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ffice_users\common\My Documents\面積表\"/>
    </mc:Choice>
  </mc:AlternateContent>
  <bookViews>
    <workbookView xWindow="0" yWindow="0" windowWidth="11085" windowHeight="585" activeTab="9"/>
  </bookViews>
  <sheets>
    <sheet name="合計表" sheetId="25" r:id="rId1"/>
    <sheet name="品目別 1" sheetId="28" r:id="rId2"/>
    <sheet name="品目別2" sheetId="29" r:id="rId3"/>
    <sheet name="品目別33" sheetId="33" state="hidden" r:id="rId4"/>
    <sheet name="品目別3" sheetId="42" r:id="rId5"/>
    <sheet name="crop 22" sheetId="32" state="hidden" r:id="rId6"/>
    <sheet name="crop'23" sheetId="43" r:id="rId7"/>
    <sheet name="crop'23 八重のみ" sheetId="44" r:id="rId8"/>
    <sheet name="crop'22 OH八重のみ" sheetId="39" state="hidden" r:id="rId9"/>
    <sheet name="栽培面積　色バランス" sheetId="40" r:id="rId10"/>
    <sheet name="TA LO 色バランス計算用" sheetId="45" state="hidden" r:id="rId11"/>
    <sheet name="元データ用" sheetId="34" r:id="rId12"/>
    <sheet name="crop'23 (2)" sheetId="46" state="hidden" r:id="rId13"/>
    <sheet name="crop 22 (3)" sheetId="36" state="hidden" r:id="rId14"/>
  </sheets>
  <definedNames>
    <definedName name="_xlnm.Print_Area" localSheetId="5">'crop 22'!$A$1:$S$799</definedName>
    <definedName name="_xlnm.Print_Area" localSheetId="13">'crop 22 (3)'!$A$1:$O$105</definedName>
    <definedName name="_xlnm.Print_Area" localSheetId="8">'crop''22 OH八重のみ'!$A$1:$O$162</definedName>
    <definedName name="_xlnm.Print_Area" localSheetId="6">'crop''23'!$A$1:$S$832</definedName>
    <definedName name="_xlnm.Print_Area" localSheetId="12">'crop''23 (2)'!$A$1:$S$795</definedName>
    <definedName name="_xlnm.Print_Area" localSheetId="7">'crop''23 八重のみ'!$A$1:$S$199</definedName>
    <definedName name="_xlnm.Print_Area" localSheetId="10">'TA LO 色バランス計算用'!$A$1:$S$818</definedName>
    <definedName name="_xlnm.Print_Area" localSheetId="0">合計表!$A$1:$H$59</definedName>
    <definedName name="_xlnm.Print_Area" localSheetId="9">'栽培面積　色バランス'!$A$52:$AA$224</definedName>
    <definedName name="_xlnm.Print_Area" localSheetId="1">'品目別 1'!$A$1:$P$71</definedName>
    <definedName name="_xlnm.Print_Area" localSheetId="2">品目別2!$A$1:$Q$74</definedName>
    <definedName name="_xlnm.Print_Area" localSheetId="4">品目別3!$A$1:$P$44</definedName>
    <definedName name="_xlnm.Print_Area" localSheetId="3">品目別33!$A$1:$Q$24</definedName>
    <definedName name="_xlnm.Print_Titles" localSheetId="13">'crop 22 (3)'!$1:$3</definedName>
    <definedName name="_xlnm.Print_Titles" localSheetId="9">'栽培面積　色バランス'!$52:$53</definedName>
  </definedNames>
  <calcPr calcId="162913"/>
</workbook>
</file>

<file path=xl/calcChain.xml><?xml version="1.0" encoding="utf-8"?>
<calcChain xmlns="http://schemas.openxmlformats.org/spreadsheetml/2006/main">
  <c r="S26" i="44" l="1"/>
  <c r="J70" i="28" l="1"/>
  <c r="J71" i="28"/>
  <c r="I71" i="28"/>
  <c r="AD105" i="40" l="1"/>
  <c r="A175" i="40" l="1"/>
  <c r="A174" i="40"/>
  <c r="A173" i="40"/>
  <c r="A172" i="40"/>
  <c r="A171" i="40"/>
  <c r="A170" i="40"/>
  <c r="S137" i="44" l="1"/>
  <c r="S136" i="44"/>
  <c r="S135" i="44"/>
  <c r="S134" i="44"/>
  <c r="S133" i="44"/>
  <c r="S132" i="44"/>
  <c r="S131" i="44"/>
  <c r="S130" i="44"/>
  <c r="S129" i="44"/>
  <c r="S128" i="44"/>
  <c r="S127" i="44"/>
  <c r="S126" i="44"/>
  <c r="S125" i="44"/>
  <c r="S124" i="44"/>
  <c r="S123" i="44"/>
  <c r="S122" i="44"/>
  <c r="S121" i="44"/>
  <c r="S120" i="44"/>
  <c r="S119" i="44"/>
  <c r="S112" i="44"/>
  <c r="S111" i="44"/>
  <c r="S110" i="44"/>
  <c r="S109" i="44"/>
  <c r="S108" i="44"/>
  <c r="S107" i="44"/>
  <c r="S106" i="44"/>
  <c r="S105" i="44"/>
  <c r="S104" i="44"/>
  <c r="S103" i="44"/>
  <c r="S102" i="44"/>
  <c r="S101" i="44"/>
  <c r="S100" i="44"/>
  <c r="S99" i="44"/>
  <c r="S98" i="44"/>
  <c r="S97" i="44"/>
  <c r="S96" i="44"/>
  <c r="S95" i="44"/>
  <c r="S94" i="44"/>
  <c r="S93" i="44"/>
  <c r="S92" i="44"/>
  <c r="S91" i="44"/>
  <c r="S90" i="44"/>
  <c r="S89" i="44"/>
  <c r="S88" i="44"/>
  <c r="S87" i="44"/>
  <c r="S86" i="44"/>
  <c r="S85" i="44"/>
  <c r="S84" i="44"/>
  <c r="S83" i="44"/>
  <c r="S82" i="44"/>
  <c r="S81" i="44"/>
  <c r="S80" i="44"/>
  <c r="S79" i="44"/>
  <c r="S71" i="44"/>
  <c r="S70" i="44"/>
  <c r="S69" i="44"/>
  <c r="S68" i="44"/>
  <c r="S67" i="44"/>
  <c r="S66" i="44"/>
  <c r="S65" i="44"/>
  <c r="S64" i="44"/>
  <c r="S63" i="44"/>
  <c r="S62" i="44"/>
  <c r="S61" i="44"/>
  <c r="S60" i="44"/>
  <c r="S59" i="44"/>
  <c r="S58" i="44"/>
  <c r="S57" i="44"/>
  <c r="S56" i="44"/>
  <c r="S55" i="44"/>
  <c r="S54" i="44"/>
  <c r="S53" i="44"/>
  <c r="S52" i="44"/>
  <c r="S51" i="44"/>
  <c r="S50" i="44"/>
  <c r="S49" i="44"/>
  <c r="S48" i="44"/>
  <c r="S47" i="44"/>
  <c r="S46" i="44"/>
  <c r="S45" i="44"/>
  <c r="S44" i="44"/>
  <c r="S43" i="44"/>
  <c r="S42" i="44"/>
  <c r="S41" i="44"/>
  <c r="S40" i="44"/>
  <c r="S39" i="44"/>
  <c r="S38" i="44"/>
  <c r="S37" i="44"/>
  <c r="S36" i="44"/>
  <c r="S35" i="44"/>
  <c r="S34" i="44"/>
  <c r="S33" i="44"/>
  <c r="S32" i="44"/>
  <c r="S31" i="44"/>
  <c r="S30" i="44"/>
  <c r="S29" i="44"/>
  <c r="S28" i="44"/>
  <c r="S27" i="44"/>
  <c r="S25" i="44"/>
  <c r="S24" i="44"/>
  <c r="S23" i="44"/>
  <c r="S22" i="44"/>
  <c r="S21" i="44"/>
  <c r="S20" i="44"/>
  <c r="S19" i="44"/>
  <c r="S18" i="44"/>
  <c r="S17" i="44"/>
  <c r="S16" i="44"/>
  <c r="S15" i="44"/>
  <c r="S14" i="44"/>
  <c r="S13" i="44"/>
  <c r="Q831" i="43" l="1"/>
  <c r="P831" i="43"/>
  <c r="O831" i="43"/>
  <c r="N831" i="43"/>
  <c r="M831" i="43"/>
  <c r="L831" i="43"/>
  <c r="J831" i="43"/>
  <c r="I831" i="43"/>
  <c r="H831" i="43"/>
  <c r="G831" i="43"/>
  <c r="F831" i="43"/>
  <c r="E831" i="43"/>
  <c r="E192" i="44"/>
  <c r="E167" i="44"/>
  <c r="E139" i="44"/>
  <c r="E114" i="44"/>
  <c r="E73" i="44"/>
  <c r="R659" i="43" l="1"/>
  <c r="K659" i="43"/>
  <c r="R651" i="43"/>
  <c r="R174" i="40" s="1"/>
  <c r="Q651" i="43"/>
  <c r="Q174" i="40" s="1"/>
  <c r="P651" i="43"/>
  <c r="P174" i="40" s="1"/>
  <c r="O651" i="43"/>
  <c r="O174" i="40" s="1"/>
  <c r="N651" i="43"/>
  <c r="N174" i="40" s="1"/>
  <c r="M651" i="43"/>
  <c r="M174" i="40" s="1"/>
  <c r="L651" i="43"/>
  <c r="L174" i="40" s="1"/>
  <c r="K651" i="43"/>
  <c r="K174" i="40" s="1"/>
  <c r="J651" i="43"/>
  <c r="J174" i="40" s="1"/>
  <c r="I651" i="43"/>
  <c r="I174" i="40" s="1"/>
  <c r="H651" i="43"/>
  <c r="H174" i="40" s="1"/>
  <c r="G651" i="43"/>
  <c r="G174" i="40" s="1"/>
  <c r="F651" i="43"/>
  <c r="F174" i="40" s="1"/>
  <c r="E651" i="43"/>
  <c r="E174" i="40" s="1"/>
  <c r="R619" i="43"/>
  <c r="R172" i="40" s="1"/>
  <c r="R634" i="43"/>
  <c r="R173" i="40" s="1"/>
  <c r="Q634" i="43"/>
  <c r="Q173" i="40" s="1"/>
  <c r="P634" i="43"/>
  <c r="P173" i="40" s="1"/>
  <c r="O634" i="43"/>
  <c r="O173" i="40" s="1"/>
  <c r="N634" i="43"/>
  <c r="N173" i="40" s="1"/>
  <c r="M634" i="43"/>
  <c r="M173" i="40" s="1"/>
  <c r="L634" i="43"/>
  <c r="L173" i="40" s="1"/>
  <c r="K634" i="43"/>
  <c r="K173" i="40" s="1"/>
  <c r="J634" i="43"/>
  <c r="J173" i="40" s="1"/>
  <c r="I634" i="43"/>
  <c r="I173" i="40" s="1"/>
  <c r="H634" i="43"/>
  <c r="H173" i="40" s="1"/>
  <c r="G634" i="43"/>
  <c r="G173" i="40" s="1"/>
  <c r="F634" i="43"/>
  <c r="F173" i="40" s="1"/>
  <c r="E634" i="43"/>
  <c r="E173" i="40" s="1"/>
  <c r="Q619" i="43"/>
  <c r="Q172" i="40" s="1"/>
  <c r="P619" i="43"/>
  <c r="P172" i="40" s="1"/>
  <c r="O619" i="43"/>
  <c r="O172" i="40" s="1"/>
  <c r="N619" i="43"/>
  <c r="N172" i="40" s="1"/>
  <c r="M619" i="43"/>
  <c r="M172" i="40" s="1"/>
  <c r="L619" i="43"/>
  <c r="L172" i="40" s="1"/>
  <c r="K619" i="43"/>
  <c r="K172" i="40" s="1"/>
  <c r="J619" i="43"/>
  <c r="J172" i="40" s="1"/>
  <c r="I619" i="43"/>
  <c r="I172" i="40" s="1"/>
  <c r="H619" i="43"/>
  <c r="H172" i="40" s="1"/>
  <c r="G619" i="43"/>
  <c r="G172" i="40" s="1"/>
  <c r="F619" i="43"/>
  <c r="F172" i="40" s="1"/>
  <c r="E619" i="43"/>
  <c r="E172" i="40" s="1"/>
  <c r="E594" i="43"/>
  <c r="E171" i="40" s="1"/>
  <c r="E553" i="43"/>
  <c r="E170" i="40" s="1"/>
  <c r="E466" i="43"/>
  <c r="E441" i="43"/>
  <c r="E391" i="43"/>
  <c r="E353" i="43"/>
  <c r="S639" i="43"/>
  <c r="S640" i="43"/>
  <c r="S641" i="43"/>
  <c r="S642" i="43"/>
  <c r="S643" i="43"/>
  <c r="S644" i="43"/>
  <c r="S645" i="43"/>
  <c r="S646" i="43"/>
  <c r="S647" i="43"/>
  <c r="S648" i="43"/>
  <c r="S649" i="43"/>
  <c r="S632" i="43"/>
  <c r="S624" i="43"/>
  <c r="S625" i="43"/>
  <c r="S626" i="43"/>
  <c r="S627" i="43"/>
  <c r="S628" i="43"/>
  <c r="S629" i="43"/>
  <c r="S630" i="43"/>
  <c r="S631" i="43"/>
  <c r="S616" i="43"/>
  <c r="S617" i="43"/>
  <c r="S599" i="43"/>
  <c r="S600" i="43"/>
  <c r="S601" i="43"/>
  <c r="S602" i="43"/>
  <c r="S603" i="43"/>
  <c r="S604" i="43"/>
  <c r="S605" i="43"/>
  <c r="S606" i="43"/>
  <c r="S607" i="43"/>
  <c r="S608" i="43"/>
  <c r="S609" i="43"/>
  <c r="S610" i="43"/>
  <c r="S611" i="43"/>
  <c r="S612" i="43"/>
  <c r="S613" i="43"/>
  <c r="S614" i="43"/>
  <c r="S615" i="43"/>
  <c r="S559" i="43"/>
  <c r="S560" i="43"/>
  <c r="S561" i="43"/>
  <c r="S562" i="43"/>
  <c r="S563" i="43"/>
  <c r="S564" i="43"/>
  <c r="S565" i="43"/>
  <c r="S566" i="43"/>
  <c r="S567" i="43"/>
  <c r="S568" i="43"/>
  <c r="S569" i="43"/>
  <c r="S570" i="43"/>
  <c r="S571" i="43"/>
  <c r="S572" i="43"/>
  <c r="S573" i="43"/>
  <c r="S574" i="43"/>
  <c r="S575" i="43"/>
  <c r="S576" i="43"/>
  <c r="S577" i="43"/>
  <c r="S578" i="43"/>
  <c r="S579" i="43"/>
  <c r="S580" i="43"/>
  <c r="S581" i="43"/>
  <c r="S582" i="43"/>
  <c r="S583" i="43"/>
  <c r="S584" i="43"/>
  <c r="S585" i="43"/>
  <c r="S586" i="43"/>
  <c r="S587" i="43"/>
  <c r="S588" i="43"/>
  <c r="S589" i="43"/>
  <c r="S590" i="43"/>
  <c r="S591" i="43"/>
  <c r="S592" i="43"/>
  <c r="F594" i="43"/>
  <c r="F171" i="40" s="1"/>
  <c r="G594" i="43"/>
  <c r="G171" i="40" s="1"/>
  <c r="H594" i="43"/>
  <c r="H171" i="40" s="1"/>
  <c r="I594" i="43"/>
  <c r="I171" i="40" s="1"/>
  <c r="J594" i="43"/>
  <c r="J171" i="40" s="1"/>
  <c r="K594" i="43"/>
  <c r="K171" i="40" s="1"/>
  <c r="L594" i="43"/>
  <c r="L171" i="40" s="1"/>
  <c r="M594" i="43"/>
  <c r="M171" i="40" s="1"/>
  <c r="N594" i="43"/>
  <c r="N171" i="40" s="1"/>
  <c r="O594" i="43"/>
  <c r="O171" i="40" s="1"/>
  <c r="P594" i="43"/>
  <c r="P171" i="40" s="1"/>
  <c r="Q594" i="43"/>
  <c r="Q171" i="40" s="1"/>
  <c r="R594" i="43"/>
  <c r="R171" i="40" s="1"/>
  <c r="R553" i="43"/>
  <c r="R170" i="40" s="1"/>
  <c r="Q553" i="43"/>
  <c r="Q170" i="40" s="1"/>
  <c r="P553" i="43"/>
  <c r="P170" i="40" s="1"/>
  <c r="O553" i="43"/>
  <c r="O170" i="40" s="1"/>
  <c r="N553" i="43"/>
  <c r="N170" i="40" s="1"/>
  <c r="M553" i="43"/>
  <c r="M170" i="40" s="1"/>
  <c r="L553" i="43"/>
  <c r="L170" i="40" s="1"/>
  <c r="K553" i="43"/>
  <c r="K170" i="40" s="1"/>
  <c r="J553" i="43"/>
  <c r="J170" i="40" s="1"/>
  <c r="I553" i="43"/>
  <c r="I170" i="40" s="1"/>
  <c r="H553" i="43"/>
  <c r="H170" i="40" s="1"/>
  <c r="G553" i="43"/>
  <c r="G170" i="40" s="1"/>
  <c r="F553" i="43"/>
  <c r="F170" i="40" s="1"/>
  <c r="S493" i="43"/>
  <c r="S494" i="43"/>
  <c r="S495" i="43"/>
  <c r="S496" i="43"/>
  <c r="S497" i="43"/>
  <c r="S498" i="43"/>
  <c r="S499" i="43"/>
  <c r="S500" i="43"/>
  <c r="S501" i="43"/>
  <c r="S502" i="43"/>
  <c r="S503" i="43"/>
  <c r="S504" i="43"/>
  <c r="S505" i="43"/>
  <c r="S507" i="43"/>
  <c r="S508" i="43"/>
  <c r="S509" i="43"/>
  <c r="S510" i="43"/>
  <c r="S511" i="43"/>
  <c r="S512" i="43"/>
  <c r="S513" i="43"/>
  <c r="S514" i="43"/>
  <c r="S515" i="43"/>
  <c r="S516" i="43"/>
  <c r="S517" i="43"/>
  <c r="S518" i="43"/>
  <c r="S519" i="43"/>
  <c r="S520" i="43"/>
  <c r="S521" i="43"/>
  <c r="S522" i="43"/>
  <c r="S523" i="43"/>
  <c r="S524" i="43"/>
  <c r="S525" i="43"/>
  <c r="S526" i="43"/>
  <c r="S527" i="43"/>
  <c r="S528" i="43"/>
  <c r="S529" i="43"/>
  <c r="S530" i="43"/>
  <c r="S531" i="43"/>
  <c r="S532" i="43"/>
  <c r="S533" i="43"/>
  <c r="S534" i="43"/>
  <c r="S535" i="43"/>
  <c r="S536" i="43"/>
  <c r="S537" i="43"/>
  <c r="S538" i="43"/>
  <c r="S539" i="43"/>
  <c r="S540" i="43"/>
  <c r="S541" i="43"/>
  <c r="S542" i="43"/>
  <c r="S543" i="43"/>
  <c r="S544" i="43"/>
  <c r="S545" i="43"/>
  <c r="S546" i="43"/>
  <c r="S547" i="43"/>
  <c r="S548" i="43"/>
  <c r="S549" i="43"/>
  <c r="S550" i="43"/>
  <c r="S551" i="43"/>
  <c r="E484" i="43"/>
  <c r="R353" i="43"/>
  <c r="Q353" i="43"/>
  <c r="P353" i="43"/>
  <c r="O353" i="43"/>
  <c r="N353" i="43"/>
  <c r="M353" i="43"/>
  <c r="L353" i="43"/>
  <c r="K353" i="43"/>
  <c r="J353" i="43"/>
  <c r="I353" i="43"/>
  <c r="H353" i="43"/>
  <c r="G353" i="43"/>
  <c r="F353" i="43"/>
  <c r="Q794" i="46"/>
  <c r="P794" i="46"/>
  <c r="O794" i="46"/>
  <c r="N794" i="46"/>
  <c r="M794" i="46"/>
  <c r="L794" i="46"/>
  <c r="J794" i="46"/>
  <c r="I794" i="46"/>
  <c r="H794" i="46"/>
  <c r="G794" i="46"/>
  <c r="F794" i="46"/>
  <c r="E794" i="46"/>
  <c r="R787" i="46"/>
  <c r="K787" i="46"/>
  <c r="R786" i="46"/>
  <c r="Q786" i="46"/>
  <c r="P786" i="46"/>
  <c r="O786" i="46"/>
  <c r="N786" i="46"/>
  <c r="M786" i="46"/>
  <c r="L786" i="46"/>
  <c r="K786" i="46"/>
  <c r="J786" i="46"/>
  <c r="I786" i="46"/>
  <c r="H786" i="46"/>
  <c r="G786" i="46"/>
  <c r="F786" i="46"/>
  <c r="E786" i="46"/>
  <c r="S783" i="46"/>
  <c r="AG781" i="46"/>
  <c r="AF781" i="46"/>
  <c r="AE781" i="46"/>
  <c r="AD781" i="46"/>
  <c r="AC781" i="46"/>
  <c r="AB781" i="46"/>
  <c r="AA781" i="46"/>
  <c r="Z781" i="46"/>
  <c r="Y781" i="46"/>
  <c r="X781" i="46"/>
  <c r="W781" i="46"/>
  <c r="V781" i="46"/>
  <c r="U781" i="46"/>
  <c r="T781" i="46"/>
  <c r="S781" i="46"/>
  <c r="S780" i="46"/>
  <c r="S778" i="46"/>
  <c r="R771" i="46"/>
  <c r="K771" i="46"/>
  <c r="R768" i="46"/>
  <c r="Q768" i="46"/>
  <c r="P768" i="46"/>
  <c r="O768" i="46"/>
  <c r="N768" i="46"/>
  <c r="M768" i="46"/>
  <c r="L768" i="46"/>
  <c r="K768" i="46"/>
  <c r="J768" i="46"/>
  <c r="I768" i="46"/>
  <c r="H768" i="46"/>
  <c r="G768" i="46"/>
  <c r="F768" i="46"/>
  <c r="E768" i="46"/>
  <c r="S766" i="46"/>
  <c r="R761" i="46"/>
  <c r="Q761" i="46"/>
  <c r="P761" i="46"/>
  <c r="O761" i="46"/>
  <c r="N761" i="46"/>
  <c r="M761" i="46"/>
  <c r="L761" i="46"/>
  <c r="K761" i="46"/>
  <c r="J761" i="46"/>
  <c r="I761" i="46"/>
  <c r="H761" i="46"/>
  <c r="G761" i="46"/>
  <c r="F761" i="46"/>
  <c r="E761" i="46"/>
  <c r="S759" i="46"/>
  <c r="S758" i="46"/>
  <c r="R753" i="46"/>
  <c r="Q753" i="46"/>
  <c r="P753" i="46"/>
  <c r="O753" i="46"/>
  <c r="N753" i="46"/>
  <c r="M753" i="46"/>
  <c r="L753" i="46"/>
  <c r="K753" i="46"/>
  <c r="J753" i="46"/>
  <c r="I753" i="46"/>
  <c r="H753" i="46"/>
  <c r="G753" i="46"/>
  <c r="F753" i="46"/>
  <c r="E753" i="46"/>
  <c r="S751" i="46"/>
  <c r="S750" i="46"/>
  <c r="S749" i="46"/>
  <c r="S748" i="46"/>
  <c r="S747" i="46"/>
  <c r="R742" i="46"/>
  <c r="Q742" i="46"/>
  <c r="P742" i="46"/>
  <c r="O742" i="46"/>
  <c r="N742" i="46"/>
  <c r="M742" i="46"/>
  <c r="L742" i="46"/>
  <c r="K742" i="46"/>
  <c r="J742" i="46"/>
  <c r="I742" i="46"/>
  <c r="H742" i="46"/>
  <c r="G742" i="46"/>
  <c r="F742" i="46"/>
  <c r="E742" i="46"/>
  <c r="S740" i="46"/>
  <c r="S739" i="46"/>
  <c r="S738" i="46"/>
  <c r="S737" i="46"/>
  <c r="S736" i="46"/>
  <c r="S735" i="46"/>
  <c r="S734" i="46"/>
  <c r="S733" i="46"/>
  <c r="S732" i="46"/>
  <c r="S731" i="46"/>
  <c r="S730" i="46"/>
  <c r="S729" i="46"/>
  <c r="S728" i="46"/>
  <c r="S727" i="46"/>
  <c r="S726" i="46"/>
  <c r="S725" i="46"/>
  <c r="S724" i="46"/>
  <c r="S723" i="46"/>
  <c r="S722" i="46"/>
  <c r="S721" i="46"/>
  <c r="S720" i="46"/>
  <c r="S719" i="46"/>
  <c r="S718" i="46"/>
  <c r="S717" i="46"/>
  <c r="S716" i="46"/>
  <c r="S715" i="46"/>
  <c r="S714" i="46"/>
  <c r="R709" i="46"/>
  <c r="Q709" i="46"/>
  <c r="P709" i="46"/>
  <c r="O709" i="46"/>
  <c r="N709" i="46"/>
  <c r="M709" i="46"/>
  <c r="L709" i="46"/>
  <c r="K709" i="46"/>
  <c r="J709" i="46"/>
  <c r="I709" i="46"/>
  <c r="H709" i="46"/>
  <c r="G709" i="46"/>
  <c r="F709" i="46"/>
  <c r="E709" i="46"/>
  <c r="S707" i="46"/>
  <c r="S706" i="46"/>
  <c r="S705" i="46"/>
  <c r="S704" i="46"/>
  <c r="S703" i="46"/>
  <c r="S702" i="46"/>
  <c r="S701" i="46"/>
  <c r="S700" i="46"/>
  <c r="S699" i="46"/>
  <c r="S698" i="46"/>
  <c r="S697" i="46"/>
  <c r="S696" i="46"/>
  <c r="S695" i="46"/>
  <c r="S694" i="46"/>
  <c r="S693" i="46"/>
  <c r="S692" i="46"/>
  <c r="S691" i="46"/>
  <c r="S690" i="46"/>
  <c r="S689" i="46"/>
  <c r="R684" i="46"/>
  <c r="Q684" i="46"/>
  <c r="P684" i="46"/>
  <c r="O684" i="46"/>
  <c r="N684" i="46"/>
  <c r="M684" i="46"/>
  <c r="L684" i="46"/>
  <c r="K684" i="46"/>
  <c r="J684" i="46"/>
  <c r="I684" i="46"/>
  <c r="H684" i="46"/>
  <c r="G684" i="46"/>
  <c r="F684" i="46"/>
  <c r="E684" i="46"/>
  <c r="S682" i="46"/>
  <c r="S681" i="46"/>
  <c r="S680" i="46"/>
  <c r="S679" i="46"/>
  <c r="S678" i="46"/>
  <c r="S677" i="46"/>
  <c r="S676" i="46"/>
  <c r="S675" i="46"/>
  <c r="S674" i="46"/>
  <c r="S673" i="46"/>
  <c r="S672" i="46"/>
  <c r="S671" i="46"/>
  <c r="S670" i="46"/>
  <c r="S669" i="46"/>
  <c r="S668" i="46"/>
  <c r="S667" i="46"/>
  <c r="S666" i="46"/>
  <c r="S665" i="46"/>
  <c r="S664" i="46"/>
  <c r="S663" i="46"/>
  <c r="S662" i="46"/>
  <c r="S661" i="46"/>
  <c r="S660" i="46"/>
  <c r="S659" i="46"/>
  <c r="S658" i="46"/>
  <c r="S657" i="46"/>
  <c r="S656" i="46"/>
  <c r="S655" i="46"/>
  <c r="S654" i="46"/>
  <c r="S653" i="46"/>
  <c r="S652" i="46"/>
  <c r="S651" i="46"/>
  <c r="R646" i="46"/>
  <c r="Q646" i="46"/>
  <c r="P646" i="46"/>
  <c r="O646" i="46"/>
  <c r="N646" i="46"/>
  <c r="M646" i="46"/>
  <c r="L646" i="46"/>
  <c r="K646" i="46"/>
  <c r="J646" i="46"/>
  <c r="I646" i="46"/>
  <c r="H646" i="46"/>
  <c r="G646" i="46"/>
  <c r="F646" i="46"/>
  <c r="E646" i="46"/>
  <c r="S644" i="46"/>
  <c r="S643" i="46"/>
  <c r="S642" i="46"/>
  <c r="S641" i="46"/>
  <c r="S640" i="46"/>
  <c r="S639" i="46"/>
  <c r="S638" i="46"/>
  <c r="S637" i="46"/>
  <c r="S636" i="46"/>
  <c r="S635" i="46"/>
  <c r="S634" i="46"/>
  <c r="S633" i="46"/>
  <c r="S632" i="46"/>
  <c r="S631" i="46"/>
  <c r="S630" i="46"/>
  <c r="S629" i="46"/>
  <c r="R620" i="46"/>
  <c r="K620" i="46"/>
  <c r="S604" i="46"/>
  <c r="S603" i="46"/>
  <c r="S602" i="46"/>
  <c r="S601" i="46"/>
  <c r="Q596" i="46"/>
  <c r="N596" i="46"/>
  <c r="M596" i="46"/>
  <c r="L596" i="46"/>
  <c r="J596" i="46"/>
  <c r="I596" i="46"/>
  <c r="F596" i="46"/>
  <c r="E596" i="46"/>
  <c r="R594" i="46"/>
  <c r="R596" i="46" s="1"/>
  <c r="K594" i="46"/>
  <c r="K596" i="46" s="1"/>
  <c r="S585" i="46"/>
  <c r="S584" i="46"/>
  <c r="S583" i="46"/>
  <c r="S574" i="46"/>
  <c r="S573" i="46"/>
  <c r="S572" i="46"/>
  <c r="Q566" i="46"/>
  <c r="N566" i="46"/>
  <c r="M566" i="46"/>
  <c r="L566" i="46"/>
  <c r="J566" i="46"/>
  <c r="I566" i="46"/>
  <c r="F566" i="46"/>
  <c r="E566" i="46"/>
  <c r="R564" i="46"/>
  <c r="K564" i="46"/>
  <c r="R563" i="46"/>
  <c r="K563" i="46"/>
  <c r="R562" i="46"/>
  <c r="K562" i="46"/>
  <c r="R561" i="46"/>
  <c r="K561" i="46"/>
  <c r="R560" i="46"/>
  <c r="K560" i="46"/>
  <c r="R559" i="46"/>
  <c r="K559" i="46"/>
  <c r="S550" i="46"/>
  <c r="S549" i="46"/>
  <c r="S548" i="46"/>
  <c r="S547" i="46"/>
  <c r="S546" i="46"/>
  <c r="S545" i="46"/>
  <c r="S544" i="46"/>
  <c r="S543" i="46"/>
  <c r="S542" i="46"/>
  <c r="S541" i="46"/>
  <c r="S540" i="46"/>
  <c r="S539" i="46"/>
  <c r="S538" i="46"/>
  <c r="S537" i="46"/>
  <c r="S536" i="46"/>
  <c r="S518" i="46"/>
  <c r="S517" i="46"/>
  <c r="S516" i="46"/>
  <c r="S515" i="46"/>
  <c r="S514" i="46"/>
  <c r="S513" i="46"/>
  <c r="S512" i="46"/>
  <c r="S511" i="46"/>
  <c r="S510" i="46"/>
  <c r="S509" i="46"/>
  <c r="S508" i="46"/>
  <c r="S507" i="46"/>
  <c r="S506" i="46"/>
  <c r="S505" i="46"/>
  <c r="S504" i="46"/>
  <c r="S503" i="46"/>
  <c r="S502" i="46"/>
  <c r="S501" i="46"/>
  <c r="S500" i="46"/>
  <c r="S499" i="46"/>
  <c r="S498" i="46"/>
  <c r="S497" i="46"/>
  <c r="S496" i="46"/>
  <c r="S495" i="46"/>
  <c r="S494" i="46"/>
  <c r="S493" i="46"/>
  <c r="S492" i="46"/>
  <c r="S491" i="46"/>
  <c r="S490" i="46"/>
  <c r="S449" i="46"/>
  <c r="S448" i="46"/>
  <c r="S447" i="46"/>
  <c r="S446" i="46"/>
  <c r="S445" i="46"/>
  <c r="S444" i="46"/>
  <c r="S443" i="46"/>
  <c r="S442" i="46"/>
  <c r="S441" i="46"/>
  <c r="S440" i="46"/>
  <c r="S439" i="46"/>
  <c r="S438" i="46"/>
  <c r="S437" i="46"/>
  <c r="S436" i="46"/>
  <c r="S435" i="46"/>
  <c r="S434" i="46"/>
  <c r="S433" i="46"/>
  <c r="S432" i="46"/>
  <c r="S431" i="46"/>
  <c r="S430" i="46"/>
  <c r="S429" i="46"/>
  <c r="S428" i="46"/>
  <c r="S427" i="46"/>
  <c r="S426" i="46"/>
  <c r="S425" i="46"/>
  <c r="S424" i="46"/>
  <c r="S423" i="46"/>
  <c r="S422" i="46"/>
  <c r="S421" i="46"/>
  <c r="S420" i="46"/>
  <c r="S419" i="46"/>
  <c r="S418" i="46"/>
  <c r="S353" i="46"/>
  <c r="S352" i="46"/>
  <c r="S351" i="46"/>
  <c r="S350" i="46"/>
  <c r="S349" i="46"/>
  <c r="S348" i="46"/>
  <c r="S347" i="46"/>
  <c r="S346" i="46"/>
  <c r="S345" i="46"/>
  <c r="S344" i="46"/>
  <c r="S343" i="46"/>
  <c r="S342" i="46"/>
  <c r="S341" i="46"/>
  <c r="S340" i="46"/>
  <c r="S339" i="46"/>
  <c r="S338" i="46"/>
  <c r="S337" i="46"/>
  <c r="S336" i="46"/>
  <c r="S335" i="46"/>
  <c r="S334" i="46"/>
  <c r="S333" i="46"/>
  <c r="S332" i="46"/>
  <c r="S331" i="46"/>
  <c r="S330" i="46"/>
  <c r="S329" i="46"/>
  <c r="S328" i="46"/>
  <c r="S327" i="46"/>
  <c r="S326" i="46"/>
  <c r="S325" i="46"/>
  <c r="S324" i="46"/>
  <c r="S323" i="46"/>
  <c r="S322" i="46"/>
  <c r="S321" i="46"/>
  <c r="S320" i="46"/>
  <c r="S319" i="46"/>
  <c r="S318" i="46"/>
  <c r="S317" i="46"/>
  <c r="S316" i="46"/>
  <c r="S315" i="46"/>
  <c r="S314" i="46"/>
  <c r="R307" i="46"/>
  <c r="K307" i="46"/>
  <c r="R306" i="46"/>
  <c r="Q306" i="46"/>
  <c r="P306" i="46"/>
  <c r="O306" i="46"/>
  <c r="N306" i="46"/>
  <c r="M306" i="46"/>
  <c r="L306" i="46"/>
  <c r="K306" i="46"/>
  <c r="J306" i="46"/>
  <c r="I306" i="46"/>
  <c r="H306" i="46"/>
  <c r="G306" i="46"/>
  <c r="F306" i="46"/>
  <c r="E306" i="46"/>
  <c r="S304" i="46"/>
  <c r="S303" i="46"/>
  <c r="S302" i="46"/>
  <c r="S301" i="46"/>
  <c r="S300" i="46"/>
  <c r="R293" i="46"/>
  <c r="K293" i="46"/>
  <c r="R292" i="46"/>
  <c r="Q292" i="46"/>
  <c r="P292" i="46"/>
  <c r="O292" i="46"/>
  <c r="N292" i="46"/>
  <c r="M292" i="46"/>
  <c r="L292" i="46"/>
  <c r="K292" i="46"/>
  <c r="J292" i="46"/>
  <c r="I292" i="46"/>
  <c r="H292" i="46"/>
  <c r="G292" i="46"/>
  <c r="F292" i="46"/>
  <c r="E292" i="46"/>
  <c r="S290" i="46"/>
  <c r="S289" i="46"/>
  <c r="S288" i="46"/>
  <c r="S287" i="46"/>
  <c r="S286" i="46"/>
  <c r="R279" i="46"/>
  <c r="K279" i="46"/>
  <c r="R278" i="46"/>
  <c r="Q278" i="46"/>
  <c r="P278" i="46"/>
  <c r="O278" i="46"/>
  <c r="N278" i="46"/>
  <c r="M278" i="46"/>
  <c r="L278" i="46"/>
  <c r="J278" i="46"/>
  <c r="I278" i="46"/>
  <c r="H278" i="46"/>
  <c r="G278" i="46"/>
  <c r="F278" i="46"/>
  <c r="E278" i="46"/>
  <c r="S276" i="46"/>
  <c r="S275" i="46"/>
  <c r="S274" i="46"/>
  <c r="S273" i="46"/>
  <c r="S272" i="46"/>
  <c r="S271" i="46"/>
  <c r="S270" i="46"/>
  <c r="S269" i="46"/>
  <c r="S268" i="46"/>
  <c r="R261" i="46"/>
  <c r="K261" i="46"/>
  <c r="Q258" i="46"/>
  <c r="P258" i="46"/>
  <c r="O258" i="46"/>
  <c r="N258" i="46"/>
  <c r="M258" i="46"/>
  <c r="L258" i="46"/>
  <c r="J258" i="46"/>
  <c r="I258" i="46"/>
  <c r="H258" i="46"/>
  <c r="G258" i="46"/>
  <c r="F258" i="46"/>
  <c r="E258" i="46"/>
  <c r="R256" i="46"/>
  <c r="K256" i="46"/>
  <c r="R255" i="46"/>
  <c r="K255" i="46"/>
  <c r="R254" i="46"/>
  <c r="K254" i="46"/>
  <c r="R253" i="46"/>
  <c r="K253" i="46"/>
  <c r="R252" i="46"/>
  <c r="K252" i="46"/>
  <c r="R251" i="46"/>
  <c r="K251" i="46"/>
  <c r="R250" i="46"/>
  <c r="K250" i="46"/>
  <c r="R244" i="46"/>
  <c r="Q244" i="46"/>
  <c r="P244" i="46"/>
  <c r="O244" i="46"/>
  <c r="N244" i="46"/>
  <c r="M244" i="46"/>
  <c r="L244" i="46"/>
  <c r="K244" i="46"/>
  <c r="J244" i="46"/>
  <c r="I244" i="46"/>
  <c r="H244" i="46"/>
  <c r="G244" i="46"/>
  <c r="F244" i="46"/>
  <c r="E244" i="46"/>
  <c r="S241" i="46"/>
  <c r="S240" i="46"/>
  <c r="S239" i="46"/>
  <c r="R234" i="46"/>
  <c r="Q234" i="46"/>
  <c r="P234" i="46"/>
  <c r="O234" i="46"/>
  <c r="N234" i="46"/>
  <c r="M234" i="46"/>
  <c r="L234" i="46"/>
  <c r="K234" i="46"/>
  <c r="J234" i="46"/>
  <c r="I234" i="46"/>
  <c r="H234" i="46"/>
  <c r="G234" i="46"/>
  <c r="F234" i="46"/>
  <c r="E234" i="46"/>
  <c r="S232" i="46"/>
  <c r="S231" i="46"/>
  <c r="S230" i="46"/>
  <c r="S229" i="46"/>
  <c r="S228" i="46"/>
  <c r="S227" i="46"/>
  <c r="S226" i="46"/>
  <c r="S225" i="46"/>
  <c r="S224" i="46"/>
  <c r="S223" i="46"/>
  <c r="S222" i="46"/>
  <c r="S221" i="46"/>
  <c r="S220" i="46"/>
  <c r="S219" i="46"/>
  <c r="S218" i="46"/>
  <c r="S217" i="46"/>
  <c r="S216" i="46"/>
  <c r="S215" i="46"/>
  <c r="S214" i="46"/>
  <c r="S213" i="46"/>
  <c r="S212" i="46"/>
  <c r="S211" i="46"/>
  <c r="S210" i="46"/>
  <c r="S209" i="46"/>
  <c r="S208" i="46"/>
  <c r="S207" i="46"/>
  <c r="S206" i="46"/>
  <c r="R201" i="46"/>
  <c r="Q201" i="46"/>
  <c r="P201" i="46"/>
  <c r="O201" i="46"/>
  <c r="N201" i="46"/>
  <c r="M201" i="46"/>
  <c r="L201" i="46"/>
  <c r="K201" i="46"/>
  <c r="J201" i="46"/>
  <c r="I201" i="46"/>
  <c r="H201" i="46"/>
  <c r="G201" i="46"/>
  <c r="F201" i="46"/>
  <c r="E201" i="46"/>
  <c r="S199" i="46"/>
  <c r="S198" i="46"/>
  <c r="S197" i="46"/>
  <c r="S196" i="46"/>
  <c r="S195" i="46"/>
  <c r="S194" i="46"/>
  <c r="S193" i="46"/>
  <c r="S192" i="46"/>
  <c r="S191" i="46"/>
  <c r="S190" i="46"/>
  <c r="S189" i="46"/>
  <c r="S188" i="46"/>
  <c r="S187" i="46"/>
  <c r="S186" i="46"/>
  <c r="S185" i="46"/>
  <c r="S184" i="46"/>
  <c r="R179" i="46"/>
  <c r="Q179" i="46"/>
  <c r="P179" i="46"/>
  <c r="O179" i="46"/>
  <c r="N179" i="46"/>
  <c r="M179" i="46"/>
  <c r="L179" i="46"/>
  <c r="K179" i="46"/>
  <c r="J179" i="46"/>
  <c r="I179" i="46"/>
  <c r="H179" i="46"/>
  <c r="G179" i="46"/>
  <c r="F179" i="46"/>
  <c r="E179" i="46"/>
  <c r="S177" i="46"/>
  <c r="S176" i="46"/>
  <c r="S175" i="46"/>
  <c r="S174" i="46"/>
  <c r="S173" i="46"/>
  <c r="S172" i="46"/>
  <c r="S171" i="46"/>
  <c r="S170" i="46"/>
  <c r="S169" i="46"/>
  <c r="S168" i="46"/>
  <c r="S167" i="46"/>
  <c r="S166" i="46"/>
  <c r="S165" i="46"/>
  <c r="S164" i="46"/>
  <c r="S163" i="46"/>
  <c r="S162" i="46"/>
  <c r="S161" i="46"/>
  <c r="S160" i="46"/>
  <c r="S159" i="46"/>
  <c r="S158" i="46"/>
  <c r="S157" i="46"/>
  <c r="S156" i="46"/>
  <c r="R151" i="46"/>
  <c r="Q151" i="46"/>
  <c r="P151" i="46"/>
  <c r="O151" i="46"/>
  <c r="N151" i="46"/>
  <c r="M151" i="46"/>
  <c r="L151" i="46"/>
  <c r="K151" i="46"/>
  <c r="J151" i="46"/>
  <c r="I151" i="46"/>
  <c r="H151" i="46"/>
  <c r="G151" i="46"/>
  <c r="F151" i="46"/>
  <c r="E151" i="46"/>
  <c r="S149" i="46"/>
  <c r="S148" i="46"/>
  <c r="S147" i="46"/>
  <c r="S146" i="46"/>
  <c r="S145" i="46"/>
  <c r="S144" i="46"/>
  <c r="S143" i="46"/>
  <c r="S142" i="46"/>
  <c r="S141" i="46"/>
  <c r="S140" i="46"/>
  <c r="S139" i="46"/>
  <c r="S138" i="46"/>
  <c r="S137" i="46"/>
  <c r="S136" i="46"/>
  <c r="S135" i="46"/>
  <c r="S134" i="46"/>
  <c r="S133" i="46"/>
  <c r="S132" i="46"/>
  <c r="S131" i="46"/>
  <c r="S130" i="46"/>
  <c r="S129" i="46"/>
  <c r="S128" i="46"/>
  <c r="S127" i="46"/>
  <c r="S126" i="46"/>
  <c r="S125" i="46"/>
  <c r="S124" i="46"/>
  <c r="S123" i="46"/>
  <c r="S122" i="46"/>
  <c r="R117" i="46"/>
  <c r="Q117" i="46"/>
  <c r="P117" i="46"/>
  <c r="O117" i="46"/>
  <c r="N117" i="46"/>
  <c r="M117" i="46"/>
  <c r="L117" i="46"/>
  <c r="K117" i="46"/>
  <c r="J117" i="46"/>
  <c r="I117" i="46"/>
  <c r="H117" i="46"/>
  <c r="G117" i="46"/>
  <c r="F117" i="46"/>
  <c r="E117" i="46"/>
  <c r="S115" i="46"/>
  <c r="S114" i="46"/>
  <c r="S113" i="46"/>
  <c r="S112" i="46"/>
  <c r="S111" i="46"/>
  <c r="S110" i="46"/>
  <c r="S109" i="46"/>
  <c r="S108" i="46"/>
  <c r="S107" i="46"/>
  <c r="S106" i="46"/>
  <c r="S105" i="46"/>
  <c r="S104" i="46"/>
  <c r="S103" i="46"/>
  <c r="S102" i="46"/>
  <c r="S101" i="46"/>
  <c r="S100" i="46"/>
  <c r="S99" i="46"/>
  <c r="S98" i="46"/>
  <c r="S97" i="46"/>
  <c r="S96" i="46"/>
  <c r="S95" i="46"/>
  <c r="S94" i="46"/>
  <c r="R85" i="46"/>
  <c r="K85" i="46"/>
  <c r="R82" i="46"/>
  <c r="Q82" i="46"/>
  <c r="P82" i="46"/>
  <c r="O82" i="46"/>
  <c r="N82" i="46"/>
  <c r="M82" i="46"/>
  <c r="L82" i="46"/>
  <c r="K82" i="46"/>
  <c r="J82" i="46"/>
  <c r="I82" i="46"/>
  <c r="H82" i="46"/>
  <c r="G82" i="46"/>
  <c r="F82" i="46"/>
  <c r="E82" i="46"/>
  <c r="S80" i="46"/>
  <c r="R75" i="46"/>
  <c r="Q75" i="46"/>
  <c r="P75" i="46"/>
  <c r="O75" i="46"/>
  <c r="N75" i="46"/>
  <c r="M75" i="46"/>
  <c r="L75" i="46"/>
  <c r="K75" i="46"/>
  <c r="J75" i="46"/>
  <c r="I75" i="46"/>
  <c r="H75" i="46"/>
  <c r="G75" i="46"/>
  <c r="F75" i="46"/>
  <c r="E75" i="46"/>
  <c r="S73" i="46"/>
  <c r="S72" i="46"/>
  <c r="S71" i="46"/>
  <c r="S70" i="46"/>
  <c r="R65" i="46"/>
  <c r="Q65" i="46"/>
  <c r="P65" i="46"/>
  <c r="O65" i="46"/>
  <c r="N65" i="46"/>
  <c r="M65" i="46"/>
  <c r="L65" i="46"/>
  <c r="K65" i="46"/>
  <c r="J65" i="46"/>
  <c r="I65" i="46"/>
  <c r="H65" i="46"/>
  <c r="G65" i="46"/>
  <c r="F65" i="46"/>
  <c r="E65" i="46"/>
  <c r="S63" i="46"/>
  <c r="S62" i="46"/>
  <c r="S61" i="46"/>
  <c r="S60" i="46"/>
  <c r="S59" i="46"/>
  <c r="S58" i="46"/>
  <c r="S57" i="46"/>
  <c r="S56" i="46"/>
  <c r="R51" i="46"/>
  <c r="Q51" i="46"/>
  <c r="P51" i="46"/>
  <c r="O51" i="46"/>
  <c r="N51" i="46"/>
  <c r="M51" i="46"/>
  <c r="L51" i="46"/>
  <c r="K51" i="46"/>
  <c r="J51" i="46"/>
  <c r="I51" i="46"/>
  <c r="H51" i="46"/>
  <c r="G51" i="46"/>
  <c r="F51" i="46"/>
  <c r="E51" i="46"/>
  <c r="S49" i="46"/>
  <c r="S48" i="46"/>
  <c r="S47" i="46"/>
  <c r="S46" i="46"/>
  <c r="S45" i="46"/>
  <c r="S44" i="46"/>
  <c r="S43" i="46"/>
  <c r="S42" i="46"/>
  <c r="R37" i="46"/>
  <c r="Q37" i="46"/>
  <c r="P37" i="46"/>
  <c r="O37" i="46"/>
  <c r="N37" i="46"/>
  <c r="M37" i="46"/>
  <c r="L37" i="46"/>
  <c r="K37" i="46"/>
  <c r="J37" i="46"/>
  <c r="I37" i="46"/>
  <c r="H37" i="46"/>
  <c r="G37" i="46"/>
  <c r="F37" i="46"/>
  <c r="E37" i="46"/>
  <c r="S35" i="46"/>
  <c r="S34" i="46"/>
  <c r="S33" i="46"/>
  <c r="R28" i="46"/>
  <c r="Q28" i="46"/>
  <c r="P28" i="46"/>
  <c r="O28" i="46"/>
  <c r="N28" i="46"/>
  <c r="M28" i="46"/>
  <c r="L28" i="46"/>
  <c r="K28" i="46"/>
  <c r="J28" i="46"/>
  <c r="I28" i="46"/>
  <c r="H28" i="46"/>
  <c r="G28" i="46"/>
  <c r="F28" i="46"/>
  <c r="E28" i="46"/>
  <c r="S26" i="46"/>
  <c r="S25" i="46"/>
  <c r="S24" i="46"/>
  <c r="S23" i="46"/>
  <c r="S22" i="46"/>
  <c r="R17" i="46"/>
  <c r="Q17" i="46"/>
  <c r="P17" i="46"/>
  <c r="O17" i="46"/>
  <c r="N17" i="46"/>
  <c r="M17" i="46"/>
  <c r="L17" i="46"/>
  <c r="K17" i="46"/>
  <c r="J17" i="46"/>
  <c r="I17" i="46"/>
  <c r="H17" i="46"/>
  <c r="G17" i="46"/>
  <c r="F17" i="46"/>
  <c r="E17" i="46"/>
  <c r="S15" i="46"/>
  <c r="S14" i="46"/>
  <c r="S13" i="46"/>
  <c r="S12" i="46"/>
  <c r="S659" i="43" l="1"/>
  <c r="J653" i="43"/>
  <c r="J175" i="40" s="1"/>
  <c r="N653" i="43"/>
  <c r="N175" i="40" s="1"/>
  <c r="E653" i="43"/>
  <c r="E175" i="40" s="1"/>
  <c r="R653" i="43"/>
  <c r="R175" i="40" s="1"/>
  <c r="F653" i="43"/>
  <c r="F175" i="40" s="1"/>
  <c r="G653" i="43"/>
  <c r="G175" i="40" s="1"/>
  <c r="K653" i="43"/>
  <c r="K175" i="40" s="1"/>
  <c r="O653" i="43"/>
  <c r="O175" i="40" s="1"/>
  <c r="S651" i="43"/>
  <c r="H653" i="43"/>
  <c r="H175" i="40" s="1"/>
  <c r="L653" i="43"/>
  <c r="L175" i="40" s="1"/>
  <c r="P653" i="43"/>
  <c r="P175" i="40" s="1"/>
  <c r="I653" i="43"/>
  <c r="I175" i="40" s="1"/>
  <c r="M653" i="43"/>
  <c r="M175" i="40" s="1"/>
  <c r="Q653" i="43"/>
  <c r="Q175" i="40" s="1"/>
  <c r="S620" i="46"/>
  <c r="S85" i="46"/>
  <c r="S634" i="43"/>
  <c r="S619" i="43"/>
  <c r="S563" i="46"/>
  <c r="H260" i="46"/>
  <c r="L260" i="46"/>
  <c r="S255" i="46"/>
  <c r="S768" i="46"/>
  <c r="S596" i="46"/>
  <c r="S293" i="46"/>
  <c r="K278" i="46"/>
  <c r="S278" i="46" s="1"/>
  <c r="S65" i="46"/>
  <c r="S553" i="43"/>
  <c r="S594" i="43"/>
  <c r="S560" i="46"/>
  <c r="S37" i="46"/>
  <c r="F260" i="46"/>
  <c r="J260" i="46"/>
  <c r="N260" i="46"/>
  <c r="P260" i="46"/>
  <c r="R258" i="46"/>
  <c r="R260" i="46" s="1"/>
  <c r="S252" i="46"/>
  <c r="S306" i="46"/>
  <c r="S561" i="46"/>
  <c r="S709" i="46"/>
  <c r="S753" i="46"/>
  <c r="S771" i="46"/>
  <c r="S51" i="46"/>
  <c r="S151" i="46"/>
  <c r="S244" i="46"/>
  <c r="S82" i="46"/>
  <c r="O260" i="46"/>
  <c r="S234" i="46"/>
  <c r="S253" i="46"/>
  <c r="S292" i="46"/>
  <c r="S307" i="46"/>
  <c r="G770" i="46"/>
  <c r="K770" i="46"/>
  <c r="O770" i="46"/>
  <c r="E770" i="46"/>
  <c r="I770" i="46"/>
  <c r="M770" i="46"/>
  <c r="Q770" i="46"/>
  <c r="F84" i="46"/>
  <c r="N84" i="46"/>
  <c r="G84" i="46"/>
  <c r="O84" i="46"/>
  <c r="S254" i="46"/>
  <c r="K566" i="46"/>
  <c r="S564" i="46"/>
  <c r="L770" i="46"/>
  <c r="H84" i="46"/>
  <c r="L84" i="46"/>
  <c r="P84" i="46"/>
  <c r="S75" i="46"/>
  <c r="S179" i="46"/>
  <c r="S251" i="46"/>
  <c r="S261" i="46"/>
  <c r="S279" i="46"/>
  <c r="R566" i="46"/>
  <c r="S684" i="46"/>
  <c r="S761" i="46"/>
  <c r="J84" i="46"/>
  <c r="S17" i="46"/>
  <c r="G260" i="46"/>
  <c r="S201" i="46"/>
  <c r="K258" i="46"/>
  <c r="K260" i="46" s="1"/>
  <c r="S256" i="46"/>
  <c r="S562" i="46"/>
  <c r="H770" i="46"/>
  <c r="P770" i="46"/>
  <c r="R794" i="46"/>
  <c r="E84" i="46"/>
  <c r="I84" i="46"/>
  <c r="M84" i="46"/>
  <c r="Q84" i="46"/>
  <c r="S28" i="46"/>
  <c r="E260" i="46"/>
  <c r="I260" i="46"/>
  <c r="M260" i="46"/>
  <c r="Q260" i="46"/>
  <c r="F770" i="46"/>
  <c r="J770" i="46"/>
  <c r="N770" i="46"/>
  <c r="S646" i="46"/>
  <c r="S742" i="46"/>
  <c r="S786" i="46"/>
  <c r="K794" i="46"/>
  <c r="R84" i="46"/>
  <c r="K84" i="46"/>
  <c r="S117" i="46"/>
  <c r="S594" i="46"/>
  <c r="R770" i="46"/>
  <c r="S787" i="46"/>
  <c r="S559" i="46"/>
  <c r="S250" i="46"/>
  <c r="S653" i="43" l="1"/>
  <c r="E793" i="46"/>
  <c r="H793" i="46"/>
  <c r="J793" i="46"/>
  <c r="P793" i="46"/>
  <c r="M793" i="46"/>
  <c r="L793" i="46"/>
  <c r="F793" i="46"/>
  <c r="S258" i="46"/>
  <c r="N793" i="46"/>
  <c r="I793" i="46"/>
  <c r="Q793" i="46"/>
  <c r="G793" i="46"/>
  <c r="S770" i="46"/>
  <c r="S260" i="46"/>
  <c r="O793" i="46"/>
  <c r="K793" i="46"/>
  <c r="S84" i="46"/>
  <c r="S794" i="46"/>
  <c r="S566" i="46"/>
  <c r="R793" i="46"/>
  <c r="S793" i="46" l="1"/>
  <c r="A63" i="40" l="1"/>
  <c r="A58" i="40"/>
  <c r="R222" i="40" l="1"/>
  <c r="Q222" i="40"/>
  <c r="P222" i="40"/>
  <c r="O222" i="40"/>
  <c r="N222" i="40"/>
  <c r="M222" i="40"/>
  <c r="L222" i="40"/>
  <c r="K222" i="40"/>
  <c r="J222" i="40"/>
  <c r="I222" i="40"/>
  <c r="H222" i="40"/>
  <c r="G222" i="40"/>
  <c r="F222" i="40"/>
  <c r="R221" i="40"/>
  <c r="Q221" i="40"/>
  <c r="P221" i="40"/>
  <c r="O221" i="40"/>
  <c r="N221" i="40"/>
  <c r="M221" i="40"/>
  <c r="L221" i="40"/>
  <c r="K221" i="40"/>
  <c r="J221" i="40"/>
  <c r="I221" i="40"/>
  <c r="H221" i="40"/>
  <c r="G221" i="40"/>
  <c r="F221" i="40"/>
  <c r="E222" i="40"/>
  <c r="E221" i="40"/>
  <c r="AG818" i="43"/>
  <c r="R220" i="40" s="1"/>
  <c r="U818" i="43"/>
  <c r="F220" i="40" s="1"/>
  <c r="V818" i="43"/>
  <c r="G220" i="40" s="1"/>
  <c r="W818" i="43"/>
  <c r="H220" i="40" s="1"/>
  <c r="X818" i="43"/>
  <c r="I220" i="40" s="1"/>
  <c r="Y818" i="43"/>
  <c r="J220" i="40" s="1"/>
  <c r="Z818" i="43"/>
  <c r="K220" i="40" s="1"/>
  <c r="AA818" i="43"/>
  <c r="L220" i="40" s="1"/>
  <c r="AB818" i="43"/>
  <c r="M220" i="40" s="1"/>
  <c r="AC818" i="43"/>
  <c r="N220" i="40" s="1"/>
  <c r="AD818" i="43"/>
  <c r="O220" i="40" s="1"/>
  <c r="AE818" i="43"/>
  <c r="P220" i="40" s="1"/>
  <c r="AF818" i="43"/>
  <c r="Q220" i="40" s="1"/>
  <c r="T818" i="43"/>
  <c r="E220" i="40" s="1"/>
  <c r="F219" i="40"/>
  <c r="G219" i="40"/>
  <c r="H219" i="40"/>
  <c r="I219" i="40"/>
  <c r="J219" i="40"/>
  <c r="K219" i="40"/>
  <c r="L219" i="40"/>
  <c r="M219" i="40"/>
  <c r="N219" i="40"/>
  <c r="O219" i="40"/>
  <c r="P219" i="40"/>
  <c r="Q219" i="40"/>
  <c r="R219" i="40"/>
  <c r="E219" i="40"/>
  <c r="D199" i="40"/>
  <c r="C199" i="40"/>
  <c r="B199" i="40"/>
  <c r="D198" i="40"/>
  <c r="C198" i="40"/>
  <c r="B198" i="40"/>
  <c r="D197" i="40"/>
  <c r="C197" i="40"/>
  <c r="B197" i="40"/>
  <c r="D196" i="40"/>
  <c r="C196" i="40"/>
  <c r="B196" i="40"/>
  <c r="D195" i="40"/>
  <c r="C195" i="40"/>
  <c r="B195" i="40"/>
  <c r="D194" i="40"/>
  <c r="C194" i="40"/>
  <c r="B194" i="40"/>
  <c r="D193" i="40"/>
  <c r="C193" i="40"/>
  <c r="B193" i="40"/>
  <c r="D192" i="40"/>
  <c r="C192" i="40"/>
  <c r="B192" i="40"/>
  <c r="A199" i="40"/>
  <c r="A198" i="40"/>
  <c r="A211" i="40" s="1"/>
  <c r="A197" i="40"/>
  <c r="A210" i="40" s="1"/>
  <c r="A196" i="40"/>
  <c r="A209" i="40" s="1"/>
  <c r="A195" i="40"/>
  <c r="A208" i="40" s="1"/>
  <c r="A194" i="40"/>
  <c r="A207" i="40" s="1"/>
  <c r="A193" i="40"/>
  <c r="A206" i="40" s="1"/>
  <c r="A192" i="40"/>
  <c r="A205" i="40" s="1"/>
  <c r="A186" i="40"/>
  <c r="A185" i="40"/>
  <c r="A184" i="40"/>
  <c r="A183" i="40"/>
  <c r="A182" i="40"/>
  <c r="A181" i="40"/>
  <c r="D153" i="40"/>
  <c r="C153" i="40"/>
  <c r="B153" i="40"/>
  <c r="D152" i="40"/>
  <c r="C152" i="40"/>
  <c r="B152" i="40"/>
  <c r="D151" i="40"/>
  <c r="C151" i="40"/>
  <c r="B151" i="40"/>
  <c r="D150" i="40"/>
  <c r="C150" i="40"/>
  <c r="B150" i="40"/>
  <c r="D149" i="40"/>
  <c r="C149" i="40"/>
  <c r="B149" i="40"/>
  <c r="D148" i="40"/>
  <c r="C148" i="40"/>
  <c r="B148" i="40"/>
  <c r="A153" i="40"/>
  <c r="A152" i="40"/>
  <c r="A163" i="40" s="1"/>
  <c r="A151" i="40"/>
  <c r="A162" i="40" s="1"/>
  <c r="A150" i="40"/>
  <c r="A161" i="40" s="1"/>
  <c r="A149" i="40"/>
  <c r="A160" i="40" s="1"/>
  <c r="A148" i="40"/>
  <c r="A159" i="40" s="1"/>
  <c r="A164" i="40" l="1"/>
  <c r="A61" i="40"/>
  <c r="A212" i="40"/>
  <c r="A62" i="40"/>
  <c r="G224" i="40"/>
  <c r="G63" i="40" s="1"/>
  <c r="R224" i="40"/>
  <c r="R63" i="40" s="1"/>
  <c r="N224" i="40"/>
  <c r="N63" i="40" s="1"/>
  <c r="J224" i="40"/>
  <c r="J63" i="40" s="1"/>
  <c r="F224" i="40"/>
  <c r="F63" i="40" s="1"/>
  <c r="S221" i="40"/>
  <c r="O224" i="40"/>
  <c r="O63" i="40" s="1"/>
  <c r="K224" i="40"/>
  <c r="K63" i="40" s="1"/>
  <c r="H224" i="40"/>
  <c r="H63" i="40" s="1"/>
  <c r="E224" i="40"/>
  <c r="E63" i="40" s="1"/>
  <c r="M224" i="40"/>
  <c r="M63" i="40" s="1"/>
  <c r="Q224" i="40"/>
  <c r="Q63" i="40" s="1"/>
  <c r="P224" i="40"/>
  <c r="P63" i="40" s="1"/>
  <c r="L224" i="40"/>
  <c r="L63" i="40" s="1"/>
  <c r="I224" i="40"/>
  <c r="I63" i="40" s="1"/>
  <c r="S222" i="40"/>
  <c r="S219" i="40"/>
  <c r="E103" i="40"/>
  <c r="E59" i="40" s="1"/>
  <c r="A229" i="40"/>
  <c r="A64" i="40" s="1"/>
  <c r="B229" i="40"/>
  <c r="C229" i="40"/>
  <c r="D229" i="40"/>
  <c r="A123" i="40"/>
  <c r="A136" i="40" s="1"/>
  <c r="B123" i="40"/>
  <c r="C123" i="40"/>
  <c r="D123" i="40"/>
  <c r="E123" i="40"/>
  <c r="F123" i="40"/>
  <c r="G123" i="40"/>
  <c r="H123" i="40"/>
  <c r="I123" i="40"/>
  <c r="J123" i="40"/>
  <c r="K123" i="40"/>
  <c r="L123" i="40"/>
  <c r="M123" i="40"/>
  <c r="N123" i="40"/>
  <c r="O123" i="40"/>
  <c r="P123" i="40"/>
  <c r="Q123" i="40"/>
  <c r="R123" i="40"/>
  <c r="A124" i="40"/>
  <c r="A137" i="40" s="1"/>
  <c r="B124" i="40"/>
  <c r="C124" i="40"/>
  <c r="D124" i="40"/>
  <c r="E124" i="40"/>
  <c r="F124" i="40"/>
  <c r="G124" i="40"/>
  <c r="H124" i="40"/>
  <c r="I124" i="40"/>
  <c r="J124" i="40"/>
  <c r="K124" i="40"/>
  <c r="L124" i="40"/>
  <c r="M124" i="40"/>
  <c r="N124" i="40"/>
  <c r="O124" i="40"/>
  <c r="P124" i="40"/>
  <c r="Q124" i="40"/>
  <c r="R124" i="40"/>
  <c r="A125" i="40"/>
  <c r="A138" i="40" s="1"/>
  <c r="B125" i="40"/>
  <c r="C125" i="40"/>
  <c r="D125" i="40"/>
  <c r="E125" i="40"/>
  <c r="F125" i="40"/>
  <c r="G125" i="40"/>
  <c r="H125" i="40"/>
  <c r="I125" i="40"/>
  <c r="J125" i="40"/>
  <c r="K125" i="40"/>
  <c r="L125" i="40"/>
  <c r="M125" i="40"/>
  <c r="N125" i="40"/>
  <c r="O125" i="40"/>
  <c r="P125" i="40"/>
  <c r="Q125" i="40"/>
  <c r="R125" i="40"/>
  <c r="A126" i="40"/>
  <c r="A139" i="40" s="1"/>
  <c r="B126" i="40"/>
  <c r="C126" i="40"/>
  <c r="D126" i="40"/>
  <c r="E126" i="40"/>
  <c r="F126" i="40"/>
  <c r="G126" i="40"/>
  <c r="H126" i="40"/>
  <c r="I126" i="40"/>
  <c r="J126" i="40"/>
  <c r="K126" i="40"/>
  <c r="L126" i="40"/>
  <c r="M126" i="40"/>
  <c r="N126" i="40"/>
  <c r="O126" i="40"/>
  <c r="P126" i="40"/>
  <c r="Q126" i="40"/>
  <c r="R126" i="40"/>
  <c r="A127" i="40"/>
  <c r="A140" i="40" s="1"/>
  <c r="B127" i="40"/>
  <c r="C127" i="40"/>
  <c r="D127" i="40"/>
  <c r="E127" i="40"/>
  <c r="F127" i="40"/>
  <c r="G127" i="40"/>
  <c r="H127" i="40"/>
  <c r="I127" i="40"/>
  <c r="J127" i="40"/>
  <c r="K127" i="40"/>
  <c r="L127" i="40"/>
  <c r="M127" i="40"/>
  <c r="N127" i="40"/>
  <c r="O127" i="40"/>
  <c r="P127" i="40"/>
  <c r="Q127" i="40"/>
  <c r="R127" i="40"/>
  <c r="A128" i="40"/>
  <c r="A141" i="40" s="1"/>
  <c r="B128" i="40"/>
  <c r="C128" i="40"/>
  <c r="D128" i="40"/>
  <c r="E128" i="40"/>
  <c r="F128" i="40"/>
  <c r="G128" i="40"/>
  <c r="H128" i="40"/>
  <c r="I128" i="40"/>
  <c r="J128" i="40"/>
  <c r="K128" i="40"/>
  <c r="L128" i="40"/>
  <c r="M128" i="40"/>
  <c r="N128" i="40"/>
  <c r="O128" i="40"/>
  <c r="P128" i="40"/>
  <c r="Q128" i="40"/>
  <c r="R128" i="40"/>
  <c r="A129" i="40"/>
  <c r="B129" i="40"/>
  <c r="C129" i="40"/>
  <c r="D129" i="40"/>
  <c r="E129" i="40"/>
  <c r="F129" i="40"/>
  <c r="G129" i="40"/>
  <c r="H129" i="40"/>
  <c r="I129" i="40"/>
  <c r="J129" i="40"/>
  <c r="K129" i="40"/>
  <c r="L129" i="40"/>
  <c r="M129" i="40"/>
  <c r="N129" i="40"/>
  <c r="O129" i="40"/>
  <c r="P129" i="40"/>
  <c r="Q129" i="40"/>
  <c r="R129" i="40"/>
  <c r="B122" i="40"/>
  <c r="C122" i="40"/>
  <c r="D122" i="40"/>
  <c r="E122" i="40"/>
  <c r="F122" i="40"/>
  <c r="G122" i="40"/>
  <c r="H122" i="40"/>
  <c r="I122" i="40"/>
  <c r="J122" i="40"/>
  <c r="K122" i="40"/>
  <c r="L122" i="40"/>
  <c r="M122" i="40"/>
  <c r="N122" i="40"/>
  <c r="O122" i="40"/>
  <c r="P122" i="40"/>
  <c r="Q122" i="40"/>
  <c r="R122" i="40"/>
  <c r="A122" i="40"/>
  <c r="A135" i="40" s="1"/>
  <c r="A97" i="40"/>
  <c r="A110" i="40" s="1"/>
  <c r="B97" i="40"/>
  <c r="C97" i="40"/>
  <c r="D97" i="40"/>
  <c r="E97" i="40"/>
  <c r="F97" i="40"/>
  <c r="G97" i="40"/>
  <c r="H97" i="40"/>
  <c r="I97" i="40"/>
  <c r="J97" i="40"/>
  <c r="K97" i="40"/>
  <c r="L97" i="40"/>
  <c r="M97" i="40"/>
  <c r="N97" i="40"/>
  <c r="O97" i="40"/>
  <c r="P97" i="40"/>
  <c r="Q97" i="40"/>
  <c r="R97" i="40"/>
  <c r="A98" i="40"/>
  <c r="A111" i="40" s="1"/>
  <c r="B98" i="40"/>
  <c r="C98" i="40"/>
  <c r="D98" i="40"/>
  <c r="E98" i="40"/>
  <c r="F98" i="40"/>
  <c r="G98" i="40"/>
  <c r="H98" i="40"/>
  <c r="I98" i="40"/>
  <c r="J98" i="40"/>
  <c r="K98" i="40"/>
  <c r="L98" i="40"/>
  <c r="M98" i="40"/>
  <c r="N98" i="40"/>
  <c r="O98" i="40"/>
  <c r="P98" i="40"/>
  <c r="Q98" i="40"/>
  <c r="R98" i="40"/>
  <c r="A99" i="40"/>
  <c r="A112" i="40" s="1"/>
  <c r="B99" i="40"/>
  <c r="C99" i="40"/>
  <c r="D99" i="40"/>
  <c r="E99" i="40"/>
  <c r="F99" i="40"/>
  <c r="G99" i="40"/>
  <c r="H99" i="40"/>
  <c r="I99" i="40"/>
  <c r="J99" i="40"/>
  <c r="K99" i="40"/>
  <c r="L99" i="40"/>
  <c r="M99" i="40"/>
  <c r="N99" i="40"/>
  <c r="O99" i="40"/>
  <c r="P99" i="40"/>
  <c r="Q99" i="40"/>
  <c r="R99" i="40"/>
  <c r="A100" i="40"/>
  <c r="A113" i="40" s="1"/>
  <c r="B100" i="40"/>
  <c r="C100" i="40"/>
  <c r="D100" i="40"/>
  <c r="E100" i="40"/>
  <c r="F100" i="40"/>
  <c r="G100" i="40"/>
  <c r="H100" i="40"/>
  <c r="I100" i="40"/>
  <c r="J100" i="40"/>
  <c r="K100" i="40"/>
  <c r="L100" i="40"/>
  <c r="M100" i="40"/>
  <c r="N100" i="40"/>
  <c r="O100" i="40"/>
  <c r="P100" i="40"/>
  <c r="Q100" i="40"/>
  <c r="R100" i="40"/>
  <c r="A101" i="40"/>
  <c r="A114" i="40" s="1"/>
  <c r="B101" i="40"/>
  <c r="C101" i="40"/>
  <c r="D101" i="40"/>
  <c r="E101" i="40"/>
  <c r="F101" i="40"/>
  <c r="G101" i="40"/>
  <c r="H101" i="40"/>
  <c r="I101" i="40"/>
  <c r="J101" i="40"/>
  <c r="K101" i="40"/>
  <c r="L101" i="40"/>
  <c r="M101" i="40"/>
  <c r="N101" i="40"/>
  <c r="O101" i="40"/>
  <c r="P101" i="40"/>
  <c r="Q101" i="40"/>
  <c r="R101" i="40"/>
  <c r="A102" i="40"/>
  <c r="A115" i="40" s="1"/>
  <c r="B102" i="40"/>
  <c r="C102" i="40"/>
  <c r="D102" i="40"/>
  <c r="E102" i="40"/>
  <c r="F102" i="40"/>
  <c r="G102" i="40"/>
  <c r="H102" i="40"/>
  <c r="I102" i="40"/>
  <c r="J102" i="40"/>
  <c r="K102" i="40"/>
  <c r="L102" i="40"/>
  <c r="M102" i="40"/>
  <c r="N102" i="40"/>
  <c r="O102" i="40"/>
  <c r="P102" i="40"/>
  <c r="Q102" i="40"/>
  <c r="R102" i="40"/>
  <c r="A103" i="40"/>
  <c r="B103" i="40"/>
  <c r="C103" i="40"/>
  <c r="D103" i="40"/>
  <c r="F103" i="40"/>
  <c r="F59" i="40" s="1"/>
  <c r="G103" i="40"/>
  <c r="G59" i="40" s="1"/>
  <c r="H103" i="40"/>
  <c r="H59" i="40" s="1"/>
  <c r="I103" i="40"/>
  <c r="I59" i="40" s="1"/>
  <c r="J103" i="40"/>
  <c r="J59" i="40" s="1"/>
  <c r="K103" i="40"/>
  <c r="K59" i="40" s="1"/>
  <c r="L103" i="40"/>
  <c r="L59" i="40" s="1"/>
  <c r="M103" i="40"/>
  <c r="M59" i="40" s="1"/>
  <c r="N103" i="40"/>
  <c r="N59" i="40" s="1"/>
  <c r="O103" i="40"/>
  <c r="O59" i="40" s="1"/>
  <c r="P103" i="40"/>
  <c r="P59" i="40" s="1"/>
  <c r="Q103" i="40"/>
  <c r="Q59" i="40" s="1"/>
  <c r="R103" i="40"/>
  <c r="R59" i="40" s="1"/>
  <c r="B96" i="40"/>
  <c r="C96" i="40"/>
  <c r="D96" i="40"/>
  <c r="E96" i="40"/>
  <c r="F96" i="40"/>
  <c r="G96" i="40"/>
  <c r="H96" i="40"/>
  <c r="I96" i="40"/>
  <c r="J96" i="40"/>
  <c r="K96" i="40"/>
  <c r="L96" i="40"/>
  <c r="M96" i="40"/>
  <c r="N96" i="40"/>
  <c r="O96" i="40"/>
  <c r="P96" i="40"/>
  <c r="Q96" i="40"/>
  <c r="R96" i="40"/>
  <c r="A96" i="40"/>
  <c r="A109" i="40" s="1"/>
  <c r="R325" i="45"/>
  <c r="Q325" i="45"/>
  <c r="P325" i="45"/>
  <c r="O325" i="45"/>
  <c r="N325" i="45"/>
  <c r="M325" i="45"/>
  <c r="L325" i="45"/>
  <c r="K325" i="45"/>
  <c r="S325" i="45" s="1"/>
  <c r="J325" i="45"/>
  <c r="I325" i="45"/>
  <c r="H325" i="45"/>
  <c r="G325" i="45"/>
  <c r="F325" i="45"/>
  <c r="R324" i="45"/>
  <c r="Q324" i="45"/>
  <c r="P324" i="45"/>
  <c r="O324" i="45"/>
  <c r="N324" i="45"/>
  <c r="M324" i="45"/>
  <c r="L324" i="45"/>
  <c r="K324" i="45"/>
  <c r="S324" i="45" s="1"/>
  <c r="J324" i="45"/>
  <c r="I324" i="45"/>
  <c r="H324" i="45"/>
  <c r="G324" i="45"/>
  <c r="F324" i="45"/>
  <c r="R320" i="45"/>
  <c r="Q320" i="45"/>
  <c r="P320" i="45"/>
  <c r="O320" i="45"/>
  <c r="N320" i="45"/>
  <c r="M320" i="45"/>
  <c r="L320" i="45"/>
  <c r="K320" i="45"/>
  <c r="J320" i="45"/>
  <c r="I320" i="45"/>
  <c r="H320" i="45"/>
  <c r="G320" i="45"/>
  <c r="F320" i="45"/>
  <c r="R319" i="45"/>
  <c r="S319" i="45" s="1"/>
  <c r="Q319" i="45"/>
  <c r="P319" i="45"/>
  <c r="O319" i="45"/>
  <c r="N319" i="45"/>
  <c r="M319" i="45"/>
  <c r="L319" i="45"/>
  <c r="K319" i="45"/>
  <c r="J319" i="45"/>
  <c r="I319" i="45"/>
  <c r="H319" i="45"/>
  <c r="G319" i="45"/>
  <c r="F319" i="45"/>
  <c r="E325" i="45"/>
  <c r="E324" i="45"/>
  <c r="E320" i="45"/>
  <c r="E319" i="45"/>
  <c r="S323" i="45"/>
  <c r="S322" i="45"/>
  <c r="S321" i="45"/>
  <c r="S320" i="45"/>
  <c r="S318" i="45"/>
  <c r="S288" i="45"/>
  <c r="S287" i="45"/>
  <c r="S286" i="45"/>
  <c r="S285" i="45"/>
  <c r="S284" i="45"/>
  <c r="S283" i="45"/>
  <c r="S282" i="45"/>
  <c r="S281" i="45"/>
  <c r="R288" i="45"/>
  <c r="Q288" i="45"/>
  <c r="P288" i="45"/>
  <c r="O288" i="45"/>
  <c r="N288" i="45"/>
  <c r="M288" i="45"/>
  <c r="L288" i="45"/>
  <c r="K288" i="45"/>
  <c r="J288" i="45"/>
  <c r="I288" i="45"/>
  <c r="H288" i="45"/>
  <c r="G288" i="45"/>
  <c r="F288" i="45"/>
  <c r="R285" i="45"/>
  <c r="Q285" i="45"/>
  <c r="P285" i="45"/>
  <c r="O285" i="45"/>
  <c r="N285" i="45"/>
  <c r="M285" i="45"/>
  <c r="L285" i="45"/>
  <c r="K285" i="45"/>
  <c r="J285" i="45"/>
  <c r="I285" i="45"/>
  <c r="H285" i="45"/>
  <c r="G285" i="45"/>
  <c r="F285" i="45"/>
  <c r="R284" i="45"/>
  <c r="Q284" i="45"/>
  <c r="P284" i="45"/>
  <c r="O284" i="45"/>
  <c r="N284" i="45"/>
  <c r="M284" i="45"/>
  <c r="L284" i="45"/>
  <c r="K284" i="45"/>
  <c r="J284" i="45"/>
  <c r="I284" i="45"/>
  <c r="H284" i="45"/>
  <c r="G284" i="45"/>
  <c r="F284" i="45"/>
  <c r="R283" i="45"/>
  <c r="Q283" i="45"/>
  <c r="P283" i="45"/>
  <c r="O283" i="45"/>
  <c r="N283" i="45"/>
  <c r="M283" i="45"/>
  <c r="L283" i="45"/>
  <c r="K283" i="45"/>
  <c r="J283" i="45"/>
  <c r="I283" i="45"/>
  <c r="H283" i="45"/>
  <c r="G283" i="45"/>
  <c r="F283" i="45"/>
  <c r="R282" i="45"/>
  <c r="Q282" i="45"/>
  <c r="P282" i="45"/>
  <c r="O282" i="45"/>
  <c r="N282" i="45"/>
  <c r="M282" i="45"/>
  <c r="L282" i="45"/>
  <c r="K282" i="45"/>
  <c r="J282" i="45"/>
  <c r="I282" i="45"/>
  <c r="H282" i="45"/>
  <c r="G282" i="45"/>
  <c r="F282" i="45"/>
  <c r="E288" i="45"/>
  <c r="E285" i="45"/>
  <c r="E284" i="45"/>
  <c r="E283" i="45"/>
  <c r="E282" i="45"/>
  <c r="R281" i="45"/>
  <c r="Q281" i="45"/>
  <c r="P281" i="45"/>
  <c r="O281" i="45"/>
  <c r="N281" i="45"/>
  <c r="M281" i="45"/>
  <c r="L281" i="45"/>
  <c r="K281" i="45"/>
  <c r="J281" i="45"/>
  <c r="I281" i="45"/>
  <c r="H281" i="45"/>
  <c r="G281" i="45"/>
  <c r="F281" i="45"/>
  <c r="E281" i="45"/>
  <c r="Q817" i="45"/>
  <c r="P817" i="45"/>
  <c r="O817" i="45"/>
  <c r="N817" i="45"/>
  <c r="M817" i="45"/>
  <c r="L817" i="45"/>
  <c r="J817" i="45"/>
  <c r="I817" i="45"/>
  <c r="H817" i="45"/>
  <c r="G817" i="45"/>
  <c r="F817" i="45"/>
  <c r="E817" i="45"/>
  <c r="R810" i="45"/>
  <c r="S810" i="45" s="1"/>
  <c r="K810" i="45"/>
  <c r="K817" i="45" s="1"/>
  <c r="R809" i="45"/>
  <c r="Q809" i="45"/>
  <c r="P809" i="45"/>
  <c r="O809" i="45"/>
  <c r="N809" i="45"/>
  <c r="M809" i="45"/>
  <c r="L809" i="45"/>
  <c r="K809" i="45"/>
  <c r="J809" i="45"/>
  <c r="I809" i="45"/>
  <c r="H809" i="45"/>
  <c r="G809" i="45"/>
  <c r="F809" i="45"/>
  <c r="E809" i="45"/>
  <c r="S806" i="45"/>
  <c r="S804" i="45"/>
  <c r="S803" i="45"/>
  <c r="S801" i="45"/>
  <c r="R794" i="45"/>
  <c r="K794" i="45"/>
  <c r="S794" i="45" s="1"/>
  <c r="R791" i="45"/>
  <c r="S791" i="45" s="1"/>
  <c r="Q791" i="45"/>
  <c r="P791" i="45"/>
  <c r="O791" i="45"/>
  <c r="N791" i="45"/>
  <c r="M791" i="45"/>
  <c r="L791" i="45"/>
  <c r="K791" i="45"/>
  <c r="J791" i="45"/>
  <c r="I791" i="45"/>
  <c r="H791" i="45"/>
  <c r="G791" i="45"/>
  <c r="F791" i="45"/>
  <c r="E791" i="45"/>
  <c r="S789" i="45"/>
  <c r="R784" i="45"/>
  <c r="S784" i="45" s="1"/>
  <c r="Q784" i="45"/>
  <c r="P784" i="45"/>
  <c r="O784" i="45"/>
  <c r="N784" i="45"/>
  <c r="M784" i="45"/>
  <c r="L784" i="45"/>
  <c r="K784" i="45"/>
  <c r="J784" i="45"/>
  <c r="I784" i="45"/>
  <c r="H784" i="45"/>
  <c r="G784" i="45"/>
  <c r="F784" i="45"/>
  <c r="E784" i="45"/>
  <c r="S782" i="45"/>
  <c r="S781" i="45"/>
  <c r="S776" i="45"/>
  <c r="R776" i="45"/>
  <c r="Q776" i="45"/>
  <c r="P776" i="45"/>
  <c r="O776" i="45"/>
  <c r="N776" i="45"/>
  <c r="M776" i="45"/>
  <c r="L776" i="45"/>
  <c r="K776" i="45"/>
  <c r="J776" i="45"/>
  <c r="I776" i="45"/>
  <c r="H776" i="45"/>
  <c r="G776" i="45"/>
  <c r="F776" i="45"/>
  <c r="E776" i="45"/>
  <c r="S774" i="45"/>
  <c r="S773" i="45"/>
  <c r="S772" i="45"/>
  <c r="S771" i="45"/>
  <c r="S770" i="45"/>
  <c r="R765" i="45"/>
  <c r="Q765" i="45"/>
  <c r="P765" i="45"/>
  <c r="O765" i="45"/>
  <c r="N765" i="45"/>
  <c r="M765" i="45"/>
  <c r="L765" i="45"/>
  <c r="K765" i="45"/>
  <c r="S765" i="45" s="1"/>
  <c r="J765" i="45"/>
  <c r="I765" i="45"/>
  <c r="H765" i="45"/>
  <c r="G765" i="45"/>
  <c r="F765" i="45"/>
  <c r="E765" i="45"/>
  <c r="S763" i="45"/>
  <c r="S762" i="45"/>
  <c r="S761" i="45"/>
  <c r="S760" i="45"/>
  <c r="S759" i="45"/>
  <c r="S758" i="45"/>
  <c r="S757" i="45"/>
  <c r="S756" i="45"/>
  <c r="S755" i="45"/>
  <c r="S754" i="45"/>
  <c r="S753" i="45"/>
  <c r="S752" i="45"/>
  <c r="S751" i="45"/>
  <c r="S750" i="45"/>
  <c r="S749" i="45"/>
  <c r="S748" i="45"/>
  <c r="S747" i="45"/>
  <c r="S746" i="45"/>
  <c r="S745" i="45"/>
  <c r="S744" i="45"/>
  <c r="S743" i="45"/>
  <c r="S742" i="45"/>
  <c r="S741" i="45"/>
  <c r="S740" i="45"/>
  <c r="S739" i="45"/>
  <c r="S738" i="45"/>
  <c r="S737" i="45"/>
  <c r="R732" i="45"/>
  <c r="S732" i="45" s="1"/>
  <c r="Q732" i="45"/>
  <c r="P732" i="45"/>
  <c r="O732" i="45"/>
  <c r="N732" i="45"/>
  <c r="M732" i="45"/>
  <c r="L732" i="45"/>
  <c r="K732" i="45"/>
  <c r="J732" i="45"/>
  <c r="I732" i="45"/>
  <c r="H732" i="45"/>
  <c r="G732" i="45"/>
  <c r="F732" i="45"/>
  <c r="E732" i="45"/>
  <c r="S730" i="45"/>
  <c r="S729" i="45"/>
  <c r="S728" i="45"/>
  <c r="S727" i="45"/>
  <c r="S726" i="45"/>
  <c r="S725" i="45"/>
  <c r="S724" i="45"/>
  <c r="S723" i="45"/>
  <c r="S722" i="45"/>
  <c r="S721" i="45"/>
  <c r="S720" i="45"/>
  <c r="S719" i="45"/>
  <c r="S718" i="45"/>
  <c r="S717" i="45"/>
  <c r="S716" i="45"/>
  <c r="S715" i="45"/>
  <c r="S714" i="45"/>
  <c r="S713" i="45"/>
  <c r="S712" i="45"/>
  <c r="R707" i="45"/>
  <c r="Q707" i="45"/>
  <c r="P707" i="45"/>
  <c r="P793" i="45" s="1"/>
  <c r="O707" i="45"/>
  <c r="O793" i="45" s="1"/>
  <c r="N707" i="45"/>
  <c r="M707" i="45"/>
  <c r="L707" i="45"/>
  <c r="L793" i="45" s="1"/>
  <c r="K707" i="45"/>
  <c r="K793" i="45" s="1"/>
  <c r="J707" i="45"/>
  <c r="I707" i="45"/>
  <c r="H707" i="45"/>
  <c r="H793" i="45" s="1"/>
  <c r="G707" i="45"/>
  <c r="G793" i="45" s="1"/>
  <c r="F707" i="45"/>
  <c r="E707" i="45"/>
  <c r="S705" i="45"/>
  <c r="S704" i="45"/>
  <c r="S703" i="45"/>
  <c r="S702" i="45"/>
  <c r="S701" i="45"/>
  <c r="S700" i="45"/>
  <c r="S699" i="45"/>
  <c r="S698" i="45"/>
  <c r="S697" i="45"/>
  <c r="S696" i="45"/>
  <c r="S695" i="45"/>
  <c r="S694" i="45"/>
  <c r="S693" i="45"/>
  <c r="S692" i="45"/>
  <c r="S691" i="45"/>
  <c r="S690" i="45"/>
  <c r="S689" i="45"/>
  <c r="S688" i="45"/>
  <c r="S687" i="45"/>
  <c r="S686" i="45"/>
  <c r="S685" i="45"/>
  <c r="S684" i="45"/>
  <c r="S683" i="45"/>
  <c r="S682" i="45"/>
  <c r="S681" i="45"/>
  <c r="S680" i="45"/>
  <c r="S679" i="45"/>
  <c r="S678" i="45"/>
  <c r="S677" i="45"/>
  <c r="S676" i="45"/>
  <c r="S675" i="45"/>
  <c r="S674" i="45"/>
  <c r="R669" i="45"/>
  <c r="R793" i="45" s="1"/>
  <c r="Q669" i="45"/>
  <c r="Q793" i="45" s="1"/>
  <c r="P669" i="45"/>
  <c r="O669" i="45"/>
  <c r="N669" i="45"/>
  <c r="N793" i="45" s="1"/>
  <c r="M669" i="45"/>
  <c r="M793" i="45" s="1"/>
  <c r="L669" i="45"/>
  <c r="K669" i="45"/>
  <c r="J669" i="45"/>
  <c r="J793" i="45" s="1"/>
  <c r="I669" i="45"/>
  <c r="I793" i="45" s="1"/>
  <c r="H669" i="45"/>
  <c r="G669" i="45"/>
  <c r="F669" i="45"/>
  <c r="F793" i="45" s="1"/>
  <c r="E669" i="45"/>
  <c r="E793" i="45" s="1"/>
  <c r="S667" i="45"/>
  <c r="S666" i="45"/>
  <c r="S665" i="45"/>
  <c r="S664" i="45"/>
  <c r="S663" i="45"/>
  <c r="S662" i="45"/>
  <c r="S661" i="45"/>
  <c r="S660" i="45"/>
  <c r="S659" i="45"/>
  <c r="S658" i="45"/>
  <c r="S657" i="45"/>
  <c r="S656" i="45"/>
  <c r="S655" i="45"/>
  <c r="S654" i="45"/>
  <c r="S653" i="45"/>
  <c r="S652" i="45"/>
  <c r="R643" i="45"/>
  <c r="S643" i="45" s="1"/>
  <c r="K643" i="45"/>
  <c r="P642" i="45"/>
  <c r="L642" i="45"/>
  <c r="H642" i="45"/>
  <c r="R640" i="45"/>
  <c r="Q640" i="45"/>
  <c r="P640" i="45"/>
  <c r="O640" i="45"/>
  <c r="N640" i="45"/>
  <c r="M640" i="45"/>
  <c r="L640" i="45"/>
  <c r="K640" i="45"/>
  <c r="S640" i="45" s="1"/>
  <c r="J640" i="45"/>
  <c r="I640" i="45"/>
  <c r="H640" i="45"/>
  <c r="G640" i="45"/>
  <c r="F640" i="45"/>
  <c r="E640" i="45"/>
  <c r="S638" i="45"/>
  <c r="S637" i="45"/>
  <c r="S636" i="45"/>
  <c r="S635" i="45"/>
  <c r="S634" i="45"/>
  <c r="S633" i="45"/>
  <c r="S632" i="45"/>
  <c r="S631" i="45"/>
  <c r="S630" i="45"/>
  <c r="S629" i="45"/>
  <c r="S628" i="45"/>
  <c r="S627" i="45"/>
  <c r="S626" i="45"/>
  <c r="S625" i="45"/>
  <c r="S624" i="45"/>
  <c r="S623" i="45"/>
  <c r="S622" i="45"/>
  <c r="S621" i="45"/>
  <c r="Q616" i="45"/>
  <c r="N616" i="45"/>
  <c r="M616" i="45"/>
  <c r="L616" i="45"/>
  <c r="K616" i="45"/>
  <c r="J616" i="45"/>
  <c r="I616" i="45"/>
  <c r="F616" i="45"/>
  <c r="E616" i="45"/>
  <c r="S614" i="45"/>
  <c r="R614" i="45"/>
  <c r="R616" i="45" s="1"/>
  <c r="S616" i="45" s="1"/>
  <c r="K614" i="45"/>
  <c r="R608" i="45"/>
  <c r="S608" i="45" s="1"/>
  <c r="Q608" i="45"/>
  <c r="P608" i="45"/>
  <c r="O608" i="45"/>
  <c r="N608" i="45"/>
  <c r="M608" i="45"/>
  <c r="L608" i="45"/>
  <c r="K608" i="45"/>
  <c r="J608" i="45"/>
  <c r="I608" i="45"/>
  <c r="H608" i="45"/>
  <c r="G608" i="45"/>
  <c r="F608" i="45"/>
  <c r="E608" i="45"/>
  <c r="S606" i="45"/>
  <c r="S605" i="45"/>
  <c r="S604" i="45"/>
  <c r="S603" i="45"/>
  <c r="S602" i="45"/>
  <c r="S601" i="45"/>
  <c r="S600" i="45"/>
  <c r="S599" i="45"/>
  <c r="S598" i="45"/>
  <c r="S597" i="45"/>
  <c r="S596" i="45"/>
  <c r="S595" i="45"/>
  <c r="S594" i="45"/>
  <c r="S593" i="45"/>
  <c r="S592" i="45"/>
  <c r="Q586" i="45"/>
  <c r="N586" i="45"/>
  <c r="M586" i="45"/>
  <c r="L586" i="45"/>
  <c r="J586" i="45"/>
  <c r="I586" i="45"/>
  <c r="F586" i="45"/>
  <c r="E586" i="45"/>
  <c r="S584" i="45"/>
  <c r="R584" i="45"/>
  <c r="K584" i="45"/>
  <c r="R583" i="45"/>
  <c r="S583" i="45" s="1"/>
  <c r="K583" i="45"/>
  <c r="R582" i="45"/>
  <c r="S582" i="45" s="1"/>
  <c r="K582" i="45"/>
  <c r="R581" i="45"/>
  <c r="S581" i="45" s="1"/>
  <c r="K581" i="45"/>
  <c r="K586" i="45" s="1"/>
  <c r="S580" i="45"/>
  <c r="R580" i="45"/>
  <c r="K580" i="45"/>
  <c r="R579" i="45"/>
  <c r="S579" i="45" s="1"/>
  <c r="K579" i="45"/>
  <c r="R574" i="45"/>
  <c r="S574" i="45" s="1"/>
  <c r="Q574" i="45"/>
  <c r="Q642" i="45" s="1"/>
  <c r="P574" i="45"/>
  <c r="O574" i="45"/>
  <c r="N574" i="45"/>
  <c r="M574" i="45"/>
  <c r="M642" i="45" s="1"/>
  <c r="L574" i="45"/>
  <c r="K574" i="45"/>
  <c r="J574" i="45"/>
  <c r="I574" i="45"/>
  <c r="I642" i="45" s="1"/>
  <c r="H574" i="45"/>
  <c r="G574" i="45"/>
  <c r="F574" i="45"/>
  <c r="E574" i="45"/>
  <c r="E642" i="45" s="1"/>
  <c r="S572" i="45"/>
  <c r="S571" i="45"/>
  <c r="S570" i="45"/>
  <c r="S569" i="45"/>
  <c r="S568" i="45"/>
  <c r="S567" i="45"/>
  <c r="S566" i="45"/>
  <c r="S565" i="45"/>
  <c r="S564" i="45"/>
  <c r="S563" i="45"/>
  <c r="S562" i="45"/>
  <c r="S561" i="45"/>
  <c r="S560" i="45"/>
  <c r="S559" i="45"/>
  <c r="S558" i="45"/>
  <c r="S557" i="45"/>
  <c r="S556" i="45"/>
  <c r="S555" i="45"/>
  <c r="S554" i="45"/>
  <c r="S553" i="45"/>
  <c r="S552" i="45"/>
  <c r="S551" i="45"/>
  <c r="S550" i="45"/>
  <c r="S549" i="45"/>
  <c r="S548" i="45"/>
  <c r="S547" i="45"/>
  <c r="S546" i="45"/>
  <c r="S545" i="45"/>
  <c r="S544" i="45"/>
  <c r="S543" i="45"/>
  <c r="S542" i="45"/>
  <c r="S541" i="45"/>
  <c r="S540" i="45"/>
  <c r="S539" i="45"/>
  <c r="S538" i="45"/>
  <c r="S537" i="45"/>
  <c r="S536" i="45"/>
  <c r="S535" i="45"/>
  <c r="S534" i="45"/>
  <c r="S533" i="45"/>
  <c r="S532" i="45"/>
  <c r="S531" i="45"/>
  <c r="S530" i="45"/>
  <c r="S529" i="45"/>
  <c r="S528" i="45"/>
  <c r="S527" i="45"/>
  <c r="S526" i="45"/>
  <c r="S525" i="45"/>
  <c r="S524" i="45"/>
  <c r="S523" i="45"/>
  <c r="S522" i="45"/>
  <c r="S521" i="45"/>
  <c r="S520" i="45"/>
  <c r="S519" i="45"/>
  <c r="S518" i="45"/>
  <c r="S517" i="45"/>
  <c r="S516" i="45"/>
  <c r="S515" i="45"/>
  <c r="S514" i="45"/>
  <c r="S513" i="45"/>
  <c r="S512" i="45"/>
  <c r="S511" i="45"/>
  <c r="S510" i="45"/>
  <c r="R505" i="45"/>
  <c r="Q505" i="45"/>
  <c r="P505" i="45"/>
  <c r="O505" i="45"/>
  <c r="N505" i="45"/>
  <c r="M505" i="45"/>
  <c r="L505" i="45"/>
  <c r="K505" i="45"/>
  <c r="S505" i="45" s="1"/>
  <c r="J505" i="45"/>
  <c r="I505" i="45"/>
  <c r="H505" i="45"/>
  <c r="G505" i="45"/>
  <c r="F505" i="45"/>
  <c r="E505" i="45"/>
  <c r="S502" i="45"/>
  <c r="S501" i="45"/>
  <c r="S500" i="45"/>
  <c r="S499" i="45"/>
  <c r="S498" i="45"/>
  <c r="S497" i="45"/>
  <c r="S496" i="45"/>
  <c r="S495" i="45"/>
  <c r="S494" i="45"/>
  <c r="S493" i="45"/>
  <c r="S492" i="45"/>
  <c r="S491" i="45"/>
  <c r="S490" i="45"/>
  <c r="S489" i="45"/>
  <c r="S488" i="45"/>
  <c r="S487" i="45"/>
  <c r="S486" i="45"/>
  <c r="S485" i="45"/>
  <c r="S484" i="45"/>
  <c r="S483" i="45"/>
  <c r="S482" i="45"/>
  <c r="S481" i="45"/>
  <c r="S480" i="45"/>
  <c r="S479" i="45"/>
  <c r="S478" i="45"/>
  <c r="S477" i="45"/>
  <c r="S476" i="45"/>
  <c r="S475" i="45"/>
  <c r="S474" i="45"/>
  <c r="S473" i="45"/>
  <c r="S472" i="45"/>
  <c r="S471" i="45"/>
  <c r="S470" i="45"/>
  <c r="S469" i="45"/>
  <c r="S468" i="45"/>
  <c r="S467" i="45"/>
  <c r="S466" i="45"/>
  <c r="S465" i="45"/>
  <c r="S464" i="45"/>
  <c r="S463" i="45"/>
  <c r="S462" i="45"/>
  <c r="S461" i="45"/>
  <c r="S460" i="45"/>
  <c r="S459" i="45"/>
  <c r="S458" i="45"/>
  <c r="S457" i="45"/>
  <c r="S456" i="45"/>
  <c r="S455" i="45"/>
  <c r="S454" i="45"/>
  <c r="S453" i="45"/>
  <c r="S452" i="45"/>
  <c r="S451" i="45"/>
  <c r="S450" i="45"/>
  <c r="S449" i="45"/>
  <c r="S448" i="45"/>
  <c r="S447" i="45"/>
  <c r="S446" i="45"/>
  <c r="S445" i="45"/>
  <c r="S444" i="45"/>
  <c r="S443" i="45"/>
  <c r="S442" i="45"/>
  <c r="S441" i="45"/>
  <c r="S440" i="45"/>
  <c r="S439" i="45"/>
  <c r="S438" i="45"/>
  <c r="R433" i="45"/>
  <c r="Q433" i="45"/>
  <c r="P433" i="45"/>
  <c r="O433" i="45"/>
  <c r="O642" i="45" s="1"/>
  <c r="N433" i="45"/>
  <c r="N642" i="45" s="1"/>
  <c r="M433" i="45"/>
  <c r="L433" i="45"/>
  <c r="K433" i="45"/>
  <c r="K642" i="45" s="1"/>
  <c r="J433" i="45"/>
  <c r="J642" i="45" s="1"/>
  <c r="I433" i="45"/>
  <c r="H433" i="45"/>
  <c r="G433" i="45"/>
  <c r="G642" i="45" s="1"/>
  <c r="F433" i="45"/>
  <c r="F642" i="45" s="1"/>
  <c r="E433" i="45"/>
  <c r="S431" i="45"/>
  <c r="S430" i="45"/>
  <c r="S429" i="45"/>
  <c r="S428" i="45"/>
  <c r="S427" i="45"/>
  <c r="S426" i="45"/>
  <c r="S425" i="45"/>
  <c r="S424" i="45"/>
  <c r="S423" i="45"/>
  <c r="S422" i="45"/>
  <c r="S421" i="45"/>
  <c r="S420" i="45"/>
  <c r="S419" i="45"/>
  <c r="S418" i="45"/>
  <c r="S417" i="45"/>
  <c r="S416" i="45"/>
  <c r="S415" i="45"/>
  <c r="S414" i="45"/>
  <c r="S413" i="45"/>
  <c r="S412" i="45"/>
  <c r="S411" i="45"/>
  <c r="S410" i="45"/>
  <c r="S409" i="45"/>
  <c r="S408" i="45"/>
  <c r="S407" i="45"/>
  <c r="S406" i="45"/>
  <c r="S405" i="45"/>
  <c r="S404" i="45"/>
  <c r="S403" i="45"/>
  <c r="S402" i="45"/>
  <c r="S401" i="45"/>
  <c r="S400" i="45"/>
  <c r="S399" i="45"/>
  <c r="S398" i="45"/>
  <c r="S397" i="45"/>
  <c r="S396" i="45"/>
  <c r="S395" i="45"/>
  <c r="S394" i="45"/>
  <c r="S393" i="45"/>
  <c r="S392" i="45"/>
  <c r="S391" i="45"/>
  <c r="S390" i="45"/>
  <c r="S389" i="45"/>
  <c r="S388" i="45"/>
  <c r="S387" i="45"/>
  <c r="S386" i="45"/>
  <c r="S385" i="45"/>
  <c r="S384" i="45"/>
  <c r="S383" i="45"/>
  <c r="S382" i="45"/>
  <c r="S381" i="45"/>
  <c r="S380" i="45"/>
  <c r="S379" i="45"/>
  <c r="S378" i="45"/>
  <c r="S377" i="45"/>
  <c r="S376" i="45"/>
  <c r="S375" i="45"/>
  <c r="S374" i="45"/>
  <c r="S373" i="45"/>
  <c r="S372" i="45"/>
  <c r="S371" i="45"/>
  <c r="S370" i="45"/>
  <c r="S369" i="45"/>
  <c r="S368" i="45"/>
  <c r="S367" i="45"/>
  <c r="S366" i="45"/>
  <c r="S365" i="45"/>
  <c r="S364" i="45"/>
  <c r="S363" i="45"/>
  <c r="S362" i="45"/>
  <c r="S361" i="45"/>
  <c r="S360" i="45"/>
  <c r="S359" i="45"/>
  <c r="S358" i="45"/>
  <c r="S357" i="45"/>
  <c r="S356" i="45"/>
  <c r="S355" i="45"/>
  <c r="S354" i="45"/>
  <c r="S353" i="45"/>
  <c r="S352" i="45"/>
  <c r="S351" i="45"/>
  <c r="S350" i="45"/>
  <c r="S349" i="45"/>
  <c r="S348" i="45"/>
  <c r="S347" i="45"/>
  <c r="S346" i="45"/>
  <c r="S345" i="45"/>
  <c r="S344" i="45"/>
  <c r="S343" i="45"/>
  <c r="S342" i="45"/>
  <c r="S341" i="45"/>
  <c r="S340" i="45"/>
  <c r="S339" i="45"/>
  <c r="S338" i="45"/>
  <c r="S337" i="45"/>
  <c r="R316" i="45"/>
  <c r="S316" i="45" s="1"/>
  <c r="K316" i="45"/>
  <c r="R315" i="45"/>
  <c r="S315" i="45" s="1"/>
  <c r="Q315" i="45"/>
  <c r="P315" i="45"/>
  <c r="O315" i="45"/>
  <c r="N315" i="45"/>
  <c r="M315" i="45"/>
  <c r="L315" i="45"/>
  <c r="K315" i="45"/>
  <c r="J315" i="45"/>
  <c r="I315" i="45"/>
  <c r="H315" i="45"/>
  <c r="G315" i="45"/>
  <c r="F315" i="45"/>
  <c r="E315" i="45"/>
  <c r="S313" i="45"/>
  <c r="S312" i="45"/>
  <c r="S311" i="45"/>
  <c r="S310" i="45"/>
  <c r="S309" i="45"/>
  <c r="R302" i="45"/>
  <c r="S302" i="45" s="1"/>
  <c r="K302" i="45"/>
  <c r="R301" i="45"/>
  <c r="Q301" i="45"/>
  <c r="P301" i="45"/>
  <c r="O301" i="45"/>
  <c r="N301" i="45"/>
  <c r="M301" i="45"/>
  <c r="L301" i="45"/>
  <c r="K301" i="45"/>
  <c r="J301" i="45"/>
  <c r="I301" i="45"/>
  <c r="H301" i="45"/>
  <c r="G301" i="45"/>
  <c r="F301" i="45"/>
  <c r="E301" i="45"/>
  <c r="S299" i="45"/>
  <c r="S298" i="45"/>
  <c r="S297" i="45"/>
  <c r="S296" i="45"/>
  <c r="S295" i="45"/>
  <c r="S279" i="45"/>
  <c r="R279" i="45"/>
  <c r="K279" i="45"/>
  <c r="R278" i="45"/>
  <c r="Q278" i="45"/>
  <c r="P278" i="45"/>
  <c r="O278" i="45"/>
  <c r="N278" i="45"/>
  <c r="M278" i="45"/>
  <c r="L278" i="45"/>
  <c r="J278" i="45"/>
  <c r="K278" i="45" s="1"/>
  <c r="I278" i="45"/>
  <c r="H278" i="45"/>
  <c r="G278" i="45"/>
  <c r="F278" i="45"/>
  <c r="E278" i="45"/>
  <c r="S276" i="45"/>
  <c r="S275" i="45"/>
  <c r="S274" i="45"/>
  <c r="S273" i="45"/>
  <c r="S272" i="45"/>
  <c r="S271" i="45"/>
  <c r="S270" i="45"/>
  <c r="S269" i="45"/>
  <c r="S268" i="45"/>
  <c r="R261" i="45"/>
  <c r="S261" i="45" s="1"/>
  <c r="K261" i="45"/>
  <c r="Q260" i="45"/>
  <c r="M260" i="45"/>
  <c r="I260" i="45"/>
  <c r="E260" i="45"/>
  <c r="Q258" i="45"/>
  <c r="P258" i="45"/>
  <c r="O258" i="45"/>
  <c r="N258" i="45"/>
  <c r="M258" i="45"/>
  <c r="L258" i="45"/>
  <c r="J258" i="45"/>
  <c r="I258" i="45"/>
  <c r="H258" i="45"/>
  <c r="G258" i="45"/>
  <c r="F258" i="45"/>
  <c r="E258" i="45"/>
  <c r="R256" i="45"/>
  <c r="K256" i="45"/>
  <c r="R255" i="45"/>
  <c r="K255" i="45"/>
  <c r="R254" i="45"/>
  <c r="K254" i="45"/>
  <c r="R253" i="45"/>
  <c r="S253" i="45" s="1"/>
  <c r="K253" i="45"/>
  <c r="R252" i="45"/>
  <c r="K252" i="45"/>
  <c r="R251" i="45"/>
  <c r="S251" i="45" s="1"/>
  <c r="K251" i="45"/>
  <c r="R250" i="45"/>
  <c r="K250" i="45"/>
  <c r="R244" i="45"/>
  <c r="S244" i="45" s="1"/>
  <c r="Q244" i="45"/>
  <c r="P244" i="45"/>
  <c r="O244" i="45"/>
  <c r="N244" i="45"/>
  <c r="M244" i="45"/>
  <c r="L244" i="45"/>
  <c r="K244" i="45"/>
  <c r="J244" i="45"/>
  <c r="I244" i="45"/>
  <c r="H244" i="45"/>
  <c r="G244" i="45"/>
  <c r="F244" i="45"/>
  <c r="E244" i="45"/>
  <c r="S241" i="45"/>
  <c r="S240" i="45"/>
  <c r="S239" i="45"/>
  <c r="R234" i="45"/>
  <c r="Q234" i="45"/>
  <c r="P234" i="45"/>
  <c r="O234" i="45"/>
  <c r="N234" i="45"/>
  <c r="N260" i="45" s="1"/>
  <c r="M234" i="45"/>
  <c r="L234" i="45"/>
  <c r="K234" i="45"/>
  <c r="J234" i="45"/>
  <c r="J260" i="45" s="1"/>
  <c r="I234" i="45"/>
  <c r="H234" i="45"/>
  <c r="G234" i="45"/>
  <c r="F234" i="45"/>
  <c r="F260" i="45" s="1"/>
  <c r="E234" i="45"/>
  <c r="S232" i="45"/>
  <c r="S231" i="45"/>
  <c r="S230" i="45"/>
  <c r="S229" i="45"/>
  <c r="S228" i="45"/>
  <c r="S227" i="45"/>
  <c r="S226" i="45"/>
  <c r="S225" i="45"/>
  <c r="S224" i="45"/>
  <c r="S223" i="45"/>
  <c r="S222" i="45"/>
  <c r="S221" i="45"/>
  <c r="S220" i="45"/>
  <c r="S219" i="45"/>
  <c r="S218" i="45"/>
  <c r="S217" i="45"/>
  <c r="S216" i="45"/>
  <c r="S215" i="45"/>
  <c r="S214" i="45"/>
  <c r="S213" i="45"/>
  <c r="S212" i="45"/>
  <c r="S211" i="45"/>
  <c r="S210" i="45"/>
  <c r="S209" i="45"/>
  <c r="S208" i="45"/>
  <c r="S207" i="45"/>
  <c r="S206" i="45"/>
  <c r="R201" i="45"/>
  <c r="S201" i="45" s="1"/>
  <c r="Q201" i="45"/>
  <c r="P201" i="45"/>
  <c r="O201" i="45"/>
  <c r="N201" i="45"/>
  <c r="M201" i="45"/>
  <c r="L201" i="45"/>
  <c r="K201" i="45"/>
  <c r="J201" i="45"/>
  <c r="I201" i="45"/>
  <c r="H201" i="45"/>
  <c r="G201" i="45"/>
  <c r="F201" i="45"/>
  <c r="E201" i="45"/>
  <c r="S199" i="45"/>
  <c r="S198" i="45"/>
  <c r="S197" i="45"/>
  <c r="S196" i="45"/>
  <c r="S195" i="45"/>
  <c r="S194" i="45"/>
  <c r="S193" i="45"/>
  <c r="S192" i="45"/>
  <c r="S191" i="45"/>
  <c r="S190" i="45"/>
  <c r="S189" i="45"/>
  <c r="S188" i="45"/>
  <c r="S187" i="45"/>
  <c r="S186" i="45"/>
  <c r="S185" i="45"/>
  <c r="S184" i="45"/>
  <c r="R179" i="45"/>
  <c r="Q179" i="45"/>
  <c r="P179" i="45"/>
  <c r="O179" i="45"/>
  <c r="N179" i="45"/>
  <c r="M179" i="45"/>
  <c r="L179" i="45"/>
  <c r="K179" i="45"/>
  <c r="S179" i="45" s="1"/>
  <c r="J179" i="45"/>
  <c r="I179" i="45"/>
  <c r="H179" i="45"/>
  <c r="G179" i="45"/>
  <c r="F179" i="45"/>
  <c r="E179" i="45"/>
  <c r="S177" i="45"/>
  <c r="S176" i="45"/>
  <c r="S175" i="45"/>
  <c r="S174" i="45"/>
  <c r="S173" i="45"/>
  <c r="S172" i="45"/>
  <c r="S171" i="45"/>
  <c r="S170" i="45"/>
  <c r="S169" i="45"/>
  <c r="S168" i="45"/>
  <c r="S167" i="45"/>
  <c r="S166" i="45"/>
  <c r="S165" i="45"/>
  <c r="S164" i="45"/>
  <c r="S163" i="45"/>
  <c r="S162" i="45"/>
  <c r="S161" i="45"/>
  <c r="S160" i="45"/>
  <c r="S159" i="45"/>
  <c r="S158" i="45"/>
  <c r="S157" i="45"/>
  <c r="S156" i="45"/>
  <c r="R151" i="45"/>
  <c r="S151" i="45" s="1"/>
  <c r="Q151" i="45"/>
  <c r="P151" i="45"/>
  <c r="O151" i="45"/>
  <c r="N151" i="45"/>
  <c r="M151" i="45"/>
  <c r="L151" i="45"/>
  <c r="K151" i="45"/>
  <c r="J151" i="45"/>
  <c r="I151" i="45"/>
  <c r="H151" i="45"/>
  <c r="G151" i="45"/>
  <c r="F151" i="45"/>
  <c r="E151" i="45"/>
  <c r="S149" i="45"/>
  <c r="S148" i="45"/>
  <c r="S147" i="45"/>
  <c r="S146" i="45"/>
  <c r="S145" i="45"/>
  <c r="S144" i="45"/>
  <c r="S143" i="45"/>
  <c r="S142" i="45"/>
  <c r="S141" i="45"/>
  <c r="S140" i="45"/>
  <c r="S139" i="45"/>
  <c r="S138" i="45"/>
  <c r="S137" i="45"/>
  <c r="S136" i="45"/>
  <c r="S135" i="45"/>
  <c r="S134" i="45"/>
  <c r="S133" i="45"/>
  <c r="S132" i="45"/>
  <c r="S131" i="45"/>
  <c r="S130" i="45"/>
  <c r="S129" i="45"/>
  <c r="S128" i="45"/>
  <c r="S127" i="45"/>
  <c r="S126" i="45"/>
  <c r="S125" i="45"/>
  <c r="S124" i="45"/>
  <c r="S123" i="45"/>
  <c r="S122" i="45"/>
  <c r="R117" i="45"/>
  <c r="Q117" i="45"/>
  <c r="P117" i="45"/>
  <c r="P260" i="45" s="1"/>
  <c r="O117" i="45"/>
  <c r="O260" i="45" s="1"/>
  <c r="N117" i="45"/>
  <c r="M117" i="45"/>
  <c r="L117" i="45"/>
  <c r="L260" i="45" s="1"/>
  <c r="K117" i="45"/>
  <c r="J117" i="45"/>
  <c r="I117" i="45"/>
  <c r="H117" i="45"/>
  <c r="H260" i="45" s="1"/>
  <c r="G117" i="45"/>
  <c r="G260" i="45" s="1"/>
  <c r="F117" i="45"/>
  <c r="E117" i="45"/>
  <c r="S115" i="45"/>
  <c r="S114" i="45"/>
  <c r="S113" i="45"/>
  <c r="S112" i="45"/>
  <c r="S111" i="45"/>
  <c r="S110" i="45"/>
  <c r="S109" i="45"/>
  <c r="S108" i="45"/>
  <c r="S107" i="45"/>
  <c r="S106" i="45"/>
  <c r="S105" i="45"/>
  <c r="S104" i="45"/>
  <c r="S103" i="45"/>
  <c r="S102" i="45"/>
  <c r="S101" i="45"/>
  <c r="S100" i="45"/>
  <c r="S99" i="45"/>
  <c r="S98" i="45"/>
  <c r="S97" i="45"/>
  <c r="S96" i="45"/>
  <c r="S95" i="45"/>
  <c r="S94" i="45"/>
  <c r="R85" i="45"/>
  <c r="K85" i="45"/>
  <c r="S85" i="45" s="1"/>
  <c r="R82" i="45"/>
  <c r="S82" i="45" s="1"/>
  <c r="Q82" i="45"/>
  <c r="P82" i="45"/>
  <c r="O82" i="45"/>
  <c r="N82" i="45"/>
  <c r="M82" i="45"/>
  <c r="L82" i="45"/>
  <c r="K82" i="45"/>
  <c r="J82" i="45"/>
  <c r="I82" i="45"/>
  <c r="H82" i="45"/>
  <c r="G82" i="45"/>
  <c r="F82" i="45"/>
  <c r="E82" i="45"/>
  <c r="S80" i="45"/>
  <c r="R75" i="45"/>
  <c r="S75" i="45" s="1"/>
  <c r="Q75" i="45"/>
  <c r="P75" i="45"/>
  <c r="O75" i="45"/>
  <c r="N75" i="45"/>
  <c r="M75" i="45"/>
  <c r="L75" i="45"/>
  <c r="K75" i="45"/>
  <c r="J75" i="45"/>
  <c r="I75" i="45"/>
  <c r="H75" i="45"/>
  <c r="G75" i="45"/>
  <c r="F75" i="45"/>
  <c r="E75" i="45"/>
  <c r="S73" i="45"/>
  <c r="S72" i="45"/>
  <c r="S71" i="45"/>
  <c r="S70" i="45"/>
  <c r="R65" i="45"/>
  <c r="S65" i="45" s="1"/>
  <c r="Q65" i="45"/>
  <c r="P65" i="45"/>
  <c r="O65" i="45"/>
  <c r="N65" i="45"/>
  <c r="M65" i="45"/>
  <c r="L65" i="45"/>
  <c r="K65" i="45"/>
  <c r="J65" i="45"/>
  <c r="I65" i="45"/>
  <c r="H65" i="45"/>
  <c r="G65" i="45"/>
  <c r="F65" i="45"/>
  <c r="E65" i="45"/>
  <c r="S63" i="45"/>
  <c r="S62" i="45"/>
  <c r="S61" i="45"/>
  <c r="S60" i="45"/>
  <c r="S59" i="45"/>
  <c r="S58" i="45"/>
  <c r="S57" i="45"/>
  <c r="S56" i="45"/>
  <c r="R51" i="45"/>
  <c r="S51" i="45" s="1"/>
  <c r="Q51" i="45"/>
  <c r="P51" i="45"/>
  <c r="O51" i="45"/>
  <c r="N51" i="45"/>
  <c r="M51" i="45"/>
  <c r="L51" i="45"/>
  <c r="K51" i="45"/>
  <c r="J51" i="45"/>
  <c r="I51" i="45"/>
  <c r="H51" i="45"/>
  <c r="G51" i="45"/>
  <c r="F51" i="45"/>
  <c r="E51" i="45"/>
  <c r="S49" i="45"/>
  <c r="S48" i="45"/>
  <c r="S47" i="45"/>
  <c r="S46" i="45"/>
  <c r="S45" i="45"/>
  <c r="S44" i="45"/>
  <c r="S43" i="45"/>
  <c r="S42" i="45"/>
  <c r="R37" i="45"/>
  <c r="Q37" i="45"/>
  <c r="P37" i="45"/>
  <c r="P84" i="45" s="1"/>
  <c r="O37" i="45"/>
  <c r="O84" i="45" s="1"/>
  <c r="N37" i="45"/>
  <c r="M37" i="45"/>
  <c r="L37" i="45"/>
  <c r="L84" i="45" s="1"/>
  <c r="K37" i="45"/>
  <c r="K84" i="45" s="1"/>
  <c r="J37" i="45"/>
  <c r="I37" i="45"/>
  <c r="H37" i="45"/>
  <c r="H84" i="45" s="1"/>
  <c r="G37" i="45"/>
  <c r="G84" i="45" s="1"/>
  <c r="F37" i="45"/>
  <c r="E37" i="45"/>
  <c r="S35" i="45"/>
  <c r="S34" i="45"/>
  <c r="S33" i="45"/>
  <c r="R28" i="45"/>
  <c r="S28" i="45" s="1"/>
  <c r="Q28" i="45"/>
  <c r="P28" i="45"/>
  <c r="O28" i="45"/>
  <c r="N28" i="45"/>
  <c r="M28" i="45"/>
  <c r="L28" i="45"/>
  <c r="K28" i="45"/>
  <c r="J28" i="45"/>
  <c r="I28" i="45"/>
  <c r="H28" i="45"/>
  <c r="G28" i="45"/>
  <c r="F28" i="45"/>
  <c r="E28" i="45"/>
  <c r="S26" i="45"/>
  <c r="S25" i="45"/>
  <c r="S24" i="45"/>
  <c r="S23" i="45"/>
  <c r="S22" i="45"/>
  <c r="R17" i="45"/>
  <c r="R84" i="45" s="1"/>
  <c r="S84" i="45" s="1"/>
  <c r="Q17" i="45"/>
  <c r="Q84" i="45" s="1"/>
  <c r="P17" i="45"/>
  <c r="O17" i="45"/>
  <c r="N17" i="45"/>
  <c r="N84" i="45" s="1"/>
  <c r="M17" i="45"/>
  <c r="M84" i="45" s="1"/>
  <c r="L17" i="45"/>
  <c r="K17" i="45"/>
  <c r="J17" i="45"/>
  <c r="J84" i="45" s="1"/>
  <c r="I17" i="45"/>
  <c r="I84" i="45" s="1"/>
  <c r="H17" i="45"/>
  <c r="G17" i="45"/>
  <c r="F17" i="45"/>
  <c r="F84" i="45" s="1"/>
  <c r="E17" i="45"/>
  <c r="E84" i="45" s="1"/>
  <c r="S15" i="45"/>
  <c r="S14" i="45"/>
  <c r="S13" i="45"/>
  <c r="S12" i="45"/>
  <c r="D38" i="40"/>
  <c r="C38" i="40"/>
  <c r="B38" i="40"/>
  <c r="D37" i="40"/>
  <c r="C37" i="40"/>
  <c r="B37" i="40"/>
  <c r="D36" i="40"/>
  <c r="C36" i="40"/>
  <c r="B36" i="40"/>
  <c r="D35" i="40"/>
  <c r="C35" i="40"/>
  <c r="B35" i="40"/>
  <c r="D34" i="40"/>
  <c r="C34" i="40"/>
  <c r="B34" i="40"/>
  <c r="D33" i="40"/>
  <c r="C33" i="40"/>
  <c r="B33" i="40"/>
  <c r="D32" i="40"/>
  <c r="C32" i="40"/>
  <c r="B32" i="40"/>
  <c r="D31" i="40"/>
  <c r="C31" i="40"/>
  <c r="B31" i="40"/>
  <c r="A38" i="40"/>
  <c r="A37" i="40"/>
  <c r="Q258" i="43"/>
  <c r="Q37" i="40" s="1"/>
  <c r="P258" i="43"/>
  <c r="P37" i="40" s="1"/>
  <c r="O258" i="43"/>
  <c r="O37" i="40" s="1"/>
  <c r="N258" i="43"/>
  <c r="N37" i="40" s="1"/>
  <c r="M258" i="43"/>
  <c r="M37" i="40" s="1"/>
  <c r="L258" i="43"/>
  <c r="L37" i="40" s="1"/>
  <c r="J258" i="43"/>
  <c r="J37" i="40" s="1"/>
  <c r="I258" i="43"/>
  <c r="I37" i="40" s="1"/>
  <c r="H258" i="43"/>
  <c r="H37" i="40" s="1"/>
  <c r="G258" i="43"/>
  <c r="G37" i="40" s="1"/>
  <c r="F258" i="43"/>
  <c r="F37" i="40" s="1"/>
  <c r="A36" i="40"/>
  <c r="A35" i="40"/>
  <c r="A34" i="40"/>
  <c r="A33" i="40"/>
  <c r="A32" i="40"/>
  <c r="A31" i="40"/>
  <c r="D12" i="40"/>
  <c r="C12" i="40"/>
  <c r="B12" i="40"/>
  <c r="D11" i="40"/>
  <c r="C11" i="40"/>
  <c r="B11" i="40"/>
  <c r="D10" i="40"/>
  <c r="C10" i="40"/>
  <c r="B10" i="40"/>
  <c r="D9" i="40"/>
  <c r="C9" i="40"/>
  <c r="B9" i="40"/>
  <c r="D8" i="40"/>
  <c r="C8" i="40"/>
  <c r="B8" i="40"/>
  <c r="D7" i="40"/>
  <c r="C7" i="40"/>
  <c r="B7" i="40"/>
  <c r="D13" i="40"/>
  <c r="C13" i="40"/>
  <c r="B13" i="40"/>
  <c r="A13" i="40"/>
  <c r="A12" i="40"/>
  <c r="A11" i="40"/>
  <c r="A10" i="40"/>
  <c r="A9" i="40"/>
  <c r="A8" i="40"/>
  <c r="A7" i="40"/>
  <c r="D6" i="40"/>
  <c r="C6" i="40"/>
  <c r="B6" i="40"/>
  <c r="A6" i="40"/>
  <c r="S59" i="40" l="1"/>
  <c r="S63" i="40"/>
  <c r="A116" i="40"/>
  <c r="A59" i="40"/>
  <c r="Q142" i="40"/>
  <c r="Q60" i="40"/>
  <c r="M142" i="40"/>
  <c r="M60" i="40"/>
  <c r="I142" i="40"/>
  <c r="I60" i="40"/>
  <c r="E142" i="40"/>
  <c r="E60" i="40"/>
  <c r="A142" i="40"/>
  <c r="A60" i="40"/>
  <c r="P142" i="40"/>
  <c r="P60" i="40"/>
  <c r="L142" i="40"/>
  <c r="L60" i="40"/>
  <c r="H142" i="40"/>
  <c r="H60" i="40"/>
  <c r="O142" i="40"/>
  <c r="O60" i="40"/>
  <c r="K142" i="40"/>
  <c r="K60" i="40"/>
  <c r="G142" i="40"/>
  <c r="G60" i="40"/>
  <c r="R142" i="40"/>
  <c r="S142" i="40" s="1"/>
  <c r="R60" i="40"/>
  <c r="S60" i="40" s="1"/>
  <c r="N142" i="40"/>
  <c r="N60" i="40"/>
  <c r="J142" i="40"/>
  <c r="J60" i="40"/>
  <c r="F142" i="40"/>
  <c r="F60" i="40"/>
  <c r="O135" i="40"/>
  <c r="S122" i="40"/>
  <c r="G135" i="40"/>
  <c r="J135" i="40"/>
  <c r="O138" i="40"/>
  <c r="N141" i="40"/>
  <c r="J141" i="40"/>
  <c r="F141" i="40"/>
  <c r="N139" i="40"/>
  <c r="J139" i="40"/>
  <c r="F139" i="40"/>
  <c r="N137" i="40"/>
  <c r="J137" i="40"/>
  <c r="F137" i="40"/>
  <c r="R135" i="40"/>
  <c r="AD131" i="40" s="1"/>
  <c r="N135" i="40"/>
  <c r="F135" i="40"/>
  <c r="O140" i="40"/>
  <c r="K138" i="40"/>
  <c r="K136" i="40"/>
  <c r="G136" i="40"/>
  <c r="M141" i="40"/>
  <c r="I141" i="40"/>
  <c r="K140" i="40"/>
  <c r="G140" i="40"/>
  <c r="I139" i="40"/>
  <c r="E139" i="40"/>
  <c r="G138" i="40"/>
  <c r="Q137" i="40"/>
  <c r="E137" i="40"/>
  <c r="O136" i="40"/>
  <c r="P135" i="40"/>
  <c r="L135" i="40"/>
  <c r="H135" i="40"/>
  <c r="O141" i="40"/>
  <c r="K141" i="40"/>
  <c r="G141" i="40"/>
  <c r="O139" i="40"/>
  <c r="K139" i="40"/>
  <c r="G139" i="40"/>
  <c r="O137" i="40"/>
  <c r="K137" i="40"/>
  <c r="G137" i="40"/>
  <c r="Q135" i="40"/>
  <c r="M135" i="40"/>
  <c r="I135" i="40"/>
  <c r="E135" i="40"/>
  <c r="P141" i="40"/>
  <c r="L141" i="40"/>
  <c r="H141" i="40"/>
  <c r="R140" i="40"/>
  <c r="N140" i="40"/>
  <c r="J140" i="40"/>
  <c r="F140" i="40"/>
  <c r="P139" i="40"/>
  <c r="L139" i="40"/>
  <c r="H139" i="40"/>
  <c r="R138" i="40"/>
  <c r="N138" i="40"/>
  <c r="J138" i="40"/>
  <c r="F138" i="40"/>
  <c r="P137" i="40"/>
  <c r="L137" i="40"/>
  <c r="H137" i="40"/>
  <c r="R136" i="40"/>
  <c r="AD129" i="40" s="1"/>
  <c r="N136" i="40"/>
  <c r="J136" i="40"/>
  <c r="F136" i="40"/>
  <c r="Q140" i="40"/>
  <c r="M140" i="40"/>
  <c r="I140" i="40"/>
  <c r="E140" i="40"/>
  <c r="Q138" i="40"/>
  <c r="M138" i="40"/>
  <c r="I138" i="40"/>
  <c r="E138" i="40"/>
  <c r="Q136" i="40"/>
  <c r="M136" i="40"/>
  <c r="I136" i="40"/>
  <c r="E136" i="40"/>
  <c r="E141" i="40"/>
  <c r="Q139" i="40"/>
  <c r="M137" i="40"/>
  <c r="S128" i="40"/>
  <c r="P140" i="40"/>
  <c r="L140" i="40"/>
  <c r="H140" i="40"/>
  <c r="S126" i="40"/>
  <c r="P138" i="40"/>
  <c r="L138" i="40"/>
  <c r="H138" i="40"/>
  <c r="S124" i="40"/>
  <c r="P136" i="40"/>
  <c r="L136" i="40"/>
  <c r="H136" i="40"/>
  <c r="Q141" i="40"/>
  <c r="M139" i="40"/>
  <c r="I137" i="40"/>
  <c r="K135" i="40"/>
  <c r="R141" i="40"/>
  <c r="AD130" i="40" s="1"/>
  <c r="R139" i="40"/>
  <c r="AD132" i="40" s="1"/>
  <c r="R137" i="40"/>
  <c r="AD128" i="40" s="1"/>
  <c r="F109" i="40"/>
  <c r="F116" i="40" s="1"/>
  <c r="N110" i="40"/>
  <c r="S129" i="40"/>
  <c r="S127" i="40"/>
  <c r="S125" i="40"/>
  <c r="S123" i="40"/>
  <c r="L115" i="40"/>
  <c r="S101" i="40"/>
  <c r="S97" i="40"/>
  <c r="P112" i="40"/>
  <c r="S96" i="40"/>
  <c r="K109" i="40"/>
  <c r="O109" i="40"/>
  <c r="G109" i="40"/>
  <c r="S102" i="40"/>
  <c r="S98" i="40"/>
  <c r="G112" i="40"/>
  <c r="E109" i="40"/>
  <c r="S103" i="40"/>
  <c r="J110" i="40"/>
  <c r="O112" i="40"/>
  <c r="K112" i="40"/>
  <c r="S99" i="40"/>
  <c r="P115" i="40"/>
  <c r="L111" i="40"/>
  <c r="H111" i="40"/>
  <c r="S100" i="40"/>
  <c r="L112" i="40"/>
  <c r="H112" i="40"/>
  <c r="H115" i="40"/>
  <c r="P111" i="40"/>
  <c r="Q111" i="40"/>
  <c r="Q115" i="40"/>
  <c r="Q114" i="40"/>
  <c r="Q112" i="40"/>
  <c r="Q113" i="40"/>
  <c r="Q116" i="40"/>
  <c r="Q110" i="40"/>
  <c r="M111" i="40"/>
  <c r="M115" i="40"/>
  <c r="M112" i="40"/>
  <c r="M113" i="40"/>
  <c r="M116" i="40"/>
  <c r="M110" i="40"/>
  <c r="M114" i="40"/>
  <c r="I111" i="40"/>
  <c r="I115" i="40"/>
  <c r="I112" i="40"/>
  <c r="I114" i="40"/>
  <c r="I113" i="40"/>
  <c r="I116" i="40"/>
  <c r="I110" i="40"/>
  <c r="E110" i="40"/>
  <c r="E114" i="40"/>
  <c r="E111" i="40"/>
  <c r="E115" i="40"/>
  <c r="E112" i="40"/>
  <c r="E116" i="40"/>
  <c r="E113" i="40"/>
  <c r="R113" i="40"/>
  <c r="AD106" i="40" s="1"/>
  <c r="N113" i="40"/>
  <c r="J113" i="40"/>
  <c r="R109" i="40"/>
  <c r="N109" i="40"/>
  <c r="J109" i="40"/>
  <c r="O115" i="40"/>
  <c r="K115" i="40"/>
  <c r="G115" i="40"/>
  <c r="P114" i="40"/>
  <c r="L114" i="40"/>
  <c r="H114" i="40"/>
  <c r="R112" i="40"/>
  <c r="AD107" i="40" s="1"/>
  <c r="N112" i="40"/>
  <c r="J112" i="40"/>
  <c r="O111" i="40"/>
  <c r="K111" i="40"/>
  <c r="G111" i="40"/>
  <c r="P110" i="40"/>
  <c r="L110" i="40"/>
  <c r="H110" i="40"/>
  <c r="Q109" i="40"/>
  <c r="M109" i="40"/>
  <c r="I109" i="40"/>
  <c r="R116" i="40"/>
  <c r="J116" i="40"/>
  <c r="P116" i="40"/>
  <c r="L116" i="40"/>
  <c r="H116" i="40"/>
  <c r="R115" i="40"/>
  <c r="AD111" i="40" s="1"/>
  <c r="N115" i="40"/>
  <c r="J115" i="40"/>
  <c r="O114" i="40"/>
  <c r="K114" i="40"/>
  <c r="G114" i="40"/>
  <c r="P113" i="40"/>
  <c r="L113" i="40"/>
  <c r="H113" i="40"/>
  <c r="R111" i="40"/>
  <c r="AD109" i="40" s="1"/>
  <c r="N111" i="40"/>
  <c r="J111" i="40"/>
  <c r="O110" i="40"/>
  <c r="K110" i="40"/>
  <c r="G110" i="40"/>
  <c r="P109" i="40"/>
  <c r="L109" i="40"/>
  <c r="H109" i="40"/>
  <c r="N116" i="40"/>
  <c r="O116" i="40"/>
  <c r="K116" i="40"/>
  <c r="G116" i="40"/>
  <c r="R114" i="40"/>
  <c r="AD110" i="40" s="1"/>
  <c r="N114" i="40"/>
  <c r="J114" i="40"/>
  <c r="O113" i="40"/>
  <c r="K113" i="40"/>
  <c r="G113" i="40"/>
  <c r="R110" i="40"/>
  <c r="AD108" i="40" s="1"/>
  <c r="S256" i="45"/>
  <c r="R258" i="45"/>
  <c r="R260" i="45" s="1"/>
  <c r="S252" i="45"/>
  <c r="S254" i="45"/>
  <c r="K258" i="45"/>
  <c r="S255" i="45"/>
  <c r="E816" i="45"/>
  <c r="I816" i="45"/>
  <c r="M816" i="45"/>
  <c r="Q816" i="45"/>
  <c r="G816" i="45"/>
  <c r="O816" i="45"/>
  <c r="F816" i="45"/>
  <c r="J816" i="45"/>
  <c r="N816" i="45"/>
  <c r="S278" i="45"/>
  <c r="S793" i="45"/>
  <c r="R642" i="45"/>
  <c r="S642" i="45" s="1"/>
  <c r="H816" i="45"/>
  <c r="L816" i="45"/>
  <c r="P816" i="45"/>
  <c r="S37" i="45"/>
  <c r="S117" i="45"/>
  <c r="S301" i="45"/>
  <c r="S234" i="45"/>
  <c r="S669" i="45"/>
  <c r="S17" i="45"/>
  <c r="S250" i="45"/>
  <c r="R586" i="45"/>
  <c r="S586" i="45" s="1"/>
  <c r="S809" i="45"/>
  <c r="R817" i="45"/>
  <c r="S817" i="45" s="1"/>
  <c r="S433" i="45"/>
  <c r="S707" i="45"/>
  <c r="S109" i="40" l="1"/>
  <c r="S140" i="40"/>
  <c r="AD133" i="40"/>
  <c r="S141" i="40"/>
  <c r="S139" i="40"/>
  <c r="S136" i="40"/>
  <c r="S135" i="40"/>
  <c r="S137" i="40"/>
  <c r="S138" i="40"/>
  <c r="S112" i="40"/>
  <c r="S116" i="40"/>
  <c r="S110" i="40"/>
  <c r="S115" i="40"/>
  <c r="S114" i="40"/>
  <c r="S113" i="40"/>
  <c r="S111" i="40"/>
  <c r="S258" i="45"/>
  <c r="K260" i="45"/>
  <c r="K816" i="45" s="1"/>
  <c r="R816" i="45"/>
  <c r="S816" i="45" l="1"/>
  <c r="S260" i="45"/>
  <c r="S78" i="44"/>
  <c r="S12" i="44"/>
  <c r="R192" i="44"/>
  <c r="Q192" i="44"/>
  <c r="P192" i="44"/>
  <c r="O192" i="44"/>
  <c r="N192" i="44"/>
  <c r="M192" i="44"/>
  <c r="L192" i="44"/>
  <c r="K192" i="44"/>
  <c r="J192" i="44"/>
  <c r="I192" i="44"/>
  <c r="H192" i="44"/>
  <c r="G192" i="44"/>
  <c r="F192" i="44"/>
  <c r="S190" i="44"/>
  <c r="S189" i="44"/>
  <c r="S188" i="44"/>
  <c r="S187" i="44"/>
  <c r="S186" i="44"/>
  <c r="S185" i="44"/>
  <c r="S184" i="44"/>
  <c r="S183" i="44"/>
  <c r="S182" i="44"/>
  <c r="S181" i="44"/>
  <c r="S180" i="44"/>
  <c r="Q175" i="44"/>
  <c r="N175" i="44"/>
  <c r="M175" i="44"/>
  <c r="L175" i="44"/>
  <c r="J175" i="44"/>
  <c r="I175" i="44"/>
  <c r="F175" i="44"/>
  <c r="E175" i="44"/>
  <c r="R173" i="44"/>
  <c r="R175" i="44" s="1"/>
  <c r="K173" i="44"/>
  <c r="K175" i="44" s="1"/>
  <c r="R167" i="44"/>
  <c r="Q167" i="44"/>
  <c r="P167" i="44"/>
  <c r="O167" i="44"/>
  <c r="N167" i="44"/>
  <c r="M167" i="44"/>
  <c r="L167" i="44"/>
  <c r="K167" i="44"/>
  <c r="J167" i="44"/>
  <c r="I167" i="44"/>
  <c r="H167" i="44"/>
  <c r="G167" i="44"/>
  <c r="F167" i="44"/>
  <c r="S165" i="44"/>
  <c r="S164" i="44"/>
  <c r="S163" i="44"/>
  <c r="S162" i="44"/>
  <c r="S161" i="44"/>
  <c r="S160" i="44"/>
  <c r="S159" i="44"/>
  <c r="S158" i="44"/>
  <c r="S157" i="44"/>
  <c r="Q151" i="44"/>
  <c r="N151" i="44"/>
  <c r="M151" i="44"/>
  <c r="L151" i="44"/>
  <c r="J151" i="44"/>
  <c r="I151" i="44"/>
  <c r="F151" i="44"/>
  <c r="E151" i="44"/>
  <c r="R149" i="44"/>
  <c r="K149" i="44"/>
  <c r="R148" i="44"/>
  <c r="K148" i="44"/>
  <c r="R147" i="44"/>
  <c r="K147" i="44"/>
  <c r="R146" i="44"/>
  <c r="K146" i="44"/>
  <c r="R145" i="44"/>
  <c r="K145" i="44"/>
  <c r="R144" i="44"/>
  <c r="K144" i="44"/>
  <c r="R139" i="44"/>
  <c r="Q139" i="44"/>
  <c r="P139" i="44"/>
  <c r="O139" i="44"/>
  <c r="N139" i="44"/>
  <c r="M139" i="44"/>
  <c r="L139" i="44"/>
  <c r="K139" i="44"/>
  <c r="J139" i="44"/>
  <c r="I139" i="44"/>
  <c r="H139" i="44"/>
  <c r="G139" i="44"/>
  <c r="F139" i="44"/>
  <c r="R114" i="44"/>
  <c r="Q114" i="44"/>
  <c r="P114" i="44"/>
  <c r="O114" i="44"/>
  <c r="N114" i="44"/>
  <c r="M114" i="44"/>
  <c r="L114" i="44"/>
  <c r="K114" i="44"/>
  <c r="J114" i="44"/>
  <c r="I114" i="44"/>
  <c r="H114" i="44"/>
  <c r="G114" i="44"/>
  <c r="F114" i="44"/>
  <c r="R73" i="44"/>
  <c r="R196" i="44" s="1"/>
  <c r="Q73" i="44"/>
  <c r="P73" i="44"/>
  <c r="O73" i="44"/>
  <c r="N73" i="44"/>
  <c r="M73" i="44"/>
  <c r="L73" i="44"/>
  <c r="K73" i="44"/>
  <c r="J73" i="44"/>
  <c r="I73" i="44"/>
  <c r="H73" i="44"/>
  <c r="G73" i="44"/>
  <c r="F73" i="44"/>
  <c r="S171" i="40" l="1"/>
  <c r="E196" i="44"/>
  <c r="K181" i="40"/>
  <c r="H184" i="40"/>
  <c r="L182" i="40"/>
  <c r="P181" i="40"/>
  <c r="G181" i="40"/>
  <c r="Q184" i="40"/>
  <c r="O183" i="40"/>
  <c r="I183" i="40"/>
  <c r="M184" i="40"/>
  <c r="J184" i="40"/>
  <c r="N185" i="40"/>
  <c r="S170" i="40"/>
  <c r="S172" i="40"/>
  <c r="H196" i="44"/>
  <c r="S167" i="44"/>
  <c r="S145" i="44"/>
  <c r="P196" i="44"/>
  <c r="S146" i="44"/>
  <c r="M196" i="44"/>
  <c r="S175" i="44"/>
  <c r="L196" i="44"/>
  <c r="S148" i="44"/>
  <c r="I196" i="44"/>
  <c r="Q196" i="44"/>
  <c r="S147" i="44"/>
  <c r="S149" i="44"/>
  <c r="S192" i="44"/>
  <c r="F196" i="44"/>
  <c r="J196" i="44"/>
  <c r="N196" i="44"/>
  <c r="S114" i="44"/>
  <c r="S139" i="44"/>
  <c r="O196" i="44"/>
  <c r="K151" i="44"/>
  <c r="K196" i="44" s="1"/>
  <c r="G196" i="44"/>
  <c r="R151" i="44"/>
  <c r="S173" i="44"/>
  <c r="S144" i="44"/>
  <c r="S73" i="44"/>
  <c r="K182" i="40" l="1"/>
  <c r="H183" i="40"/>
  <c r="K183" i="40"/>
  <c r="P182" i="40"/>
  <c r="N183" i="40"/>
  <c r="M183" i="40"/>
  <c r="G182" i="40"/>
  <c r="L183" i="40"/>
  <c r="H181" i="40"/>
  <c r="H186" i="40" s="1"/>
  <c r="Q181" i="40"/>
  <c r="Q183" i="40"/>
  <c r="F182" i="40"/>
  <c r="F185" i="40"/>
  <c r="I182" i="40"/>
  <c r="I185" i="40"/>
  <c r="J183" i="40"/>
  <c r="J181" i="40"/>
  <c r="M181" i="40"/>
  <c r="O181" i="40"/>
  <c r="O186" i="40" s="1"/>
  <c r="N182" i="40"/>
  <c r="H182" i="40"/>
  <c r="H185" i="40"/>
  <c r="F183" i="40"/>
  <c r="J182" i="40"/>
  <c r="J185" i="40"/>
  <c r="F184" i="40"/>
  <c r="M182" i="40"/>
  <c r="M185" i="40"/>
  <c r="O184" i="40"/>
  <c r="O185" i="40"/>
  <c r="I184" i="40"/>
  <c r="P183" i="40"/>
  <c r="P185" i="40"/>
  <c r="P184" i="40"/>
  <c r="O182" i="40"/>
  <c r="N181" i="40"/>
  <c r="F181" i="40"/>
  <c r="I181" i="40"/>
  <c r="N184" i="40"/>
  <c r="Q182" i="40"/>
  <c r="Q185" i="40"/>
  <c r="G184" i="40"/>
  <c r="G185" i="40"/>
  <c r="L181" i="40"/>
  <c r="L185" i="40"/>
  <c r="L184" i="40"/>
  <c r="G183" i="40"/>
  <c r="K184" i="40"/>
  <c r="K185" i="40"/>
  <c r="S151" i="44"/>
  <c r="S196" i="44"/>
  <c r="R824" i="43"/>
  <c r="K824" i="43"/>
  <c r="R823" i="43"/>
  <c r="Q823" i="43"/>
  <c r="P823" i="43"/>
  <c r="O823" i="43"/>
  <c r="N823" i="43"/>
  <c r="M823" i="43"/>
  <c r="L823" i="43"/>
  <c r="K823" i="43"/>
  <c r="J823" i="43"/>
  <c r="I823" i="43"/>
  <c r="H823" i="43"/>
  <c r="G823" i="43"/>
  <c r="F823" i="43"/>
  <c r="E823" i="43"/>
  <c r="S820" i="43"/>
  <c r="E721" i="43"/>
  <c r="E193" i="40" s="1"/>
  <c r="E683" i="43"/>
  <c r="E192" i="40" s="1"/>
  <c r="E148" i="40"/>
  <c r="E278" i="43"/>
  <c r="E179" i="43"/>
  <c r="E33" i="40" s="1"/>
  <c r="E151" i="43"/>
  <c r="E32" i="40" s="1"/>
  <c r="E117" i="43"/>
  <c r="E31" i="40" s="1"/>
  <c r="E51" i="43"/>
  <c r="E9" i="40" s="1"/>
  <c r="S818" i="43"/>
  <c r="S817" i="43"/>
  <c r="S815" i="43"/>
  <c r="R307" i="43"/>
  <c r="K307" i="43"/>
  <c r="R306" i="43"/>
  <c r="Q306" i="43"/>
  <c r="P306" i="43"/>
  <c r="O306" i="43"/>
  <c r="N306" i="43"/>
  <c r="M306" i="43"/>
  <c r="L306" i="43"/>
  <c r="K306" i="43"/>
  <c r="J306" i="43"/>
  <c r="I306" i="43"/>
  <c r="H306" i="43"/>
  <c r="G306" i="43"/>
  <c r="F306" i="43"/>
  <c r="E306" i="43"/>
  <c r="S304" i="43"/>
  <c r="S303" i="43"/>
  <c r="S302" i="43"/>
  <c r="S301" i="43"/>
  <c r="S300" i="43"/>
  <c r="R293" i="43"/>
  <c r="K293" i="43"/>
  <c r="R292" i="43"/>
  <c r="Q292" i="43"/>
  <c r="P292" i="43"/>
  <c r="O292" i="43"/>
  <c r="N292" i="43"/>
  <c r="M292" i="43"/>
  <c r="L292" i="43"/>
  <c r="K292" i="43"/>
  <c r="J292" i="43"/>
  <c r="I292" i="43"/>
  <c r="H292" i="43"/>
  <c r="G292" i="43"/>
  <c r="F292" i="43"/>
  <c r="E292" i="43"/>
  <c r="S290" i="43"/>
  <c r="S289" i="43"/>
  <c r="S288" i="43"/>
  <c r="S287" i="43"/>
  <c r="S286" i="43"/>
  <c r="R808" i="43"/>
  <c r="K808" i="43"/>
  <c r="R805" i="43"/>
  <c r="R198" i="40" s="1"/>
  <c r="Q805" i="43"/>
  <c r="Q198" i="40" s="1"/>
  <c r="P805" i="43"/>
  <c r="P198" i="40" s="1"/>
  <c r="O805" i="43"/>
  <c r="O198" i="40" s="1"/>
  <c r="N805" i="43"/>
  <c r="N198" i="40" s="1"/>
  <c r="M805" i="43"/>
  <c r="M198" i="40" s="1"/>
  <c r="L805" i="43"/>
  <c r="L198" i="40" s="1"/>
  <c r="K805" i="43"/>
  <c r="K198" i="40" s="1"/>
  <c r="J805" i="43"/>
  <c r="J198" i="40" s="1"/>
  <c r="I805" i="43"/>
  <c r="I198" i="40" s="1"/>
  <c r="H805" i="43"/>
  <c r="H198" i="40" s="1"/>
  <c r="G805" i="43"/>
  <c r="G198" i="40" s="1"/>
  <c r="F805" i="43"/>
  <c r="F198" i="40" s="1"/>
  <c r="E805" i="43"/>
  <c r="E198" i="40" s="1"/>
  <c r="S803" i="43"/>
  <c r="R798" i="43"/>
  <c r="R197" i="40" s="1"/>
  <c r="Q798" i="43"/>
  <c r="Q197" i="40" s="1"/>
  <c r="P798" i="43"/>
  <c r="P197" i="40" s="1"/>
  <c r="O798" i="43"/>
  <c r="O197" i="40" s="1"/>
  <c r="N798" i="43"/>
  <c r="N197" i="40" s="1"/>
  <c r="M798" i="43"/>
  <c r="M197" i="40" s="1"/>
  <c r="L798" i="43"/>
  <c r="L197" i="40" s="1"/>
  <c r="K798" i="43"/>
  <c r="K197" i="40" s="1"/>
  <c r="J798" i="43"/>
  <c r="J197" i="40" s="1"/>
  <c r="I798" i="43"/>
  <c r="I197" i="40" s="1"/>
  <c r="H798" i="43"/>
  <c r="H197" i="40" s="1"/>
  <c r="G798" i="43"/>
  <c r="G197" i="40" s="1"/>
  <c r="F798" i="43"/>
  <c r="F197" i="40" s="1"/>
  <c r="E798" i="43"/>
  <c r="E197" i="40" s="1"/>
  <c r="S796" i="43"/>
  <c r="S795" i="43"/>
  <c r="R790" i="43"/>
  <c r="R196" i="40" s="1"/>
  <c r="Q790" i="43"/>
  <c r="Q196" i="40" s="1"/>
  <c r="P790" i="43"/>
  <c r="P196" i="40" s="1"/>
  <c r="O790" i="43"/>
  <c r="O196" i="40" s="1"/>
  <c r="N790" i="43"/>
  <c r="N196" i="40" s="1"/>
  <c r="M790" i="43"/>
  <c r="M196" i="40" s="1"/>
  <c r="L790" i="43"/>
  <c r="L196" i="40" s="1"/>
  <c r="K790" i="43"/>
  <c r="K196" i="40" s="1"/>
  <c r="J790" i="43"/>
  <c r="J196" i="40" s="1"/>
  <c r="I790" i="43"/>
  <c r="I196" i="40" s="1"/>
  <c r="H790" i="43"/>
  <c r="H196" i="40" s="1"/>
  <c r="G790" i="43"/>
  <c r="G196" i="40" s="1"/>
  <c r="F790" i="43"/>
  <c r="F196" i="40" s="1"/>
  <c r="E790" i="43"/>
  <c r="E196" i="40" s="1"/>
  <c r="S788" i="43"/>
  <c r="S787" i="43"/>
  <c r="S786" i="43"/>
  <c r="S785" i="43"/>
  <c r="S784" i="43"/>
  <c r="R779" i="43"/>
  <c r="R195" i="40" s="1"/>
  <c r="Q779" i="43"/>
  <c r="Q195" i="40" s="1"/>
  <c r="P779" i="43"/>
  <c r="P195" i="40" s="1"/>
  <c r="O779" i="43"/>
  <c r="O195" i="40" s="1"/>
  <c r="N779" i="43"/>
  <c r="N195" i="40" s="1"/>
  <c r="M779" i="43"/>
  <c r="M195" i="40" s="1"/>
  <c r="L779" i="43"/>
  <c r="L195" i="40" s="1"/>
  <c r="K779" i="43"/>
  <c r="K195" i="40" s="1"/>
  <c r="J779" i="43"/>
  <c r="J195" i="40" s="1"/>
  <c r="I779" i="43"/>
  <c r="I195" i="40" s="1"/>
  <c r="H779" i="43"/>
  <c r="H195" i="40" s="1"/>
  <c r="G779" i="43"/>
  <c r="G195" i="40" s="1"/>
  <c r="F779" i="43"/>
  <c r="F195" i="40" s="1"/>
  <c r="E779" i="43"/>
  <c r="E195" i="40" s="1"/>
  <c r="S777" i="43"/>
  <c r="S776" i="43"/>
  <c r="S775" i="43"/>
  <c r="S774" i="43"/>
  <c r="S773" i="43"/>
  <c r="S772" i="43"/>
  <c r="S771" i="43"/>
  <c r="S770" i="43"/>
  <c r="S769" i="43"/>
  <c r="S768" i="43"/>
  <c r="S767" i="43"/>
  <c r="S766" i="43"/>
  <c r="S765" i="43"/>
  <c r="S764" i="43"/>
  <c r="S763" i="43"/>
  <c r="S762" i="43"/>
  <c r="S761" i="43"/>
  <c r="S760" i="43"/>
  <c r="S759" i="43"/>
  <c r="S758" i="43"/>
  <c r="S757" i="43"/>
  <c r="S756" i="43"/>
  <c r="S755" i="43"/>
  <c r="S754" i="43"/>
  <c r="S753" i="43"/>
  <c r="S752" i="43"/>
  <c r="S751" i="43"/>
  <c r="R746" i="43"/>
  <c r="R194" i="40" s="1"/>
  <c r="Q746" i="43"/>
  <c r="Q194" i="40" s="1"/>
  <c r="P746" i="43"/>
  <c r="P194" i="40" s="1"/>
  <c r="O746" i="43"/>
  <c r="O194" i="40" s="1"/>
  <c r="N746" i="43"/>
  <c r="N194" i="40" s="1"/>
  <c r="M746" i="43"/>
  <c r="M194" i="40" s="1"/>
  <c r="L746" i="43"/>
  <c r="L194" i="40" s="1"/>
  <c r="K746" i="43"/>
  <c r="K194" i="40" s="1"/>
  <c r="J746" i="43"/>
  <c r="J194" i="40" s="1"/>
  <c r="I746" i="43"/>
  <c r="I194" i="40" s="1"/>
  <c r="H746" i="43"/>
  <c r="H194" i="40" s="1"/>
  <c r="G746" i="43"/>
  <c r="G194" i="40" s="1"/>
  <c r="F746" i="43"/>
  <c r="F194" i="40" s="1"/>
  <c r="E746" i="43"/>
  <c r="E194" i="40" s="1"/>
  <c r="S744" i="43"/>
  <c r="S743" i="43"/>
  <c r="S742" i="43"/>
  <c r="S741" i="43"/>
  <c r="S740" i="43"/>
  <c r="S739" i="43"/>
  <c r="S738" i="43"/>
  <c r="S737" i="43"/>
  <c r="S736" i="43"/>
  <c r="S735" i="43"/>
  <c r="S734" i="43"/>
  <c r="S733" i="43"/>
  <c r="S732" i="43"/>
  <c r="S731" i="43"/>
  <c r="S730" i="43"/>
  <c r="S729" i="43"/>
  <c r="S728" i="43"/>
  <c r="S727" i="43"/>
  <c r="S726" i="43"/>
  <c r="R721" i="43"/>
  <c r="R193" i="40" s="1"/>
  <c r="Q721" i="43"/>
  <c r="Q193" i="40" s="1"/>
  <c r="P721" i="43"/>
  <c r="P193" i="40" s="1"/>
  <c r="O721" i="43"/>
  <c r="O193" i="40" s="1"/>
  <c r="N721" i="43"/>
  <c r="N193" i="40" s="1"/>
  <c r="M721" i="43"/>
  <c r="M193" i="40" s="1"/>
  <c r="L721" i="43"/>
  <c r="L193" i="40" s="1"/>
  <c r="K721" i="43"/>
  <c r="K193" i="40" s="1"/>
  <c r="J721" i="43"/>
  <c r="J193" i="40" s="1"/>
  <c r="I721" i="43"/>
  <c r="I193" i="40" s="1"/>
  <c r="H721" i="43"/>
  <c r="H193" i="40" s="1"/>
  <c r="G721" i="43"/>
  <c r="G193" i="40" s="1"/>
  <c r="F721" i="43"/>
  <c r="F193" i="40" s="1"/>
  <c r="S719" i="43"/>
  <c r="S718" i="43"/>
  <c r="S717" i="43"/>
  <c r="S716" i="43"/>
  <c r="S715" i="43"/>
  <c r="S714" i="43"/>
  <c r="S713" i="43"/>
  <c r="S712" i="43"/>
  <c r="S711" i="43"/>
  <c r="S710" i="43"/>
  <c r="S709" i="43"/>
  <c r="S708" i="43"/>
  <c r="S707" i="43"/>
  <c r="S706" i="43"/>
  <c r="S705" i="43"/>
  <c r="S704" i="43"/>
  <c r="S703" i="43"/>
  <c r="S702" i="43"/>
  <c r="S701" i="43"/>
  <c r="S700" i="43"/>
  <c r="S699" i="43"/>
  <c r="S698" i="43"/>
  <c r="S697" i="43"/>
  <c r="S696" i="43"/>
  <c r="S695" i="43"/>
  <c r="S694" i="43"/>
  <c r="S693" i="43"/>
  <c r="S692" i="43"/>
  <c r="S691" i="43"/>
  <c r="S690" i="43"/>
  <c r="S689" i="43"/>
  <c r="S688" i="43"/>
  <c r="R683" i="43"/>
  <c r="R192" i="40" s="1"/>
  <c r="Q683" i="43"/>
  <c r="Q192" i="40" s="1"/>
  <c r="P683" i="43"/>
  <c r="P192" i="40" s="1"/>
  <c r="O683" i="43"/>
  <c r="O192" i="40" s="1"/>
  <c r="N683" i="43"/>
  <c r="N192" i="40" s="1"/>
  <c r="M683" i="43"/>
  <c r="M192" i="40" s="1"/>
  <c r="L683" i="43"/>
  <c r="L192" i="40" s="1"/>
  <c r="K683" i="43"/>
  <c r="K192" i="40" s="1"/>
  <c r="J683" i="43"/>
  <c r="J192" i="40" s="1"/>
  <c r="I683" i="43"/>
  <c r="I192" i="40" s="1"/>
  <c r="H683" i="43"/>
  <c r="H192" i="40" s="1"/>
  <c r="G683" i="43"/>
  <c r="G192" i="40" s="1"/>
  <c r="F683" i="43"/>
  <c r="F192" i="40" s="1"/>
  <c r="S681" i="43"/>
  <c r="S680" i="43"/>
  <c r="S679" i="43"/>
  <c r="S678" i="43"/>
  <c r="S677" i="43"/>
  <c r="S676" i="43"/>
  <c r="S675" i="43"/>
  <c r="S674" i="43"/>
  <c r="S673" i="43"/>
  <c r="S672" i="43"/>
  <c r="S671" i="43"/>
  <c r="S670" i="43"/>
  <c r="S669" i="43"/>
  <c r="S668" i="43"/>
  <c r="S667" i="43"/>
  <c r="S666" i="43"/>
  <c r="R484" i="43"/>
  <c r="R152" i="40" s="1"/>
  <c r="Q484" i="43"/>
  <c r="Q152" i="40" s="1"/>
  <c r="P484" i="43"/>
  <c r="P152" i="40" s="1"/>
  <c r="O484" i="43"/>
  <c r="O152" i="40" s="1"/>
  <c r="N484" i="43"/>
  <c r="N152" i="40" s="1"/>
  <c r="M484" i="43"/>
  <c r="M152" i="40" s="1"/>
  <c r="L484" i="43"/>
  <c r="L152" i="40" s="1"/>
  <c r="K484" i="43"/>
  <c r="K152" i="40" s="1"/>
  <c r="J484" i="43"/>
  <c r="J152" i="40" s="1"/>
  <c r="I484" i="43"/>
  <c r="I152" i="40" s="1"/>
  <c r="H484" i="43"/>
  <c r="H152" i="40" s="1"/>
  <c r="G484" i="43"/>
  <c r="G152" i="40" s="1"/>
  <c r="F484" i="43"/>
  <c r="F152" i="40" s="1"/>
  <c r="E152" i="40"/>
  <c r="S482" i="43"/>
  <c r="S351" i="43"/>
  <c r="S481" i="43"/>
  <c r="S480" i="43"/>
  <c r="S479" i="43"/>
  <c r="Q474" i="43"/>
  <c r="N474" i="43"/>
  <c r="M474" i="43"/>
  <c r="L474" i="43"/>
  <c r="J474" i="43"/>
  <c r="I474" i="43"/>
  <c r="F474" i="43"/>
  <c r="E474" i="43"/>
  <c r="R472" i="43"/>
  <c r="R474" i="43" s="1"/>
  <c r="K472" i="43"/>
  <c r="K474" i="43" s="1"/>
  <c r="P466" i="43"/>
  <c r="P151" i="40" s="1"/>
  <c r="O466" i="43"/>
  <c r="O151" i="40" s="1"/>
  <c r="H466" i="43"/>
  <c r="H151" i="40" s="1"/>
  <c r="G466" i="43"/>
  <c r="G151" i="40" s="1"/>
  <c r="S464" i="43"/>
  <c r="S463" i="43"/>
  <c r="S462" i="43"/>
  <c r="L466" i="43"/>
  <c r="L151" i="40" s="1"/>
  <c r="Q466" i="43"/>
  <c r="Q151" i="40" s="1"/>
  <c r="N466" i="43"/>
  <c r="N151" i="40" s="1"/>
  <c r="M466" i="43"/>
  <c r="M151" i="40" s="1"/>
  <c r="J466" i="43"/>
  <c r="J151" i="40" s="1"/>
  <c r="I466" i="43"/>
  <c r="I151" i="40" s="1"/>
  <c r="F466" i="43"/>
  <c r="F151" i="40" s="1"/>
  <c r="E151" i="40"/>
  <c r="S461" i="43"/>
  <c r="S460" i="43"/>
  <c r="S459" i="43"/>
  <c r="Q453" i="43"/>
  <c r="N453" i="43"/>
  <c r="M453" i="43"/>
  <c r="L453" i="43"/>
  <c r="J453" i="43"/>
  <c r="I453" i="43"/>
  <c r="F453" i="43"/>
  <c r="E453" i="43"/>
  <c r="E486" i="43" s="1"/>
  <c r="E658" i="43" s="1"/>
  <c r="R451" i="43"/>
  <c r="K451" i="43"/>
  <c r="R450" i="43"/>
  <c r="K450" i="43"/>
  <c r="R449" i="43"/>
  <c r="K449" i="43"/>
  <c r="R448" i="43"/>
  <c r="K448" i="43"/>
  <c r="R447" i="43"/>
  <c r="K447" i="43"/>
  <c r="R446" i="43"/>
  <c r="K446" i="43"/>
  <c r="R441" i="43"/>
  <c r="R150" i="40" s="1"/>
  <c r="Q441" i="43"/>
  <c r="Q150" i="40" s="1"/>
  <c r="P441" i="43"/>
  <c r="P150" i="40" s="1"/>
  <c r="O441" i="43"/>
  <c r="O150" i="40" s="1"/>
  <c r="N441" i="43"/>
  <c r="N150" i="40" s="1"/>
  <c r="M441" i="43"/>
  <c r="M150" i="40" s="1"/>
  <c r="L441" i="43"/>
  <c r="L150" i="40" s="1"/>
  <c r="K441" i="43"/>
  <c r="K150" i="40" s="1"/>
  <c r="J441" i="43"/>
  <c r="J150" i="40" s="1"/>
  <c r="I441" i="43"/>
  <c r="I150" i="40" s="1"/>
  <c r="H441" i="43"/>
  <c r="H150" i="40" s="1"/>
  <c r="G441" i="43"/>
  <c r="G150" i="40" s="1"/>
  <c r="F441" i="43"/>
  <c r="F150" i="40" s="1"/>
  <c r="E150" i="40"/>
  <c r="S439" i="43"/>
  <c r="S438" i="43"/>
  <c r="S437" i="43"/>
  <c r="S436" i="43"/>
  <c r="S435" i="43"/>
  <c r="S434" i="43"/>
  <c r="S433" i="43"/>
  <c r="S432" i="43"/>
  <c r="S431" i="43"/>
  <c r="S430" i="43"/>
  <c r="S429" i="43"/>
  <c r="S428" i="43"/>
  <c r="S427" i="43"/>
  <c r="S426" i="43"/>
  <c r="S425" i="43"/>
  <c r="S424" i="43"/>
  <c r="S423" i="43"/>
  <c r="S422" i="43"/>
  <c r="S421" i="43"/>
  <c r="S420" i="43"/>
  <c r="S419" i="43"/>
  <c r="S418" i="43"/>
  <c r="S417" i="43"/>
  <c r="S416" i="43"/>
  <c r="S415" i="43"/>
  <c r="S414" i="43"/>
  <c r="S413" i="43"/>
  <c r="S412" i="43"/>
  <c r="S411" i="43"/>
  <c r="S410" i="43"/>
  <c r="S409" i="43"/>
  <c r="S408" i="43"/>
  <c r="S407" i="43"/>
  <c r="S406" i="43"/>
  <c r="S405" i="43"/>
  <c r="S404" i="43"/>
  <c r="S403" i="43"/>
  <c r="S402" i="43"/>
  <c r="S401" i="43"/>
  <c r="S400" i="43"/>
  <c r="S399" i="43"/>
  <c r="S398" i="43"/>
  <c r="S397" i="43"/>
  <c r="S396" i="43"/>
  <c r="R391" i="43"/>
  <c r="R149" i="40" s="1"/>
  <c r="Q391" i="43"/>
  <c r="Q149" i="40" s="1"/>
  <c r="P391" i="43"/>
  <c r="P149" i="40" s="1"/>
  <c r="O391" i="43"/>
  <c r="O149" i="40" s="1"/>
  <c r="N391" i="43"/>
  <c r="N149" i="40" s="1"/>
  <c r="M391" i="43"/>
  <c r="M149" i="40" s="1"/>
  <c r="L391" i="43"/>
  <c r="L149" i="40" s="1"/>
  <c r="K391" i="43"/>
  <c r="K149" i="40" s="1"/>
  <c r="J391" i="43"/>
  <c r="J149" i="40" s="1"/>
  <c r="I391" i="43"/>
  <c r="I149" i="40" s="1"/>
  <c r="H391" i="43"/>
  <c r="H149" i="40" s="1"/>
  <c r="G391" i="43"/>
  <c r="G149" i="40" s="1"/>
  <c r="F391" i="43"/>
  <c r="F149" i="40" s="1"/>
  <c r="E149" i="40"/>
  <c r="S389" i="43"/>
  <c r="S388" i="43"/>
  <c r="S387" i="43"/>
  <c r="S386" i="43"/>
  <c r="S385" i="43"/>
  <c r="S384" i="43"/>
  <c r="S383" i="43"/>
  <c r="S382" i="43"/>
  <c r="S381" i="43"/>
  <c r="S380" i="43"/>
  <c r="S379" i="43"/>
  <c r="S378" i="43"/>
  <c r="S377" i="43"/>
  <c r="S376" i="43"/>
  <c r="S375" i="43"/>
  <c r="S374" i="43"/>
  <c r="S373" i="43"/>
  <c r="S372" i="43"/>
  <c r="S371" i="43"/>
  <c r="S370" i="43"/>
  <c r="S369" i="43"/>
  <c r="S368" i="43"/>
  <c r="S367" i="43"/>
  <c r="S366" i="43"/>
  <c r="S365" i="43"/>
  <c r="S364" i="43"/>
  <c r="S363" i="43"/>
  <c r="S362" i="43"/>
  <c r="S361" i="43"/>
  <c r="S360" i="43"/>
  <c r="S359" i="43"/>
  <c r="S358" i="43"/>
  <c r="R148" i="40"/>
  <c r="Q148" i="40"/>
  <c r="P148" i="40"/>
  <c r="O148" i="40"/>
  <c r="N148" i="40"/>
  <c r="M148" i="40"/>
  <c r="L148" i="40"/>
  <c r="K148" i="40"/>
  <c r="J148" i="40"/>
  <c r="I148" i="40"/>
  <c r="H148" i="40"/>
  <c r="G148" i="40"/>
  <c r="F148" i="40"/>
  <c r="S350" i="43"/>
  <c r="S349" i="43"/>
  <c r="S348" i="43"/>
  <c r="S347" i="43"/>
  <c r="S346" i="43"/>
  <c r="S345" i="43"/>
  <c r="S344" i="43"/>
  <c r="S343" i="43"/>
  <c r="S342" i="43"/>
  <c r="S341" i="43"/>
  <c r="S340" i="43"/>
  <c r="S339" i="43"/>
  <c r="S338" i="43"/>
  <c r="S337" i="43"/>
  <c r="S336" i="43"/>
  <c r="S335" i="43"/>
  <c r="S334" i="43"/>
  <c r="S333" i="43"/>
  <c r="S332" i="43"/>
  <c r="S331" i="43"/>
  <c r="S330" i="43"/>
  <c r="S329" i="43"/>
  <c r="S328" i="43"/>
  <c r="S327" i="43"/>
  <c r="S326" i="43"/>
  <c r="S325" i="43"/>
  <c r="S324" i="43"/>
  <c r="S323" i="43"/>
  <c r="S322" i="43"/>
  <c r="S321" i="43"/>
  <c r="S506" i="43"/>
  <c r="S320" i="43"/>
  <c r="S319" i="43"/>
  <c r="S318" i="43"/>
  <c r="S317" i="43"/>
  <c r="S316" i="43"/>
  <c r="S315" i="43"/>
  <c r="S314" i="43"/>
  <c r="S313" i="43"/>
  <c r="R279" i="43"/>
  <c r="K279" i="43"/>
  <c r="R278" i="43"/>
  <c r="Q278" i="43"/>
  <c r="P278" i="43"/>
  <c r="O278" i="43"/>
  <c r="N278" i="43"/>
  <c r="M278" i="43"/>
  <c r="L278" i="43"/>
  <c r="J278" i="43"/>
  <c r="I278" i="43"/>
  <c r="H278" i="43"/>
  <c r="G278" i="43"/>
  <c r="F278" i="43"/>
  <c r="S276" i="43"/>
  <c r="S275" i="43"/>
  <c r="S274" i="43"/>
  <c r="S273" i="43"/>
  <c r="S272" i="43"/>
  <c r="S271" i="43"/>
  <c r="S270" i="43"/>
  <c r="S269" i="43"/>
  <c r="S268" i="43"/>
  <c r="R261" i="43"/>
  <c r="K261" i="43"/>
  <c r="E258" i="43"/>
  <c r="E37" i="40" s="1"/>
  <c r="R256" i="43"/>
  <c r="K256" i="43"/>
  <c r="R255" i="43"/>
  <c r="K255" i="43"/>
  <c r="R254" i="43"/>
  <c r="K254" i="43"/>
  <c r="R253" i="43"/>
  <c r="K253" i="43"/>
  <c r="R252" i="43"/>
  <c r="K252" i="43"/>
  <c r="R251" i="43"/>
  <c r="K251" i="43"/>
  <c r="R250" i="43"/>
  <c r="K250" i="43"/>
  <c r="R244" i="43"/>
  <c r="R36" i="40" s="1"/>
  <c r="Q244" i="43"/>
  <c r="Q36" i="40" s="1"/>
  <c r="P244" i="43"/>
  <c r="P36" i="40" s="1"/>
  <c r="O244" i="43"/>
  <c r="O36" i="40" s="1"/>
  <c r="N244" i="43"/>
  <c r="N36" i="40" s="1"/>
  <c r="M244" i="43"/>
  <c r="M36" i="40" s="1"/>
  <c r="L244" i="43"/>
  <c r="L36" i="40" s="1"/>
  <c r="K244" i="43"/>
  <c r="K36" i="40" s="1"/>
  <c r="J244" i="43"/>
  <c r="J36" i="40" s="1"/>
  <c r="I244" i="43"/>
  <c r="I36" i="40" s="1"/>
  <c r="H244" i="43"/>
  <c r="H36" i="40" s="1"/>
  <c r="G244" i="43"/>
  <c r="G36" i="40" s="1"/>
  <c r="F244" i="43"/>
  <c r="F36" i="40" s="1"/>
  <c r="E244" i="43"/>
  <c r="E36" i="40" s="1"/>
  <c r="S241" i="43"/>
  <c r="S240" i="43"/>
  <c r="S239" i="43"/>
  <c r="R234" i="43"/>
  <c r="R35" i="40" s="1"/>
  <c r="Q234" i="43"/>
  <c r="Q35" i="40" s="1"/>
  <c r="P234" i="43"/>
  <c r="P35" i="40" s="1"/>
  <c r="O234" i="43"/>
  <c r="O35" i="40" s="1"/>
  <c r="N234" i="43"/>
  <c r="N35" i="40" s="1"/>
  <c r="M234" i="43"/>
  <c r="M35" i="40" s="1"/>
  <c r="L234" i="43"/>
  <c r="L35" i="40" s="1"/>
  <c r="K234" i="43"/>
  <c r="K35" i="40" s="1"/>
  <c r="J234" i="43"/>
  <c r="J35" i="40" s="1"/>
  <c r="I234" i="43"/>
  <c r="I35" i="40" s="1"/>
  <c r="H234" i="43"/>
  <c r="H35" i="40" s="1"/>
  <c r="G234" i="43"/>
  <c r="G35" i="40" s="1"/>
  <c r="F234" i="43"/>
  <c r="F35" i="40" s="1"/>
  <c r="E234" i="43"/>
  <c r="E35" i="40" s="1"/>
  <c r="S232" i="43"/>
  <c r="S231" i="43"/>
  <c r="S230" i="43"/>
  <c r="S229" i="43"/>
  <c r="S228" i="43"/>
  <c r="S227" i="43"/>
  <c r="S226" i="43"/>
  <c r="S225" i="43"/>
  <c r="S224" i="43"/>
  <c r="S223" i="43"/>
  <c r="S222" i="43"/>
  <c r="S221" i="43"/>
  <c r="S220" i="43"/>
  <c r="S219" i="43"/>
  <c r="S218" i="43"/>
  <c r="S217" i="43"/>
  <c r="S216" i="43"/>
  <c r="S215" i="43"/>
  <c r="S214" i="43"/>
  <c r="S213" i="43"/>
  <c r="S212" i="43"/>
  <c r="S211" i="43"/>
  <c r="S210" i="43"/>
  <c r="S209" i="43"/>
  <c r="S208" i="43"/>
  <c r="S207" i="43"/>
  <c r="S206" i="43"/>
  <c r="R201" i="43"/>
  <c r="R34" i="40" s="1"/>
  <c r="Q201" i="43"/>
  <c r="Q34" i="40" s="1"/>
  <c r="P201" i="43"/>
  <c r="P34" i="40" s="1"/>
  <c r="O201" i="43"/>
  <c r="O34" i="40" s="1"/>
  <c r="N201" i="43"/>
  <c r="N34" i="40" s="1"/>
  <c r="M201" i="43"/>
  <c r="M34" i="40" s="1"/>
  <c r="L201" i="43"/>
  <c r="L34" i="40" s="1"/>
  <c r="K201" i="43"/>
  <c r="K34" i="40" s="1"/>
  <c r="J201" i="43"/>
  <c r="J34" i="40" s="1"/>
  <c r="I201" i="43"/>
  <c r="I34" i="40" s="1"/>
  <c r="H201" i="43"/>
  <c r="H34" i="40" s="1"/>
  <c r="G201" i="43"/>
  <c r="G34" i="40" s="1"/>
  <c r="F201" i="43"/>
  <c r="F34" i="40" s="1"/>
  <c r="E201" i="43"/>
  <c r="E34" i="40" s="1"/>
  <c r="S199" i="43"/>
  <c r="S198" i="43"/>
  <c r="S197" i="43"/>
  <c r="S196" i="43"/>
  <c r="S195" i="43"/>
  <c r="S194" i="43"/>
  <c r="S193" i="43"/>
  <c r="S192" i="43"/>
  <c r="S191" i="43"/>
  <c r="S190" i="43"/>
  <c r="S189" i="43"/>
  <c r="S188" i="43"/>
  <c r="S187" i="43"/>
  <c r="S186" i="43"/>
  <c r="S185" i="43"/>
  <c r="S184" i="43"/>
  <c r="R179" i="43"/>
  <c r="R33" i="40" s="1"/>
  <c r="Q179" i="43"/>
  <c r="Q33" i="40" s="1"/>
  <c r="P179" i="43"/>
  <c r="P33" i="40" s="1"/>
  <c r="O179" i="43"/>
  <c r="O33" i="40" s="1"/>
  <c r="N179" i="43"/>
  <c r="N33" i="40" s="1"/>
  <c r="M179" i="43"/>
  <c r="M33" i="40" s="1"/>
  <c r="L179" i="43"/>
  <c r="L33" i="40" s="1"/>
  <c r="K179" i="43"/>
  <c r="K33" i="40" s="1"/>
  <c r="J179" i="43"/>
  <c r="J33" i="40" s="1"/>
  <c r="I179" i="43"/>
  <c r="I33" i="40" s="1"/>
  <c r="H179" i="43"/>
  <c r="H33" i="40" s="1"/>
  <c r="G179" i="43"/>
  <c r="G33" i="40" s="1"/>
  <c r="F179" i="43"/>
  <c r="F33" i="40" s="1"/>
  <c r="S177" i="43"/>
  <c r="S176" i="43"/>
  <c r="S175" i="43"/>
  <c r="S174" i="43"/>
  <c r="S173" i="43"/>
  <c r="S172" i="43"/>
  <c r="S171" i="43"/>
  <c r="S170" i="43"/>
  <c r="S169" i="43"/>
  <c r="S168" i="43"/>
  <c r="S167" i="43"/>
  <c r="S166" i="43"/>
  <c r="S165" i="43"/>
  <c r="S164" i="43"/>
  <c r="S163" i="43"/>
  <c r="S162" i="43"/>
  <c r="S161" i="43"/>
  <c r="S160" i="43"/>
  <c r="S159" i="43"/>
  <c r="S158" i="43"/>
  <c r="S157" i="43"/>
  <c r="S156" i="43"/>
  <c r="R151" i="43"/>
  <c r="R32" i="40" s="1"/>
  <c r="Q151" i="43"/>
  <c r="Q32" i="40" s="1"/>
  <c r="P151" i="43"/>
  <c r="P32" i="40" s="1"/>
  <c r="O151" i="43"/>
  <c r="O32" i="40" s="1"/>
  <c r="N151" i="43"/>
  <c r="N32" i="40" s="1"/>
  <c r="M151" i="43"/>
  <c r="M32" i="40" s="1"/>
  <c r="L151" i="43"/>
  <c r="L32" i="40" s="1"/>
  <c r="K151" i="43"/>
  <c r="K32" i="40" s="1"/>
  <c r="J151" i="43"/>
  <c r="J32" i="40" s="1"/>
  <c r="I151" i="43"/>
  <c r="I32" i="40" s="1"/>
  <c r="H151" i="43"/>
  <c r="H32" i="40" s="1"/>
  <c r="G151" i="43"/>
  <c r="G32" i="40" s="1"/>
  <c r="F151" i="43"/>
  <c r="F32" i="40" s="1"/>
  <c r="S149" i="43"/>
  <c r="S148" i="43"/>
  <c r="S147" i="43"/>
  <c r="S146" i="43"/>
  <c r="S145" i="43"/>
  <c r="S144" i="43"/>
  <c r="S143" i="43"/>
  <c r="S142" i="43"/>
  <c r="S141" i="43"/>
  <c r="S140" i="43"/>
  <c r="S139" i="43"/>
  <c r="S138" i="43"/>
  <c r="S137" i="43"/>
  <c r="S136" i="43"/>
  <c r="S135" i="43"/>
  <c r="S134" i="43"/>
  <c r="S133" i="43"/>
  <c r="S132" i="43"/>
  <c r="S131" i="43"/>
  <c r="S130" i="43"/>
  <c r="S129" i="43"/>
  <c r="S128" i="43"/>
  <c r="S127" i="43"/>
  <c r="S126" i="43"/>
  <c r="S125" i="43"/>
  <c r="S124" i="43"/>
  <c r="S123" i="43"/>
  <c r="S122" i="43"/>
  <c r="R117" i="43"/>
  <c r="R31" i="40" s="1"/>
  <c r="Q117" i="43"/>
  <c r="Q31" i="40" s="1"/>
  <c r="P117" i="43"/>
  <c r="P31" i="40" s="1"/>
  <c r="O117" i="43"/>
  <c r="O31" i="40" s="1"/>
  <c r="N117" i="43"/>
  <c r="N31" i="40" s="1"/>
  <c r="M117" i="43"/>
  <c r="M31" i="40" s="1"/>
  <c r="L117" i="43"/>
  <c r="L31" i="40" s="1"/>
  <c r="K117" i="43"/>
  <c r="K31" i="40" s="1"/>
  <c r="J117" i="43"/>
  <c r="J31" i="40" s="1"/>
  <c r="I117" i="43"/>
  <c r="I31" i="40" s="1"/>
  <c r="H117" i="43"/>
  <c r="H31" i="40" s="1"/>
  <c r="G117" i="43"/>
  <c r="G31" i="40" s="1"/>
  <c r="F117" i="43"/>
  <c r="F31" i="40" s="1"/>
  <c r="S115" i="43"/>
  <c r="S114" i="43"/>
  <c r="S113" i="43"/>
  <c r="S112" i="43"/>
  <c r="S111" i="43"/>
  <c r="S110" i="43"/>
  <c r="S109" i="43"/>
  <c r="S108" i="43"/>
  <c r="S107" i="43"/>
  <c r="S106" i="43"/>
  <c r="S105" i="43"/>
  <c r="S104" i="43"/>
  <c r="S103" i="43"/>
  <c r="S102" i="43"/>
  <c r="S101" i="43"/>
  <c r="S100" i="43"/>
  <c r="S99" i="43"/>
  <c r="S98" i="43"/>
  <c r="S97" i="43"/>
  <c r="S96" i="43"/>
  <c r="S95" i="43"/>
  <c r="S94" i="43"/>
  <c r="R85" i="43"/>
  <c r="K85" i="43"/>
  <c r="R82" i="43"/>
  <c r="R12" i="40" s="1"/>
  <c r="Q82" i="43"/>
  <c r="Q12" i="40" s="1"/>
  <c r="P82" i="43"/>
  <c r="P12" i="40" s="1"/>
  <c r="O82" i="43"/>
  <c r="O12" i="40" s="1"/>
  <c r="N82" i="43"/>
  <c r="N12" i="40" s="1"/>
  <c r="N76" i="40" s="1"/>
  <c r="M82" i="43"/>
  <c r="M12" i="40" s="1"/>
  <c r="M76" i="40" s="1"/>
  <c r="L82" i="43"/>
  <c r="L12" i="40" s="1"/>
  <c r="K82" i="43"/>
  <c r="K12" i="40" s="1"/>
  <c r="J82" i="43"/>
  <c r="J12" i="40" s="1"/>
  <c r="I82" i="43"/>
  <c r="I12" i="40" s="1"/>
  <c r="H82" i="43"/>
  <c r="H12" i="40" s="1"/>
  <c r="G82" i="43"/>
  <c r="G12" i="40" s="1"/>
  <c r="G76" i="40" s="1"/>
  <c r="F82" i="43"/>
  <c r="F12" i="40" s="1"/>
  <c r="F76" i="40" s="1"/>
  <c r="E82" i="43"/>
  <c r="E12" i="40" s="1"/>
  <c r="S80" i="43"/>
  <c r="R75" i="43"/>
  <c r="R11" i="40" s="1"/>
  <c r="Q75" i="43"/>
  <c r="Q11" i="40" s="1"/>
  <c r="P75" i="43"/>
  <c r="P11" i="40" s="1"/>
  <c r="O75" i="43"/>
  <c r="O11" i="40" s="1"/>
  <c r="N75" i="43"/>
  <c r="N11" i="40" s="1"/>
  <c r="N75" i="40" s="1"/>
  <c r="M75" i="43"/>
  <c r="M11" i="40" s="1"/>
  <c r="M75" i="40" s="1"/>
  <c r="L75" i="43"/>
  <c r="L11" i="40" s="1"/>
  <c r="K75" i="43"/>
  <c r="K11" i="40" s="1"/>
  <c r="J75" i="43"/>
  <c r="J11" i="40" s="1"/>
  <c r="I75" i="43"/>
  <c r="I11" i="40" s="1"/>
  <c r="H75" i="43"/>
  <c r="H11" i="40" s="1"/>
  <c r="G75" i="43"/>
  <c r="G11" i="40" s="1"/>
  <c r="G75" i="40" s="1"/>
  <c r="F75" i="43"/>
  <c r="F11" i="40" s="1"/>
  <c r="F75" i="40" s="1"/>
  <c r="E75" i="43"/>
  <c r="E11" i="40" s="1"/>
  <c r="E75" i="40" s="1"/>
  <c r="S73" i="43"/>
  <c r="S72" i="43"/>
  <c r="S71" i="43"/>
  <c r="S70" i="43"/>
  <c r="R65" i="43"/>
  <c r="R10" i="40" s="1"/>
  <c r="Q65" i="43"/>
  <c r="Q10" i="40" s="1"/>
  <c r="P65" i="43"/>
  <c r="P10" i="40" s="1"/>
  <c r="O65" i="43"/>
  <c r="O10" i="40" s="1"/>
  <c r="N65" i="43"/>
  <c r="N10" i="40" s="1"/>
  <c r="M65" i="43"/>
  <c r="M10" i="40" s="1"/>
  <c r="L65" i="43"/>
  <c r="L10" i="40" s="1"/>
  <c r="K65" i="43"/>
  <c r="K10" i="40" s="1"/>
  <c r="J65" i="43"/>
  <c r="J10" i="40" s="1"/>
  <c r="I65" i="43"/>
  <c r="I10" i="40" s="1"/>
  <c r="H65" i="43"/>
  <c r="H10" i="40" s="1"/>
  <c r="G65" i="43"/>
  <c r="G10" i="40" s="1"/>
  <c r="F65" i="43"/>
  <c r="F10" i="40" s="1"/>
  <c r="E65" i="43"/>
  <c r="E10" i="40" s="1"/>
  <c r="S63" i="43"/>
  <c r="S62" i="43"/>
  <c r="S61" i="43"/>
  <c r="S60" i="43"/>
  <c r="S59" i="43"/>
  <c r="S58" i="43"/>
  <c r="S57" i="43"/>
  <c r="S56" i="43"/>
  <c r="R51" i="43"/>
  <c r="R9" i="40" s="1"/>
  <c r="Q51" i="43"/>
  <c r="Q9" i="40" s="1"/>
  <c r="P51" i="43"/>
  <c r="P9" i="40" s="1"/>
  <c r="O51" i="43"/>
  <c r="O9" i="40" s="1"/>
  <c r="N51" i="43"/>
  <c r="N9" i="40" s="1"/>
  <c r="M51" i="43"/>
  <c r="M9" i="40" s="1"/>
  <c r="L51" i="43"/>
  <c r="L9" i="40" s="1"/>
  <c r="K51" i="43"/>
  <c r="K9" i="40" s="1"/>
  <c r="J51" i="43"/>
  <c r="J9" i="40" s="1"/>
  <c r="I51" i="43"/>
  <c r="I9" i="40" s="1"/>
  <c r="H51" i="43"/>
  <c r="H9" i="40" s="1"/>
  <c r="G51" i="43"/>
  <c r="G9" i="40" s="1"/>
  <c r="F51" i="43"/>
  <c r="F9" i="40" s="1"/>
  <c r="S49" i="43"/>
  <c r="S48" i="43"/>
  <c r="S47" i="43"/>
  <c r="S46" i="43"/>
  <c r="S45" i="43"/>
  <c r="S44" i="43"/>
  <c r="S43" i="43"/>
  <c r="S42" i="43"/>
  <c r="R37" i="43"/>
  <c r="R8" i="40" s="1"/>
  <c r="Q37" i="43"/>
  <c r="Q8" i="40" s="1"/>
  <c r="P37" i="43"/>
  <c r="P8" i="40" s="1"/>
  <c r="O37" i="43"/>
  <c r="O8" i="40" s="1"/>
  <c r="N37" i="43"/>
  <c r="N8" i="40" s="1"/>
  <c r="M37" i="43"/>
  <c r="M8" i="40" s="1"/>
  <c r="L37" i="43"/>
  <c r="L8" i="40" s="1"/>
  <c r="K37" i="43"/>
  <c r="K8" i="40" s="1"/>
  <c r="J37" i="43"/>
  <c r="J8" i="40" s="1"/>
  <c r="I37" i="43"/>
  <c r="I8" i="40" s="1"/>
  <c r="H37" i="43"/>
  <c r="H8" i="40" s="1"/>
  <c r="G37" i="43"/>
  <c r="G8" i="40" s="1"/>
  <c r="F37" i="43"/>
  <c r="F8" i="40" s="1"/>
  <c r="E37" i="43"/>
  <c r="E8" i="40" s="1"/>
  <c r="S35" i="43"/>
  <c r="S34" i="43"/>
  <c r="S33" i="43"/>
  <c r="R28" i="43"/>
  <c r="R7" i="40" s="1"/>
  <c r="Q28" i="43"/>
  <c r="Q7" i="40" s="1"/>
  <c r="P28" i="43"/>
  <c r="P7" i="40" s="1"/>
  <c r="O28" i="43"/>
  <c r="O7" i="40" s="1"/>
  <c r="N28" i="43"/>
  <c r="N7" i="40" s="1"/>
  <c r="M28" i="43"/>
  <c r="M7" i="40" s="1"/>
  <c r="L28" i="43"/>
  <c r="L7" i="40" s="1"/>
  <c r="K28" i="43"/>
  <c r="K7" i="40" s="1"/>
  <c r="J28" i="43"/>
  <c r="J7" i="40" s="1"/>
  <c r="I28" i="43"/>
  <c r="I7" i="40" s="1"/>
  <c r="H28" i="43"/>
  <c r="H7" i="40" s="1"/>
  <c r="G28" i="43"/>
  <c r="G7" i="40" s="1"/>
  <c r="F28" i="43"/>
  <c r="F7" i="40" s="1"/>
  <c r="E28" i="43"/>
  <c r="E7" i="40" s="1"/>
  <c r="S26" i="43"/>
  <c r="S25" i="43"/>
  <c r="S24" i="43"/>
  <c r="S23" i="43"/>
  <c r="S22" i="43"/>
  <c r="R17" i="43"/>
  <c r="R6" i="40" s="1"/>
  <c r="Q17" i="43"/>
  <c r="Q6" i="40" s="1"/>
  <c r="P17" i="43"/>
  <c r="P6" i="40" s="1"/>
  <c r="O17" i="43"/>
  <c r="O6" i="40" s="1"/>
  <c r="N17" i="43"/>
  <c r="N6" i="40" s="1"/>
  <c r="M17" i="43"/>
  <c r="M6" i="40" s="1"/>
  <c r="L17" i="43"/>
  <c r="L6" i="40" s="1"/>
  <c r="K17" i="43"/>
  <c r="K6" i="40" s="1"/>
  <c r="J17" i="43"/>
  <c r="J6" i="40" s="1"/>
  <c r="I17" i="43"/>
  <c r="I6" i="40" s="1"/>
  <c r="H17" i="43"/>
  <c r="H6" i="40" s="1"/>
  <c r="G17" i="43"/>
  <c r="G6" i="40" s="1"/>
  <c r="F17" i="43"/>
  <c r="F6" i="40" s="1"/>
  <c r="E17" i="43"/>
  <c r="E6" i="40" s="1"/>
  <c r="S15" i="43"/>
  <c r="S14" i="43"/>
  <c r="S13" i="43"/>
  <c r="S12" i="43"/>
  <c r="E17" i="32"/>
  <c r="O59" i="29"/>
  <c r="P59" i="29" s="1"/>
  <c r="N59" i="29"/>
  <c r="M59" i="29"/>
  <c r="L59" i="29"/>
  <c r="K59" i="29"/>
  <c r="J59" i="29"/>
  <c r="I59" i="29"/>
  <c r="H59" i="29"/>
  <c r="G59" i="29"/>
  <c r="O58" i="29"/>
  <c r="N58" i="29"/>
  <c r="P58" i="29" s="1"/>
  <c r="M58" i="29"/>
  <c r="L58" i="29"/>
  <c r="J58" i="29"/>
  <c r="I58" i="29"/>
  <c r="K58" i="29" s="1"/>
  <c r="H58" i="29"/>
  <c r="G58" i="29"/>
  <c r="P57" i="29"/>
  <c r="K57" i="29"/>
  <c r="P54" i="29"/>
  <c r="K54" i="29"/>
  <c r="P52" i="29"/>
  <c r="K52" i="29"/>
  <c r="P51" i="29"/>
  <c r="K51" i="29"/>
  <c r="P50" i="29"/>
  <c r="K50" i="29"/>
  <c r="P49" i="29"/>
  <c r="K49" i="29"/>
  <c r="P48" i="29"/>
  <c r="K48" i="29"/>
  <c r="P47" i="29"/>
  <c r="K47" i="29"/>
  <c r="P46" i="29"/>
  <c r="K46" i="29"/>
  <c r="P45" i="29"/>
  <c r="K45" i="29"/>
  <c r="P44" i="29"/>
  <c r="K44" i="29"/>
  <c r="E71" i="40" l="1"/>
  <c r="R831" i="43"/>
  <c r="K831" i="43"/>
  <c r="K186" i="40"/>
  <c r="M186" i="40"/>
  <c r="G186" i="40"/>
  <c r="P186" i="40"/>
  <c r="Q186" i="40"/>
  <c r="I186" i="40"/>
  <c r="J186" i="40"/>
  <c r="F186" i="40"/>
  <c r="L186" i="40"/>
  <c r="N186" i="40"/>
  <c r="G70" i="40"/>
  <c r="K70" i="40"/>
  <c r="O70" i="40"/>
  <c r="G72" i="40"/>
  <c r="G73" i="40"/>
  <c r="I70" i="40"/>
  <c r="M70" i="40"/>
  <c r="Q70" i="40"/>
  <c r="E72" i="40"/>
  <c r="M72" i="40"/>
  <c r="F74" i="40"/>
  <c r="N74" i="40"/>
  <c r="F71" i="40"/>
  <c r="N71" i="40"/>
  <c r="M73" i="40"/>
  <c r="N73" i="40"/>
  <c r="F73" i="40"/>
  <c r="E70" i="40"/>
  <c r="F70" i="40"/>
  <c r="J70" i="40"/>
  <c r="N70" i="40"/>
  <c r="R70" i="40"/>
  <c r="G71" i="40"/>
  <c r="F72" i="40"/>
  <c r="N72" i="40"/>
  <c r="G74" i="40"/>
  <c r="E76" i="40"/>
  <c r="E73" i="40"/>
  <c r="H70" i="40"/>
  <c r="L70" i="40"/>
  <c r="P70" i="40"/>
  <c r="M71" i="40"/>
  <c r="E74" i="40"/>
  <c r="M74" i="40"/>
  <c r="R258" i="43"/>
  <c r="R37" i="40" s="1"/>
  <c r="K258" i="43"/>
  <c r="K37" i="40" s="1"/>
  <c r="S353" i="43"/>
  <c r="S790" i="43"/>
  <c r="S798" i="43"/>
  <c r="S808" i="43"/>
  <c r="S51" i="43"/>
  <c r="S9" i="40" s="1"/>
  <c r="S244" i="43"/>
  <c r="S36" i="40" s="1"/>
  <c r="S307" i="43"/>
  <c r="F84" i="43"/>
  <c r="F13" i="40" s="1"/>
  <c r="N84" i="43"/>
  <c r="N13" i="40" s="1"/>
  <c r="R84" i="43"/>
  <c r="R13" i="40" s="1"/>
  <c r="S28" i="43"/>
  <c r="S7" i="40" s="1"/>
  <c r="S65" i="43"/>
  <c r="S10" i="40" s="1"/>
  <c r="S201" i="43"/>
  <c r="S34" i="40" s="1"/>
  <c r="S279" i="43"/>
  <c r="S391" i="43"/>
  <c r="S484" i="43"/>
  <c r="S805" i="43"/>
  <c r="K278" i="43"/>
  <c r="S278" i="43" s="1"/>
  <c r="E153" i="40"/>
  <c r="E61" i="40" s="1"/>
  <c r="F807" i="43"/>
  <c r="F199" i="40" s="1"/>
  <c r="F62" i="40" s="1"/>
  <c r="J807" i="43"/>
  <c r="J199" i="40" s="1"/>
  <c r="J62" i="40" s="1"/>
  <c r="N807" i="43"/>
  <c r="N199" i="40" s="1"/>
  <c r="N62" i="40" s="1"/>
  <c r="R807" i="43"/>
  <c r="R199" i="40" s="1"/>
  <c r="R62" i="40" s="1"/>
  <c r="S446" i="43"/>
  <c r="S450" i="43"/>
  <c r="E84" i="43"/>
  <c r="E13" i="40" s="1"/>
  <c r="E18" i="40" s="1"/>
  <c r="P260" i="43"/>
  <c r="P38" i="40" s="1"/>
  <c r="S151" i="43"/>
  <c r="S32" i="40" s="1"/>
  <c r="E807" i="43"/>
  <c r="E199" i="40" s="1"/>
  <c r="E62" i="40" s="1"/>
  <c r="S824" i="43"/>
  <c r="E260" i="43"/>
  <c r="E38" i="40" s="1"/>
  <c r="S37" i="43"/>
  <c r="S8" i="40" s="1"/>
  <c r="S82" i="43"/>
  <c r="S12" i="40" s="1"/>
  <c r="H260" i="43"/>
  <c r="H38" i="40" s="1"/>
  <c r="S234" i="43"/>
  <c r="S35" i="40" s="1"/>
  <c r="S721" i="43"/>
  <c r="S85" i="43"/>
  <c r="S179" i="43"/>
  <c r="S33" i="40" s="1"/>
  <c r="H807" i="43"/>
  <c r="H199" i="40" s="1"/>
  <c r="H62" i="40" s="1"/>
  <c r="L807" i="43"/>
  <c r="L199" i="40" s="1"/>
  <c r="L62" i="40" s="1"/>
  <c r="P807" i="43"/>
  <c r="P199" i="40" s="1"/>
  <c r="P62" i="40" s="1"/>
  <c r="S306" i="43"/>
  <c r="S823" i="43"/>
  <c r="L260" i="43"/>
  <c r="L38" i="40" s="1"/>
  <c r="S17" i="43"/>
  <c r="S6" i="40" s="1"/>
  <c r="G84" i="43"/>
  <c r="G13" i="40" s="1"/>
  <c r="K84" i="43"/>
  <c r="K13" i="40" s="1"/>
  <c r="O84" i="43"/>
  <c r="O13" i="40" s="1"/>
  <c r="S75" i="43"/>
  <c r="S11" i="40" s="1"/>
  <c r="F260" i="43"/>
  <c r="F38" i="40" s="1"/>
  <c r="S451" i="43"/>
  <c r="G807" i="43"/>
  <c r="G199" i="40" s="1"/>
  <c r="G62" i="40" s="1"/>
  <c r="K807" i="43"/>
  <c r="K199" i="40" s="1"/>
  <c r="K62" i="40" s="1"/>
  <c r="O807" i="43"/>
  <c r="O199" i="40" s="1"/>
  <c r="O62" i="40" s="1"/>
  <c r="I807" i="43"/>
  <c r="I199" i="40" s="1"/>
  <c r="I62" i="40" s="1"/>
  <c r="M807" i="43"/>
  <c r="M199" i="40" s="1"/>
  <c r="M62" i="40" s="1"/>
  <c r="Q807" i="43"/>
  <c r="Q199" i="40" s="1"/>
  <c r="Q62" i="40" s="1"/>
  <c r="S779" i="43"/>
  <c r="S293" i="43"/>
  <c r="J84" i="43"/>
  <c r="J13" i="40" s="1"/>
  <c r="G260" i="43"/>
  <c r="G38" i="40" s="1"/>
  <c r="O260" i="43"/>
  <c r="O38" i="40" s="1"/>
  <c r="Q486" i="43"/>
  <c r="I260" i="43"/>
  <c r="I38" i="40" s="1"/>
  <c r="M260" i="43"/>
  <c r="M38" i="40" s="1"/>
  <c r="G486" i="43"/>
  <c r="S746" i="43"/>
  <c r="S292" i="43"/>
  <c r="S252" i="43"/>
  <c r="S256" i="43"/>
  <c r="S449" i="43"/>
  <c r="S253" i="43"/>
  <c r="S474" i="43"/>
  <c r="S472" i="43"/>
  <c r="O486" i="43"/>
  <c r="K453" i="43"/>
  <c r="J486" i="43"/>
  <c r="S447" i="43"/>
  <c r="J260" i="43"/>
  <c r="J38" i="40" s="1"/>
  <c r="N260" i="43"/>
  <c r="N38" i="40" s="1"/>
  <c r="S250" i="43"/>
  <c r="Q260" i="43"/>
  <c r="Q38" i="40" s="1"/>
  <c r="S254" i="43"/>
  <c r="H84" i="43"/>
  <c r="H13" i="40" s="1"/>
  <c r="L84" i="43"/>
  <c r="L13" i="40" s="1"/>
  <c r="P84" i="43"/>
  <c r="P13" i="40" s="1"/>
  <c r="H486" i="43"/>
  <c r="P486" i="43"/>
  <c r="M84" i="43"/>
  <c r="M13" i="40" s="1"/>
  <c r="S117" i="43"/>
  <c r="S31" i="40" s="1"/>
  <c r="L486" i="43"/>
  <c r="I84" i="43"/>
  <c r="I13" i="40" s="1"/>
  <c r="Q84" i="43"/>
  <c r="Q13" i="40" s="1"/>
  <c r="S255" i="43"/>
  <c r="S261" i="43"/>
  <c r="R453" i="43"/>
  <c r="F486" i="43"/>
  <c r="N486" i="43"/>
  <c r="S441" i="43"/>
  <c r="M486" i="43"/>
  <c r="I486" i="43"/>
  <c r="S683" i="43"/>
  <c r="K466" i="43"/>
  <c r="K151" i="40" s="1"/>
  <c r="S251" i="43"/>
  <c r="S448" i="43"/>
  <c r="F153" i="40" l="1"/>
  <c r="F61" i="40" s="1"/>
  <c r="F658" i="43"/>
  <c r="F830" i="43" s="1"/>
  <c r="F229" i="40" s="1"/>
  <c r="F64" i="40" s="1"/>
  <c r="M153" i="40"/>
  <c r="M61" i="40" s="1"/>
  <c r="M658" i="43"/>
  <c r="M830" i="43" s="1"/>
  <c r="M229" i="40" s="1"/>
  <c r="M64" i="40" s="1"/>
  <c r="P153" i="40"/>
  <c r="P61" i="40" s="1"/>
  <c r="P658" i="43"/>
  <c r="P830" i="43" s="1"/>
  <c r="P229" i="40" s="1"/>
  <c r="P64" i="40" s="1"/>
  <c r="N153" i="40"/>
  <c r="N61" i="40" s="1"/>
  <c r="N658" i="43"/>
  <c r="N830" i="43" s="1"/>
  <c r="N229" i="40" s="1"/>
  <c r="N64" i="40" s="1"/>
  <c r="G153" i="40"/>
  <c r="G61" i="40" s="1"/>
  <c r="G658" i="43"/>
  <c r="G830" i="43" s="1"/>
  <c r="G229" i="40" s="1"/>
  <c r="G64" i="40" s="1"/>
  <c r="I153" i="40"/>
  <c r="I61" i="40" s="1"/>
  <c r="I658" i="43"/>
  <c r="I830" i="43" s="1"/>
  <c r="I229" i="40" s="1"/>
  <c r="I64" i="40" s="1"/>
  <c r="J153" i="40"/>
  <c r="J61" i="40" s="1"/>
  <c r="J658" i="43"/>
  <c r="J830" i="43" s="1"/>
  <c r="J229" i="40" s="1"/>
  <c r="J64" i="40" s="1"/>
  <c r="L153" i="40"/>
  <c r="L61" i="40" s="1"/>
  <c r="L658" i="43"/>
  <c r="L830" i="43" s="1"/>
  <c r="L229" i="40" s="1"/>
  <c r="L64" i="40" s="1"/>
  <c r="H153" i="40"/>
  <c r="H61" i="40" s="1"/>
  <c r="H658" i="43"/>
  <c r="H830" i="43" s="1"/>
  <c r="H229" i="40" s="1"/>
  <c r="H64" i="40" s="1"/>
  <c r="O153" i="40"/>
  <c r="O61" i="40" s="1"/>
  <c r="O658" i="43"/>
  <c r="O830" i="43" s="1"/>
  <c r="O229" i="40" s="1"/>
  <c r="O64" i="40" s="1"/>
  <c r="Q153" i="40"/>
  <c r="Q61" i="40" s="1"/>
  <c r="Q658" i="43"/>
  <c r="Q830" i="43" s="1"/>
  <c r="Q229" i="40" s="1"/>
  <c r="Q64" i="40" s="1"/>
  <c r="E830" i="43"/>
  <c r="E229" i="40" s="1"/>
  <c r="E64" i="40" s="1"/>
  <c r="E77" i="40"/>
  <c r="E58" i="40" s="1"/>
  <c r="S831" i="43"/>
  <c r="G77" i="40"/>
  <c r="G58" i="40" s="1"/>
  <c r="K260" i="43"/>
  <c r="K38" i="40" s="1"/>
  <c r="N77" i="40"/>
  <c r="N58" i="40" s="1"/>
  <c r="F77" i="40"/>
  <c r="F58" i="40" s="1"/>
  <c r="Q77" i="40"/>
  <c r="Q58" i="40" s="1"/>
  <c r="E205" i="40"/>
  <c r="G210" i="40"/>
  <c r="J208" i="40"/>
  <c r="L206" i="40"/>
  <c r="L163" i="40"/>
  <c r="N210" i="40"/>
  <c r="J209" i="40"/>
  <c r="N207" i="40"/>
  <c r="G206" i="40"/>
  <c r="J211" i="40"/>
  <c r="M209" i="40"/>
  <c r="M207" i="40"/>
  <c r="F206" i="40"/>
  <c r="J163" i="40"/>
  <c r="I211" i="40"/>
  <c r="H209" i="40"/>
  <c r="H207" i="40"/>
  <c r="J205" i="40"/>
  <c r="M77" i="40"/>
  <c r="M58" i="40" s="1"/>
  <c r="L211" i="40"/>
  <c r="K209" i="40"/>
  <c r="F208" i="40"/>
  <c r="H206" i="40"/>
  <c r="E159" i="40"/>
  <c r="J210" i="40"/>
  <c r="F209" i="40"/>
  <c r="J207" i="40"/>
  <c r="L205" i="40"/>
  <c r="G163" i="40"/>
  <c r="F159" i="40"/>
  <c r="F211" i="40"/>
  <c r="I209" i="40"/>
  <c r="I207" i="40"/>
  <c r="K205" i="40"/>
  <c r="L210" i="40"/>
  <c r="K208" i="40"/>
  <c r="M206" i="40"/>
  <c r="F205" i="40"/>
  <c r="H211" i="40"/>
  <c r="G209" i="40"/>
  <c r="K207" i="40"/>
  <c r="M205" i="40"/>
  <c r="K211" i="40"/>
  <c r="F210" i="40"/>
  <c r="M208" i="40"/>
  <c r="F207" i="40"/>
  <c r="H205" i="40"/>
  <c r="M210" i="40"/>
  <c r="L208" i="40"/>
  <c r="N206" i="40"/>
  <c r="G205" i="40"/>
  <c r="H159" i="40"/>
  <c r="H210" i="40"/>
  <c r="G208" i="40"/>
  <c r="I206" i="40"/>
  <c r="J162" i="40"/>
  <c r="S62" i="40"/>
  <c r="K210" i="40"/>
  <c r="N208" i="40"/>
  <c r="G207" i="40"/>
  <c r="I205" i="40"/>
  <c r="G211" i="40"/>
  <c r="N209" i="40"/>
  <c r="I208" i="40"/>
  <c r="K206" i="40"/>
  <c r="N162" i="40"/>
  <c r="N211" i="40"/>
  <c r="I210" i="40"/>
  <c r="H208" i="40"/>
  <c r="J206" i="40"/>
  <c r="J160" i="40"/>
  <c r="M211" i="40"/>
  <c r="L209" i="40"/>
  <c r="L207" i="40"/>
  <c r="N205" i="40"/>
  <c r="R260" i="43"/>
  <c r="R38" i="40" s="1"/>
  <c r="S453" i="43"/>
  <c r="S84" i="43"/>
  <c r="S13" i="40" s="1"/>
  <c r="S807" i="43"/>
  <c r="K486" i="43"/>
  <c r="R466" i="43"/>
  <c r="R486" i="43" s="1"/>
  <c r="R658" i="43" s="1"/>
  <c r="S258" i="43"/>
  <c r="S37" i="40" s="1"/>
  <c r="Q787" i="32"/>
  <c r="P787" i="32"/>
  <c r="O787" i="32"/>
  <c r="N787" i="32"/>
  <c r="M787" i="32"/>
  <c r="L787" i="32"/>
  <c r="K787" i="32"/>
  <c r="J787" i="32"/>
  <c r="I787" i="32"/>
  <c r="H787" i="32"/>
  <c r="G787" i="32"/>
  <c r="F787" i="32"/>
  <c r="E787" i="32"/>
  <c r="K773" i="32"/>
  <c r="Q773" i="32"/>
  <c r="P773" i="32"/>
  <c r="O773" i="32"/>
  <c r="N773" i="32"/>
  <c r="M773" i="32"/>
  <c r="L773" i="32"/>
  <c r="J773" i="32"/>
  <c r="I773" i="32"/>
  <c r="H773" i="32"/>
  <c r="G773" i="32"/>
  <c r="F773" i="32"/>
  <c r="E773" i="32"/>
  <c r="P758" i="32"/>
  <c r="O758" i="32"/>
  <c r="N758" i="32"/>
  <c r="M758" i="32"/>
  <c r="L758" i="32"/>
  <c r="K758" i="32"/>
  <c r="J758" i="32"/>
  <c r="I758" i="32"/>
  <c r="H758" i="32"/>
  <c r="G758" i="32"/>
  <c r="F758" i="32"/>
  <c r="K744" i="32"/>
  <c r="R744" i="32"/>
  <c r="Q741" i="32"/>
  <c r="P741" i="32"/>
  <c r="O741" i="32"/>
  <c r="N741" i="32"/>
  <c r="M741" i="32"/>
  <c r="L741" i="32"/>
  <c r="K741" i="32"/>
  <c r="J741" i="32"/>
  <c r="I741" i="32"/>
  <c r="H741" i="32"/>
  <c r="G741" i="32"/>
  <c r="F741" i="32"/>
  <c r="P734" i="32"/>
  <c r="O734" i="32"/>
  <c r="N734" i="32"/>
  <c r="M734" i="32"/>
  <c r="L734" i="32"/>
  <c r="K734" i="32"/>
  <c r="J734" i="32"/>
  <c r="I734" i="32"/>
  <c r="H734" i="32"/>
  <c r="G734" i="32"/>
  <c r="F734" i="32"/>
  <c r="Q726" i="32"/>
  <c r="P726" i="32"/>
  <c r="O726" i="32"/>
  <c r="N726" i="32"/>
  <c r="M726" i="32"/>
  <c r="L726" i="32"/>
  <c r="K726" i="32"/>
  <c r="J726" i="32"/>
  <c r="I726" i="32"/>
  <c r="H726" i="32"/>
  <c r="G726" i="32"/>
  <c r="F726" i="32"/>
  <c r="Q715" i="32"/>
  <c r="P715" i="32"/>
  <c r="O715" i="32"/>
  <c r="N715" i="32"/>
  <c r="M715" i="32"/>
  <c r="L715" i="32"/>
  <c r="K715" i="32"/>
  <c r="J715" i="32"/>
  <c r="I715" i="32"/>
  <c r="H715" i="32"/>
  <c r="G715" i="32"/>
  <c r="F715" i="32"/>
  <c r="S713" i="32"/>
  <c r="S712" i="32"/>
  <c r="S711" i="32"/>
  <c r="S710" i="32"/>
  <c r="S709" i="32"/>
  <c r="S708" i="32"/>
  <c r="S707" i="32"/>
  <c r="S706" i="32"/>
  <c r="S705" i="32"/>
  <c r="S704" i="32"/>
  <c r="S703" i="32"/>
  <c r="S702" i="32"/>
  <c r="S701" i="32"/>
  <c r="S700" i="32"/>
  <c r="S699" i="32"/>
  <c r="S698" i="32"/>
  <c r="S697" i="32"/>
  <c r="S696" i="32"/>
  <c r="S695" i="32"/>
  <c r="S694" i="32"/>
  <c r="S693" i="32"/>
  <c r="S692" i="32"/>
  <c r="S691" i="32"/>
  <c r="S690" i="32"/>
  <c r="S689" i="32"/>
  <c r="S688" i="32"/>
  <c r="E682" i="32"/>
  <c r="S678" i="32"/>
  <c r="S677" i="32"/>
  <c r="S676" i="32"/>
  <c r="S675" i="32"/>
  <c r="S674" i="32"/>
  <c r="S673" i="32"/>
  <c r="S672" i="32"/>
  <c r="S671" i="32"/>
  <c r="P682" i="32"/>
  <c r="O682" i="32"/>
  <c r="N682" i="32"/>
  <c r="M682" i="32"/>
  <c r="L682" i="32"/>
  <c r="K682" i="32"/>
  <c r="J682" i="32"/>
  <c r="I682" i="32"/>
  <c r="H682" i="32"/>
  <c r="G682" i="32"/>
  <c r="F682" i="32"/>
  <c r="R657" i="32"/>
  <c r="K657" i="32"/>
  <c r="Q657" i="32"/>
  <c r="P657" i="32"/>
  <c r="O657" i="32"/>
  <c r="N657" i="32"/>
  <c r="M657" i="32"/>
  <c r="L657" i="32"/>
  <c r="J657" i="32"/>
  <c r="I657" i="32"/>
  <c r="H657" i="32"/>
  <c r="G657" i="32"/>
  <c r="F657" i="32"/>
  <c r="S655" i="32"/>
  <c r="S654" i="32"/>
  <c r="S653" i="32"/>
  <c r="S652" i="32"/>
  <c r="S651" i="32"/>
  <c r="S650" i="32"/>
  <c r="S649" i="32"/>
  <c r="S648" i="32"/>
  <c r="S647" i="32"/>
  <c r="S646" i="32"/>
  <c r="S645" i="32"/>
  <c r="S644" i="32"/>
  <c r="S643" i="32"/>
  <c r="S642" i="32"/>
  <c r="S641" i="32"/>
  <c r="S640" i="32"/>
  <c r="S639" i="32"/>
  <c r="S638" i="32"/>
  <c r="S637" i="32"/>
  <c r="S636" i="32"/>
  <c r="S635" i="32"/>
  <c r="S634" i="32"/>
  <c r="S633" i="32"/>
  <c r="S632" i="32"/>
  <c r="S631" i="32"/>
  <c r="S630" i="32"/>
  <c r="R619" i="32"/>
  <c r="S617" i="32"/>
  <c r="Q619" i="32"/>
  <c r="P619" i="32"/>
  <c r="O619" i="32"/>
  <c r="N619" i="32"/>
  <c r="M619" i="32"/>
  <c r="L619" i="32"/>
  <c r="K619" i="32"/>
  <c r="J619" i="32"/>
  <c r="I619" i="32"/>
  <c r="H619" i="32"/>
  <c r="G619" i="32"/>
  <c r="F619" i="32"/>
  <c r="E590" i="32"/>
  <c r="E524" i="32"/>
  <c r="R590" i="32"/>
  <c r="Q590" i="32"/>
  <c r="P590" i="32"/>
  <c r="O590" i="32"/>
  <c r="N590" i="32"/>
  <c r="M590" i="32"/>
  <c r="L590" i="32"/>
  <c r="K590" i="32"/>
  <c r="J590" i="32"/>
  <c r="I590" i="32"/>
  <c r="H590" i="32"/>
  <c r="G590" i="32"/>
  <c r="F590" i="32"/>
  <c r="R593" i="32"/>
  <c r="K593" i="32"/>
  <c r="S588" i="32"/>
  <c r="S587" i="32"/>
  <c r="S586" i="32"/>
  <c r="S585" i="32"/>
  <c r="S584" i="32"/>
  <c r="S583" i="32"/>
  <c r="S582" i="32"/>
  <c r="S581" i="32"/>
  <c r="S580" i="32"/>
  <c r="S579" i="32"/>
  <c r="S578" i="32"/>
  <c r="S577" i="32"/>
  <c r="S576" i="32"/>
  <c r="S575" i="32"/>
  <c r="S574" i="32"/>
  <c r="S573" i="32"/>
  <c r="S572" i="32"/>
  <c r="S547" i="32"/>
  <c r="S546" i="32"/>
  <c r="S545" i="32"/>
  <c r="P558" i="32"/>
  <c r="O558" i="32"/>
  <c r="H558" i="32"/>
  <c r="G558" i="32"/>
  <c r="E383" i="32"/>
  <c r="P524" i="32"/>
  <c r="O524" i="32"/>
  <c r="N524" i="32"/>
  <c r="M524" i="32"/>
  <c r="L524" i="32"/>
  <c r="K524" i="32"/>
  <c r="J524" i="32"/>
  <c r="I524" i="32"/>
  <c r="H524" i="32"/>
  <c r="G524" i="32"/>
  <c r="F524" i="32"/>
  <c r="S522" i="32"/>
  <c r="S521" i="32"/>
  <c r="S482" i="32"/>
  <c r="S427" i="32"/>
  <c r="S426" i="32"/>
  <c r="S425" i="32"/>
  <c r="S424" i="32"/>
  <c r="S423" i="32"/>
  <c r="S422" i="32"/>
  <c r="S421" i="32"/>
  <c r="S420" i="32"/>
  <c r="S419" i="32"/>
  <c r="R455" i="32"/>
  <c r="Q455" i="32"/>
  <c r="P455" i="32"/>
  <c r="O455" i="32"/>
  <c r="N455" i="32"/>
  <c r="M455" i="32"/>
  <c r="L455" i="32"/>
  <c r="K455" i="32"/>
  <c r="J455" i="32"/>
  <c r="I455" i="32"/>
  <c r="H455" i="32"/>
  <c r="G455" i="32"/>
  <c r="F455" i="32"/>
  <c r="S348" i="32"/>
  <c r="S347" i="32"/>
  <c r="S346" i="32"/>
  <c r="S345" i="32"/>
  <c r="S344" i="32"/>
  <c r="S343" i="32"/>
  <c r="S342" i="32"/>
  <c r="S341" i="32"/>
  <c r="S340" i="32"/>
  <c r="S381" i="32"/>
  <c r="S380" i="32"/>
  <c r="Q383" i="32"/>
  <c r="P383" i="32"/>
  <c r="O383" i="32"/>
  <c r="N383" i="32"/>
  <c r="M383" i="32"/>
  <c r="L383" i="32"/>
  <c r="K383" i="32"/>
  <c r="J383" i="32"/>
  <c r="I383" i="32"/>
  <c r="H383" i="32"/>
  <c r="G383" i="32"/>
  <c r="F383" i="32"/>
  <c r="S268" i="32"/>
  <c r="S275" i="32"/>
  <c r="S274" i="32"/>
  <c r="S273" i="32"/>
  <c r="S272" i="32"/>
  <c r="R279" i="32"/>
  <c r="K279" i="32"/>
  <c r="R278" i="32"/>
  <c r="Q278" i="32"/>
  <c r="P278" i="32"/>
  <c r="O278" i="32"/>
  <c r="N278" i="32"/>
  <c r="M278" i="32"/>
  <c r="L278" i="32"/>
  <c r="J278" i="32"/>
  <c r="I278" i="32"/>
  <c r="H278" i="32"/>
  <c r="G278" i="32"/>
  <c r="F278" i="32"/>
  <c r="E278" i="32"/>
  <c r="K261" i="32"/>
  <c r="P244" i="32"/>
  <c r="O244" i="32"/>
  <c r="N244" i="32"/>
  <c r="M244" i="32"/>
  <c r="L244" i="32"/>
  <c r="K244" i="32"/>
  <c r="J244" i="32"/>
  <c r="I244" i="32"/>
  <c r="H244" i="32"/>
  <c r="G244" i="32"/>
  <c r="F244" i="32"/>
  <c r="S230" i="32"/>
  <c r="S229" i="32"/>
  <c r="S228" i="32"/>
  <c r="S227" i="32"/>
  <c r="S226" i="32"/>
  <c r="S225" i="32"/>
  <c r="S224" i="32"/>
  <c r="S223" i="32"/>
  <c r="S222" i="32"/>
  <c r="S221" i="32"/>
  <c r="S220" i="32"/>
  <c r="S219" i="32"/>
  <c r="S218" i="32"/>
  <c r="S217" i="32"/>
  <c r="S216" i="32"/>
  <c r="S215" i="32"/>
  <c r="S214" i="32"/>
  <c r="S213" i="32"/>
  <c r="S212" i="32"/>
  <c r="P234" i="32"/>
  <c r="O234" i="32"/>
  <c r="N234" i="32"/>
  <c r="M234" i="32"/>
  <c r="L234" i="32"/>
  <c r="K234" i="32"/>
  <c r="J234" i="32"/>
  <c r="I234" i="32"/>
  <c r="H234" i="32"/>
  <c r="G234" i="32"/>
  <c r="F234" i="32"/>
  <c r="E234" i="32"/>
  <c r="R201" i="32"/>
  <c r="P201" i="32"/>
  <c r="O201" i="32"/>
  <c r="N201" i="32"/>
  <c r="M201" i="32"/>
  <c r="L201" i="32"/>
  <c r="K201" i="32"/>
  <c r="J201" i="32"/>
  <c r="I201" i="32"/>
  <c r="H201" i="32"/>
  <c r="G201" i="32"/>
  <c r="F201" i="32"/>
  <c r="Q201" i="32"/>
  <c r="S177" i="32"/>
  <c r="S176" i="32"/>
  <c r="S175" i="32"/>
  <c r="S174" i="32"/>
  <c r="S173" i="32"/>
  <c r="S172" i="32"/>
  <c r="S171" i="32"/>
  <c r="S170" i="32"/>
  <c r="S169" i="32"/>
  <c r="S168" i="32"/>
  <c r="S167" i="32"/>
  <c r="S166" i="32"/>
  <c r="S165" i="32"/>
  <c r="S164" i="32"/>
  <c r="S163" i="32"/>
  <c r="S162" i="32"/>
  <c r="S161" i="32"/>
  <c r="S160" i="32"/>
  <c r="S159" i="32"/>
  <c r="S158" i="32"/>
  <c r="S157" i="32"/>
  <c r="Q179" i="32"/>
  <c r="P179" i="32"/>
  <c r="O179" i="32"/>
  <c r="N179" i="32"/>
  <c r="M179" i="32"/>
  <c r="L179" i="32"/>
  <c r="K179" i="32"/>
  <c r="J179" i="32"/>
  <c r="I179" i="32"/>
  <c r="H179" i="32"/>
  <c r="G179" i="32"/>
  <c r="F179" i="32"/>
  <c r="E151" i="32"/>
  <c r="P151" i="32"/>
  <c r="O151" i="32"/>
  <c r="N151" i="32"/>
  <c r="M151" i="32"/>
  <c r="L151" i="32"/>
  <c r="K151" i="32"/>
  <c r="J151" i="32"/>
  <c r="I151" i="32"/>
  <c r="H151" i="32"/>
  <c r="G151" i="32"/>
  <c r="S149" i="32"/>
  <c r="S148" i="32"/>
  <c r="S147" i="32"/>
  <c r="S146" i="32"/>
  <c r="S145" i="32"/>
  <c r="S144" i="32"/>
  <c r="S143" i="32"/>
  <c r="S142" i="32"/>
  <c r="S141" i="32"/>
  <c r="S140" i="32"/>
  <c r="S139" i="32"/>
  <c r="S138" i="32"/>
  <c r="S137" i="32"/>
  <c r="S136" i="32"/>
  <c r="S135" i="32"/>
  <c r="S134" i="32"/>
  <c r="S133" i="32"/>
  <c r="S132" i="32"/>
  <c r="S131" i="32"/>
  <c r="S130" i="32"/>
  <c r="S129" i="32"/>
  <c r="S128" i="32"/>
  <c r="S127" i="32"/>
  <c r="S126" i="32"/>
  <c r="S125" i="32"/>
  <c r="S124" i="32"/>
  <c r="S123" i="32"/>
  <c r="S122" i="32"/>
  <c r="E117" i="32"/>
  <c r="S115" i="32"/>
  <c r="S114" i="32"/>
  <c r="S113" i="32"/>
  <c r="S112" i="32"/>
  <c r="S111" i="32"/>
  <c r="S110" i="32"/>
  <c r="S109" i="32"/>
  <c r="S108" i="32"/>
  <c r="S107" i="32"/>
  <c r="S106" i="32"/>
  <c r="S105" i="32"/>
  <c r="S104" i="32"/>
  <c r="S103" i="32"/>
  <c r="S102" i="32"/>
  <c r="S101" i="32"/>
  <c r="S100" i="32"/>
  <c r="S99" i="32"/>
  <c r="S98" i="32"/>
  <c r="S97" i="32"/>
  <c r="S96" i="32"/>
  <c r="S95" i="32"/>
  <c r="R117" i="32"/>
  <c r="Q117" i="32"/>
  <c r="P117" i="32"/>
  <c r="O117" i="32"/>
  <c r="N117" i="32"/>
  <c r="M117" i="32"/>
  <c r="L117" i="32"/>
  <c r="K117" i="32"/>
  <c r="J117" i="32"/>
  <c r="I117" i="32"/>
  <c r="H117" i="32"/>
  <c r="G117" i="32"/>
  <c r="F117" i="32"/>
  <c r="R85" i="32"/>
  <c r="E75" i="32"/>
  <c r="E65" i="32"/>
  <c r="E51" i="32"/>
  <c r="E37" i="32"/>
  <c r="E28" i="32"/>
  <c r="R65" i="32"/>
  <c r="Q65" i="32"/>
  <c r="P65" i="32"/>
  <c r="O65" i="32"/>
  <c r="N65" i="32"/>
  <c r="M65" i="32"/>
  <c r="L65" i="32"/>
  <c r="K65" i="32"/>
  <c r="J65" i="32"/>
  <c r="I65" i="32"/>
  <c r="H65" i="32"/>
  <c r="G65" i="32"/>
  <c r="F65" i="32"/>
  <c r="S42" i="32"/>
  <c r="K85" i="32"/>
  <c r="R82" i="32"/>
  <c r="Q82" i="32"/>
  <c r="P82" i="32"/>
  <c r="O82" i="32"/>
  <c r="N82" i="32"/>
  <c r="M82" i="32"/>
  <c r="L82" i="32"/>
  <c r="K82" i="32"/>
  <c r="J82" i="32"/>
  <c r="I82" i="32"/>
  <c r="H82" i="32"/>
  <c r="G82" i="32"/>
  <c r="F82" i="32"/>
  <c r="Q75" i="32"/>
  <c r="P75" i="32"/>
  <c r="O75" i="32"/>
  <c r="N75" i="32"/>
  <c r="M75" i="32"/>
  <c r="L75" i="32"/>
  <c r="K75" i="32"/>
  <c r="J75" i="32"/>
  <c r="I75" i="32"/>
  <c r="H75" i="32"/>
  <c r="G75" i="32"/>
  <c r="R51" i="32"/>
  <c r="Q51" i="32"/>
  <c r="P51" i="32"/>
  <c r="O51" i="32"/>
  <c r="N51" i="32"/>
  <c r="M51" i="32"/>
  <c r="L51" i="32"/>
  <c r="K51" i="32"/>
  <c r="J51" i="32"/>
  <c r="I51" i="32"/>
  <c r="H51" i="32"/>
  <c r="G51" i="32"/>
  <c r="F51" i="32"/>
  <c r="Q37" i="32"/>
  <c r="P37" i="32"/>
  <c r="O37" i="32"/>
  <c r="N37" i="32"/>
  <c r="M37" i="32"/>
  <c r="L37" i="32"/>
  <c r="K37" i="32"/>
  <c r="J37" i="32"/>
  <c r="I37" i="32"/>
  <c r="H37" i="32"/>
  <c r="G37" i="32"/>
  <c r="P28" i="32"/>
  <c r="O28" i="32"/>
  <c r="I28" i="32"/>
  <c r="H28" i="32"/>
  <c r="G28" i="32"/>
  <c r="F28" i="32"/>
  <c r="S15" i="32"/>
  <c r="S14" i="32"/>
  <c r="S13" i="32"/>
  <c r="Q17" i="32"/>
  <c r="P17" i="32"/>
  <c r="O17" i="32"/>
  <c r="I17" i="32"/>
  <c r="H17" i="32"/>
  <c r="G17" i="32"/>
  <c r="F17" i="32"/>
  <c r="F161" i="40" l="1"/>
  <c r="J161" i="40"/>
  <c r="J159" i="40"/>
  <c r="J164" i="40" s="1"/>
  <c r="H163" i="40"/>
  <c r="H164" i="40" s="1"/>
  <c r="H162" i="40"/>
  <c r="G159" i="40"/>
  <c r="G162" i="40"/>
  <c r="F162" i="40"/>
  <c r="H161" i="40"/>
  <c r="H160" i="40"/>
  <c r="G160" i="40"/>
  <c r="F163" i="40"/>
  <c r="G161" i="40"/>
  <c r="F160" i="40"/>
  <c r="I160" i="40"/>
  <c r="N161" i="40"/>
  <c r="I161" i="40"/>
  <c r="I163" i="40"/>
  <c r="I159" i="40"/>
  <c r="L160" i="40"/>
  <c r="N83" i="40"/>
  <c r="O161" i="40"/>
  <c r="N160" i="40"/>
  <c r="O162" i="40"/>
  <c r="I162" i="40"/>
  <c r="L161" i="40"/>
  <c r="O160" i="40"/>
  <c r="N163" i="40"/>
  <c r="O163" i="40"/>
  <c r="L159" i="40"/>
  <c r="M160" i="40"/>
  <c r="M161" i="40"/>
  <c r="R830" i="43"/>
  <c r="N159" i="40"/>
  <c r="M163" i="40"/>
  <c r="L162" i="40"/>
  <c r="O159" i="40"/>
  <c r="M162" i="40"/>
  <c r="M159" i="40"/>
  <c r="K658" i="43"/>
  <c r="K830" i="43" s="1"/>
  <c r="K229" i="40" s="1"/>
  <c r="K64" i="40" s="1"/>
  <c r="G90" i="40"/>
  <c r="N86" i="40"/>
  <c r="F87" i="40"/>
  <c r="G87" i="40"/>
  <c r="S260" i="43"/>
  <c r="S38" i="40" s="1"/>
  <c r="G85" i="40"/>
  <c r="G88" i="40"/>
  <c r="N87" i="40"/>
  <c r="N90" i="40"/>
  <c r="G89" i="40"/>
  <c r="G86" i="40"/>
  <c r="G83" i="40"/>
  <c r="G84" i="40"/>
  <c r="F89" i="40"/>
  <c r="M88" i="40"/>
  <c r="M83" i="40"/>
  <c r="F90" i="40"/>
  <c r="F84" i="40"/>
  <c r="M84" i="40"/>
  <c r="M87" i="40"/>
  <c r="N89" i="40"/>
  <c r="N85" i="40"/>
  <c r="M85" i="40"/>
  <c r="M89" i="40"/>
  <c r="N88" i="40"/>
  <c r="N84" i="40"/>
  <c r="M86" i="40"/>
  <c r="M90" i="40"/>
  <c r="N212" i="40"/>
  <c r="F88" i="40"/>
  <c r="F83" i="40"/>
  <c r="F85" i="40"/>
  <c r="F86" i="40"/>
  <c r="R229" i="40"/>
  <c r="R153" i="40"/>
  <c r="R61" i="40" s="1"/>
  <c r="S466" i="43"/>
  <c r="R151" i="40"/>
  <c r="F212" i="40"/>
  <c r="K212" i="40"/>
  <c r="F164" i="40"/>
  <c r="K153" i="40"/>
  <c r="I212" i="40"/>
  <c r="H212" i="40"/>
  <c r="M212" i="40"/>
  <c r="J212" i="40"/>
  <c r="G212" i="40"/>
  <c r="L212" i="40"/>
  <c r="S486" i="43"/>
  <c r="G592" i="32"/>
  <c r="H592" i="32"/>
  <c r="P592" i="32"/>
  <c r="O743" i="32"/>
  <c r="G743" i="32"/>
  <c r="H743" i="32"/>
  <c r="P743" i="32"/>
  <c r="I743" i="32"/>
  <c r="F743" i="32"/>
  <c r="O592" i="32"/>
  <c r="K278" i="32"/>
  <c r="G260" i="32"/>
  <c r="H260" i="32"/>
  <c r="P260" i="32"/>
  <c r="O260" i="32"/>
  <c r="S279" i="32"/>
  <c r="G164" i="40" l="1"/>
  <c r="N164" i="40"/>
  <c r="L164" i="40"/>
  <c r="I164" i="40"/>
  <c r="O164" i="40"/>
  <c r="M164" i="40"/>
  <c r="S658" i="43"/>
  <c r="K61" i="40"/>
  <c r="S61" i="40" s="1"/>
  <c r="K160" i="40"/>
  <c r="K159" i="40"/>
  <c r="K163" i="40"/>
  <c r="K161" i="40"/>
  <c r="K162" i="40"/>
  <c r="R64" i="40"/>
  <c r="S64" i="40" s="1"/>
  <c r="S229" i="40"/>
  <c r="S830" i="43"/>
  <c r="S326" i="32"/>
  <c r="S209" i="32"/>
  <c r="S208" i="32"/>
  <c r="S207" i="32"/>
  <c r="S206" i="32"/>
  <c r="B21" i="42"/>
  <c r="N21" i="42"/>
  <c r="M21" i="42"/>
  <c r="L21" i="42"/>
  <c r="K21" i="42"/>
  <c r="J21" i="42"/>
  <c r="I21" i="42"/>
  <c r="G21" i="42"/>
  <c r="F21" i="42"/>
  <c r="E21" i="42"/>
  <c r="D21" i="42"/>
  <c r="C21" i="42"/>
  <c r="P20" i="42"/>
  <c r="P19" i="42"/>
  <c r="P18" i="42"/>
  <c r="P17" i="42"/>
  <c r="P15" i="42"/>
  <c r="P14" i="42"/>
  <c r="P13" i="42"/>
  <c r="P12" i="42"/>
  <c r="P11" i="42"/>
  <c r="P10" i="42"/>
  <c r="P9" i="42"/>
  <c r="P8" i="42"/>
  <c r="P7" i="42"/>
  <c r="H8" i="42"/>
  <c r="H7" i="42"/>
  <c r="H21" i="42" s="1"/>
  <c r="H20" i="42"/>
  <c r="H18" i="42"/>
  <c r="H17" i="42"/>
  <c r="H16" i="42"/>
  <c r="H15" i="42"/>
  <c r="H14" i="42"/>
  <c r="H13" i="42"/>
  <c r="H12" i="42"/>
  <c r="H11" i="42"/>
  <c r="H10" i="42"/>
  <c r="H9" i="42"/>
  <c r="H6" i="42"/>
  <c r="O20" i="42"/>
  <c r="O18" i="42"/>
  <c r="O17" i="42"/>
  <c r="O16" i="42"/>
  <c r="P16" i="42" s="1"/>
  <c r="O15" i="42"/>
  <c r="O14" i="42"/>
  <c r="O13" i="42"/>
  <c r="O12" i="42"/>
  <c r="O11" i="42"/>
  <c r="O10" i="42"/>
  <c r="O9" i="42"/>
  <c r="O8" i="42"/>
  <c r="O7" i="42"/>
  <c r="O21" i="42" s="1"/>
  <c r="P21" i="42" s="1"/>
  <c r="O6" i="42"/>
  <c r="O19" i="42"/>
  <c r="H19" i="42"/>
  <c r="N22" i="42"/>
  <c r="M22" i="42"/>
  <c r="J22" i="42"/>
  <c r="I22" i="42"/>
  <c r="G22" i="42"/>
  <c r="E22" i="42"/>
  <c r="C22" i="42"/>
  <c r="B22" i="42"/>
  <c r="C50" i="25"/>
  <c r="B50" i="25"/>
  <c r="D49" i="25"/>
  <c r="D48" i="25"/>
  <c r="D47" i="25"/>
  <c r="D46" i="25"/>
  <c r="D45" i="25"/>
  <c r="D44" i="25"/>
  <c r="K164" i="40" l="1"/>
  <c r="D50" i="25"/>
  <c r="H22" i="42"/>
  <c r="O22" i="42"/>
  <c r="P22" i="42" s="1"/>
  <c r="J21" i="33" l="1"/>
  <c r="I21" i="33"/>
  <c r="K21" i="33" s="1"/>
  <c r="H21" i="33"/>
  <c r="G21" i="33"/>
  <c r="J20" i="33"/>
  <c r="I20" i="33"/>
  <c r="K20" i="33" s="1"/>
  <c r="H20" i="33"/>
  <c r="G20" i="33"/>
  <c r="K19" i="33"/>
  <c r="K16" i="33"/>
  <c r="K14" i="33"/>
  <c r="K13" i="33"/>
  <c r="K12" i="33"/>
  <c r="K11" i="33"/>
  <c r="K10" i="33"/>
  <c r="K9" i="33"/>
  <c r="K8" i="33"/>
  <c r="K7" i="33"/>
  <c r="K6" i="33"/>
  <c r="E21" i="33"/>
  <c r="D21" i="33"/>
  <c r="C21" i="33"/>
  <c r="B21" i="33"/>
  <c r="E20" i="33"/>
  <c r="D20" i="33"/>
  <c r="C20" i="33"/>
  <c r="B20" i="33"/>
  <c r="F19" i="33"/>
  <c r="F16" i="33"/>
  <c r="F14" i="33"/>
  <c r="F13" i="33"/>
  <c r="F12" i="33"/>
  <c r="F11" i="33"/>
  <c r="F10" i="33"/>
  <c r="F9" i="33"/>
  <c r="F8" i="33"/>
  <c r="F7" i="33"/>
  <c r="F6" i="33"/>
  <c r="F20" i="33" l="1"/>
  <c r="F21" i="33"/>
  <c r="E40" i="25"/>
  <c r="D40" i="25"/>
  <c r="U65" i="34" l="1"/>
  <c r="U222" i="34"/>
  <c r="U466" i="34"/>
  <c r="U218" i="34"/>
  <c r="S539" i="34"/>
  <c r="R539" i="34"/>
  <c r="S540" i="34"/>
  <c r="R540" i="34"/>
  <c r="S427" i="34"/>
  <c r="R427" i="34"/>
  <c r="S433" i="34"/>
  <c r="R433" i="34"/>
  <c r="S173" i="34"/>
  <c r="R173" i="34"/>
  <c r="S73" i="34"/>
  <c r="R73" i="34"/>
  <c r="S101" i="34"/>
  <c r="R101" i="34"/>
  <c r="S510" i="34"/>
  <c r="R510" i="34"/>
  <c r="S271" i="34"/>
  <c r="R271" i="34"/>
  <c r="S100" i="34"/>
  <c r="R100" i="34"/>
  <c r="S527" i="34"/>
  <c r="R527" i="34"/>
  <c r="S526" i="34"/>
  <c r="R526" i="34"/>
  <c r="S162" i="34"/>
  <c r="R162" i="34"/>
  <c r="S50" i="34"/>
  <c r="R50" i="34"/>
  <c r="S490" i="34"/>
  <c r="R490" i="34"/>
  <c r="S172" i="34"/>
  <c r="R172" i="34"/>
  <c r="S167" i="34"/>
  <c r="R167" i="34"/>
  <c r="S387" i="34"/>
  <c r="R387" i="34"/>
  <c r="S386" i="34"/>
  <c r="R386" i="34"/>
  <c r="S385" i="34"/>
  <c r="R385" i="34"/>
  <c r="S384" i="34"/>
  <c r="R384" i="34"/>
  <c r="S383" i="34"/>
  <c r="R383" i="34"/>
  <c r="S382" i="34"/>
  <c r="R382" i="34"/>
  <c r="S171" i="34"/>
  <c r="R171" i="34"/>
  <c r="S49" i="34"/>
  <c r="R49" i="34"/>
  <c r="S381" i="34"/>
  <c r="R381" i="34"/>
  <c r="S343" i="34"/>
  <c r="R343" i="34"/>
  <c r="S270" i="34"/>
  <c r="R270" i="34"/>
  <c r="S170" i="34"/>
  <c r="R170" i="34"/>
  <c r="S117" i="34"/>
  <c r="R117" i="34"/>
  <c r="S534" i="34"/>
  <c r="R534" i="34"/>
  <c r="S302" i="34"/>
  <c r="R302" i="34"/>
  <c r="S269" i="34"/>
  <c r="R269" i="34"/>
  <c r="S525" i="34"/>
  <c r="R525" i="34"/>
  <c r="S139" i="34"/>
  <c r="R139" i="34"/>
  <c r="S23" i="34"/>
  <c r="R23" i="34"/>
  <c r="S342" i="34"/>
  <c r="R342" i="34"/>
  <c r="S301" i="34"/>
  <c r="R301" i="34"/>
  <c r="S509" i="34"/>
  <c r="R509" i="34"/>
  <c r="S118" i="34"/>
  <c r="R118" i="34"/>
  <c r="S217" i="34"/>
  <c r="R217" i="34"/>
  <c r="S538" i="34"/>
  <c r="R538" i="34"/>
  <c r="S216" i="34"/>
  <c r="R216" i="34"/>
  <c r="S380" i="34"/>
  <c r="R380" i="34"/>
  <c r="S138" i="34"/>
  <c r="R138" i="34"/>
  <c r="S508" i="34"/>
  <c r="R508" i="34"/>
  <c r="S529" i="34"/>
  <c r="R529" i="34"/>
  <c r="S268" i="34"/>
  <c r="R268" i="34"/>
  <c r="S99" i="34"/>
  <c r="R99" i="34"/>
  <c r="S35" i="34"/>
  <c r="R35" i="34"/>
  <c r="S489" i="34"/>
  <c r="R489" i="34"/>
  <c r="S464" i="34"/>
  <c r="R464" i="34"/>
  <c r="S218" i="34"/>
  <c r="R218" i="34"/>
  <c r="Q9" i="34"/>
  <c r="P9" i="34"/>
  <c r="O9" i="34"/>
  <c r="N9" i="34"/>
  <c r="M9" i="34"/>
  <c r="L9" i="34"/>
  <c r="K9" i="34"/>
  <c r="J9" i="34"/>
  <c r="I9" i="34"/>
  <c r="H9" i="34"/>
  <c r="G9" i="34"/>
  <c r="F9" i="34"/>
  <c r="E9" i="34"/>
  <c r="D9" i="34"/>
  <c r="F160" i="39" l="1"/>
  <c r="G160" i="39"/>
  <c r="H160" i="39"/>
  <c r="I160" i="39"/>
  <c r="J160" i="39"/>
  <c r="K160" i="39"/>
  <c r="L160" i="39"/>
  <c r="M160" i="39"/>
  <c r="N160" i="39"/>
  <c r="E160" i="39"/>
  <c r="M94" i="39" l="1"/>
  <c r="L94" i="39"/>
  <c r="K94" i="39"/>
  <c r="J94" i="39"/>
  <c r="H94" i="39"/>
  <c r="G94" i="39"/>
  <c r="F94" i="39"/>
  <c r="E94" i="39"/>
  <c r="N94" i="39" l="1"/>
  <c r="I94" i="39"/>
  <c r="S224" i="40"/>
  <c r="B170" i="40"/>
  <c r="C170" i="40"/>
  <c r="D170" i="40"/>
  <c r="B171" i="40"/>
  <c r="C171" i="40"/>
  <c r="D171" i="40"/>
  <c r="B172" i="40"/>
  <c r="C172" i="40"/>
  <c r="D172" i="40"/>
  <c r="B173" i="40"/>
  <c r="C173" i="40"/>
  <c r="D173" i="40"/>
  <c r="B174" i="40"/>
  <c r="C174" i="40"/>
  <c r="D174" i="40"/>
  <c r="B175" i="40"/>
  <c r="C175" i="40"/>
  <c r="D175" i="40"/>
  <c r="O94" i="39" l="1"/>
  <c r="M83" i="39"/>
  <c r="L83" i="39"/>
  <c r="K83" i="39"/>
  <c r="J83" i="39"/>
  <c r="H83" i="39"/>
  <c r="G83" i="39"/>
  <c r="F83" i="39"/>
  <c r="E83" i="39"/>
  <c r="M77" i="39"/>
  <c r="L77" i="39"/>
  <c r="K77" i="39"/>
  <c r="J77" i="39"/>
  <c r="H77" i="39"/>
  <c r="G77" i="39"/>
  <c r="F77" i="39"/>
  <c r="E77" i="39"/>
  <c r="M36" i="39"/>
  <c r="L36" i="39"/>
  <c r="K36" i="39"/>
  <c r="J36" i="39"/>
  <c r="H36" i="39"/>
  <c r="G36" i="39"/>
  <c r="F36" i="39"/>
  <c r="E36" i="39"/>
  <c r="M31" i="39"/>
  <c r="L31" i="39"/>
  <c r="K31" i="39"/>
  <c r="J31" i="39"/>
  <c r="H31" i="39"/>
  <c r="G31" i="39"/>
  <c r="F31" i="39"/>
  <c r="E31" i="39"/>
  <c r="M154" i="39"/>
  <c r="L154" i="39"/>
  <c r="K154" i="39"/>
  <c r="J154" i="39"/>
  <c r="H154" i="39"/>
  <c r="G154" i="39"/>
  <c r="F154" i="39"/>
  <c r="E154" i="39"/>
  <c r="N152" i="39"/>
  <c r="I152" i="39"/>
  <c r="I154" i="39" s="1"/>
  <c r="M144" i="39"/>
  <c r="L144" i="39"/>
  <c r="K144" i="39"/>
  <c r="J144" i="39"/>
  <c r="H144" i="39"/>
  <c r="G144" i="39"/>
  <c r="F144" i="39"/>
  <c r="E144" i="39"/>
  <c r="M143" i="39"/>
  <c r="L143" i="39"/>
  <c r="K143" i="39"/>
  <c r="J143" i="39"/>
  <c r="H143" i="39"/>
  <c r="G143" i="39"/>
  <c r="F143" i="39"/>
  <c r="E143" i="39"/>
  <c r="M142" i="39"/>
  <c r="L142" i="39"/>
  <c r="K142" i="39"/>
  <c r="J142" i="39"/>
  <c r="H142" i="39"/>
  <c r="G142" i="39"/>
  <c r="F142" i="39"/>
  <c r="E142" i="39"/>
  <c r="M141" i="39"/>
  <c r="L141" i="39"/>
  <c r="K141" i="39"/>
  <c r="J141" i="39"/>
  <c r="H141" i="39"/>
  <c r="G141" i="39"/>
  <c r="F141" i="39"/>
  <c r="E141" i="39"/>
  <c r="M140" i="39"/>
  <c r="L140" i="39"/>
  <c r="K140" i="39"/>
  <c r="J140" i="39"/>
  <c r="H140" i="39"/>
  <c r="G140" i="39"/>
  <c r="F140" i="39"/>
  <c r="E140" i="39"/>
  <c r="M139" i="39"/>
  <c r="L139" i="39"/>
  <c r="K139" i="39"/>
  <c r="J139" i="39"/>
  <c r="H139" i="39"/>
  <c r="G139" i="39"/>
  <c r="F139" i="39"/>
  <c r="E139" i="39"/>
  <c r="M138" i="39"/>
  <c r="L138" i="39"/>
  <c r="K138" i="39"/>
  <c r="J138" i="39"/>
  <c r="H138" i="39"/>
  <c r="G138" i="39"/>
  <c r="F138" i="39"/>
  <c r="E138" i="39"/>
  <c r="M137" i="39"/>
  <c r="L137" i="39"/>
  <c r="K137" i="39"/>
  <c r="J137" i="39"/>
  <c r="H137" i="39"/>
  <c r="G137" i="39"/>
  <c r="F137" i="39"/>
  <c r="E137" i="39"/>
  <c r="M131" i="39"/>
  <c r="L131" i="39"/>
  <c r="K131" i="39"/>
  <c r="J131" i="39"/>
  <c r="H131" i="39"/>
  <c r="G131" i="39"/>
  <c r="F131" i="39"/>
  <c r="E131" i="39"/>
  <c r="N129" i="39"/>
  <c r="I129" i="39"/>
  <c r="N128" i="39"/>
  <c r="I128" i="39"/>
  <c r="N127" i="39"/>
  <c r="I127" i="39"/>
  <c r="N126" i="39"/>
  <c r="I126" i="39"/>
  <c r="N125" i="39"/>
  <c r="I125" i="39"/>
  <c r="N124" i="39"/>
  <c r="I124" i="39"/>
  <c r="M117" i="39"/>
  <c r="L117" i="39"/>
  <c r="K117" i="39"/>
  <c r="J117" i="39"/>
  <c r="H117" i="39"/>
  <c r="G117" i="39"/>
  <c r="F117" i="39"/>
  <c r="E117" i="39"/>
  <c r="M116" i="39"/>
  <c r="L116" i="39"/>
  <c r="K116" i="39"/>
  <c r="J116" i="39"/>
  <c r="H116" i="39"/>
  <c r="G116" i="39"/>
  <c r="F116" i="39"/>
  <c r="E116" i="39"/>
  <c r="M115" i="39"/>
  <c r="L115" i="39"/>
  <c r="K115" i="39"/>
  <c r="J115" i="39"/>
  <c r="H115" i="39"/>
  <c r="G115" i="39"/>
  <c r="F115" i="39"/>
  <c r="E115" i="39"/>
  <c r="M114" i="39"/>
  <c r="L114" i="39"/>
  <c r="K114" i="39"/>
  <c r="J114" i="39"/>
  <c r="H114" i="39"/>
  <c r="G114" i="39"/>
  <c r="F114" i="39"/>
  <c r="E114" i="39"/>
  <c r="M113" i="39"/>
  <c r="L113" i="39"/>
  <c r="K113" i="39"/>
  <c r="J113" i="39"/>
  <c r="H113" i="39"/>
  <c r="G113" i="39"/>
  <c r="F113" i="39"/>
  <c r="E113" i="39"/>
  <c r="M112" i="39"/>
  <c r="L112" i="39"/>
  <c r="K112" i="39"/>
  <c r="J112" i="39"/>
  <c r="H112" i="39"/>
  <c r="G112" i="39"/>
  <c r="F112" i="39"/>
  <c r="E112" i="39"/>
  <c r="M111" i="39"/>
  <c r="L111" i="39"/>
  <c r="K111" i="39"/>
  <c r="J111" i="39"/>
  <c r="H111" i="39"/>
  <c r="G111" i="39"/>
  <c r="F111" i="39"/>
  <c r="E111" i="39"/>
  <c r="M110" i="39"/>
  <c r="L110" i="39"/>
  <c r="K110" i="39"/>
  <c r="J110" i="39"/>
  <c r="H110" i="39"/>
  <c r="G110" i="39"/>
  <c r="F110" i="39"/>
  <c r="E110" i="39"/>
  <c r="M109" i="39"/>
  <c r="L109" i="39"/>
  <c r="K109" i="39"/>
  <c r="J109" i="39"/>
  <c r="H109" i="39"/>
  <c r="G109" i="39"/>
  <c r="F109" i="39"/>
  <c r="E109" i="39"/>
  <c r="M108" i="39"/>
  <c r="L108" i="39"/>
  <c r="K108" i="39"/>
  <c r="J108" i="39"/>
  <c r="H108" i="39"/>
  <c r="G108" i="39"/>
  <c r="F108" i="39"/>
  <c r="E108" i="39"/>
  <c r="M107" i="39"/>
  <c r="L107" i="39"/>
  <c r="K107" i="39"/>
  <c r="J107" i="39"/>
  <c r="H107" i="39"/>
  <c r="G107" i="39"/>
  <c r="F107" i="39"/>
  <c r="E107" i="39"/>
  <c r="M106" i="39"/>
  <c r="L106" i="39"/>
  <c r="K106" i="39"/>
  <c r="J106" i="39"/>
  <c r="H106" i="39"/>
  <c r="G106" i="39"/>
  <c r="F106" i="39"/>
  <c r="E106" i="39"/>
  <c r="M105" i="39"/>
  <c r="L105" i="39"/>
  <c r="K105" i="39"/>
  <c r="J105" i="39"/>
  <c r="H105" i="39"/>
  <c r="G105" i="39"/>
  <c r="F105" i="39"/>
  <c r="E105" i="39"/>
  <c r="M104" i="39"/>
  <c r="L104" i="39"/>
  <c r="K104" i="39"/>
  <c r="J104" i="39"/>
  <c r="H104" i="39"/>
  <c r="G104" i="39"/>
  <c r="F104" i="39"/>
  <c r="E104" i="39"/>
  <c r="M103" i="39"/>
  <c r="L103" i="39"/>
  <c r="K103" i="39"/>
  <c r="J103" i="39"/>
  <c r="H103" i="39"/>
  <c r="G103" i="39"/>
  <c r="F103" i="39"/>
  <c r="E103" i="39"/>
  <c r="M102" i="39"/>
  <c r="L102" i="39"/>
  <c r="K102" i="39"/>
  <c r="J102" i="39"/>
  <c r="H102" i="39"/>
  <c r="G102" i="39"/>
  <c r="F102" i="39"/>
  <c r="E102" i="39"/>
  <c r="M101" i="39"/>
  <c r="L101" i="39"/>
  <c r="K101" i="39"/>
  <c r="J101" i="39"/>
  <c r="H101" i="39"/>
  <c r="G101" i="39"/>
  <c r="F101" i="39"/>
  <c r="E101" i="39"/>
  <c r="E119" i="39" s="1"/>
  <c r="M93" i="39"/>
  <c r="L93" i="39"/>
  <c r="K93" i="39"/>
  <c r="J93" i="39"/>
  <c r="H93" i="39"/>
  <c r="G93" i="39"/>
  <c r="F93" i="39"/>
  <c r="E93" i="39"/>
  <c r="M92" i="39"/>
  <c r="L92" i="39"/>
  <c r="K92" i="39"/>
  <c r="J92" i="39"/>
  <c r="H92" i="39"/>
  <c r="G92" i="39"/>
  <c r="F92" i="39"/>
  <c r="E92" i="39"/>
  <c r="M91" i="39"/>
  <c r="L91" i="39"/>
  <c r="K91" i="39"/>
  <c r="J91" i="39"/>
  <c r="H91" i="39"/>
  <c r="G91" i="39"/>
  <c r="F91" i="39"/>
  <c r="E91" i="39"/>
  <c r="M90" i="39"/>
  <c r="L90" i="39"/>
  <c r="K90" i="39"/>
  <c r="J90" i="39"/>
  <c r="H90" i="39"/>
  <c r="G90" i="39"/>
  <c r="F90" i="39"/>
  <c r="E90" i="39"/>
  <c r="M89" i="39"/>
  <c r="L89" i="39"/>
  <c r="K89" i="39"/>
  <c r="J89" i="39"/>
  <c r="H89" i="39"/>
  <c r="G89" i="39"/>
  <c r="F89" i="39"/>
  <c r="E89" i="39"/>
  <c r="M88" i="39"/>
  <c r="L88" i="39"/>
  <c r="K88" i="39"/>
  <c r="J88" i="39"/>
  <c r="H88" i="39"/>
  <c r="G88" i="39"/>
  <c r="F88" i="39"/>
  <c r="E88" i="39"/>
  <c r="M87" i="39"/>
  <c r="L87" i="39"/>
  <c r="K87" i="39"/>
  <c r="J87" i="39"/>
  <c r="H87" i="39"/>
  <c r="G87" i="39"/>
  <c r="F87" i="39"/>
  <c r="E87" i="39"/>
  <c r="M86" i="39"/>
  <c r="L86" i="39"/>
  <c r="K86" i="39"/>
  <c r="J86" i="39"/>
  <c r="H86" i="39"/>
  <c r="G86" i="39"/>
  <c r="F86" i="39"/>
  <c r="E86" i="39"/>
  <c r="M85" i="39"/>
  <c r="L85" i="39"/>
  <c r="K85" i="39"/>
  <c r="J85" i="39"/>
  <c r="H85" i="39"/>
  <c r="G85" i="39"/>
  <c r="F85" i="39"/>
  <c r="E85" i="39"/>
  <c r="M84" i="39"/>
  <c r="L84" i="39"/>
  <c r="K84" i="39"/>
  <c r="J84" i="39"/>
  <c r="H84" i="39"/>
  <c r="G84" i="39"/>
  <c r="F84" i="39"/>
  <c r="E84" i="39"/>
  <c r="M82" i="39"/>
  <c r="L82" i="39"/>
  <c r="K82" i="39"/>
  <c r="J82" i="39"/>
  <c r="H82" i="39"/>
  <c r="G82" i="39"/>
  <c r="F82" i="39"/>
  <c r="E82" i="39"/>
  <c r="M81" i="39"/>
  <c r="L81" i="39"/>
  <c r="K81" i="39"/>
  <c r="J81" i="39"/>
  <c r="H81" i="39"/>
  <c r="G81" i="39"/>
  <c r="F81" i="39"/>
  <c r="E81" i="39"/>
  <c r="M80" i="39"/>
  <c r="L80" i="39"/>
  <c r="K80" i="39"/>
  <c r="J80" i="39"/>
  <c r="H80" i="39"/>
  <c r="G80" i="39"/>
  <c r="F80" i="39"/>
  <c r="E80" i="39"/>
  <c r="M79" i="39"/>
  <c r="L79" i="39"/>
  <c r="K79" i="39"/>
  <c r="J79" i="39"/>
  <c r="H79" i="39"/>
  <c r="G79" i="39"/>
  <c r="F79" i="39"/>
  <c r="E79" i="39"/>
  <c r="M78" i="39"/>
  <c r="L78" i="39"/>
  <c r="K78" i="39"/>
  <c r="J78" i="39"/>
  <c r="H78" i="39"/>
  <c r="G78" i="39"/>
  <c r="F78" i="39"/>
  <c r="E78" i="39"/>
  <c r="M76" i="39"/>
  <c r="L76" i="39"/>
  <c r="K76" i="39"/>
  <c r="J76" i="39"/>
  <c r="H76" i="39"/>
  <c r="G76" i="39"/>
  <c r="F76" i="39"/>
  <c r="E76" i="39"/>
  <c r="M75" i="39"/>
  <c r="L75" i="39"/>
  <c r="K75" i="39"/>
  <c r="J75" i="39"/>
  <c r="H75" i="39"/>
  <c r="G75" i="39"/>
  <c r="F75" i="39"/>
  <c r="E75" i="39"/>
  <c r="M74" i="39"/>
  <c r="L74" i="39"/>
  <c r="K74" i="39"/>
  <c r="J74" i="39"/>
  <c r="H74" i="39"/>
  <c r="G74" i="39"/>
  <c r="F74" i="39"/>
  <c r="E74" i="39"/>
  <c r="M73" i="39"/>
  <c r="L73" i="39"/>
  <c r="K73" i="39"/>
  <c r="J73" i="39"/>
  <c r="H73" i="39"/>
  <c r="G73" i="39"/>
  <c r="F73" i="39"/>
  <c r="E73" i="39"/>
  <c r="M72" i="39"/>
  <c r="L72" i="39"/>
  <c r="K72" i="39"/>
  <c r="J72" i="39"/>
  <c r="H72" i="39"/>
  <c r="G72" i="39"/>
  <c r="F72" i="39"/>
  <c r="E72" i="39"/>
  <c r="M71" i="39"/>
  <c r="L71" i="39"/>
  <c r="K71" i="39"/>
  <c r="J71" i="39"/>
  <c r="H71" i="39"/>
  <c r="G71" i="39"/>
  <c r="F71" i="39"/>
  <c r="E71" i="39"/>
  <c r="M70" i="39"/>
  <c r="L70" i="39"/>
  <c r="K70" i="39"/>
  <c r="J70" i="39"/>
  <c r="H70" i="39"/>
  <c r="G70" i="39"/>
  <c r="F70" i="39"/>
  <c r="E70" i="39"/>
  <c r="M69" i="39"/>
  <c r="L69" i="39"/>
  <c r="K69" i="39"/>
  <c r="J69" i="39"/>
  <c r="H69" i="39"/>
  <c r="G69" i="39"/>
  <c r="F69" i="39"/>
  <c r="E69" i="39"/>
  <c r="M68" i="39"/>
  <c r="L68" i="39"/>
  <c r="K68" i="39"/>
  <c r="J68" i="39"/>
  <c r="H68" i="39"/>
  <c r="G68" i="39"/>
  <c r="F68" i="39"/>
  <c r="E68" i="39"/>
  <c r="M67" i="39"/>
  <c r="L67" i="39"/>
  <c r="K67" i="39"/>
  <c r="J67" i="39"/>
  <c r="H67" i="39"/>
  <c r="G67" i="39"/>
  <c r="F67" i="39"/>
  <c r="E67" i="39"/>
  <c r="M66" i="39"/>
  <c r="L66" i="39"/>
  <c r="K66" i="39"/>
  <c r="J66" i="39"/>
  <c r="H66" i="39"/>
  <c r="G66" i="39"/>
  <c r="F66" i="39"/>
  <c r="E66" i="39"/>
  <c r="M65" i="39"/>
  <c r="L65" i="39"/>
  <c r="K65" i="39"/>
  <c r="J65" i="39"/>
  <c r="H65" i="39"/>
  <c r="G65" i="39"/>
  <c r="F65" i="39"/>
  <c r="E65" i="39"/>
  <c r="M64" i="39"/>
  <c r="L64" i="39"/>
  <c r="K64" i="39"/>
  <c r="J64" i="39"/>
  <c r="H64" i="39"/>
  <c r="G64" i="39"/>
  <c r="F64" i="39"/>
  <c r="E64" i="39"/>
  <c r="M63" i="39"/>
  <c r="L63" i="39"/>
  <c r="K63" i="39"/>
  <c r="J63" i="39"/>
  <c r="H63" i="39"/>
  <c r="G63" i="39"/>
  <c r="F63" i="39"/>
  <c r="E63" i="39"/>
  <c r="M56" i="39"/>
  <c r="L56" i="39"/>
  <c r="K56" i="39"/>
  <c r="J56" i="39"/>
  <c r="H56" i="39"/>
  <c r="G56" i="39"/>
  <c r="F56" i="39"/>
  <c r="E56" i="39"/>
  <c r="M55" i="39"/>
  <c r="L55" i="39"/>
  <c r="K55" i="39"/>
  <c r="J55" i="39"/>
  <c r="H55" i="39"/>
  <c r="G55" i="39"/>
  <c r="F55" i="39"/>
  <c r="E55" i="39"/>
  <c r="M54" i="39"/>
  <c r="L54" i="39"/>
  <c r="K54" i="39"/>
  <c r="J54" i="39"/>
  <c r="H54" i="39"/>
  <c r="G54" i="39"/>
  <c r="F54" i="39"/>
  <c r="E54" i="39"/>
  <c r="M53" i="39"/>
  <c r="L53" i="39"/>
  <c r="K53" i="39"/>
  <c r="J53" i="39"/>
  <c r="H53" i="39"/>
  <c r="G53" i="39"/>
  <c r="F53" i="39"/>
  <c r="E53" i="39"/>
  <c r="M52" i="39"/>
  <c r="L52" i="39"/>
  <c r="K52" i="39"/>
  <c r="J52" i="39"/>
  <c r="H52" i="39"/>
  <c r="G52" i="39"/>
  <c r="F52" i="39"/>
  <c r="E52" i="39"/>
  <c r="M51" i="39"/>
  <c r="L51" i="39"/>
  <c r="K51" i="39"/>
  <c r="J51" i="39"/>
  <c r="H51" i="39"/>
  <c r="G51" i="39"/>
  <c r="F51" i="39"/>
  <c r="E51" i="39"/>
  <c r="M50" i="39"/>
  <c r="L50" i="39"/>
  <c r="K50" i="39"/>
  <c r="J50" i="39"/>
  <c r="H50" i="39"/>
  <c r="G50" i="39"/>
  <c r="F50" i="39"/>
  <c r="E50" i="39"/>
  <c r="M49" i="39"/>
  <c r="L49" i="39"/>
  <c r="K49" i="39"/>
  <c r="J49" i="39"/>
  <c r="H49" i="39"/>
  <c r="G49" i="39"/>
  <c r="F49" i="39"/>
  <c r="E49" i="39"/>
  <c r="M48" i="39"/>
  <c r="L48" i="39"/>
  <c r="K48" i="39"/>
  <c r="J48" i="39"/>
  <c r="H48" i="39"/>
  <c r="G48" i="39"/>
  <c r="F48" i="39"/>
  <c r="E48" i="39"/>
  <c r="M47" i="39"/>
  <c r="L47" i="39"/>
  <c r="K47" i="39"/>
  <c r="J47" i="39"/>
  <c r="H47" i="39"/>
  <c r="G47" i="39"/>
  <c r="F47" i="39"/>
  <c r="E47" i="39"/>
  <c r="M46" i="39"/>
  <c r="L46" i="39"/>
  <c r="K46" i="39"/>
  <c r="J46" i="39"/>
  <c r="H46" i="39"/>
  <c r="G46" i="39"/>
  <c r="F46" i="39"/>
  <c r="E46" i="39"/>
  <c r="M45" i="39"/>
  <c r="L45" i="39"/>
  <c r="K45" i="39"/>
  <c r="J45" i="39"/>
  <c r="H45" i="39"/>
  <c r="G45" i="39"/>
  <c r="F45" i="39"/>
  <c r="E45" i="39"/>
  <c r="M44" i="39"/>
  <c r="L44" i="39"/>
  <c r="K44" i="39"/>
  <c r="J44" i="39"/>
  <c r="H44" i="39"/>
  <c r="G44" i="39"/>
  <c r="F44" i="39"/>
  <c r="E44" i="39"/>
  <c r="M43" i="39"/>
  <c r="L43" i="39"/>
  <c r="K43" i="39"/>
  <c r="J43" i="39"/>
  <c r="H43" i="39"/>
  <c r="G43" i="39"/>
  <c r="F43" i="39"/>
  <c r="E43" i="39"/>
  <c r="M42" i="39"/>
  <c r="L42" i="39"/>
  <c r="K42" i="39"/>
  <c r="J42" i="39"/>
  <c r="H42" i="39"/>
  <c r="G42" i="39"/>
  <c r="F42" i="39"/>
  <c r="E42" i="39"/>
  <c r="M41" i="39"/>
  <c r="L41" i="39"/>
  <c r="K41" i="39"/>
  <c r="J41" i="39"/>
  <c r="H41" i="39"/>
  <c r="G41" i="39"/>
  <c r="F41" i="39"/>
  <c r="E41" i="39"/>
  <c r="M40" i="39"/>
  <c r="L40" i="39"/>
  <c r="K40" i="39"/>
  <c r="J40" i="39"/>
  <c r="H40" i="39"/>
  <c r="G40" i="39"/>
  <c r="F40" i="39"/>
  <c r="E40" i="39"/>
  <c r="M39" i="39"/>
  <c r="L39" i="39"/>
  <c r="K39" i="39"/>
  <c r="J39" i="39"/>
  <c r="H39" i="39"/>
  <c r="G39" i="39"/>
  <c r="F39" i="39"/>
  <c r="E39" i="39"/>
  <c r="M38" i="39"/>
  <c r="L38" i="39"/>
  <c r="K38" i="39"/>
  <c r="J38" i="39"/>
  <c r="H38" i="39"/>
  <c r="G38" i="39"/>
  <c r="F38" i="39"/>
  <c r="E38" i="39"/>
  <c r="M37" i="39"/>
  <c r="L37" i="39"/>
  <c r="K37" i="39"/>
  <c r="J37" i="39"/>
  <c r="H37" i="39"/>
  <c r="G37" i="39"/>
  <c r="F37" i="39"/>
  <c r="E37" i="39"/>
  <c r="M35" i="39"/>
  <c r="L35" i="39"/>
  <c r="K35" i="39"/>
  <c r="J35" i="39"/>
  <c r="H35" i="39"/>
  <c r="G35" i="39"/>
  <c r="F35" i="39"/>
  <c r="E35" i="39"/>
  <c r="M34" i="39"/>
  <c r="L34" i="39"/>
  <c r="K34" i="39"/>
  <c r="J34" i="39"/>
  <c r="H34" i="39"/>
  <c r="G34" i="39"/>
  <c r="F34" i="39"/>
  <c r="E34" i="39"/>
  <c r="M33" i="39"/>
  <c r="L33" i="39"/>
  <c r="K33" i="39"/>
  <c r="J33" i="39"/>
  <c r="H33" i="39"/>
  <c r="G33" i="39"/>
  <c r="F33" i="39"/>
  <c r="E33" i="39"/>
  <c r="M32" i="39"/>
  <c r="L32" i="39"/>
  <c r="K32" i="39"/>
  <c r="J32" i="39"/>
  <c r="H32" i="39"/>
  <c r="G32" i="39"/>
  <c r="F32" i="39"/>
  <c r="E32" i="39"/>
  <c r="M30" i="39"/>
  <c r="L30" i="39"/>
  <c r="K30" i="39"/>
  <c r="J30" i="39"/>
  <c r="H30" i="39"/>
  <c r="G30" i="39"/>
  <c r="F30" i="39"/>
  <c r="E30" i="39"/>
  <c r="M29" i="39"/>
  <c r="L29" i="39"/>
  <c r="K29" i="39"/>
  <c r="J29" i="39"/>
  <c r="H29" i="39"/>
  <c r="G29" i="39"/>
  <c r="F29" i="39"/>
  <c r="E29" i="39"/>
  <c r="M28" i="39"/>
  <c r="L28" i="39"/>
  <c r="K28" i="39"/>
  <c r="J28" i="39"/>
  <c r="H28" i="39"/>
  <c r="G28" i="39"/>
  <c r="F28" i="39"/>
  <c r="E28" i="39"/>
  <c r="M27" i="39"/>
  <c r="L27" i="39"/>
  <c r="K27" i="39"/>
  <c r="J27" i="39"/>
  <c r="H27" i="39"/>
  <c r="G27" i="39"/>
  <c r="F27" i="39"/>
  <c r="E27" i="39"/>
  <c r="M26" i="39"/>
  <c r="L26" i="39"/>
  <c r="K26" i="39"/>
  <c r="J26" i="39"/>
  <c r="H26" i="39"/>
  <c r="G26" i="39"/>
  <c r="F26" i="39"/>
  <c r="E26" i="39"/>
  <c r="M25" i="39"/>
  <c r="L25" i="39"/>
  <c r="K25" i="39"/>
  <c r="J25" i="39"/>
  <c r="H25" i="39"/>
  <c r="G25" i="39"/>
  <c r="F25" i="39"/>
  <c r="E25" i="39"/>
  <c r="M24" i="39"/>
  <c r="L24" i="39"/>
  <c r="K24" i="39"/>
  <c r="J24" i="39"/>
  <c r="H24" i="39"/>
  <c r="G24" i="39"/>
  <c r="F24" i="39"/>
  <c r="E24" i="39"/>
  <c r="M23" i="39"/>
  <c r="L23" i="39"/>
  <c r="K23" i="39"/>
  <c r="J23" i="39"/>
  <c r="H23" i="39"/>
  <c r="G23" i="39"/>
  <c r="F23" i="39"/>
  <c r="E23" i="39"/>
  <c r="M22" i="39"/>
  <c r="L22" i="39"/>
  <c r="K22" i="39"/>
  <c r="J22" i="39"/>
  <c r="H22" i="39"/>
  <c r="G22" i="39"/>
  <c r="F22" i="39"/>
  <c r="E22" i="39"/>
  <c r="M21" i="39"/>
  <c r="L21" i="39"/>
  <c r="K21" i="39"/>
  <c r="J21" i="39"/>
  <c r="H21" i="39"/>
  <c r="G21" i="39"/>
  <c r="F21" i="39"/>
  <c r="E21" i="39"/>
  <c r="M20" i="39"/>
  <c r="L20" i="39"/>
  <c r="K20" i="39"/>
  <c r="J20" i="39"/>
  <c r="H20" i="39"/>
  <c r="G20" i="39"/>
  <c r="F20" i="39"/>
  <c r="E20" i="39"/>
  <c r="M19" i="39"/>
  <c r="L19" i="39"/>
  <c r="K19" i="39"/>
  <c r="J19" i="39"/>
  <c r="H19" i="39"/>
  <c r="G19" i="39"/>
  <c r="F19" i="39"/>
  <c r="E19" i="39"/>
  <c r="M18" i="39"/>
  <c r="L18" i="39"/>
  <c r="K18" i="39"/>
  <c r="J18" i="39"/>
  <c r="H18" i="39"/>
  <c r="G18" i="39"/>
  <c r="F18" i="39"/>
  <c r="E18" i="39"/>
  <c r="M17" i="39"/>
  <c r="L17" i="39"/>
  <c r="K17" i="39"/>
  <c r="J17" i="39"/>
  <c r="H17" i="39"/>
  <c r="G17" i="39"/>
  <c r="F17" i="39"/>
  <c r="E17" i="39"/>
  <c r="M16" i="39"/>
  <c r="L16" i="39"/>
  <c r="K16" i="39"/>
  <c r="J16" i="39"/>
  <c r="H16" i="39"/>
  <c r="G16" i="39"/>
  <c r="F16" i="39"/>
  <c r="E16" i="39"/>
  <c r="M15" i="39"/>
  <c r="L15" i="39"/>
  <c r="K15" i="39"/>
  <c r="J15" i="39"/>
  <c r="H15" i="39"/>
  <c r="G15" i="39"/>
  <c r="F15" i="39"/>
  <c r="E15" i="39"/>
  <c r="M14" i="39"/>
  <c r="L14" i="39"/>
  <c r="K14" i="39"/>
  <c r="J14" i="39"/>
  <c r="H14" i="39"/>
  <c r="G14" i="39"/>
  <c r="F14" i="39"/>
  <c r="E14" i="39"/>
  <c r="M13" i="39"/>
  <c r="L13" i="39"/>
  <c r="K13" i="39"/>
  <c r="J13" i="39"/>
  <c r="H13" i="39"/>
  <c r="G13" i="39"/>
  <c r="F13" i="39"/>
  <c r="E13" i="39"/>
  <c r="M12" i="39"/>
  <c r="L12" i="39"/>
  <c r="K12" i="39"/>
  <c r="J12" i="39"/>
  <c r="H12" i="39"/>
  <c r="G12" i="39"/>
  <c r="F12" i="39"/>
  <c r="E12" i="39"/>
  <c r="E96" i="39" l="1"/>
  <c r="E146" i="39"/>
  <c r="E58" i="39"/>
  <c r="O152" i="39"/>
  <c r="O129" i="39"/>
  <c r="O127" i="39"/>
  <c r="O124" i="39"/>
  <c r="O126" i="39"/>
  <c r="N154" i="39"/>
  <c r="O154" i="39" s="1"/>
  <c r="O125" i="39"/>
  <c r="I103" i="39"/>
  <c r="I111" i="39"/>
  <c r="N42" i="39"/>
  <c r="I43" i="39"/>
  <c r="N43" i="39"/>
  <c r="I44" i="39"/>
  <c r="N44" i="39"/>
  <c r="I45" i="39"/>
  <c r="I46" i="39"/>
  <c r="N46" i="39"/>
  <c r="N63" i="39"/>
  <c r="I64" i="39"/>
  <c r="N64" i="39"/>
  <c r="I67" i="39"/>
  <c r="N67" i="39"/>
  <c r="I68" i="39"/>
  <c r="N68" i="39"/>
  <c r="N71" i="39"/>
  <c r="I72" i="39"/>
  <c r="N72" i="39"/>
  <c r="I75" i="39"/>
  <c r="N75" i="39"/>
  <c r="I76" i="39"/>
  <c r="N76" i="39"/>
  <c r="N80" i="39"/>
  <c r="I81" i="39"/>
  <c r="N81" i="39"/>
  <c r="I85" i="39"/>
  <c r="N85" i="39"/>
  <c r="I86" i="39"/>
  <c r="N86" i="39"/>
  <c r="I142" i="39"/>
  <c r="I143" i="39"/>
  <c r="I15" i="39"/>
  <c r="N38" i="39"/>
  <c r="I89" i="39"/>
  <c r="N112" i="39"/>
  <c r="I40" i="39"/>
  <c r="I41" i="39"/>
  <c r="I105" i="39"/>
  <c r="N105" i="39"/>
  <c r="I106" i="39"/>
  <c r="N106" i="39"/>
  <c r="I107" i="39"/>
  <c r="N108" i="39"/>
  <c r="I109" i="39"/>
  <c r="N109" i="39"/>
  <c r="I110" i="39"/>
  <c r="N110" i="39"/>
  <c r="I137" i="39"/>
  <c r="N137" i="39"/>
  <c r="I138" i="39"/>
  <c r="I139" i="39"/>
  <c r="I140" i="39"/>
  <c r="N140" i="39"/>
  <c r="I17" i="39"/>
  <c r="N17" i="39"/>
  <c r="I20" i="39"/>
  <c r="N20" i="39"/>
  <c r="I23" i="39"/>
  <c r="I25" i="39"/>
  <c r="N25" i="39"/>
  <c r="I26" i="39"/>
  <c r="N26" i="39"/>
  <c r="I27" i="39"/>
  <c r="I28" i="39"/>
  <c r="N28" i="39"/>
  <c r="I33" i="39"/>
  <c r="N33" i="39"/>
  <c r="I38" i="39"/>
  <c r="N116" i="39"/>
  <c r="I117" i="39"/>
  <c r="N117" i="39"/>
  <c r="N49" i="39"/>
  <c r="I50" i="39"/>
  <c r="N50" i="39"/>
  <c r="I51" i="39"/>
  <c r="N51" i="39"/>
  <c r="I52" i="39"/>
  <c r="N52" i="39"/>
  <c r="I53" i="39"/>
  <c r="N53" i="39"/>
  <c r="I54" i="39"/>
  <c r="N54" i="39"/>
  <c r="I55" i="39"/>
  <c r="N55" i="39"/>
  <c r="I56" i="39"/>
  <c r="N56" i="39"/>
  <c r="N15" i="39"/>
  <c r="N16" i="39"/>
  <c r="I22" i="39"/>
  <c r="N41" i="39"/>
  <c r="I63" i="39"/>
  <c r="N24" i="39"/>
  <c r="I48" i="39"/>
  <c r="I49" i="39"/>
  <c r="I71" i="39"/>
  <c r="K119" i="39"/>
  <c r="N12" i="39"/>
  <c r="I13" i="39"/>
  <c r="N13" i="39"/>
  <c r="N14" i="39"/>
  <c r="I30" i="39"/>
  <c r="I32" i="39"/>
  <c r="I35" i="39"/>
  <c r="I80" i="39"/>
  <c r="N89" i="39"/>
  <c r="I90" i="39"/>
  <c r="N90" i="39"/>
  <c r="N104" i="39"/>
  <c r="I113" i="39"/>
  <c r="N113" i="39"/>
  <c r="I115" i="39"/>
  <c r="I101" i="39"/>
  <c r="N101" i="39"/>
  <c r="I102" i="39"/>
  <c r="N102" i="39"/>
  <c r="I144" i="39"/>
  <c r="I31" i="39"/>
  <c r="I36" i="39"/>
  <c r="N36" i="39"/>
  <c r="N77" i="39"/>
  <c r="I83" i="39"/>
  <c r="N23" i="39"/>
  <c r="I24" i="39"/>
  <c r="N32" i="39"/>
  <c r="I34" i="39"/>
  <c r="N34" i="39"/>
  <c r="N35" i="39"/>
  <c r="I37" i="39"/>
  <c r="G96" i="39"/>
  <c r="L96" i="39"/>
  <c r="I12" i="39"/>
  <c r="N18" i="39"/>
  <c r="I19" i="39"/>
  <c r="I42" i="39"/>
  <c r="J96" i="39"/>
  <c r="H119" i="39"/>
  <c r="M119" i="39"/>
  <c r="G146" i="39"/>
  <c r="I16" i="39"/>
  <c r="I21" i="39"/>
  <c r="N21" i="39"/>
  <c r="N22" i="39"/>
  <c r="N27" i="39"/>
  <c r="I29" i="39"/>
  <c r="N29" i="39"/>
  <c r="N30" i="39"/>
  <c r="N37" i="39"/>
  <c r="I39" i="39"/>
  <c r="N39" i="39"/>
  <c r="N40" i="39"/>
  <c r="N45" i="39"/>
  <c r="I47" i="39"/>
  <c r="N47" i="39"/>
  <c r="N48" i="39"/>
  <c r="F96" i="39"/>
  <c r="K96" i="39"/>
  <c r="I69" i="39"/>
  <c r="N69" i="39"/>
  <c r="I70" i="39"/>
  <c r="N70" i="39"/>
  <c r="I78" i="39"/>
  <c r="N78" i="39"/>
  <c r="I79" i="39"/>
  <c r="N79" i="39"/>
  <c r="I87" i="39"/>
  <c r="N87" i="39"/>
  <c r="I88" i="39"/>
  <c r="N88" i="39"/>
  <c r="N103" i="39"/>
  <c r="I104" i="39"/>
  <c r="N111" i="39"/>
  <c r="I112" i="39"/>
  <c r="H146" i="39"/>
  <c r="N143" i="39"/>
  <c r="N31" i="39"/>
  <c r="H96" i="39"/>
  <c r="M96" i="39"/>
  <c r="I65" i="39"/>
  <c r="N65" i="39"/>
  <c r="I66" i="39"/>
  <c r="N66" i="39"/>
  <c r="I73" i="39"/>
  <c r="N73" i="39"/>
  <c r="I74" i="39"/>
  <c r="N74" i="39"/>
  <c r="I82" i="39"/>
  <c r="N82" i="39"/>
  <c r="I84" i="39"/>
  <c r="N84" i="39"/>
  <c r="I91" i="39"/>
  <c r="N91" i="39"/>
  <c r="I92" i="39"/>
  <c r="N92" i="39"/>
  <c r="I93" i="39"/>
  <c r="N93" i="39"/>
  <c r="N107" i="39"/>
  <c r="I108" i="39"/>
  <c r="N115" i="39"/>
  <c r="I116" i="39"/>
  <c r="M146" i="39"/>
  <c r="I77" i="39"/>
  <c r="I114" i="39"/>
  <c r="N114" i="39"/>
  <c r="J146" i="39"/>
  <c r="N139" i="39"/>
  <c r="I141" i="39"/>
  <c r="N141" i="39"/>
  <c r="N142" i="39"/>
  <c r="N144" i="39"/>
  <c r="N83" i="39"/>
  <c r="F58" i="39"/>
  <c r="J58" i="39"/>
  <c r="G58" i="39"/>
  <c r="K58" i="39"/>
  <c r="H58" i="39"/>
  <c r="L58" i="39"/>
  <c r="I18" i="39"/>
  <c r="M58" i="39"/>
  <c r="I14" i="39"/>
  <c r="N19" i="39"/>
  <c r="I131" i="39"/>
  <c r="O128" i="39"/>
  <c r="N131" i="39"/>
  <c r="K146" i="39"/>
  <c r="N138" i="39"/>
  <c r="G119" i="39"/>
  <c r="L119" i="39"/>
  <c r="L146" i="39"/>
  <c r="F119" i="39"/>
  <c r="J119" i="39"/>
  <c r="F146" i="39"/>
  <c r="Q551" i="32"/>
  <c r="N551" i="32"/>
  <c r="M551" i="32"/>
  <c r="L551" i="32"/>
  <c r="J551" i="32"/>
  <c r="I551" i="32"/>
  <c r="F551" i="32"/>
  <c r="E551" i="32"/>
  <c r="Q550" i="32"/>
  <c r="N550" i="32"/>
  <c r="M550" i="32"/>
  <c r="L550" i="32"/>
  <c r="J550" i="32"/>
  <c r="I550" i="32"/>
  <c r="F550" i="32"/>
  <c r="E550" i="32"/>
  <c r="Q549" i="32"/>
  <c r="N549" i="32"/>
  <c r="M549" i="32"/>
  <c r="L549" i="32"/>
  <c r="J549" i="32"/>
  <c r="I549" i="32"/>
  <c r="F549" i="32"/>
  <c r="E549" i="32"/>
  <c r="Q548" i="32"/>
  <c r="Q558" i="32" s="1"/>
  <c r="N548" i="32"/>
  <c r="M548" i="32"/>
  <c r="M558" i="32" s="1"/>
  <c r="L548" i="32"/>
  <c r="L558" i="32" s="1"/>
  <c r="J548" i="32"/>
  <c r="J558" i="32" s="1"/>
  <c r="I548" i="32"/>
  <c r="I558" i="32" s="1"/>
  <c r="F548" i="32"/>
  <c r="E548" i="32"/>
  <c r="E558" i="32" s="1"/>
  <c r="N558" i="32" l="1"/>
  <c r="F558" i="32"/>
  <c r="R549" i="32"/>
  <c r="R550" i="32"/>
  <c r="K551" i="32"/>
  <c r="R551" i="32"/>
  <c r="E162" i="39"/>
  <c r="O63" i="39"/>
  <c r="O64" i="39"/>
  <c r="O75" i="39"/>
  <c r="O142" i="39"/>
  <c r="O76" i="39"/>
  <c r="O108" i="39"/>
  <c r="O138" i="39"/>
  <c r="O46" i="39"/>
  <c r="O116" i="39"/>
  <c r="O82" i="39"/>
  <c r="O111" i="39"/>
  <c r="O40" i="39"/>
  <c r="O115" i="39"/>
  <c r="O36" i="39"/>
  <c r="O103" i="39"/>
  <c r="O14" i="39"/>
  <c r="O85" i="39"/>
  <c r="O131" i="39"/>
  <c r="O38" i="39"/>
  <c r="O110" i="39"/>
  <c r="O105" i="39"/>
  <c r="O44" i="39"/>
  <c r="O42" i="39"/>
  <c r="O68" i="39"/>
  <c r="O34" i="39"/>
  <c r="O102" i="39"/>
  <c r="O90" i="39"/>
  <c r="O55" i="39"/>
  <c r="O53" i="39"/>
  <c r="O51" i="39"/>
  <c r="O26" i="39"/>
  <c r="O141" i="39"/>
  <c r="O71" i="39"/>
  <c r="O16" i="39"/>
  <c r="O49" i="39"/>
  <c r="O117" i="39"/>
  <c r="O87" i="39"/>
  <c r="O78" i="39"/>
  <c r="O69" i="39"/>
  <c r="O15" i="39"/>
  <c r="O86" i="39"/>
  <c r="O81" i="39"/>
  <c r="O72" i="39"/>
  <c r="O67" i="39"/>
  <c r="O43" i="39"/>
  <c r="O89" i="39"/>
  <c r="O80" i="39"/>
  <c r="O33" i="39"/>
  <c r="O17" i="39"/>
  <c r="O140" i="39"/>
  <c r="O109" i="39"/>
  <c r="O106" i="39"/>
  <c r="O114" i="39"/>
  <c r="O32" i="39"/>
  <c r="O104" i="39"/>
  <c r="O112" i="39"/>
  <c r="O22" i="39"/>
  <c r="O92" i="39"/>
  <c r="O84" i="39"/>
  <c r="O74" i="39"/>
  <c r="O66" i="39"/>
  <c r="O88" i="39"/>
  <c r="O79" i="39"/>
  <c r="O70" i="39"/>
  <c r="O47" i="39"/>
  <c r="O39" i="39"/>
  <c r="O29" i="39"/>
  <c r="O144" i="39"/>
  <c r="O73" i="39"/>
  <c r="O45" i="39"/>
  <c r="O139" i="39"/>
  <c r="O27" i="39"/>
  <c r="O93" i="39"/>
  <c r="O91" i="39"/>
  <c r="O65" i="39"/>
  <c r="O12" i="39"/>
  <c r="O30" i="39"/>
  <c r="O24" i="39"/>
  <c r="O18" i="39"/>
  <c r="O143" i="39"/>
  <c r="O23" i="39"/>
  <c r="I146" i="39"/>
  <c r="O101" i="39"/>
  <c r="O113" i="39"/>
  <c r="O13" i="39"/>
  <c r="O41" i="39"/>
  <c r="O56" i="39"/>
  <c r="O54" i="39"/>
  <c r="O52" i="39"/>
  <c r="O50" i="39"/>
  <c r="O25" i="39"/>
  <c r="O20" i="39"/>
  <c r="O137" i="39"/>
  <c r="N119" i="39"/>
  <c r="O83" i="39"/>
  <c r="O107" i="39"/>
  <c r="O37" i="39"/>
  <c r="O35" i="39"/>
  <c r="I119" i="39"/>
  <c r="O19" i="39"/>
  <c r="O31" i="39"/>
  <c r="O48" i="39"/>
  <c r="H162" i="39"/>
  <c r="O21" i="39"/>
  <c r="O28" i="39"/>
  <c r="K162" i="39"/>
  <c r="N96" i="39"/>
  <c r="O77" i="39"/>
  <c r="L162" i="39"/>
  <c r="I58" i="39"/>
  <c r="N58" i="39"/>
  <c r="N146" i="39"/>
  <c r="I96" i="39"/>
  <c r="K548" i="32"/>
  <c r="E455" i="32"/>
  <c r="K550" i="32"/>
  <c r="R548" i="32"/>
  <c r="K549" i="32"/>
  <c r="S173" i="40" l="1"/>
  <c r="S548" i="32"/>
  <c r="S550" i="32"/>
  <c r="K558" i="32"/>
  <c r="S549" i="32"/>
  <c r="F162" i="39"/>
  <c r="M162" i="39"/>
  <c r="G162" i="39"/>
  <c r="J162" i="39"/>
  <c r="E185" i="40"/>
  <c r="E182" i="40"/>
  <c r="E183" i="40"/>
  <c r="E184" i="40"/>
  <c r="E181" i="40"/>
  <c r="O146" i="39"/>
  <c r="O119" i="39"/>
  <c r="O96" i="39"/>
  <c r="O58" i="39"/>
  <c r="N162" i="39"/>
  <c r="U165" i="34"/>
  <c r="U407" i="34"/>
  <c r="U438" i="34"/>
  <c r="U515" i="34"/>
  <c r="U408" i="34"/>
  <c r="U140" i="34"/>
  <c r="U168" i="34"/>
  <c r="U142" i="34"/>
  <c r="U284" i="34"/>
  <c r="U445" i="34"/>
  <c r="U357" i="34"/>
  <c r="U320" i="34"/>
  <c r="U257" i="34"/>
  <c r="U535" i="34"/>
  <c r="U478" i="34"/>
  <c r="U180" i="34"/>
  <c r="U285" i="34"/>
  <c r="U36" i="34"/>
  <c r="U258" i="34"/>
  <c r="U11" i="34"/>
  <c r="U511" i="34"/>
  <c r="U259" i="34"/>
  <c r="U161" i="34"/>
  <c r="U315" i="34"/>
  <c r="U72" i="34"/>
  <c r="U77" i="34"/>
  <c r="U496" i="34"/>
  <c r="U260" i="34"/>
  <c r="U335" i="34"/>
  <c r="U409" i="34"/>
  <c r="U516" i="34"/>
  <c r="U276" i="34"/>
  <c r="U428" i="34"/>
  <c r="U18" i="34"/>
  <c r="U190" i="34"/>
  <c r="U410" i="34"/>
  <c r="U467" i="34"/>
  <c r="U350" i="34"/>
  <c r="U497" i="34"/>
  <c r="U411" i="34"/>
  <c r="U143" i="34"/>
  <c r="U126" i="34"/>
  <c r="U389" i="34"/>
  <c r="U412" i="34"/>
  <c r="U78" i="34"/>
  <c r="U439" i="34"/>
  <c r="U144" i="34"/>
  <c r="U520" i="34"/>
  <c r="U103" i="34"/>
  <c r="U42" i="34"/>
  <c r="U316" i="34"/>
  <c r="U149" i="34"/>
  <c r="U104" i="34"/>
  <c r="U16" i="34"/>
  <c r="U125" i="34"/>
  <c r="U175" i="34"/>
  <c r="U150" i="34"/>
  <c r="U317" i="34"/>
  <c r="U446" i="34"/>
  <c r="U303" i="34"/>
  <c r="U413" i="34"/>
  <c r="U127" i="34"/>
  <c r="U363" i="34"/>
  <c r="U37" i="34"/>
  <c r="U110" i="34"/>
  <c r="U261" i="34"/>
  <c r="U340" i="34"/>
  <c r="U181" i="34"/>
  <c r="U262" i="34"/>
  <c r="U13" i="34"/>
  <c r="U51" i="34"/>
  <c r="U364" i="34"/>
  <c r="U151" i="34"/>
  <c r="U219" i="34"/>
  <c r="U79" i="34"/>
  <c r="U351" i="34"/>
  <c r="U352" i="34"/>
  <c r="U62" i="34"/>
  <c r="U414" i="34"/>
  <c r="U277" i="34"/>
  <c r="U512" i="34"/>
  <c r="U278" i="34"/>
  <c r="U84" i="34"/>
  <c r="U318" i="34"/>
  <c r="U29" i="34"/>
  <c r="U230" i="34"/>
  <c r="U55" i="34"/>
  <c r="U191" i="34"/>
  <c r="U365" i="34"/>
  <c r="U366" i="34"/>
  <c r="U43" i="34"/>
  <c r="U415" i="34"/>
  <c r="U263" i="34"/>
  <c r="U434" i="34"/>
  <c r="U74" i="34"/>
  <c r="U63" i="34"/>
  <c r="U319" i="34"/>
  <c r="U416" i="34"/>
  <c r="U85" i="34"/>
  <c r="U264" i="34"/>
  <c r="U353" i="34"/>
  <c r="U105" i="34"/>
  <c r="U286" i="34"/>
  <c r="U192" i="34"/>
  <c r="U75" i="34"/>
  <c r="U341" i="34"/>
  <c r="U163" i="34"/>
  <c r="U354" i="34"/>
  <c r="U321" i="34"/>
  <c r="U417" i="34"/>
  <c r="U48" i="34"/>
  <c r="U193" i="34"/>
  <c r="U324" i="34"/>
  <c r="U231" i="34"/>
  <c r="U440" i="34"/>
  <c r="U28" i="34"/>
  <c r="U111" i="34"/>
  <c r="U322" i="34"/>
  <c r="U491" i="34"/>
  <c r="U265" i="34"/>
  <c r="U33" i="34"/>
  <c r="U128" i="34"/>
  <c r="U223" i="34"/>
  <c r="U61" i="34"/>
  <c r="U174" i="34"/>
  <c r="U536" i="34"/>
  <c r="U468" i="34"/>
  <c r="U358" i="34"/>
  <c r="U266" i="34"/>
  <c r="U70" i="34"/>
  <c r="U287" i="34"/>
  <c r="U492" i="34"/>
  <c r="U224" i="34"/>
  <c r="U116" i="34"/>
  <c r="U359" i="34"/>
  <c r="U182" i="34"/>
  <c r="U517" i="34"/>
  <c r="U45" i="34"/>
  <c r="U188" i="34"/>
  <c r="U418" i="34"/>
  <c r="U152" i="34"/>
  <c r="U488" i="34"/>
  <c r="U459" i="34"/>
  <c r="U64" i="34"/>
  <c r="U513" i="34"/>
  <c r="U372" i="34"/>
  <c r="U504" i="34"/>
  <c r="U52" i="34"/>
  <c r="U447" i="34"/>
  <c r="U460" i="34"/>
  <c r="U183" i="34"/>
  <c r="U137" i="34"/>
  <c r="U274" i="34"/>
  <c r="U145" i="34"/>
  <c r="U288" i="34"/>
  <c r="U493" i="34"/>
  <c r="U158" i="34"/>
  <c r="U528" i="34"/>
  <c r="U360" i="34"/>
  <c r="U53" i="34"/>
  <c r="U40" i="34"/>
  <c r="U220" i="34"/>
  <c r="U479" i="34"/>
  <c r="U279" i="34"/>
  <c r="U448" i="34"/>
  <c r="U184" i="34"/>
  <c r="U498" i="34"/>
  <c r="U153" i="34"/>
  <c r="U194" i="34"/>
  <c r="U195" i="34"/>
  <c r="U337" i="34"/>
  <c r="U86" i="34"/>
  <c r="U41" i="34"/>
  <c r="U17" i="34"/>
  <c r="U129" i="34"/>
  <c r="U87" i="34"/>
  <c r="U420" i="34"/>
  <c r="U232" i="34"/>
  <c r="U106" i="34"/>
  <c r="U338" i="34"/>
  <c r="U379" i="34"/>
  <c r="U233" i="34"/>
  <c r="U469" i="34"/>
  <c r="U518" i="34"/>
  <c r="U461" i="34"/>
  <c r="U234" i="34"/>
  <c r="U506" i="34"/>
  <c r="U373" i="34"/>
  <c r="U34" i="34"/>
  <c r="U225" i="34"/>
  <c r="U523" i="34"/>
  <c r="U391" i="34"/>
  <c r="U235" i="34"/>
  <c r="U431" i="34"/>
  <c r="U80" i="34"/>
  <c r="U236" i="34"/>
  <c r="U505" i="34"/>
  <c r="U95" i="34"/>
  <c r="U237" i="34"/>
  <c r="U221" i="34"/>
  <c r="U107" i="34"/>
  <c r="U532" i="34"/>
  <c r="U56" i="34"/>
  <c r="U289" i="34"/>
  <c r="U524" i="34"/>
  <c r="U159" i="34"/>
  <c r="U449" i="34"/>
  <c r="U160" i="34"/>
  <c r="U374" i="34"/>
  <c r="U280" i="34"/>
  <c r="U238" i="34"/>
  <c r="U44" i="34"/>
  <c r="U207" i="34"/>
  <c r="U441" i="34"/>
  <c r="U121" i="34"/>
  <c r="U185" i="34"/>
  <c r="U57" i="34"/>
  <c r="U239" i="34"/>
  <c r="U240" i="34"/>
  <c r="U76" i="34"/>
  <c r="U480" i="34"/>
  <c r="U208" i="34"/>
  <c r="U325" i="34"/>
  <c r="U14" i="34"/>
  <c r="U361" i="34"/>
  <c r="U362" i="34"/>
  <c r="U435" i="34"/>
  <c r="U102" i="34"/>
  <c r="U426" i="34"/>
  <c r="U388" i="34"/>
  <c r="U281" i="34"/>
  <c r="U112" i="34"/>
  <c r="U169" i="34"/>
  <c r="U450" i="34"/>
  <c r="U329" i="34"/>
  <c r="U355" i="34"/>
  <c r="U226" i="34"/>
  <c r="U470" i="34"/>
  <c r="U375" i="34"/>
  <c r="U88" i="34"/>
  <c r="U471" i="34"/>
  <c r="U367" i="34"/>
  <c r="U376" i="34"/>
  <c r="U30" i="34"/>
  <c r="U521" i="34"/>
  <c r="U12" i="34"/>
  <c r="U227" i="34"/>
  <c r="U472" i="34"/>
  <c r="U481" i="34"/>
  <c r="U119" i="34"/>
  <c r="U377" i="34"/>
  <c r="U66" i="34"/>
  <c r="U473" i="34"/>
  <c r="U323" i="34"/>
  <c r="U378" i="34"/>
  <c r="U196" i="34"/>
  <c r="U451" i="34"/>
  <c r="U209" i="34"/>
  <c r="U356" i="34"/>
  <c r="U275" i="34"/>
  <c r="U474" i="34"/>
  <c r="U499" i="34"/>
  <c r="U130" i="34"/>
  <c r="U452" i="34"/>
  <c r="U419" i="34"/>
  <c r="U475" i="34"/>
  <c r="U210" i="34"/>
  <c r="U122" i="34"/>
  <c r="U290" i="34"/>
  <c r="U211" i="34"/>
  <c r="U19" i="34"/>
  <c r="U96" i="34"/>
  <c r="U500" i="34"/>
  <c r="U228" i="34"/>
  <c r="U453" i="34"/>
  <c r="U454" i="34"/>
  <c r="U212" i="34"/>
  <c r="U229" i="34"/>
  <c r="U46" i="34"/>
  <c r="U47" i="34"/>
  <c r="U39" i="34"/>
  <c r="U31" i="34"/>
  <c r="U131" i="34"/>
  <c r="U89" i="34"/>
  <c r="U531" i="34"/>
  <c r="U326" i="34"/>
  <c r="U241" i="34"/>
  <c r="U24" i="34"/>
  <c r="U197" i="34"/>
  <c r="U501" i="34"/>
  <c r="U368" i="34"/>
  <c r="U198" i="34"/>
  <c r="U502" i="34"/>
  <c r="U154" i="34"/>
  <c r="U155" i="34"/>
  <c r="U38" i="34"/>
  <c r="U32" i="34"/>
  <c r="U455" i="34"/>
  <c r="U25" i="34"/>
  <c r="U132" i="34"/>
  <c r="U369" i="34"/>
  <c r="U429" i="34"/>
  <c r="U291" i="34"/>
  <c r="U432" i="34"/>
  <c r="U67" i="34"/>
  <c r="U20" i="34"/>
  <c r="U113" i="34"/>
  <c r="U133" i="34"/>
  <c r="U522" i="34"/>
  <c r="U199" i="34"/>
  <c r="U90" i="34"/>
  <c r="U370" i="34"/>
  <c r="U482" i="34"/>
  <c r="U91" i="34"/>
  <c r="U327" i="34"/>
  <c r="U134" i="34"/>
  <c r="U92" i="34"/>
  <c r="U156" i="34"/>
  <c r="U200" i="34"/>
  <c r="U26" i="34"/>
  <c r="U503" i="34"/>
  <c r="U292" i="34"/>
  <c r="U93" i="34"/>
  <c r="U94" i="34"/>
  <c r="U456" i="34"/>
  <c r="U201" i="34"/>
  <c r="U202" i="34"/>
  <c r="U457" i="34"/>
  <c r="U27" i="34"/>
  <c r="U21" i="34"/>
  <c r="U114" i="34"/>
  <c r="U157" i="34"/>
  <c r="U203" i="34"/>
  <c r="U204" i="34"/>
  <c r="U371" i="34"/>
  <c r="U458" i="34"/>
  <c r="U68" i="34"/>
  <c r="U483" i="34"/>
  <c r="U69" i="34"/>
  <c r="U293" i="34"/>
  <c r="U484" i="34"/>
  <c r="U328" i="34"/>
  <c r="U294" i="34"/>
  <c r="U115" i="34"/>
  <c r="U485" i="34"/>
  <c r="U295" i="34"/>
  <c r="U205" i="34"/>
  <c r="U486" i="34"/>
  <c r="U206" i="34"/>
  <c r="U135" i="34"/>
  <c r="U487" i="34"/>
  <c r="U136" i="34"/>
  <c r="U392" i="34"/>
  <c r="U179" i="34"/>
  <c r="U344" i="34"/>
  <c r="U146" i="34"/>
  <c r="U465" i="34"/>
  <c r="U393" i="34"/>
  <c r="U120" i="34"/>
  <c r="U242" i="34"/>
  <c r="U394" i="34"/>
  <c r="U58" i="34"/>
  <c r="U282" i="34"/>
  <c r="U422" i="34"/>
  <c r="U243" i="34"/>
  <c r="U330" i="34"/>
  <c r="U331" i="34"/>
  <c r="U108" i="34"/>
  <c r="U442" i="34"/>
  <c r="U332" i="34"/>
  <c r="U272" i="34"/>
  <c r="U54" i="34"/>
  <c r="U296" i="34"/>
  <c r="U97" i="34"/>
  <c r="U147" i="34"/>
  <c r="U507" i="34"/>
  <c r="U462" i="34"/>
  <c r="U430" i="34"/>
  <c r="U519" i="34"/>
  <c r="U395" i="34"/>
  <c r="U396" i="34"/>
  <c r="U244" i="34"/>
  <c r="U71" i="34"/>
  <c r="U189" i="34"/>
  <c r="U245" i="34"/>
  <c r="U304" i="34"/>
  <c r="U246" i="34"/>
  <c r="U345" i="34"/>
  <c r="U305" i="34"/>
  <c r="U397" i="34"/>
  <c r="U398" i="34"/>
  <c r="U346" i="34"/>
  <c r="U306" i="34"/>
  <c r="U436" i="34"/>
  <c r="U247" i="34"/>
  <c r="U399" i="34"/>
  <c r="U307" i="34"/>
  <c r="U400" i="34"/>
  <c r="U248" i="34"/>
  <c r="U186" i="34"/>
  <c r="U339" i="34"/>
  <c r="U308" i="34"/>
  <c r="U533" i="34"/>
  <c r="U309" i="34"/>
  <c r="U213" i="34"/>
  <c r="U249" i="34"/>
  <c r="U401" i="34"/>
  <c r="U425" i="34"/>
  <c r="U250" i="34"/>
  <c r="U402" i="34"/>
  <c r="U310" i="34"/>
  <c r="U251" i="34"/>
  <c r="U421" i="34"/>
  <c r="U177" i="34"/>
  <c r="U15" i="34"/>
  <c r="U252" i="34"/>
  <c r="U390" i="34"/>
  <c r="U59" i="34"/>
  <c r="U537" i="34"/>
  <c r="U253" i="34"/>
  <c r="U214" i="34"/>
  <c r="U311" i="34"/>
  <c r="U437" i="34"/>
  <c r="U494" i="34"/>
  <c r="U463" i="34"/>
  <c r="U297" i="34"/>
  <c r="U530" i="34"/>
  <c r="U476" i="34"/>
  <c r="U254" i="34"/>
  <c r="U300" i="34"/>
  <c r="U336" i="34"/>
  <c r="U334" i="34"/>
  <c r="U403" i="34"/>
  <c r="U255" i="34"/>
  <c r="U123" i="34"/>
  <c r="U423" i="34"/>
  <c r="U404" i="34"/>
  <c r="U141" i="34"/>
  <c r="U60" i="34"/>
  <c r="U298" i="34"/>
  <c r="U312" i="34"/>
  <c r="U256" i="34"/>
  <c r="U267" i="34"/>
  <c r="U443" i="34"/>
  <c r="U81" i="34"/>
  <c r="U178" i="34"/>
  <c r="U405" i="34"/>
  <c r="U477" i="34"/>
  <c r="U495" i="34"/>
  <c r="U347" i="34"/>
  <c r="U313" i="34"/>
  <c r="U348" i="34"/>
  <c r="U349" i="34"/>
  <c r="U406" i="34"/>
  <c r="U273" i="34"/>
  <c r="U444" i="34"/>
  <c r="U109" i="34"/>
  <c r="U299" i="34"/>
  <c r="U283" i="34"/>
  <c r="U148" i="34"/>
  <c r="U215" i="34"/>
  <c r="U333" i="34"/>
  <c r="U164" i="34"/>
  <c r="U314" i="34"/>
  <c r="U176" i="34"/>
  <c r="U124" i="34"/>
  <c r="U187" i="34"/>
  <c r="U82" i="34"/>
  <c r="U424" i="34"/>
  <c r="U98" i="34"/>
  <c r="U22" i="34"/>
  <c r="U166" i="34"/>
  <c r="U83" i="34"/>
  <c r="U514" i="34"/>
  <c r="K797" i="32"/>
  <c r="S174" i="40" l="1"/>
  <c r="I162" i="39"/>
  <c r="O160" i="39"/>
  <c r="E186" i="40"/>
  <c r="S321" i="32"/>
  <c r="R181" i="40" l="1"/>
  <c r="S181" i="40" s="1"/>
  <c r="R183" i="40"/>
  <c r="S183" i="40" s="1"/>
  <c r="S175" i="40"/>
  <c r="R182" i="40"/>
  <c r="R184" i="40"/>
  <c r="S184" i="40" s="1"/>
  <c r="R185" i="40"/>
  <c r="S185" i="40" s="1"/>
  <c r="O162" i="39"/>
  <c r="E795" i="32"/>
  <c r="R186" i="40" l="1"/>
  <c r="S186" i="40" s="1"/>
  <c r="S182" i="40"/>
  <c r="M33" i="36"/>
  <c r="L33" i="36"/>
  <c r="K33" i="36"/>
  <c r="J33" i="36"/>
  <c r="H33" i="36"/>
  <c r="G33" i="36"/>
  <c r="F33" i="36"/>
  <c r="E33" i="36"/>
  <c r="I33" i="36" l="1"/>
  <c r="N33" i="36"/>
  <c r="M104" i="36"/>
  <c r="L104" i="36"/>
  <c r="K104" i="36"/>
  <c r="J104" i="36"/>
  <c r="H104" i="36"/>
  <c r="G104" i="36"/>
  <c r="F104" i="36"/>
  <c r="E104" i="36"/>
  <c r="M103" i="36"/>
  <c r="L103" i="36"/>
  <c r="K103" i="36"/>
  <c r="J103" i="36"/>
  <c r="H103" i="36"/>
  <c r="G103" i="36"/>
  <c r="F103" i="36"/>
  <c r="E103" i="36"/>
  <c r="M102" i="36"/>
  <c r="L102" i="36"/>
  <c r="K102" i="36"/>
  <c r="J102" i="36"/>
  <c r="H102" i="36"/>
  <c r="G102" i="36"/>
  <c r="F102" i="36"/>
  <c r="E102" i="36"/>
  <c r="M101" i="36"/>
  <c r="L101" i="36"/>
  <c r="K101" i="36"/>
  <c r="J101" i="36"/>
  <c r="H101" i="36"/>
  <c r="G101" i="36"/>
  <c r="F101" i="36"/>
  <c r="E101" i="36"/>
  <c r="M100" i="36"/>
  <c r="L100" i="36"/>
  <c r="K100" i="36"/>
  <c r="J100" i="36"/>
  <c r="H100" i="36"/>
  <c r="G100" i="36"/>
  <c r="F100" i="36"/>
  <c r="E100" i="36"/>
  <c r="M99" i="36"/>
  <c r="L99" i="36"/>
  <c r="K99" i="36"/>
  <c r="J99" i="36"/>
  <c r="H99" i="36"/>
  <c r="G99" i="36"/>
  <c r="F99" i="36"/>
  <c r="E99" i="36"/>
  <c r="M98" i="36"/>
  <c r="L98" i="36"/>
  <c r="K98" i="36"/>
  <c r="J98" i="36"/>
  <c r="H98" i="36"/>
  <c r="G98" i="36"/>
  <c r="F98" i="36"/>
  <c r="E98" i="36"/>
  <c r="M97" i="36"/>
  <c r="L97" i="36"/>
  <c r="K97" i="36"/>
  <c r="J97" i="36"/>
  <c r="H97" i="36"/>
  <c r="G97" i="36"/>
  <c r="F97" i="36"/>
  <c r="E97" i="36"/>
  <c r="M96" i="36"/>
  <c r="L96" i="36"/>
  <c r="K96" i="36"/>
  <c r="J96" i="36"/>
  <c r="H96" i="36"/>
  <c r="G96" i="36"/>
  <c r="F96" i="36"/>
  <c r="E96" i="36"/>
  <c r="M95" i="36"/>
  <c r="L95" i="36"/>
  <c r="K95" i="36"/>
  <c r="J95" i="36"/>
  <c r="H95" i="36"/>
  <c r="G95" i="36"/>
  <c r="F95" i="36"/>
  <c r="E95" i="36"/>
  <c r="M94" i="36"/>
  <c r="L94" i="36"/>
  <c r="K94" i="36"/>
  <c r="J94" i="36"/>
  <c r="H94" i="36"/>
  <c r="G94" i="36"/>
  <c r="F94" i="36"/>
  <c r="E94" i="36"/>
  <c r="M93" i="36"/>
  <c r="L93" i="36"/>
  <c r="K93" i="36"/>
  <c r="J93" i="36"/>
  <c r="H93" i="36"/>
  <c r="G93" i="36"/>
  <c r="F93" i="36"/>
  <c r="E93" i="36"/>
  <c r="M92" i="36"/>
  <c r="L92" i="36"/>
  <c r="K92" i="36"/>
  <c r="J92" i="36"/>
  <c r="H92" i="36"/>
  <c r="G92" i="36"/>
  <c r="F92" i="36"/>
  <c r="E92" i="36"/>
  <c r="M91" i="36"/>
  <c r="L91" i="36"/>
  <c r="K91" i="36"/>
  <c r="J91" i="36"/>
  <c r="H91" i="36"/>
  <c r="G91" i="36"/>
  <c r="F91" i="36"/>
  <c r="E91" i="36"/>
  <c r="M90" i="36"/>
  <c r="L90" i="36"/>
  <c r="K90" i="36"/>
  <c r="J90" i="36"/>
  <c r="H90" i="36"/>
  <c r="G90" i="36"/>
  <c r="F90" i="36"/>
  <c r="E90" i="36"/>
  <c r="M89" i="36"/>
  <c r="L89" i="36"/>
  <c r="K89" i="36"/>
  <c r="J89" i="36"/>
  <c r="H89" i="36"/>
  <c r="G89" i="36"/>
  <c r="F89" i="36"/>
  <c r="E89" i="36"/>
  <c r="M88" i="36"/>
  <c r="L88" i="36"/>
  <c r="K88" i="36"/>
  <c r="J88" i="36"/>
  <c r="H88" i="36"/>
  <c r="G88" i="36"/>
  <c r="F88" i="36"/>
  <c r="E88" i="36"/>
  <c r="M87" i="36"/>
  <c r="L87" i="36"/>
  <c r="K87" i="36"/>
  <c r="J87" i="36"/>
  <c r="H87" i="36"/>
  <c r="G87" i="36"/>
  <c r="F87" i="36"/>
  <c r="E87" i="36"/>
  <c r="M86" i="36"/>
  <c r="L86" i="36"/>
  <c r="K86" i="36"/>
  <c r="J86" i="36"/>
  <c r="H86" i="36"/>
  <c r="G86" i="36"/>
  <c r="F86" i="36"/>
  <c r="E86" i="36"/>
  <c r="M85" i="36"/>
  <c r="L85" i="36"/>
  <c r="K85" i="36"/>
  <c r="J85" i="36"/>
  <c r="H85" i="36"/>
  <c r="G85" i="36"/>
  <c r="F85" i="36"/>
  <c r="E85" i="36"/>
  <c r="M84" i="36"/>
  <c r="L84" i="36"/>
  <c r="K84" i="36"/>
  <c r="J84" i="36"/>
  <c r="H84" i="36"/>
  <c r="G84" i="36"/>
  <c r="F84" i="36"/>
  <c r="E84" i="36"/>
  <c r="M83" i="36"/>
  <c r="L83" i="36"/>
  <c r="K83" i="36"/>
  <c r="J83" i="36"/>
  <c r="H83" i="36"/>
  <c r="G83" i="36"/>
  <c r="F83" i="36"/>
  <c r="E83" i="36"/>
  <c r="M82" i="36"/>
  <c r="L82" i="36"/>
  <c r="K82" i="36"/>
  <c r="J82" i="36"/>
  <c r="H82" i="36"/>
  <c r="G82" i="36"/>
  <c r="F82" i="36"/>
  <c r="E82" i="36"/>
  <c r="M81" i="36"/>
  <c r="L81" i="36"/>
  <c r="K81" i="36"/>
  <c r="J81" i="36"/>
  <c r="H81" i="36"/>
  <c r="G81" i="36"/>
  <c r="F81" i="36"/>
  <c r="E81" i="36"/>
  <c r="M80" i="36"/>
  <c r="L80" i="36"/>
  <c r="K80" i="36"/>
  <c r="J80" i="36"/>
  <c r="H80" i="36"/>
  <c r="G80" i="36"/>
  <c r="F80" i="36"/>
  <c r="E80" i="36"/>
  <c r="M79" i="36"/>
  <c r="L79" i="36"/>
  <c r="K79" i="36"/>
  <c r="J79" i="36"/>
  <c r="H79" i="36"/>
  <c r="G79" i="36"/>
  <c r="F79" i="36"/>
  <c r="E79" i="36"/>
  <c r="M78" i="36"/>
  <c r="L78" i="36"/>
  <c r="K78" i="36"/>
  <c r="J78" i="36"/>
  <c r="H78" i="36"/>
  <c r="G78" i="36"/>
  <c r="F78" i="36"/>
  <c r="E78" i="36"/>
  <c r="M77" i="36"/>
  <c r="L77" i="36"/>
  <c r="K77" i="36"/>
  <c r="J77" i="36"/>
  <c r="H77" i="36"/>
  <c r="G77" i="36"/>
  <c r="F77" i="36"/>
  <c r="E77" i="36"/>
  <c r="M76" i="36"/>
  <c r="L76" i="36"/>
  <c r="K76" i="36"/>
  <c r="J76" i="36"/>
  <c r="H76" i="36"/>
  <c r="G76" i="36"/>
  <c r="F76" i="36"/>
  <c r="E76" i="36"/>
  <c r="M75" i="36"/>
  <c r="L75" i="36"/>
  <c r="K75" i="36"/>
  <c r="J75" i="36"/>
  <c r="H75" i="36"/>
  <c r="G75" i="36"/>
  <c r="F75" i="36"/>
  <c r="E75" i="36"/>
  <c r="M74" i="36"/>
  <c r="L74" i="36"/>
  <c r="K74" i="36"/>
  <c r="J74" i="36"/>
  <c r="H74" i="36"/>
  <c r="G74" i="36"/>
  <c r="F74" i="36"/>
  <c r="E74" i="36"/>
  <c r="M73" i="36"/>
  <c r="L73" i="36"/>
  <c r="K73" i="36"/>
  <c r="J73" i="36"/>
  <c r="H73" i="36"/>
  <c r="G73" i="36"/>
  <c r="F73" i="36"/>
  <c r="E73" i="36"/>
  <c r="M72" i="36"/>
  <c r="L72" i="36"/>
  <c r="K72" i="36"/>
  <c r="J72" i="36"/>
  <c r="H72" i="36"/>
  <c r="G72" i="36"/>
  <c r="F72" i="36"/>
  <c r="E72" i="36"/>
  <c r="M71" i="36"/>
  <c r="L71" i="36"/>
  <c r="K71" i="36"/>
  <c r="J71" i="36"/>
  <c r="H71" i="36"/>
  <c r="G71" i="36"/>
  <c r="F71" i="36"/>
  <c r="E71" i="36"/>
  <c r="M70" i="36"/>
  <c r="L70" i="36"/>
  <c r="K70" i="36"/>
  <c r="J70" i="36"/>
  <c r="H70" i="36"/>
  <c r="G70" i="36"/>
  <c r="F70" i="36"/>
  <c r="E70" i="36"/>
  <c r="M69" i="36"/>
  <c r="L69" i="36"/>
  <c r="K69" i="36"/>
  <c r="J69" i="36"/>
  <c r="H69" i="36"/>
  <c r="G69" i="36"/>
  <c r="F69" i="36"/>
  <c r="E69" i="36"/>
  <c r="M68" i="36"/>
  <c r="L68" i="36"/>
  <c r="K68" i="36"/>
  <c r="J68" i="36"/>
  <c r="H68" i="36"/>
  <c r="G68" i="36"/>
  <c r="F68" i="36"/>
  <c r="E68" i="36"/>
  <c r="M67" i="36"/>
  <c r="L67" i="36"/>
  <c r="K67" i="36"/>
  <c r="J67" i="36"/>
  <c r="H67" i="36"/>
  <c r="G67" i="36"/>
  <c r="F67" i="36"/>
  <c r="E67" i="36"/>
  <c r="M66" i="36"/>
  <c r="L66" i="36"/>
  <c r="K66" i="36"/>
  <c r="J66" i="36"/>
  <c r="H66" i="36"/>
  <c r="G66" i="36"/>
  <c r="F66" i="36"/>
  <c r="E66" i="36"/>
  <c r="M65" i="36"/>
  <c r="L65" i="36"/>
  <c r="K65" i="36"/>
  <c r="J65" i="36"/>
  <c r="H65" i="36"/>
  <c r="G65" i="36"/>
  <c r="F65" i="36"/>
  <c r="E65" i="36"/>
  <c r="M64" i="36"/>
  <c r="L64" i="36"/>
  <c r="K64" i="36"/>
  <c r="J64" i="36"/>
  <c r="H64" i="36"/>
  <c r="G64" i="36"/>
  <c r="F64" i="36"/>
  <c r="E64" i="36"/>
  <c r="M63" i="36"/>
  <c r="L63" i="36"/>
  <c r="K63" i="36"/>
  <c r="J63" i="36"/>
  <c r="H63" i="36"/>
  <c r="G63" i="36"/>
  <c r="F63" i="36"/>
  <c r="E63" i="36"/>
  <c r="M62" i="36"/>
  <c r="L62" i="36"/>
  <c r="K62" i="36"/>
  <c r="J62" i="36"/>
  <c r="H62" i="36"/>
  <c r="G62" i="36"/>
  <c r="F62" i="36"/>
  <c r="E62" i="36"/>
  <c r="M61" i="36"/>
  <c r="L61" i="36"/>
  <c r="K61" i="36"/>
  <c r="J61" i="36"/>
  <c r="H61" i="36"/>
  <c r="G61" i="36"/>
  <c r="F61" i="36"/>
  <c r="E61" i="36"/>
  <c r="M60" i="36"/>
  <c r="L60" i="36"/>
  <c r="K60" i="36"/>
  <c r="J60" i="36"/>
  <c r="H60" i="36"/>
  <c r="G60" i="36"/>
  <c r="F60" i="36"/>
  <c r="E60" i="36"/>
  <c r="M59" i="36"/>
  <c r="L59" i="36"/>
  <c r="K59" i="36"/>
  <c r="J59" i="36"/>
  <c r="H59" i="36"/>
  <c r="G59" i="36"/>
  <c r="F59" i="36"/>
  <c r="E59" i="36"/>
  <c r="M58" i="36"/>
  <c r="L58" i="36"/>
  <c r="K58" i="36"/>
  <c r="J58" i="36"/>
  <c r="H58" i="36"/>
  <c r="G58" i="36"/>
  <c r="F58" i="36"/>
  <c r="E58" i="36"/>
  <c r="M57" i="36"/>
  <c r="L57" i="36"/>
  <c r="K57" i="36"/>
  <c r="J57" i="36"/>
  <c r="H57" i="36"/>
  <c r="G57" i="36"/>
  <c r="F57" i="36"/>
  <c r="E57" i="36"/>
  <c r="M56" i="36"/>
  <c r="L56" i="36"/>
  <c r="K56" i="36"/>
  <c r="J56" i="36"/>
  <c r="H56" i="36"/>
  <c r="G56" i="36"/>
  <c r="F56" i="36"/>
  <c r="E56" i="36"/>
  <c r="M55" i="36"/>
  <c r="L55" i="36"/>
  <c r="K55" i="36"/>
  <c r="J55" i="36"/>
  <c r="H55" i="36"/>
  <c r="G55" i="36"/>
  <c r="F55" i="36"/>
  <c r="E55" i="36"/>
  <c r="M54" i="36"/>
  <c r="L54" i="36"/>
  <c r="K54" i="36"/>
  <c r="J54" i="36"/>
  <c r="H54" i="36"/>
  <c r="G54" i="36"/>
  <c r="F54" i="36"/>
  <c r="E54" i="36"/>
  <c r="M53" i="36"/>
  <c r="L53" i="36"/>
  <c r="K53" i="36"/>
  <c r="J53" i="36"/>
  <c r="H53" i="36"/>
  <c r="G53" i="36"/>
  <c r="F53" i="36"/>
  <c r="E53" i="36"/>
  <c r="M52" i="36"/>
  <c r="L52" i="36"/>
  <c r="K52" i="36"/>
  <c r="J52" i="36"/>
  <c r="H52" i="36"/>
  <c r="G52" i="36"/>
  <c r="F52" i="36"/>
  <c r="E52" i="36"/>
  <c r="M51" i="36"/>
  <c r="L51" i="36"/>
  <c r="K51" i="36"/>
  <c r="J51" i="36"/>
  <c r="H51" i="36"/>
  <c r="G51" i="36"/>
  <c r="F51" i="36"/>
  <c r="E51" i="36"/>
  <c r="M50" i="36"/>
  <c r="L50" i="36"/>
  <c r="K50" i="36"/>
  <c r="J50" i="36"/>
  <c r="H50" i="36"/>
  <c r="G50" i="36"/>
  <c r="F50" i="36"/>
  <c r="E50" i="36"/>
  <c r="M49" i="36"/>
  <c r="L49" i="36"/>
  <c r="K49" i="36"/>
  <c r="J49" i="36"/>
  <c r="H49" i="36"/>
  <c r="G49" i="36"/>
  <c r="F49" i="36"/>
  <c r="E49" i="36"/>
  <c r="M48" i="36"/>
  <c r="L48" i="36"/>
  <c r="K48" i="36"/>
  <c r="J48" i="36"/>
  <c r="H48" i="36"/>
  <c r="G48" i="36"/>
  <c r="F48" i="36"/>
  <c r="E48" i="36"/>
  <c r="M47" i="36"/>
  <c r="L47" i="36"/>
  <c r="K47" i="36"/>
  <c r="J47" i="36"/>
  <c r="H47" i="36"/>
  <c r="G47" i="36"/>
  <c r="F47" i="36"/>
  <c r="E47" i="36"/>
  <c r="M46" i="36"/>
  <c r="L46" i="36"/>
  <c r="K46" i="36"/>
  <c r="J46" i="36"/>
  <c r="H46" i="36"/>
  <c r="G46" i="36"/>
  <c r="F46" i="36"/>
  <c r="E46" i="36"/>
  <c r="M45" i="36"/>
  <c r="L45" i="36"/>
  <c r="K45" i="36"/>
  <c r="J45" i="36"/>
  <c r="H45" i="36"/>
  <c r="G45" i="36"/>
  <c r="F45" i="36"/>
  <c r="E45" i="36"/>
  <c r="M44" i="36"/>
  <c r="L44" i="36"/>
  <c r="K44" i="36"/>
  <c r="J44" i="36"/>
  <c r="H44" i="36"/>
  <c r="G44" i="36"/>
  <c r="F44" i="36"/>
  <c r="E44" i="36"/>
  <c r="M43" i="36"/>
  <c r="L43" i="36"/>
  <c r="K43" i="36"/>
  <c r="J43" i="36"/>
  <c r="H43" i="36"/>
  <c r="G43" i="36"/>
  <c r="F43" i="36"/>
  <c r="E43" i="36"/>
  <c r="M42" i="36"/>
  <c r="L42" i="36"/>
  <c r="K42" i="36"/>
  <c r="J42" i="36"/>
  <c r="H42" i="36"/>
  <c r="G42" i="36"/>
  <c r="F42" i="36"/>
  <c r="E42" i="36"/>
  <c r="M41" i="36"/>
  <c r="L41" i="36"/>
  <c r="K41" i="36"/>
  <c r="J41" i="36"/>
  <c r="H41" i="36"/>
  <c r="G41" i="36"/>
  <c r="F41" i="36"/>
  <c r="E41" i="36"/>
  <c r="M40" i="36"/>
  <c r="L40" i="36"/>
  <c r="K40" i="36"/>
  <c r="J40" i="36"/>
  <c r="H40" i="36"/>
  <c r="G40" i="36"/>
  <c r="F40" i="36"/>
  <c r="E40" i="36"/>
  <c r="M39" i="36"/>
  <c r="L39" i="36"/>
  <c r="K39" i="36"/>
  <c r="J39" i="36"/>
  <c r="H39" i="36"/>
  <c r="G39" i="36"/>
  <c r="F39" i="36"/>
  <c r="E39" i="36"/>
  <c r="M38" i="36"/>
  <c r="L38" i="36"/>
  <c r="K38" i="36"/>
  <c r="J38" i="36"/>
  <c r="H38" i="36"/>
  <c r="G38" i="36"/>
  <c r="F38" i="36"/>
  <c r="E38" i="36"/>
  <c r="M37" i="36"/>
  <c r="L37" i="36"/>
  <c r="K37" i="36"/>
  <c r="J37" i="36"/>
  <c r="H37" i="36"/>
  <c r="G37" i="36"/>
  <c r="F37" i="36"/>
  <c r="E37" i="36"/>
  <c r="M36" i="36"/>
  <c r="L36" i="36"/>
  <c r="K36" i="36"/>
  <c r="J36" i="36"/>
  <c r="H36" i="36"/>
  <c r="G36" i="36"/>
  <c r="F36" i="36"/>
  <c r="E36" i="36"/>
  <c r="M35" i="36"/>
  <c r="L35" i="36"/>
  <c r="K35" i="36"/>
  <c r="J35" i="36"/>
  <c r="H35" i="36"/>
  <c r="G35" i="36"/>
  <c r="F35" i="36"/>
  <c r="E35" i="36"/>
  <c r="M34" i="36"/>
  <c r="L34" i="36"/>
  <c r="K34" i="36"/>
  <c r="J34" i="36"/>
  <c r="H34" i="36"/>
  <c r="G34" i="36"/>
  <c r="F34" i="36"/>
  <c r="E34" i="36"/>
  <c r="M32" i="36"/>
  <c r="L32" i="36"/>
  <c r="K32" i="36"/>
  <c r="J32" i="36"/>
  <c r="H32" i="36"/>
  <c r="G32" i="36"/>
  <c r="F32" i="36"/>
  <c r="E32" i="36"/>
  <c r="M31" i="36"/>
  <c r="L31" i="36"/>
  <c r="K31" i="36"/>
  <c r="J31" i="36"/>
  <c r="H31" i="36"/>
  <c r="G31" i="36"/>
  <c r="F31" i="36"/>
  <c r="E31" i="36"/>
  <c r="M30" i="36"/>
  <c r="L30" i="36"/>
  <c r="K30" i="36"/>
  <c r="J30" i="36"/>
  <c r="H30" i="36"/>
  <c r="G30" i="36"/>
  <c r="F30" i="36"/>
  <c r="E30" i="36"/>
  <c r="M29" i="36"/>
  <c r="L29" i="36"/>
  <c r="K29" i="36"/>
  <c r="J29" i="36"/>
  <c r="H29" i="36"/>
  <c r="G29" i="36"/>
  <c r="F29" i="36"/>
  <c r="E29" i="36"/>
  <c r="M28" i="36"/>
  <c r="L28" i="36"/>
  <c r="K28" i="36"/>
  <c r="J28" i="36"/>
  <c r="H28" i="36"/>
  <c r="G28" i="36"/>
  <c r="F28" i="36"/>
  <c r="E28" i="36"/>
  <c r="M27" i="36"/>
  <c r="L27" i="36"/>
  <c r="K27" i="36"/>
  <c r="J27" i="36"/>
  <c r="H27" i="36"/>
  <c r="G27" i="36"/>
  <c r="F27" i="36"/>
  <c r="E27" i="36"/>
  <c r="M26" i="36"/>
  <c r="L26" i="36"/>
  <c r="K26" i="36"/>
  <c r="J26" i="36"/>
  <c r="H26" i="36"/>
  <c r="G26" i="36"/>
  <c r="F26" i="36"/>
  <c r="E26" i="36"/>
  <c r="M25" i="36"/>
  <c r="L25" i="36"/>
  <c r="K25" i="36"/>
  <c r="J25" i="36"/>
  <c r="H25" i="36"/>
  <c r="G25" i="36"/>
  <c r="F25" i="36"/>
  <c r="E25" i="36"/>
  <c r="M24" i="36"/>
  <c r="L24" i="36"/>
  <c r="K24" i="36"/>
  <c r="J24" i="36"/>
  <c r="H24" i="36"/>
  <c r="G24" i="36"/>
  <c r="F24" i="36"/>
  <c r="E24" i="36"/>
  <c r="M23" i="36"/>
  <c r="L23" i="36"/>
  <c r="K23" i="36"/>
  <c r="J23" i="36"/>
  <c r="H23" i="36"/>
  <c r="G23" i="36"/>
  <c r="F23" i="36"/>
  <c r="E23" i="36"/>
  <c r="M22" i="36"/>
  <c r="L22" i="36"/>
  <c r="K22" i="36"/>
  <c r="J22" i="36"/>
  <c r="H22" i="36"/>
  <c r="G22" i="36"/>
  <c r="F22" i="36"/>
  <c r="E22" i="36"/>
  <c r="M21" i="36"/>
  <c r="L21" i="36"/>
  <c r="K21" i="36"/>
  <c r="J21" i="36"/>
  <c r="H21" i="36"/>
  <c r="G21" i="36"/>
  <c r="F21" i="36"/>
  <c r="E21" i="36"/>
  <c r="M20" i="36"/>
  <c r="L20" i="36"/>
  <c r="K20" i="36"/>
  <c r="J20" i="36"/>
  <c r="H20" i="36"/>
  <c r="G20" i="36"/>
  <c r="F20" i="36"/>
  <c r="E20" i="36"/>
  <c r="M19" i="36"/>
  <c r="L19" i="36"/>
  <c r="K19" i="36"/>
  <c r="J19" i="36"/>
  <c r="H19" i="36"/>
  <c r="G19" i="36"/>
  <c r="F19" i="36"/>
  <c r="E19" i="36"/>
  <c r="M18" i="36"/>
  <c r="L18" i="36"/>
  <c r="K18" i="36"/>
  <c r="J18" i="36"/>
  <c r="H18" i="36"/>
  <c r="G18" i="36"/>
  <c r="F18" i="36"/>
  <c r="E18" i="36"/>
  <c r="M17" i="36"/>
  <c r="L17" i="36"/>
  <c r="K17" i="36"/>
  <c r="J17" i="36"/>
  <c r="H17" i="36"/>
  <c r="G17" i="36"/>
  <c r="F17" i="36"/>
  <c r="E17" i="36"/>
  <c r="M16" i="36"/>
  <c r="L16" i="36"/>
  <c r="K16" i="36"/>
  <c r="J16" i="36"/>
  <c r="H16" i="36"/>
  <c r="G16" i="36"/>
  <c r="F16" i="36"/>
  <c r="E16" i="36"/>
  <c r="M15" i="36"/>
  <c r="L15" i="36"/>
  <c r="K15" i="36"/>
  <c r="J15" i="36"/>
  <c r="H15" i="36"/>
  <c r="G15" i="36"/>
  <c r="F15" i="36"/>
  <c r="E15" i="36"/>
  <c r="M14" i="36"/>
  <c r="L14" i="36"/>
  <c r="K14" i="36"/>
  <c r="J14" i="36"/>
  <c r="H14" i="36"/>
  <c r="G14" i="36"/>
  <c r="F14" i="36"/>
  <c r="E14" i="36"/>
  <c r="M13" i="36"/>
  <c r="L13" i="36"/>
  <c r="K13" i="36"/>
  <c r="J13" i="36"/>
  <c r="H13" i="36"/>
  <c r="G13" i="36"/>
  <c r="F13" i="36"/>
  <c r="E13" i="36"/>
  <c r="M12" i="36"/>
  <c r="L12" i="36"/>
  <c r="K12" i="36"/>
  <c r="J12" i="36"/>
  <c r="H12" i="36"/>
  <c r="G12" i="36"/>
  <c r="F12" i="36"/>
  <c r="E12" i="36"/>
  <c r="M11" i="36"/>
  <c r="L11" i="36"/>
  <c r="K11" i="36"/>
  <c r="J11" i="36"/>
  <c r="H11" i="36"/>
  <c r="G11" i="36"/>
  <c r="F11" i="36"/>
  <c r="E11" i="36"/>
  <c r="M10" i="36"/>
  <c r="L10" i="36"/>
  <c r="K10" i="36"/>
  <c r="J10" i="36"/>
  <c r="H10" i="36"/>
  <c r="G10" i="36"/>
  <c r="F10" i="36"/>
  <c r="E10" i="36"/>
  <c r="M9" i="36"/>
  <c r="L9" i="36"/>
  <c r="K9" i="36"/>
  <c r="J9" i="36"/>
  <c r="H9" i="36"/>
  <c r="G9" i="36"/>
  <c r="F9" i="36"/>
  <c r="E9" i="36"/>
  <c r="M8" i="36"/>
  <c r="L8" i="36"/>
  <c r="K8" i="36"/>
  <c r="J8" i="36"/>
  <c r="H8" i="36"/>
  <c r="G8" i="36"/>
  <c r="F8" i="36"/>
  <c r="E8" i="36"/>
  <c r="M7" i="36"/>
  <c r="L7" i="36"/>
  <c r="K7" i="36"/>
  <c r="J7" i="36"/>
  <c r="H7" i="36"/>
  <c r="G7" i="36"/>
  <c r="F7" i="36"/>
  <c r="E7" i="36"/>
  <c r="M6" i="36"/>
  <c r="L6" i="36"/>
  <c r="K6" i="36"/>
  <c r="J6" i="36"/>
  <c r="H6" i="36"/>
  <c r="G6" i="36"/>
  <c r="F6" i="36"/>
  <c r="E6" i="36"/>
  <c r="M5" i="36"/>
  <c r="L5" i="36"/>
  <c r="K5" i="36"/>
  <c r="J5" i="36"/>
  <c r="H5" i="36"/>
  <c r="G5" i="36"/>
  <c r="F5" i="36"/>
  <c r="E5" i="36"/>
  <c r="M4" i="36"/>
  <c r="L4" i="36"/>
  <c r="K4" i="36"/>
  <c r="J4" i="36"/>
  <c r="H4" i="36"/>
  <c r="G4" i="36"/>
  <c r="F4" i="36"/>
  <c r="E4" i="36"/>
  <c r="I13" i="36" l="1"/>
  <c r="N83" i="36"/>
  <c r="O33" i="36"/>
  <c r="N85" i="36"/>
  <c r="I88" i="36"/>
  <c r="N89" i="36"/>
  <c r="N22" i="36"/>
  <c r="I24" i="36"/>
  <c r="N24" i="36"/>
  <c r="I25" i="36"/>
  <c r="N84" i="36"/>
  <c r="I85" i="36"/>
  <c r="I92" i="36"/>
  <c r="N93" i="36"/>
  <c r="I96" i="36"/>
  <c r="I11" i="36"/>
  <c r="N11" i="36"/>
  <c r="I12" i="36"/>
  <c r="N12" i="36"/>
  <c r="I9" i="36"/>
  <c r="N6" i="36"/>
  <c r="N14" i="36"/>
  <c r="I22" i="36"/>
  <c r="N26" i="36"/>
  <c r="I58" i="36"/>
  <c r="N59" i="36"/>
  <c r="I62" i="36"/>
  <c r="N63" i="36"/>
  <c r="I66" i="36"/>
  <c r="N67" i="36"/>
  <c r="I70" i="36"/>
  <c r="N71" i="36"/>
  <c r="I74" i="36"/>
  <c r="I76" i="36"/>
  <c r="I98" i="36"/>
  <c r="N98" i="36"/>
  <c r="I99" i="36"/>
  <c r="N99" i="36"/>
  <c r="N100" i="36"/>
  <c r="N102" i="36"/>
  <c r="I103" i="36"/>
  <c r="N103" i="36"/>
  <c r="N104" i="36"/>
  <c r="I5" i="36"/>
  <c r="I7" i="36"/>
  <c r="N7" i="36"/>
  <c r="I8" i="36"/>
  <c r="N8" i="36"/>
  <c r="I27" i="36"/>
  <c r="N27" i="36"/>
  <c r="I28" i="36"/>
  <c r="N28" i="36"/>
  <c r="N29" i="36"/>
  <c r="I30" i="36"/>
  <c r="I31" i="36"/>
  <c r="N31" i="36"/>
  <c r="I32" i="36"/>
  <c r="N32" i="36"/>
  <c r="N34" i="36"/>
  <c r="I35" i="36"/>
  <c r="I36" i="36"/>
  <c r="N36" i="36"/>
  <c r="I37" i="36"/>
  <c r="N37" i="36"/>
  <c r="N38" i="36"/>
  <c r="I39" i="36"/>
  <c r="I40" i="36"/>
  <c r="N40" i="36"/>
  <c r="I41" i="36"/>
  <c r="N41" i="36"/>
  <c r="N42" i="36"/>
  <c r="I43" i="36"/>
  <c r="I44" i="36"/>
  <c r="N44" i="36"/>
  <c r="I45" i="36"/>
  <c r="N45" i="36"/>
  <c r="N46" i="36"/>
  <c r="I47" i="36"/>
  <c r="I48" i="36"/>
  <c r="N48" i="36"/>
  <c r="I49" i="36"/>
  <c r="N49" i="36"/>
  <c r="N50" i="36"/>
  <c r="I51" i="36"/>
  <c r="I52" i="36"/>
  <c r="N52" i="36"/>
  <c r="I53" i="36"/>
  <c r="N53" i="36"/>
  <c r="N54" i="36"/>
  <c r="I55" i="36"/>
  <c r="N55" i="36"/>
  <c r="I77" i="36"/>
  <c r="I78" i="36"/>
  <c r="N78" i="36"/>
  <c r="N79" i="36"/>
  <c r="N80" i="36"/>
  <c r="I81" i="36"/>
  <c r="I82" i="36"/>
  <c r="N82" i="36"/>
  <c r="I83" i="36"/>
  <c r="I101" i="36"/>
  <c r="I15" i="36"/>
  <c r="N15" i="36"/>
  <c r="I16" i="36"/>
  <c r="N16" i="36"/>
  <c r="I17" i="36"/>
  <c r="N18" i="36"/>
  <c r="I19" i="36"/>
  <c r="N19" i="36"/>
  <c r="I20" i="36"/>
  <c r="N20" i="36"/>
  <c r="I21" i="36"/>
  <c r="I97" i="36"/>
  <c r="N101" i="36"/>
  <c r="L105" i="36"/>
  <c r="N10" i="36"/>
  <c r="N23" i="36"/>
  <c r="N9" i="36"/>
  <c r="I10" i="36"/>
  <c r="N17" i="36"/>
  <c r="I18" i="36"/>
  <c r="I23" i="36"/>
  <c r="I29" i="36"/>
  <c r="N30" i="36"/>
  <c r="I34" i="36"/>
  <c r="N35" i="36"/>
  <c r="I38" i="36"/>
  <c r="N39" i="36"/>
  <c r="I42" i="36"/>
  <c r="N43" i="36"/>
  <c r="I46" i="36"/>
  <c r="N47" i="36"/>
  <c r="I50" i="36"/>
  <c r="N51" i="36"/>
  <c r="I54" i="36"/>
  <c r="I56" i="36"/>
  <c r="N56" i="36"/>
  <c r="I57" i="36"/>
  <c r="N57" i="36"/>
  <c r="N58" i="36"/>
  <c r="I59" i="36"/>
  <c r="I60" i="36"/>
  <c r="N60" i="36"/>
  <c r="I61" i="36"/>
  <c r="N61" i="36"/>
  <c r="N62" i="36"/>
  <c r="I63" i="36"/>
  <c r="I64" i="36"/>
  <c r="N64" i="36"/>
  <c r="I65" i="36"/>
  <c r="N65" i="36"/>
  <c r="N66" i="36"/>
  <c r="I67" i="36"/>
  <c r="I68" i="36"/>
  <c r="N68" i="36"/>
  <c r="I69" i="36"/>
  <c r="N69" i="36"/>
  <c r="N70" i="36"/>
  <c r="I71" i="36"/>
  <c r="I72" i="36"/>
  <c r="N72" i="36"/>
  <c r="I73" i="36"/>
  <c r="N73" i="36"/>
  <c r="N74" i="36"/>
  <c r="I75" i="36"/>
  <c r="N76" i="36"/>
  <c r="N97" i="36"/>
  <c r="I100" i="36"/>
  <c r="I102" i="36"/>
  <c r="H105" i="36"/>
  <c r="N5" i="36"/>
  <c r="I6" i="36"/>
  <c r="N13" i="36"/>
  <c r="O13" i="36" s="1"/>
  <c r="I14" i="36"/>
  <c r="N21" i="36"/>
  <c r="N25" i="36"/>
  <c r="I26" i="36"/>
  <c r="N77" i="36"/>
  <c r="I80" i="36"/>
  <c r="N81" i="36"/>
  <c r="I84" i="36"/>
  <c r="I86" i="36"/>
  <c r="N86" i="36"/>
  <c r="I87" i="36"/>
  <c r="N87" i="36"/>
  <c r="N88" i="36"/>
  <c r="I89" i="36"/>
  <c r="I90" i="36"/>
  <c r="N90" i="36"/>
  <c r="I91" i="36"/>
  <c r="N91" i="36"/>
  <c r="N92" i="36"/>
  <c r="I93" i="36"/>
  <c r="I94" i="36"/>
  <c r="N94" i="36"/>
  <c r="I95" i="36"/>
  <c r="N95" i="36"/>
  <c r="N96" i="36"/>
  <c r="I104" i="36"/>
  <c r="F105" i="36"/>
  <c r="J105" i="36"/>
  <c r="N4" i="36"/>
  <c r="N75" i="36"/>
  <c r="I79" i="36"/>
  <c r="G105" i="36"/>
  <c r="K105" i="36"/>
  <c r="E105" i="36"/>
  <c r="I4" i="36"/>
  <c r="M105" i="36"/>
  <c r="O88" i="36" l="1"/>
  <c r="O89" i="36"/>
  <c r="O5" i="36"/>
  <c r="O63" i="36"/>
  <c r="O62" i="36"/>
  <c r="O70" i="36"/>
  <c r="O25" i="36"/>
  <c r="O83" i="36"/>
  <c r="O93" i="36"/>
  <c r="O55" i="36"/>
  <c r="O24" i="36"/>
  <c r="O67" i="36"/>
  <c r="O85" i="36"/>
  <c r="O92" i="36"/>
  <c r="O6" i="36"/>
  <c r="O74" i="36"/>
  <c r="O66" i="36"/>
  <c r="O58" i="36"/>
  <c r="O71" i="36"/>
  <c r="O21" i="36"/>
  <c r="O10" i="36"/>
  <c r="O12" i="36"/>
  <c r="O65" i="36"/>
  <c r="O80" i="36"/>
  <c r="O48" i="36"/>
  <c r="O31" i="36"/>
  <c r="O11" i="36"/>
  <c r="O96" i="36"/>
  <c r="O94" i="36"/>
  <c r="O91" i="36"/>
  <c r="O77" i="36"/>
  <c r="O73" i="36"/>
  <c r="O57" i="36"/>
  <c r="O51" i="36"/>
  <c r="O43" i="36"/>
  <c r="O35" i="36"/>
  <c r="O9" i="36"/>
  <c r="O53" i="36"/>
  <c r="O45" i="36"/>
  <c r="O40" i="36"/>
  <c r="O37" i="36"/>
  <c r="O28" i="36"/>
  <c r="O8" i="36"/>
  <c r="O98" i="36"/>
  <c r="O22" i="36"/>
  <c r="O84" i="36"/>
  <c r="O26" i="36"/>
  <c r="O102" i="36"/>
  <c r="O19" i="36"/>
  <c r="O16" i="36"/>
  <c r="O54" i="36"/>
  <c r="O72" i="36"/>
  <c r="O69" i="36"/>
  <c r="O64" i="36"/>
  <c r="O61" i="36"/>
  <c r="O56" i="36"/>
  <c r="O101" i="36"/>
  <c r="O47" i="36"/>
  <c r="O39" i="36"/>
  <c r="O30" i="36"/>
  <c r="O103" i="36"/>
  <c r="O99" i="36"/>
  <c r="O50" i="36"/>
  <c r="O42" i="36"/>
  <c r="O34" i="36"/>
  <c r="O18" i="36"/>
  <c r="O20" i="36"/>
  <c r="O15" i="36"/>
  <c r="O82" i="36"/>
  <c r="O59" i="36"/>
  <c r="N105" i="36"/>
  <c r="O79" i="36"/>
  <c r="O90" i="36"/>
  <c r="O100" i="36"/>
  <c r="I105" i="36"/>
  <c r="O104" i="36"/>
  <c r="O86" i="36"/>
  <c r="O38" i="36"/>
  <c r="O29" i="36"/>
  <c r="O17" i="36"/>
  <c r="O78" i="36"/>
  <c r="O52" i="36"/>
  <c r="O49" i="36"/>
  <c r="O44" i="36"/>
  <c r="O41" i="36"/>
  <c r="O36" i="36"/>
  <c r="O32" i="36"/>
  <c r="O27" i="36"/>
  <c r="O7" i="36"/>
  <c r="O75" i="36"/>
  <c r="O14" i="36"/>
  <c r="O97" i="36"/>
  <c r="O68" i="36"/>
  <c r="O60" i="36"/>
  <c r="O46" i="36"/>
  <c r="O95" i="36"/>
  <c r="O87" i="36"/>
  <c r="O76" i="36"/>
  <c r="O81" i="36"/>
  <c r="O23" i="36"/>
  <c r="O4" i="36"/>
  <c r="O105" i="36" l="1"/>
  <c r="L795" i="32"/>
  <c r="E741" i="32"/>
  <c r="S626" i="32" l="1"/>
  <c r="S627" i="32" l="1"/>
  <c r="S628" i="32"/>
  <c r="S629" i="32"/>
  <c r="S276" i="32"/>
  <c r="S269" i="32"/>
  <c r="S271" i="32"/>
  <c r="S723" i="32"/>
  <c r="S739" i="32"/>
  <c r="S665" i="32"/>
  <c r="S605" i="32"/>
  <c r="S662" i="32"/>
  <c r="S495" i="32"/>
  <c r="S496" i="32" l="1"/>
  <c r="S449" i="32"/>
  <c r="S363" i="32"/>
  <c r="S552" i="32"/>
  <c r="S359" i="32"/>
  <c r="S504" i="32"/>
  <c r="S361" i="32"/>
  <c r="S358" i="32"/>
  <c r="S446" i="32"/>
  <c r="S450" i="32"/>
  <c r="S448" i="32"/>
  <c r="S370" i="32"/>
  <c r="S434" i="32"/>
  <c r="S491" i="32"/>
  <c r="S371" i="32"/>
  <c r="S501" i="32"/>
  <c r="S498" i="32"/>
  <c r="S443" i="32"/>
  <c r="S687" i="32"/>
  <c r="S440" i="32"/>
  <c r="S418" i="32"/>
  <c r="S405" i="32"/>
  <c r="S351" i="32"/>
  <c r="S447" i="32"/>
  <c r="S369" i="32"/>
  <c r="S436" i="32"/>
  <c r="S556" i="32"/>
  <c r="S505" i="32"/>
  <c r="S503" i="32"/>
  <c r="S492" i="32"/>
  <c r="S368" i="32"/>
  <c r="S362" i="32"/>
  <c r="S360" i="32"/>
  <c r="S355" i="32"/>
  <c r="S445" i="32"/>
  <c r="S365" i="32"/>
  <c r="S442" i="32"/>
  <c r="S493" i="32"/>
  <c r="S439" i="32"/>
  <c r="S435" i="32"/>
  <c r="S431" i="32"/>
  <c r="S451" i="32"/>
  <c r="S350" i="32"/>
  <c r="S494" i="32"/>
  <c r="S500" i="32"/>
  <c r="S433" i="32"/>
  <c r="S354" i="32"/>
  <c r="S429" i="32"/>
  <c r="S367" i="32"/>
  <c r="S438" i="32"/>
  <c r="S356" i="32"/>
  <c r="S430" i="32"/>
  <c r="S352" i="32"/>
  <c r="S551" i="32"/>
  <c r="S441" i="32"/>
  <c r="S499" i="32"/>
  <c r="S437" i="32"/>
  <c r="S432" i="32"/>
  <c r="S444" i="32"/>
  <c r="S502" i="32"/>
  <c r="S357" i="32"/>
  <c r="S318" i="32"/>
  <c r="S366" i="32"/>
  <c r="S364" i="32"/>
  <c r="S428" i="32"/>
  <c r="S497" i="32"/>
  <c r="E82" i="32" l="1"/>
  <c r="E84" i="32" l="1"/>
  <c r="O76" i="40"/>
  <c r="J76" i="40"/>
  <c r="Q76" i="40"/>
  <c r="L76" i="40"/>
  <c r="H76" i="40"/>
  <c r="I76" i="40"/>
  <c r="P76" i="40"/>
  <c r="R76" i="40" l="1"/>
  <c r="S590" i="32"/>
  <c r="S480" i="32"/>
  <c r="S311" i="32"/>
  <c r="S353" i="32"/>
  <c r="S490" i="32"/>
  <c r="S349" i="32"/>
  <c r="S303" i="32"/>
  <c r="S398" i="32"/>
  <c r="S511" i="32"/>
  <c r="S199" i="32"/>
  <c r="S510" i="32"/>
  <c r="S338" i="32"/>
  <c r="S471" i="32"/>
  <c r="S571" i="32"/>
  <c r="S756" i="32"/>
  <c r="S327" i="32"/>
  <c r="S61" i="32"/>
  <c r="S80" i="32"/>
  <c r="S57" i="32"/>
  <c r="S22" i="32"/>
  <c r="E758" i="32" l="1"/>
  <c r="E734" i="32"/>
  <c r="E726" i="32"/>
  <c r="E715" i="32"/>
  <c r="E657" i="32"/>
  <c r="E201" i="32" l="1"/>
  <c r="E244" i="32"/>
  <c r="E179" i="32"/>
  <c r="E619" i="32"/>
  <c r="E743" i="32" l="1"/>
  <c r="S267" i="34"/>
  <c r="R267" i="34"/>
  <c r="S256" i="34"/>
  <c r="R256" i="34"/>
  <c r="S312" i="34"/>
  <c r="R312" i="34"/>
  <c r="R298" i="34"/>
  <c r="R141" i="34"/>
  <c r="S404" i="34"/>
  <c r="S123" i="34"/>
  <c r="R255" i="34"/>
  <c r="R300" i="34"/>
  <c r="R530" i="34"/>
  <c r="S437" i="34"/>
  <c r="S311" i="34"/>
  <c r="S59" i="34"/>
  <c r="S421" i="34"/>
  <c r="R402" i="34"/>
  <c r="R331" i="34"/>
  <c r="S330" i="34"/>
  <c r="S243" i="34"/>
  <c r="S58" i="34"/>
  <c r="S394" i="34"/>
  <c r="S242" i="34"/>
  <c r="R120" i="34"/>
  <c r="R344" i="34"/>
  <c r="S206" i="34"/>
  <c r="S205" i="34"/>
  <c r="S485" i="34"/>
  <c r="S294" i="34"/>
  <c r="S484" i="34"/>
  <c r="S69" i="34"/>
  <c r="R68" i="34"/>
  <c r="S371" i="34"/>
  <c r="S203" i="34"/>
  <c r="S114" i="34"/>
  <c r="S27" i="34"/>
  <c r="S202" i="34"/>
  <c r="S456" i="34"/>
  <c r="S93" i="34"/>
  <c r="S503" i="34"/>
  <c r="S200" i="34"/>
  <c r="S92" i="34"/>
  <c r="R155" i="34"/>
  <c r="S241" i="34"/>
  <c r="S131" i="34"/>
  <c r="S46" i="34"/>
  <c r="S229" i="34"/>
  <c r="R453" i="34"/>
  <c r="S228" i="34"/>
  <c r="R500" i="34"/>
  <c r="S96" i="34"/>
  <c r="S211" i="34"/>
  <c r="S122" i="34"/>
  <c r="S210" i="34"/>
  <c r="S475" i="34"/>
  <c r="S452" i="34"/>
  <c r="S130" i="34"/>
  <c r="R130" i="34"/>
  <c r="S499" i="34"/>
  <c r="R474" i="34"/>
  <c r="R275" i="34"/>
  <c r="R196" i="34"/>
  <c r="R66" i="34"/>
  <c r="R88" i="34"/>
  <c r="S355" i="34"/>
  <c r="R523" i="34"/>
  <c r="R225" i="34"/>
  <c r="S234" i="34"/>
  <c r="R338" i="34"/>
  <c r="R87" i="34"/>
  <c r="R17" i="34"/>
  <c r="R86" i="34"/>
  <c r="R195" i="34"/>
  <c r="R153" i="34"/>
  <c r="R459" i="34"/>
  <c r="S459" i="34"/>
  <c r="S188" i="34"/>
  <c r="S359" i="34"/>
  <c r="R33" i="34"/>
  <c r="R324" i="34"/>
  <c r="R48" i="34"/>
  <c r="R74" i="34"/>
  <c r="S263" i="34"/>
  <c r="S43" i="34"/>
  <c r="R366" i="34"/>
  <c r="R278" i="34"/>
  <c r="S62" i="34"/>
  <c r="R351" i="34"/>
  <c r="R181" i="34"/>
  <c r="S110" i="34"/>
  <c r="S127" i="34"/>
  <c r="R317" i="34"/>
  <c r="S150" i="34"/>
  <c r="S125" i="34"/>
  <c r="S16" i="34"/>
  <c r="S104" i="34"/>
  <c r="R78" i="34"/>
  <c r="R428" i="34"/>
  <c r="R335" i="34"/>
  <c r="R72" i="34"/>
  <c r="S535" i="34"/>
  <c r="S257" i="34"/>
  <c r="S357" i="34"/>
  <c r="S284" i="34"/>
  <c r="S168" i="34"/>
  <c r="R140" i="34"/>
  <c r="S83" i="34"/>
  <c r="S220" i="40" l="1"/>
  <c r="E207" i="40"/>
  <c r="E211" i="40"/>
  <c r="E208" i="40"/>
  <c r="E209" i="40"/>
  <c r="E210" i="40"/>
  <c r="E206" i="40"/>
  <c r="R514" i="34"/>
  <c r="R515" i="34"/>
  <c r="R320" i="34"/>
  <c r="R478" i="34"/>
  <c r="R258" i="34"/>
  <c r="R511" i="34"/>
  <c r="R516" i="34"/>
  <c r="S520" i="34"/>
  <c r="S42" i="34"/>
  <c r="S440" i="34"/>
  <c r="S491" i="34"/>
  <c r="S266" i="34"/>
  <c r="R499" i="34"/>
  <c r="R452" i="34"/>
  <c r="R47" i="34"/>
  <c r="R31" i="34"/>
  <c r="R89" i="34"/>
  <c r="R326" i="34"/>
  <c r="R24" i="34"/>
  <c r="S501" i="34"/>
  <c r="S198" i="34"/>
  <c r="S38" i="34"/>
  <c r="S458" i="34"/>
  <c r="S120" i="34"/>
  <c r="R242" i="34"/>
  <c r="R177" i="34"/>
  <c r="R437" i="34"/>
  <c r="S463" i="34"/>
  <c r="S298" i="34"/>
  <c r="R467" i="34"/>
  <c r="S144" i="34"/>
  <c r="R316" i="34"/>
  <c r="R303" i="34"/>
  <c r="S352" i="34"/>
  <c r="S29" i="34"/>
  <c r="R55" i="34"/>
  <c r="S365" i="34"/>
  <c r="S415" i="34"/>
  <c r="S434" i="34"/>
  <c r="S193" i="34"/>
  <c r="R231" i="34"/>
  <c r="R28" i="34"/>
  <c r="S358" i="34"/>
  <c r="R492" i="34"/>
  <c r="S418" i="34"/>
  <c r="R64" i="34"/>
  <c r="S372" i="34"/>
  <c r="R460" i="34"/>
  <c r="R493" i="34"/>
  <c r="S528" i="34"/>
  <c r="S479" i="34"/>
  <c r="R498" i="34"/>
  <c r="S129" i="34"/>
  <c r="S106" i="34"/>
  <c r="S469" i="34"/>
  <c r="R419" i="34"/>
  <c r="R393" i="34"/>
  <c r="R282" i="34"/>
  <c r="R398" i="34"/>
  <c r="R59" i="34"/>
  <c r="R494" i="34"/>
  <c r="R60" i="34"/>
  <c r="S180" i="34"/>
  <c r="S13" i="34"/>
  <c r="R365" i="34"/>
  <c r="R232" i="34"/>
  <c r="R518" i="34"/>
  <c r="R102" i="34"/>
  <c r="S290" i="34"/>
  <c r="S487" i="34"/>
  <c r="S300" i="34"/>
  <c r="R407" i="34"/>
  <c r="S259" i="34"/>
  <c r="S77" i="34"/>
  <c r="S260" i="34"/>
  <c r="S409" i="34"/>
  <c r="S276" i="34"/>
  <c r="S497" i="34"/>
  <c r="R103" i="34"/>
  <c r="S303" i="34"/>
  <c r="S151" i="34"/>
  <c r="R318" i="34"/>
  <c r="S191" i="34"/>
  <c r="R319" i="34"/>
  <c r="R111" i="34"/>
  <c r="R491" i="34"/>
  <c r="R468" i="34"/>
  <c r="R506" i="34"/>
  <c r="S523" i="34"/>
  <c r="S480" i="34"/>
  <c r="S361" i="34"/>
  <c r="S435" i="34"/>
  <c r="S281" i="34"/>
  <c r="S169" i="34"/>
  <c r="S329" i="34"/>
  <c r="S226" i="34"/>
  <c r="S375" i="34"/>
  <c r="S471" i="34"/>
  <c r="S481" i="34"/>
  <c r="S377" i="34"/>
  <c r="S473" i="34"/>
  <c r="S451" i="34"/>
  <c r="S356" i="34"/>
  <c r="S419" i="34"/>
  <c r="S31" i="34"/>
  <c r="R501" i="34"/>
  <c r="S156" i="34"/>
  <c r="R26" i="34"/>
  <c r="S292" i="34"/>
  <c r="S94" i="34"/>
  <c r="S201" i="34"/>
  <c r="S457" i="34"/>
  <c r="S21" i="34"/>
  <c r="S157" i="34"/>
  <c r="S204" i="34"/>
  <c r="R458" i="34"/>
  <c r="S483" i="34"/>
  <c r="S293" i="34"/>
  <c r="S328" i="34"/>
  <c r="S115" i="34"/>
  <c r="S295" i="34"/>
  <c r="S486" i="34"/>
  <c r="S135" i="34"/>
  <c r="S136" i="34"/>
  <c r="S179" i="34"/>
  <c r="S465" i="34"/>
  <c r="R58" i="34"/>
  <c r="S15" i="34"/>
  <c r="S390" i="34"/>
  <c r="R311" i="34"/>
  <c r="S254" i="34"/>
  <c r="S60" i="34"/>
  <c r="R445" i="34"/>
  <c r="R466" i="34"/>
  <c r="R285" i="34"/>
  <c r="R496" i="34"/>
  <c r="S414" i="34"/>
  <c r="R359" i="34"/>
  <c r="R517" i="34"/>
  <c r="R504" i="34"/>
  <c r="S288" i="34"/>
  <c r="R360" i="34"/>
  <c r="S279" i="34"/>
  <c r="S184" i="34"/>
  <c r="S195" i="34"/>
  <c r="S233" i="34"/>
  <c r="R234" i="34"/>
  <c r="S373" i="34"/>
  <c r="R112" i="34"/>
  <c r="S19" i="34"/>
  <c r="S453" i="34"/>
  <c r="R46" i="34"/>
  <c r="R131" i="34"/>
  <c r="R241" i="34"/>
  <c r="R327" i="34"/>
  <c r="S68" i="34"/>
  <c r="S146" i="34"/>
  <c r="R465" i="34"/>
  <c r="R394" i="34"/>
  <c r="S282" i="34"/>
  <c r="S214" i="34"/>
  <c r="S297" i="34"/>
  <c r="S403" i="34"/>
  <c r="R443" i="34"/>
  <c r="S165" i="34"/>
  <c r="R190" i="34"/>
  <c r="S350" i="34"/>
  <c r="S126" i="34"/>
  <c r="S219" i="34"/>
  <c r="S366" i="34"/>
  <c r="R63" i="34"/>
  <c r="S231" i="34"/>
  <c r="R322" i="34"/>
  <c r="R265" i="34"/>
  <c r="S116" i="34"/>
  <c r="S45" i="34"/>
  <c r="S488" i="34"/>
  <c r="R337" i="34"/>
  <c r="R76" i="34"/>
  <c r="R14" i="34"/>
  <c r="S30" i="34"/>
  <c r="S472" i="34"/>
  <c r="S474" i="34"/>
  <c r="R228" i="34"/>
  <c r="R454" i="34"/>
  <c r="R229" i="34"/>
  <c r="S392" i="34"/>
  <c r="S344" i="34"/>
  <c r="R146" i="34"/>
  <c r="S393" i="34"/>
  <c r="S422" i="34"/>
  <c r="R253" i="34"/>
  <c r="R297" i="34"/>
  <c r="S438" i="34"/>
  <c r="S408" i="34"/>
  <c r="S36" i="34"/>
  <c r="S11" i="34"/>
  <c r="S18" i="34"/>
  <c r="S410" i="34"/>
  <c r="R497" i="34"/>
  <c r="S143" i="34"/>
  <c r="S412" i="34"/>
  <c r="R144" i="34"/>
  <c r="S103" i="34"/>
  <c r="S149" i="34"/>
  <c r="R16" i="34"/>
  <c r="S175" i="34"/>
  <c r="S446" i="34"/>
  <c r="R127" i="34"/>
  <c r="S37" i="34"/>
  <c r="S340" i="34"/>
  <c r="R13" i="34"/>
  <c r="S364" i="34"/>
  <c r="S79" i="34"/>
  <c r="R62" i="34"/>
  <c r="S277" i="34"/>
  <c r="S315" i="34"/>
  <c r="R143" i="34"/>
  <c r="S389" i="34"/>
  <c r="S439" i="34"/>
  <c r="S316" i="34"/>
  <c r="R175" i="34"/>
  <c r="S317" i="34"/>
  <c r="S413" i="34"/>
  <c r="R37" i="34"/>
  <c r="S261" i="34"/>
  <c r="S262" i="34"/>
  <c r="R364" i="34"/>
  <c r="R142" i="34"/>
  <c r="R161" i="34"/>
  <c r="S467" i="34"/>
  <c r="S411" i="34"/>
  <c r="R389" i="34"/>
  <c r="S78" i="34"/>
  <c r="S363" i="34"/>
  <c r="R261" i="34"/>
  <c r="S181" i="34"/>
  <c r="S51" i="34"/>
  <c r="R219" i="34"/>
  <c r="S351" i="34"/>
  <c r="S512" i="34"/>
  <c r="S230" i="34"/>
  <c r="R184" i="34"/>
  <c r="R106" i="34"/>
  <c r="S325" i="34"/>
  <c r="S426" i="34"/>
  <c r="S521" i="34"/>
  <c r="S227" i="34"/>
  <c r="R472" i="34"/>
  <c r="S378" i="34"/>
  <c r="S155" i="34"/>
  <c r="S327" i="34"/>
  <c r="R156" i="34"/>
  <c r="R503" i="34"/>
  <c r="R292" i="34"/>
  <c r="R93" i="34"/>
  <c r="R94" i="34"/>
  <c r="R456" i="34"/>
  <c r="R201" i="34"/>
  <c r="R202" i="34"/>
  <c r="R457" i="34"/>
  <c r="R27" i="34"/>
  <c r="R21" i="34"/>
  <c r="R114" i="34"/>
  <c r="R157" i="34"/>
  <c r="R203" i="34"/>
  <c r="R204" i="34"/>
  <c r="R371" i="34"/>
  <c r="R483" i="34"/>
  <c r="R69" i="34"/>
  <c r="R293" i="34"/>
  <c r="R484" i="34"/>
  <c r="R328" i="34"/>
  <c r="R294" i="34"/>
  <c r="R115" i="34"/>
  <c r="R485" i="34"/>
  <c r="R295" i="34"/>
  <c r="R205" i="34"/>
  <c r="R486" i="34"/>
  <c r="R206" i="34"/>
  <c r="R135" i="34"/>
  <c r="R487" i="34"/>
  <c r="R136" i="34"/>
  <c r="R392" i="34"/>
  <c r="R179" i="34"/>
  <c r="R422" i="34"/>
  <c r="R243" i="34"/>
  <c r="R330" i="34"/>
  <c r="R250" i="34"/>
  <c r="S251" i="34"/>
  <c r="R421" i="34"/>
  <c r="S252" i="34"/>
  <c r="R390" i="34"/>
  <c r="S253" i="34"/>
  <c r="R214" i="34"/>
  <c r="S494" i="34"/>
  <c r="R463" i="34"/>
  <c r="S476" i="34"/>
  <c r="R254" i="34"/>
  <c r="S334" i="34"/>
  <c r="R403" i="34"/>
  <c r="S423" i="34"/>
  <c r="R404" i="34"/>
  <c r="S84" i="34"/>
  <c r="R230" i="34"/>
  <c r="S536" i="34"/>
  <c r="R266" i="34"/>
  <c r="S287" i="34"/>
  <c r="R182" i="34"/>
  <c r="S517" i="34"/>
  <c r="R188" i="34"/>
  <c r="S137" i="34"/>
  <c r="R288" i="34"/>
  <c r="R528" i="34"/>
  <c r="S220" i="34"/>
  <c r="R479" i="34"/>
  <c r="R448" i="34"/>
  <c r="S17" i="34"/>
  <c r="S225" i="34"/>
  <c r="R391" i="34"/>
  <c r="R325" i="34"/>
  <c r="S102" i="34"/>
  <c r="R281" i="34"/>
  <c r="R375" i="34"/>
  <c r="R227" i="34"/>
  <c r="S66" i="34"/>
  <c r="R378" i="34"/>
  <c r="R475" i="34"/>
  <c r="R210" i="34"/>
  <c r="R122" i="34"/>
  <c r="R290" i="34"/>
  <c r="R211" i="34"/>
  <c r="R19" i="34"/>
  <c r="R96" i="34"/>
  <c r="S310" i="34"/>
  <c r="R251" i="34"/>
  <c r="R252" i="34"/>
  <c r="S537" i="34"/>
  <c r="S530" i="34"/>
  <c r="R476" i="34"/>
  <c r="S336" i="34"/>
  <c r="R334" i="34"/>
  <c r="R423" i="34"/>
  <c r="R277" i="34"/>
  <c r="S278" i="34"/>
  <c r="R191" i="34"/>
  <c r="R43" i="34"/>
  <c r="R415" i="34"/>
  <c r="R263" i="34"/>
  <c r="R434" i="34"/>
  <c r="R440" i="34"/>
  <c r="S174" i="34"/>
  <c r="R287" i="34"/>
  <c r="R224" i="34"/>
  <c r="S182" i="34"/>
  <c r="R152" i="34"/>
  <c r="S52" i="34"/>
  <c r="S183" i="34"/>
  <c r="R137" i="34"/>
  <c r="S145" i="34"/>
  <c r="S65" i="34"/>
  <c r="R220" i="34"/>
  <c r="S337" i="34"/>
  <c r="R129" i="34"/>
  <c r="R469" i="34"/>
  <c r="S506" i="34"/>
  <c r="R355" i="34"/>
  <c r="S376" i="34"/>
  <c r="R30" i="34"/>
  <c r="S326" i="34"/>
  <c r="R368" i="34"/>
  <c r="R91" i="34"/>
  <c r="S402" i="34"/>
  <c r="R310" i="34"/>
  <c r="S177" i="34"/>
  <c r="R15" i="34"/>
  <c r="R537" i="34"/>
  <c r="R336" i="34"/>
  <c r="S255" i="34"/>
  <c r="R123" i="34"/>
  <c r="S318" i="34"/>
  <c r="R416" i="34"/>
  <c r="S322" i="34"/>
  <c r="R174" i="34"/>
  <c r="S468" i="34"/>
  <c r="S70" i="34"/>
  <c r="S224" i="34"/>
  <c r="R418" i="34"/>
  <c r="S152" i="34"/>
  <c r="S504" i="34"/>
  <c r="R52" i="34"/>
  <c r="S460" i="34"/>
  <c r="R183" i="34"/>
  <c r="S493" i="34"/>
  <c r="S360" i="34"/>
  <c r="R65" i="34"/>
  <c r="S232" i="34"/>
  <c r="R233" i="34"/>
  <c r="R235" i="34"/>
  <c r="S14" i="34"/>
  <c r="R435" i="34"/>
  <c r="S112" i="34"/>
  <c r="R329" i="34"/>
  <c r="S88" i="34"/>
  <c r="R376" i="34"/>
  <c r="R377" i="34"/>
  <c r="S196" i="34"/>
  <c r="R356" i="34"/>
  <c r="S368" i="34"/>
  <c r="R200" i="34"/>
  <c r="S264" i="34"/>
  <c r="R264" i="34"/>
  <c r="S105" i="34"/>
  <c r="R105" i="34"/>
  <c r="S192" i="34"/>
  <c r="R192" i="34"/>
  <c r="S341" i="34"/>
  <c r="R341" i="34"/>
  <c r="S354" i="34"/>
  <c r="R354" i="34"/>
  <c r="S417" i="34"/>
  <c r="R417" i="34"/>
  <c r="S274" i="34"/>
  <c r="R274" i="34"/>
  <c r="S40" i="34"/>
  <c r="R40" i="34"/>
  <c r="R194" i="34"/>
  <c r="S194" i="34"/>
  <c r="R420" i="34"/>
  <c r="S420" i="34"/>
  <c r="R461" i="34"/>
  <c r="S461" i="34"/>
  <c r="S442" i="34"/>
  <c r="R442" i="34"/>
  <c r="S272" i="34"/>
  <c r="R272" i="34"/>
  <c r="S296" i="34"/>
  <c r="R296" i="34"/>
  <c r="S147" i="34"/>
  <c r="R147" i="34"/>
  <c r="S462" i="34"/>
  <c r="R462" i="34"/>
  <c r="S519" i="34"/>
  <c r="R519" i="34"/>
  <c r="S396" i="34"/>
  <c r="R396" i="34"/>
  <c r="S71" i="34"/>
  <c r="R71" i="34"/>
  <c r="S245" i="34"/>
  <c r="R245" i="34"/>
  <c r="S246" i="34"/>
  <c r="R246" i="34"/>
  <c r="S305" i="34"/>
  <c r="R305" i="34"/>
  <c r="S81" i="34"/>
  <c r="R81" i="34"/>
  <c r="S405" i="34"/>
  <c r="R405" i="34"/>
  <c r="S495" i="34"/>
  <c r="R495" i="34"/>
  <c r="S313" i="34"/>
  <c r="R313" i="34"/>
  <c r="S349" i="34"/>
  <c r="R349" i="34"/>
  <c r="S273" i="34"/>
  <c r="R273" i="34"/>
  <c r="S109" i="34"/>
  <c r="R109" i="34"/>
  <c r="S283" i="34"/>
  <c r="R283" i="34"/>
  <c r="S215" i="34"/>
  <c r="R215" i="34"/>
  <c r="S164" i="34"/>
  <c r="R164" i="34"/>
  <c r="S176" i="34"/>
  <c r="R176" i="34"/>
  <c r="S187" i="34"/>
  <c r="R187" i="34"/>
  <c r="S424" i="34"/>
  <c r="R424" i="34"/>
  <c r="S22" i="34"/>
  <c r="R22" i="34"/>
  <c r="S514" i="34"/>
  <c r="R165" i="34"/>
  <c r="S515" i="34"/>
  <c r="R408" i="34"/>
  <c r="S142" i="34"/>
  <c r="R284" i="34"/>
  <c r="S320" i="34"/>
  <c r="R257" i="34"/>
  <c r="S478" i="34"/>
  <c r="R180" i="34"/>
  <c r="S258" i="34"/>
  <c r="R11" i="34"/>
  <c r="S161" i="34"/>
  <c r="R315" i="34"/>
  <c r="S496" i="34"/>
  <c r="R260" i="34"/>
  <c r="S516" i="34"/>
  <c r="R276" i="34"/>
  <c r="S190" i="34"/>
  <c r="R410" i="34"/>
  <c r="R411" i="34"/>
  <c r="R412" i="34"/>
  <c r="R520" i="34"/>
  <c r="R149" i="34"/>
  <c r="R125" i="34"/>
  <c r="R446" i="34"/>
  <c r="R363" i="34"/>
  <c r="R340" i="34"/>
  <c r="R51" i="34"/>
  <c r="R79" i="34"/>
  <c r="R414" i="34"/>
  <c r="R84" i="34"/>
  <c r="R193" i="34"/>
  <c r="S223" i="34"/>
  <c r="R223" i="34"/>
  <c r="R536" i="34"/>
  <c r="R70" i="34"/>
  <c r="R372" i="34"/>
  <c r="S447" i="34"/>
  <c r="R447" i="34"/>
  <c r="S362" i="34"/>
  <c r="R362" i="34"/>
  <c r="S450" i="34"/>
  <c r="R450" i="34"/>
  <c r="S367" i="34"/>
  <c r="R367" i="34"/>
  <c r="S119" i="34"/>
  <c r="R119" i="34"/>
  <c r="S209" i="34"/>
  <c r="R209" i="34"/>
  <c r="R39" i="34"/>
  <c r="S39" i="34"/>
  <c r="R32" i="34"/>
  <c r="S32" i="34"/>
  <c r="S85" i="34"/>
  <c r="R85" i="34"/>
  <c r="S75" i="34"/>
  <c r="R75" i="34"/>
  <c r="S321" i="34"/>
  <c r="R321" i="34"/>
  <c r="S111" i="34"/>
  <c r="R41" i="34"/>
  <c r="S41" i="34"/>
  <c r="R379" i="34"/>
  <c r="S379" i="34"/>
  <c r="R197" i="34"/>
  <c r="S197" i="34"/>
  <c r="R154" i="34"/>
  <c r="S154" i="34"/>
  <c r="S319" i="34"/>
  <c r="S353" i="34"/>
  <c r="R353" i="34"/>
  <c r="S286" i="34"/>
  <c r="R286" i="34"/>
  <c r="S163" i="34"/>
  <c r="R163" i="34"/>
  <c r="S53" i="34"/>
  <c r="R53" i="34"/>
  <c r="R34" i="34"/>
  <c r="S34" i="34"/>
  <c r="R83" i="34"/>
  <c r="S407" i="34"/>
  <c r="R438" i="34"/>
  <c r="S140" i="34"/>
  <c r="R168" i="34"/>
  <c r="S445" i="34"/>
  <c r="R357" i="34"/>
  <c r="S466" i="34"/>
  <c r="R535" i="34"/>
  <c r="S285" i="34"/>
  <c r="R36" i="34"/>
  <c r="S511" i="34"/>
  <c r="R259" i="34"/>
  <c r="S72" i="34"/>
  <c r="R77" i="34"/>
  <c r="S335" i="34"/>
  <c r="R409" i="34"/>
  <c r="S428" i="34"/>
  <c r="R18" i="34"/>
  <c r="R350" i="34"/>
  <c r="R126" i="34"/>
  <c r="R439" i="34"/>
  <c r="R42" i="34"/>
  <c r="R104" i="34"/>
  <c r="R150" i="34"/>
  <c r="R413" i="34"/>
  <c r="R110" i="34"/>
  <c r="R262" i="34"/>
  <c r="R151" i="34"/>
  <c r="R352" i="34"/>
  <c r="R512" i="34"/>
  <c r="R29" i="34"/>
  <c r="S63" i="34"/>
  <c r="S265" i="34"/>
  <c r="S128" i="34"/>
  <c r="R128" i="34"/>
  <c r="R61" i="34"/>
  <c r="R358" i="34"/>
  <c r="S492" i="34"/>
  <c r="R145" i="34"/>
  <c r="S158" i="34"/>
  <c r="R158" i="34"/>
  <c r="S208" i="34"/>
  <c r="R208" i="34"/>
  <c r="S388" i="34"/>
  <c r="R388" i="34"/>
  <c r="S470" i="34"/>
  <c r="R470" i="34"/>
  <c r="S12" i="34"/>
  <c r="R12" i="34"/>
  <c r="S323" i="34"/>
  <c r="R323" i="34"/>
  <c r="R212" i="34"/>
  <c r="S212" i="34"/>
  <c r="R531" i="34"/>
  <c r="S531" i="34"/>
  <c r="S80" i="34"/>
  <c r="R80" i="34"/>
  <c r="S505" i="34"/>
  <c r="R505" i="34"/>
  <c r="S237" i="34"/>
  <c r="R237" i="34"/>
  <c r="S107" i="34"/>
  <c r="R107" i="34"/>
  <c r="S56" i="34"/>
  <c r="R56" i="34"/>
  <c r="S524" i="34"/>
  <c r="R524" i="34"/>
  <c r="S449" i="34"/>
  <c r="R449" i="34"/>
  <c r="S374" i="34"/>
  <c r="R374" i="34"/>
  <c r="S238" i="34"/>
  <c r="R238" i="34"/>
  <c r="S207" i="34"/>
  <c r="R207" i="34"/>
  <c r="S121" i="34"/>
  <c r="R121" i="34"/>
  <c r="S57" i="34"/>
  <c r="R57" i="34"/>
  <c r="S240" i="34"/>
  <c r="R240" i="34"/>
  <c r="S306" i="34"/>
  <c r="R306" i="34"/>
  <c r="S247" i="34"/>
  <c r="R247" i="34"/>
  <c r="S307" i="34"/>
  <c r="R307" i="34"/>
  <c r="S248" i="34"/>
  <c r="R248" i="34"/>
  <c r="S339" i="34"/>
  <c r="R339" i="34"/>
  <c r="S533" i="34"/>
  <c r="R533" i="34"/>
  <c r="S213" i="34"/>
  <c r="R213" i="34"/>
  <c r="S401" i="34"/>
  <c r="R401" i="34"/>
  <c r="R116" i="34"/>
  <c r="R45" i="34"/>
  <c r="R488" i="34"/>
  <c r="R513" i="34"/>
  <c r="R279" i="34"/>
  <c r="R373" i="34"/>
  <c r="R480" i="34"/>
  <c r="R361" i="34"/>
  <c r="R426" i="34"/>
  <c r="R169" i="34"/>
  <c r="R226" i="34"/>
  <c r="R471" i="34"/>
  <c r="R521" i="34"/>
  <c r="R481" i="34"/>
  <c r="R473" i="34"/>
  <c r="R451" i="34"/>
  <c r="R502" i="34"/>
  <c r="S502" i="34"/>
  <c r="S455" i="34"/>
  <c r="R455" i="34"/>
  <c r="S132" i="34"/>
  <c r="R132" i="34"/>
  <c r="S429" i="34"/>
  <c r="R429" i="34"/>
  <c r="S432" i="34"/>
  <c r="R432" i="34"/>
  <c r="S20" i="34"/>
  <c r="R20" i="34"/>
  <c r="S133" i="34"/>
  <c r="R133" i="34"/>
  <c r="S199" i="34"/>
  <c r="R199" i="34"/>
  <c r="S370" i="34"/>
  <c r="R370" i="34"/>
  <c r="R92" i="34"/>
  <c r="S153" i="34"/>
  <c r="S86" i="34"/>
  <c r="S87" i="34"/>
  <c r="S338" i="34"/>
  <c r="S518" i="34"/>
  <c r="S391" i="34"/>
  <c r="S431" i="34"/>
  <c r="R431" i="34"/>
  <c r="S236" i="34"/>
  <c r="R236" i="34"/>
  <c r="S95" i="34"/>
  <c r="R95" i="34"/>
  <c r="S221" i="34"/>
  <c r="R221" i="34"/>
  <c r="S532" i="34"/>
  <c r="R532" i="34"/>
  <c r="S289" i="34"/>
  <c r="R289" i="34"/>
  <c r="S159" i="34"/>
  <c r="R159" i="34"/>
  <c r="S160" i="34"/>
  <c r="R160" i="34"/>
  <c r="S280" i="34"/>
  <c r="R280" i="34"/>
  <c r="S44" i="34"/>
  <c r="R44" i="34"/>
  <c r="S441" i="34"/>
  <c r="R441" i="34"/>
  <c r="S185" i="34"/>
  <c r="R185" i="34"/>
  <c r="S239" i="34"/>
  <c r="R239" i="34"/>
  <c r="S454" i="34"/>
  <c r="S47" i="34"/>
  <c r="S89" i="34"/>
  <c r="S134" i="34"/>
  <c r="R134" i="34"/>
  <c r="R198" i="34"/>
  <c r="R38" i="34"/>
  <c r="S25" i="34"/>
  <c r="R25" i="34"/>
  <c r="S369" i="34"/>
  <c r="R369" i="34"/>
  <c r="S291" i="34"/>
  <c r="R291" i="34"/>
  <c r="S67" i="34"/>
  <c r="R67" i="34"/>
  <c r="S113" i="34"/>
  <c r="R113" i="34"/>
  <c r="S522" i="34"/>
  <c r="R522" i="34"/>
  <c r="S90" i="34"/>
  <c r="R90" i="34"/>
  <c r="S482" i="34"/>
  <c r="R482" i="34"/>
  <c r="S108" i="34"/>
  <c r="R108" i="34"/>
  <c r="S332" i="34"/>
  <c r="R332" i="34"/>
  <c r="S54" i="34"/>
  <c r="R54" i="34"/>
  <c r="S97" i="34"/>
  <c r="R97" i="34"/>
  <c r="S507" i="34"/>
  <c r="R507" i="34"/>
  <c r="S430" i="34"/>
  <c r="R430" i="34"/>
  <c r="S395" i="34"/>
  <c r="R395" i="34"/>
  <c r="S244" i="34"/>
  <c r="R244" i="34"/>
  <c r="S189" i="34"/>
  <c r="R189" i="34"/>
  <c r="S304" i="34"/>
  <c r="R304" i="34"/>
  <c r="S345" i="34"/>
  <c r="R345" i="34"/>
  <c r="S397" i="34"/>
  <c r="R397" i="34"/>
  <c r="S178" i="34"/>
  <c r="R178" i="34"/>
  <c r="S477" i="34"/>
  <c r="R477" i="34"/>
  <c r="S347" i="34"/>
  <c r="R347" i="34"/>
  <c r="S348" i="34"/>
  <c r="R348" i="34"/>
  <c r="S406" i="34"/>
  <c r="R406" i="34"/>
  <c r="S444" i="34"/>
  <c r="R444" i="34"/>
  <c r="S299" i="34"/>
  <c r="R299" i="34"/>
  <c r="S148" i="34"/>
  <c r="R148" i="34"/>
  <c r="S333" i="34"/>
  <c r="R333" i="34"/>
  <c r="S314" i="34"/>
  <c r="R314" i="34"/>
  <c r="S124" i="34"/>
  <c r="R124" i="34"/>
  <c r="S82" i="34"/>
  <c r="R82" i="34"/>
  <c r="S98" i="34"/>
  <c r="R98" i="34"/>
  <c r="S166" i="34"/>
  <c r="R166" i="34"/>
  <c r="S346" i="34"/>
  <c r="R346" i="34"/>
  <c r="S436" i="34"/>
  <c r="R436" i="34"/>
  <c r="S399" i="34"/>
  <c r="R399" i="34"/>
  <c r="S400" i="34"/>
  <c r="R400" i="34"/>
  <c r="S186" i="34"/>
  <c r="R186" i="34"/>
  <c r="S308" i="34"/>
  <c r="R308" i="34"/>
  <c r="S309" i="34"/>
  <c r="R309" i="34"/>
  <c r="S249" i="34"/>
  <c r="R249" i="34"/>
  <c r="S425" i="34"/>
  <c r="R425" i="34"/>
  <c r="E212" i="40" l="1"/>
  <c r="S71" i="32"/>
  <c r="S63" i="32"/>
  <c r="Q16" i="33" l="1"/>
  <c r="Q14" i="33"/>
  <c r="Q13" i="33"/>
  <c r="Q11" i="33"/>
  <c r="Q10" i="33"/>
  <c r="Q9" i="33"/>
  <c r="Q8" i="33"/>
  <c r="Q7" i="33"/>
  <c r="Q21" i="33" l="1"/>
  <c r="Q20" i="33"/>
  <c r="S784" i="32" l="1"/>
  <c r="S785" i="32"/>
  <c r="S270" i="32"/>
  <c r="S732" i="32"/>
  <c r="S722" i="32"/>
  <c r="S724" i="32"/>
  <c r="S666" i="32"/>
  <c r="S668" i="32"/>
  <c r="S664" i="32"/>
  <c r="S667" i="32"/>
  <c r="S669" i="32"/>
  <c r="S402" i="32"/>
  <c r="S670" i="32"/>
  <c r="S543" i="32"/>
  <c r="S606" i="32"/>
  <c r="S608" i="32"/>
  <c r="S610" i="32"/>
  <c r="S604" i="32"/>
  <c r="S607" i="32"/>
  <c r="S611" i="32"/>
  <c r="S479" i="32"/>
  <c r="S485" i="32"/>
  <c r="S489" i="32"/>
  <c r="S507" i="32"/>
  <c r="S509" i="32"/>
  <c r="S544" i="32"/>
  <c r="S469" i="32"/>
  <c r="S470" i="32"/>
  <c r="S475" i="32"/>
  <c r="S478" i="32"/>
  <c r="S506" i="32"/>
  <c r="S468" i="32"/>
  <c r="S472" i="32"/>
  <c r="S508" i="32"/>
  <c r="S487" i="32"/>
  <c r="S292" i="32"/>
  <c r="S302" i="32"/>
  <c r="S484" i="32"/>
  <c r="S488" i="32"/>
  <c r="S466" i="32"/>
  <c r="S474" i="32"/>
  <c r="S481" i="32"/>
  <c r="S476" i="32"/>
  <c r="S477" i="32"/>
  <c r="S486" i="32"/>
  <c r="S467" i="32"/>
  <c r="S473" i="32"/>
  <c r="S483" i="32"/>
  <c r="S406" i="32"/>
  <c r="S410" i="32"/>
  <c r="S392" i="32"/>
  <c r="S393" i="32"/>
  <c r="S408" i="32"/>
  <c r="S399" i="32"/>
  <c r="S401" i="32"/>
  <c r="S390" i="32"/>
  <c r="S391" i="32"/>
  <c r="S396" i="32"/>
  <c r="S403" i="32"/>
  <c r="S404" i="32"/>
  <c r="S412" i="32"/>
  <c r="S394" i="32"/>
  <c r="S400" i="32"/>
  <c r="S407" i="32"/>
  <c r="S409" i="32"/>
  <c r="S395" i="32"/>
  <c r="S397" i="32"/>
  <c r="S411" i="32"/>
  <c r="S299" i="32"/>
  <c r="S308" i="32"/>
  <c r="S310" i="32"/>
  <c r="S324" i="32"/>
  <c r="S314" i="32"/>
  <c r="S320" i="32"/>
  <c r="S295" i="32"/>
  <c r="S300" i="32"/>
  <c r="S305" i="32"/>
  <c r="S298" i="32"/>
  <c r="S315" i="32"/>
  <c r="S317" i="32"/>
  <c r="S293" i="32"/>
  <c r="S329" i="32"/>
  <c r="S297" i="32"/>
  <c r="S309" i="32"/>
  <c r="S316" i="32"/>
  <c r="S325" i="32"/>
  <c r="S296" i="32"/>
  <c r="S301" i="32"/>
  <c r="S307" i="32"/>
  <c r="S312" i="32"/>
  <c r="S322" i="32"/>
  <c r="S306" i="32"/>
  <c r="S313" i="32"/>
  <c r="S323" i="32"/>
  <c r="S328" i="32"/>
  <c r="S331" i="32"/>
  <c r="S240" i="32" l="1"/>
  <c r="S241" i="32"/>
  <c r="S211" i="32"/>
  <c r="S189" i="32"/>
  <c r="S232" i="32"/>
  <c r="S231" i="32"/>
  <c r="S190" i="32"/>
  <c r="S192" i="32"/>
  <c r="S43" i="32"/>
  <c r="S46" i="32"/>
  <c r="S191" i="32"/>
  <c r="S188" i="32"/>
  <c r="S59" i="32"/>
  <c r="S60" i="32"/>
  <c r="S73" i="32"/>
  <c r="S70" i="32"/>
  <c r="S72" i="32"/>
  <c r="S45" i="32"/>
  <c r="S47" i="32"/>
  <c r="S49" i="32"/>
  <c r="S44" i="32"/>
  <c r="S48" i="32"/>
  <c r="S35" i="32"/>
  <c r="S34" i="32"/>
  <c r="I70" i="28" l="1"/>
  <c r="D40" i="29"/>
  <c r="D39" i="29"/>
  <c r="P27" i="29" l="1"/>
  <c r="P25" i="29"/>
  <c r="P26" i="29"/>
  <c r="P28" i="29"/>
  <c r="P29" i="29"/>
  <c r="P30" i="29"/>
  <c r="P31" i="29"/>
  <c r="P32" i="29"/>
  <c r="P33" i="29"/>
  <c r="P35" i="29"/>
  <c r="P37" i="29"/>
  <c r="P38" i="29"/>
  <c r="R788" i="32" l="1"/>
  <c r="R774" i="32"/>
  <c r="R759" i="32"/>
  <c r="R261" i="32"/>
  <c r="K788" i="32"/>
  <c r="K774" i="32"/>
  <c r="K759" i="32"/>
  <c r="P16" i="29" l="1"/>
  <c r="G57" i="28"/>
  <c r="P71" i="28"/>
  <c r="P70" i="28"/>
  <c r="J40" i="29" l="1"/>
  <c r="I40" i="29"/>
  <c r="H40" i="29"/>
  <c r="G40" i="29"/>
  <c r="J39" i="29"/>
  <c r="I39" i="29"/>
  <c r="H39" i="29"/>
  <c r="G39" i="29"/>
  <c r="K38" i="29"/>
  <c r="K37" i="29"/>
  <c r="K35" i="29"/>
  <c r="K33" i="29"/>
  <c r="K32" i="29"/>
  <c r="K31" i="29"/>
  <c r="K30" i="29"/>
  <c r="K29" i="29"/>
  <c r="K28" i="29"/>
  <c r="K27" i="29"/>
  <c r="K26" i="29"/>
  <c r="K25" i="29"/>
  <c r="E59" i="29"/>
  <c r="D59" i="29"/>
  <c r="C59" i="29"/>
  <c r="B59" i="29"/>
  <c r="E58" i="29"/>
  <c r="D58" i="29"/>
  <c r="C58" i="29"/>
  <c r="B58" i="29"/>
  <c r="F57" i="29"/>
  <c r="F56" i="29"/>
  <c r="F54" i="29"/>
  <c r="F52" i="29"/>
  <c r="F51" i="29"/>
  <c r="F50" i="29"/>
  <c r="F49" i="29"/>
  <c r="F48" i="29"/>
  <c r="F47" i="29"/>
  <c r="F46" i="29"/>
  <c r="F45" i="29"/>
  <c r="F44" i="29"/>
  <c r="K39" i="29" l="1"/>
  <c r="K40" i="29"/>
  <c r="F58" i="29"/>
  <c r="F59" i="29"/>
  <c r="H32" i="25"/>
  <c r="R533" i="32" l="1"/>
  <c r="K533" i="32"/>
  <c r="R532" i="32"/>
  <c r="K532" i="32"/>
  <c r="R531" i="32"/>
  <c r="K531" i="32"/>
  <c r="R530" i="32"/>
  <c r="K530" i="32"/>
  <c r="S532" i="32" l="1"/>
  <c r="S530" i="32"/>
  <c r="S531" i="32"/>
  <c r="S533" i="32"/>
  <c r="R564" i="32"/>
  <c r="K564" i="32"/>
  <c r="S770" i="32" l="1"/>
  <c r="S782" i="32"/>
  <c r="S373" i="32"/>
  <c r="S377" i="32"/>
  <c r="S769" i="32"/>
  <c r="S771" i="32"/>
  <c r="S564" i="32"/>
  <c r="S290" i="32"/>
  <c r="S288" i="32"/>
  <c r="S334" i="32"/>
  <c r="S336" i="32"/>
  <c r="S287" i="32"/>
  <c r="S375" i="32"/>
  <c r="S333" i="32"/>
  <c r="S335" i="32"/>
  <c r="S337" i="32"/>
  <c r="S339" i="32"/>
  <c r="S372" i="32"/>
  <c r="S289" i="32"/>
  <c r="S374" i="32"/>
  <c r="S376" i="32"/>
  <c r="S291" i="32"/>
  <c r="S332" i="32"/>
  <c r="S378" i="32"/>
  <c r="B40" i="25" l="1"/>
  <c r="G32" i="25"/>
  <c r="E40" i="29" l="1"/>
  <c r="F40" i="29" s="1"/>
  <c r="C40" i="29"/>
  <c r="B40" i="29"/>
  <c r="E39" i="29"/>
  <c r="F39" i="29" s="1"/>
  <c r="C39" i="29"/>
  <c r="B39" i="29"/>
  <c r="F38" i="29"/>
  <c r="F37" i="29"/>
  <c r="F35" i="29"/>
  <c r="F33" i="29"/>
  <c r="F32" i="29"/>
  <c r="F31" i="29"/>
  <c r="F30" i="29"/>
  <c r="F29" i="29"/>
  <c r="F28" i="29"/>
  <c r="F27" i="29"/>
  <c r="F26" i="29"/>
  <c r="F25" i="29"/>
  <c r="E258" i="32" l="1"/>
  <c r="R256" i="32"/>
  <c r="K256" i="32"/>
  <c r="R255" i="32"/>
  <c r="K255" i="32"/>
  <c r="R254" i="32"/>
  <c r="K254" i="32"/>
  <c r="R253" i="32"/>
  <c r="K253" i="32"/>
  <c r="R252" i="32"/>
  <c r="K252" i="32"/>
  <c r="R251" i="32"/>
  <c r="K251" i="32"/>
  <c r="R250" i="32"/>
  <c r="K250" i="32"/>
  <c r="Q536" i="32"/>
  <c r="N536" i="32"/>
  <c r="M536" i="32"/>
  <c r="L536" i="32"/>
  <c r="J536" i="32"/>
  <c r="I536" i="32"/>
  <c r="F536" i="32"/>
  <c r="E536" i="32"/>
  <c r="R534" i="32"/>
  <c r="K534" i="32"/>
  <c r="R529" i="32"/>
  <c r="K529" i="32"/>
  <c r="E260" i="32" l="1"/>
  <c r="S250" i="32"/>
  <c r="S252" i="32"/>
  <c r="S254" i="32"/>
  <c r="S256" i="32"/>
  <c r="S755" i="32"/>
  <c r="S251" i="32"/>
  <c r="S253" i="32"/>
  <c r="S255" i="32"/>
  <c r="S512" i="32"/>
  <c r="R536" i="32"/>
  <c r="S534" i="32"/>
  <c r="K536" i="32"/>
  <c r="S529" i="32"/>
  <c r="S464" i="32"/>
  <c r="S465" i="32"/>
  <c r="S463" i="32"/>
  <c r="S513" i="32"/>
  <c r="S514" i="32"/>
  <c r="S416" i="32"/>
  <c r="S417" i="32"/>
  <c r="S304" i="32"/>
  <c r="S753" i="32"/>
  <c r="S319" i="32"/>
  <c r="S379" i="32"/>
  <c r="E47" i="40" l="1"/>
  <c r="E43" i="40"/>
  <c r="E44" i="40"/>
  <c r="E48" i="40"/>
  <c r="E46" i="40"/>
  <c r="E45" i="40"/>
  <c r="S536" i="32"/>
  <c r="E50" i="40" l="1"/>
  <c r="O21" i="29"/>
  <c r="N21" i="29"/>
  <c r="M21" i="29"/>
  <c r="L21" i="29"/>
  <c r="O20" i="29"/>
  <c r="N20" i="29"/>
  <c r="P20" i="29" s="1"/>
  <c r="M20" i="29"/>
  <c r="L20" i="29"/>
  <c r="P19" i="29"/>
  <c r="P14" i="29"/>
  <c r="P13" i="29"/>
  <c r="P12" i="29"/>
  <c r="P11" i="29"/>
  <c r="P10" i="29"/>
  <c r="P9" i="29"/>
  <c r="P8" i="29"/>
  <c r="P7" i="29"/>
  <c r="P6" i="29"/>
  <c r="F32" i="25"/>
  <c r="P21" i="29" l="1"/>
  <c r="Q795" i="32" l="1"/>
  <c r="N795" i="32"/>
  <c r="M795" i="32"/>
  <c r="J795" i="32"/>
  <c r="I795" i="32"/>
  <c r="F795" i="32"/>
  <c r="Q758" i="32"/>
  <c r="Q734" i="32"/>
  <c r="R734" i="32"/>
  <c r="Q682" i="32"/>
  <c r="R795" i="32"/>
  <c r="Q566" i="32"/>
  <c r="N566" i="32"/>
  <c r="M566" i="32"/>
  <c r="L566" i="32"/>
  <c r="J566" i="32"/>
  <c r="I566" i="32"/>
  <c r="I592" i="32" s="1"/>
  <c r="F566" i="32"/>
  <c r="F592" i="32" s="1"/>
  <c r="E566" i="32"/>
  <c r="Q524" i="32"/>
  <c r="R258" i="32"/>
  <c r="Q258" i="32"/>
  <c r="N258" i="32"/>
  <c r="N260" i="32" s="1"/>
  <c r="M258" i="32"/>
  <c r="M260" i="32" s="1"/>
  <c r="L258" i="32"/>
  <c r="L260" i="32" s="1"/>
  <c r="K258" i="32"/>
  <c r="K260" i="32" s="1"/>
  <c r="J258" i="32"/>
  <c r="J260" i="32" s="1"/>
  <c r="I258" i="32"/>
  <c r="I260" i="32" s="1"/>
  <c r="F258" i="32"/>
  <c r="Q244" i="32"/>
  <c r="Q234" i="32"/>
  <c r="Q151" i="32"/>
  <c r="F151" i="32"/>
  <c r="F75" i="32"/>
  <c r="F37" i="32"/>
  <c r="R37" i="32"/>
  <c r="Q28" i="32"/>
  <c r="N28" i="32"/>
  <c r="M28" i="32"/>
  <c r="L28" i="32"/>
  <c r="J28" i="32"/>
  <c r="N17" i="32"/>
  <c r="M17" i="32"/>
  <c r="L17" i="32"/>
  <c r="J17" i="32"/>
  <c r="K17" i="32"/>
  <c r="E592" i="32" l="1"/>
  <c r="H71" i="40"/>
  <c r="F260" i="32"/>
  <c r="H46" i="40" s="1"/>
  <c r="J71" i="40"/>
  <c r="P72" i="40"/>
  <c r="Q73" i="40"/>
  <c r="J72" i="40"/>
  <c r="Q72" i="40"/>
  <c r="I71" i="40"/>
  <c r="P71" i="40"/>
  <c r="H72" i="40"/>
  <c r="O72" i="40"/>
  <c r="I73" i="40"/>
  <c r="P73" i="40"/>
  <c r="J75" i="40"/>
  <c r="Q75" i="40"/>
  <c r="M592" i="32"/>
  <c r="I72" i="40"/>
  <c r="L75" i="40"/>
  <c r="N592" i="32"/>
  <c r="P163" i="40" s="1"/>
  <c r="J73" i="40"/>
  <c r="L73" i="40"/>
  <c r="H75" i="40"/>
  <c r="Q592" i="32"/>
  <c r="Q163" i="40" s="1"/>
  <c r="L592" i="32"/>
  <c r="Q71" i="40"/>
  <c r="L71" i="40"/>
  <c r="O75" i="40"/>
  <c r="O71" i="40"/>
  <c r="L72" i="40"/>
  <c r="H73" i="40"/>
  <c r="O73" i="40"/>
  <c r="I75" i="40"/>
  <c r="P75" i="40"/>
  <c r="J592" i="32"/>
  <c r="R558" i="32"/>
  <c r="K795" i="32"/>
  <c r="R682" i="32"/>
  <c r="S12" i="32"/>
  <c r="R787" i="32"/>
  <c r="R151" i="32"/>
  <c r="R179" i="32"/>
  <c r="R244" i="32"/>
  <c r="R758" i="32"/>
  <c r="R773" i="32"/>
  <c r="R383" i="32"/>
  <c r="R234" i="32"/>
  <c r="R524" i="32"/>
  <c r="R715" i="32"/>
  <c r="R726" i="32"/>
  <c r="R17" i="32"/>
  <c r="S790" i="32"/>
  <c r="S23" i="32"/>
  <c r="S33" i="32"/>
  <c r="S195" i="32"/>
  <c r="S774" i="32"/>
  <c r="S258" i="32"/>
  <c r="S517" i="32"/>
  <c r="S26" i="32"/>
  <c r="S85" i="32"/>
  <c r="S187" i="32"/>
  <c r="I46" i="40"/>
  <c r="S156" i="32"/>
  <c r="S185" i="32"/>
  <c r="S330" i="32"/>
  <c r="S414" i="32"/>
  <c r="S452" i="32"/>
  <c r="S609" i="32"/>
  <c r="S613" i="32"/>
  <c r="S616" i="32"/>
  <c r="S731" i="32"/>
  <c r="S788" i="32"/>
  <c r="S415" i="32"/>
  <c r="S518" i="32"/>
  <c r="S461" i="32"/>
  <c r="S625" i="32"/>
  <c r="N743" i="32"/>
  <c r="S62" i="32"/>
  <c r="S196" i="32"/>
  <c r="S388" i="32"/>
  <c r="S193" i="32"/>
  <c r="S197" i="32"/>
  <c r="S56" i="32"/>
  <c r="S767" i="32"/>
  <c r="S615" i="32"/>
  <c r="S721" i="32"/>
  <c r="S744" i="32"/>
  <c r="J46" i="40"/>
  <c r="R28" i="32"/>
  <c r="K28" i="32"/>
  <c r="S58" i="32"/>
  <c r="R75" i="32"/>
  <c r="S186" i="32"/>
  <c r="Q260" i="32"/>
  <c r="Q46" i="40" s="1"/>
  <c r="S210" i="32"/>
  <c r="S184" i="32"/>
  <c r="S198" i="32"/>
  <c r="S413" i="32"/>
  <c r="S516" i="32"/>
  <c r="S519" i="32"/>
  <c r="K566" i="32"/>
  <c r="S603" i="32"/>
  <c r="J743" i="32"/>
  <c r="S792" i="32"/>
  <c r="S553" i="32"/>
  <c r="S555" i="32"/>
  <c r="S520" i="32"/>
  <c r="S614" i="32"/>
  <c r="L743" i="32"/>
  <c r="S752" i="32"/>
  <c r="S294" i="32"/>
  <c r="S612" i="32"/>
  <c r="S663" i="32"/>
  <c r="S679" i="32"/>
  <c r="S768" i="32"/>
  <c r="P46" i="40"/>
  <c r="S25" i="32"/>
  <c r="S94" i="32"/>
  <c r="S194" i="32"/>
  <c r="S239" i="32"/>
  <c r="S261" i="32"/>
  <c r="S542" i="32"/>
  <c r="M743" i="32"/>
  <c r="O209" i="40" s="1"/>
  <c r="S24" i="32"/>
  <c r="S389" i="32"/>
  <c r="S462" i="32"/>
  <c r="R566" i="32"/>
  <c r="S680" i="32"/>
  <c r="S754" i="32"/>
  <c r="S602" i="32"/>
  <c r="S624" i="32"/>
  <c r="R741" i="32"/>
  <c r="S554" i="32"/>
  <c r="S460" i="32"/>
  <c r="S515" i="32"/>
  <c r="S593" i="32"/>
  <c r="Q743" i="32"/>
  <c r="Q207" i="40" s="1"/>
  <c r="S720" i="32"/>
  <c r="S759" i="32"/>
  <c r="E161" i="40" l="1"/>
  <c r="E160" i="40"/>
  <c r="E162" i="40"/>
  <c r="E163" i="40"/>
  <c r="R592" i="32"/>
  <c r="R163" i="40" s="1"/>
  <c r="S17" i="32"/>
  <c r="R84" i="32"/>
  <c r="P161" i="40"/>
  <c r="Q162" i="40"/>
  <c r="P162" i="40"/>
  <c r="I48" i="40"/>
  <c r="I44" i="40"/>
  <c r="I43" i="40"/>
  <c r="P159" i="40"/>
  <c r="P160" i="40"/>
  <c r="Q206" i="40"/>
  <c r="R75" i="40"/>
  <c r="O46" i="40"/>
  <c r="O44" i="40"/>
  <c r="O43" i="40"/>
  <c r="O45" i="40"/>
  <c r="O48" i="40"/>
  <c r="O47" i="40"/>
  <c r="L46" i="40"/>
  <c r="L48" i="40"/>
  <c r="L47" i="40"/>
  <c r="L43" i="40"/>
  <c r="L45" i="40"/>
  <c r="L44" i="40"/>
  <c r="P207" i="40"/>
  <c r="P209" i="40"/>
  <c r="P211" i="40"/>
  <c r="P205" i="40"/>
  <c r="P206" i="40"/>
  <c r="P208" i="40"/>
  <c r="P210" i="40"/>
  <c r="K72" i="40"/>
  <c r="K592" i="32"/>
  <c r="K76" i="40"/>
  <c r="S76" i="40" s="1"/>
  <c r="P47" i="40"/>
  <c r="J44" i="40"/>
  <c r="R71" i="40"/>
  <c r="Q205" i="40"/>
  <c r="I47" i="40"/>
  <c r="Q43" i="40"/>
  <c r="R72" i="40"/>
  <c r="O210" i="40"/>
  <c r="O208" i="40"/>
  <c r="H47" i="40"/>
  <c r="P43" i="40"/>
  <c r="J45" i="40"/>
  <c r="H43" i="40"/>
  <c r="Q210" i="40"/>
  <c r="Q208" i="40"/>
  <c r="O206" i="40"/>
  <c r="Q161" i="40"/>
  <c r="J47" i="40"/>
  <c r="H44" i="40"/>
  <c r="K75" i="40"/>
  <c r="R73" i="40"/>
  <c r="K73" i="40"/>
  <c r="Q211" i="40"/>
  <c r="Q209" i="40"/>
  <c r="O207" i="40"/>
  <c r="Q48" i="40"/>
  <c r="J43" i="40"/>
  <c r="P48" i="40"/>
  <c r="O205" i="40"/>
  <c r="H48" i="40"/>
  <c r="P44" i="40"/>
  <c r="P45" i="40"/>
  <c r="K71" i="40"/>
  <c r="J48" i="40"/>
  <c r="H45" i="40"/>
  <c r="Q159" i="40"/>
  <c r="Q44" i="40"/>
  <c r="O211" i="40"/>
  <c r="Q160" i="40"/>
  <c r="I45" i="40"/>
  <c r="Q45" i="40"/>
  <c r="Q47" i="40"/>
  <c r="S82" i="32"/>
  <c r="K743" i="32"/>
  <c r="R743" i="32"/>
  <c r="R210" i="40" s="1"/>
  <c r="R260" i="32"/>
  <c r="S201" i="32"/>
  <c r="S758" i="32"/>
  <c r="S715" i="32"/>
  <c r="S195" i="40" s="1"/>
  <c r="S179" i="32"/>
  <c r="S75" i="32"/>
  <c r="S51" i="32"/>
  <c r="S234" i="32"/>
  <c r="S117" i="32"/>
  <c r="S37" i="32"/>
  <c r="S734" i="32"/>
  <c r="S197" i="40" s="1"/>
  <c r="S795" i="32"/>
  <c r="S244" i="32"/>
  <c r="S28" i="32"/>
  <c r="S726" i="32"/>
  <c r="S196" i="40" s="1"/>
  <c r="S566" i="32"/>
  <c r="S787" i="32"/>
  <c r="S151" i="32"/>
  <c r="S558" i="32"/>
  <c r="S657" i="32"/>
  <c r="S193" i="40" s="1"/>
  <c r="S773" i="32"/>
  <c r="S619" i="32"/>
  <c r="S192" i="40" s="1"/>
  <c r="S524" i="32"/>
  <c r="S383" i="32"/>
  <c r="S741" i="32"/>
  <c r="S198" i="40" s="1"/>
  <c r="S682" i="32"/>
  <c r="S194" i="40" s="1"/>
  <c r="S455" i="32"/>
  <c r="E164" i="40" l="1"/>
  <c r="R45" i="40"/>
  <c r="K45" i="40"/>
  <c r="P164" i="40"/>
  <c r="I50" i="40"/>
  <c r="Q164" i="40"/>
  <c r="L50" i="40"/>
  <c r="R160" i="40"/>
  <c r="S73" i="40"/>
  <c r="P50" i="40"/>
  <c r="S210" i="40"/>
  <c r="R209" i="40"/>
  <c r="O212" i="40"/>
  <c r="J50" i="40"/>
  <c r="R159" i="40"/>
  <c r="S70" i="40"/>
  <c r="S163" i="40"/>
  <c r="R48" i="40"/>
  <c r="R161" i="40"/>
  <c r="S161" i="40" s="1"/>
  <c r="R211" i="40"/>
  <c r="S72" i="40"/>
  <c r="Q50" i="40"/>
  <c r="Q212" i="40"/>
  <c r="R207" i="40"/>
  <c r="R205" i="40"/>
  <c r="R162" i="40"/>
  <c r="P212" i="40"/>
  <c r="S75" i="40"/>
  <c r="R47" i="40"/>
  <c r="H50" i="40"/>
  <c r="S71" i="40"/>
  <c r="R206" i="40"/>
  <c r="O50" i="40"/>
  <c r="R208" i="40"/>
  <c r="S592" i="32"/>
  <c r="S153" i="40" s="1"/>
  <c r="S260" i="32"/>
  <c r="S743" i="32"/>
  <c r="S199" i="40" s="1"/>
  <c r="K46" i="40" l="1"/>
  <c r="K43" i="40"/>
  <c r="R43" i="40"/>
  <c r="R44" i="40"/>
  <c r="R46" i="40"/>
  <c r="S45" i="40"/>
  <c r="K48" i="40"/>
  <c r="S48" i="40" s="1"/>
  <c r="S278" i="32"/>
  <c r="K44" i="40"/>
  <c r="K47" i="40"/>
  <c r="S47" i="40" s="1"/>
  <c r="S206" i="40"/>
  <c r="S211" i="40"/>
  <c r="S160" i="40"/>
  <c r="S162" i="40"/>
  <c r="S207" i="40"/>
  <c r="S205" i="40"/>
  <c r="R212" i="40"/>
  <c r="S208" i="40"/>
  <c r="R164" i="40"/>
  <c r="S159" i="40"/>
  <c r="S209" i="40"/>
  <c r="O40" i="29"/>
  <c r="N40" i="29"/>
  <c r="M40" i="29"/>
  <c r="L40" i="29"/>
  <c r="O39" i="29"/>
  <c r="N39" i="29"/>
  <c r="P39" i="29" s="1"/>
  <c r="M39" i="29"/>
  <c r="L39" i="29"/>
  <c r="J21" i="29"/>
  <c r="I21" i="29"/>
  <c r="K21" i="29" s="1"/>
  <c r="H21" i="29"/>
  <c r="G21" i="29"/>
  <c r="J20" i="29"/>
  <c r="I20" i="29"/>
  <c r="K20" i="29" s="1"/>
  <c r="H20" i="29"/>
  <c r="G20" i="29"/>
  <c r="K19" i="29"/>
  <c r="K16" i="29"/>
  <c r="K14" i="29"/>
  <c r="K13" i="29"/>
  <c r="K12" i="29"/>
  <c r="K11" i="29"/>
  <c r="K10" i="29"/>
  <c r="K9" i="29"/>
  <c r="K8" i="29"/>
  <c r="K7" i="29"/>
  <c r="K6" i="29"/>
  <c r="E32" i="25"/>
  <c r="S46" i="40" l="1"/>
  <c r="S43" i="40"/>
  <c r="S44" i="40"/>
  <c r="R50" i="40"/>
  <c r="K50" i="40"/>
  <c r="S164" i="40"/>
  <c r="S212" i="40"/>
  <c r="P40" i="29"/>
  <c r="D32" i="25"/>
  <c r="S50" i="40" l="1"/>
  <c r="B21" i="29"/>
  <c r="B20" i="29"/>
  <c r="G56" i="28" l="1"/>
  <c r="G58" i="28"/>
  <c r="G59" i="28"/>
  <c r="G60" i="28"/>
  <c r="G61" i="28"/>
  <c r="G62" i="28"/>
  <c r="G63" i="28"/>
  <c r="G64" i="28"/>
  <c r="G65" i="28"/>
  <c r="G66" i="28"/>
  <c r="G67" i="28"/>
  <c r="G68" i="28"/>
  <c r="G69" i="28"/>
  <c r="B70" i="28"/>
  <c r="C70" i="28"/>
  <c r="D70" i="28"/>
  <c r="E70" i="28"/>
  <c r="K70" i="28"/>
  <c r="M70" i="28"/>
  <c r="N70" i="28"/>
  <c r="O70" i="28"/>
  <c r="K71" i="28"/>
  <c r="M71" i="28"/>
  <c r="N71" i="28"/>
  <c r="O71" i="28"/>
  <c r="E21" i="29"/>
  <c r="D21" i="29"/>
  <c r="C21" i="29"/>
  <c r="E20" i="29"/>
  <c r="D20" i="29"/>
  <c r="C20" i="29"/>
  <c r="F19" i="29"/>
  <c r="F16" i="29"/>
  <c r="F14" i="29"/>
  <c r="F13" i="29"/>
  <c r="F12" i="29"/>
  <c r="F11" i="29"/>
  <c r="F10" i="29"/>
  <c r="F9" i="29"/>
  <c r="F8" i="29"/>
  <c r="F7" i="29"/>
  <c r="F6" i="29"/>
  <c r="N52" i="28"/>
  <c r="M52" i="28"/>
  <c r="L52" i="28"/>
  <c r="K52" i="28"/>
  <c r="M34" i="28"/>
  <c r="L34" i="28"/>
  <c r="K34" i="28"/>
  <c r="J34" i="28"/>
  <c r="I34" i="28"/>
  <c r="H34" i="28"/>
  <c r="G34" i="28"/>
  <c r="F34" i="28"/>
  <c r="E34" i="28"/>
  <c r="D34" i="28"/>
  <c r="C34" i="28"/>
  <c r="B34" i="28"/>
  <c r="M18" i="28"/>
  <c r="L18" i="28"/>
  <c r="K18" i="28"/>
  <c r="J18" i="28"/>
  <c r="I18" i="28"/>
  <c r="H18" i="28"/>
  <c r="G18" i="28"/>
  <c r="F18" i="28"/>
  <c r="E18" i="28"/>
  <c r="D18" i="28"/>
  <c r="C18" i="28"/>
  <c r="B18" i="28"/>
  <c r="G70" i="28" l="1"/>
  <c r="F21" i="29"/>
  <c r="F20" i="29"/>
  <c r="C32" i="25" l="1"/>
  <c r="B32" i="25"/>
  <c r="H24" i="25"/>
  <c r="F24" i="25"/>
  <c r="D24" i="25"/>
  <c r="C24" i="25"/>
  <c r="B24" i="25"/>
  <c r="H16" i="25"/>
  <c r="G16" i="25"/>
  <c r="F16" i="25"/>
  <c r="E16" i="25"/>
  <c r="D16" i="25"/>
  <c r="C16" i="25"/>
  <c r="B16" i="25"/>
  <c r="H9" i="25"/>
  <c r="G9" i="25"/>
  <c r="F9" i="25"/>
  <c r="E9" i="25"/>
  <c r="D9" i="25"/>
  <c r="C9" i="25"/>
  <c r="B9" i="25"/>
  <c r="E794" i="32"/>
  <c r="E20" i="40" l="1"/>
  <c r="E21" i="40"/>
  <c r="E25" i="40"/>
  <c r="E24" i="40"/>
  <c r="E23" i="40"/>
  <c r="E19" i="40"/>
  <c r="E22" i="40"/>
  <c r="E798" i="32"/>
  <c r="E84" i="40" l="1"/>
  <c r="E85" i="40"/>
  <c r="E89" i="40"/>
  <c r="E88" i="40"/>
  <c r="E86" i="40"/>
  <c r="E83" i="40"/>
  <c r="E87" i="40"/>
  <c r="E90" i="40" l="1"/>
  <c r="H84" i="32"/>
  <c r="G84" i="32"/>
  <c r="N84" i="32"/>
  <c r="S65" i="32"/>
  <c r="P84" i="32"/>
  <c r="O84" i="32"/>
  <c r="K84" i="32"/>
  <c r="L74" i="40"/>
  <c r="Q84" i="32"/>
  <c r="Q794" i="32" s="1"/>
  <c r="L84" i="32"/>
  <c r="P74" i="40"/>
  <c r="I84" i="32"/>
  <c r="I794" i="32" s="1"/>
  <c r="J84" i="32"/>
  <c r="O74" i="40"/>
  <c r="I74" i="40"/>
  <c r="F84" i="32"/>
  <c r="F794" i="32" s="1"/>
  <c r="Q74" i="40"/>
  <c r="R794" i="32"/>
  <c r="M84" i="32"/>
  <c r="M794" i="32" s="1"/>
  <c r="L794" i="32" l="1"/>
  <c r="O20" i="40"/>
  <c r="Q24" i="40"/>
  <c r="R22" i="40"/>
  <c r="R18" i="40"/>
  <c r="K22" i="40"/>
  <c r="J22" i="40"/>
  <c r="H23" i="40"/>
  <c r="R74" i="40"/>
  <c r="K74" i="40"/>
  <c r="N794" i="32"/>
  <c r="P19" i="40"/>
  <c r="P23" i="40"/>
  <c r="P20" i="40"/>
  <c r="P18" i="40"/>
  <c r="P77" i="40"/>
  <c r="P21" i="40"/>
  <c r="P24" i="40"/>
  <c r="M798" i="32"/>
  <c r="J24" i="40"/>
  <c r="J21" i="40"/>
  <c r="J19" i="40"/>
  <c r="J18" i="40"/>
  <c r="J77" i="40"/>
  <c r="J58" i="40" s="1"/>
  <c r="J20" i="40"/>
  <c r="J23" i="40"/>
  <c r="L21" i="40"/>
  <c r="L77" i="40"/>
  <c r="L58" i="40" s="1"/>
  <c r="L24" i="40"/>
  <c r="L19" i="40"/>
  <c r="L23" i="40"/>
  <c r="L20" i="40"/>
  <c r="L18" i="40"/>
  <c r="F798" i="32"/>
  <c r="I798" i="32"/>
  <c r="K19" i="40"/>
  <c r="K20" i="40"/>
  <c r="K21" i="40"/>
  <c r="K77" i="40"/>
  <c r="K58" i="40" s="1"/>
  <c r="K24" i="40"/>
  <c r="K23" i="40"/>
  <c r="K18" i="40"/>
  <c r="R798" i="32"/>
  <c r="Q798" i="32"/>
  <c r="R23" i="40"/>
  <c r="S84" i="32"/>
  <c r="J74" i="40"/>
  <c r="I22" i="40"/>
  <c r="L22" i="40"/>
  <c r="O77" i="40"/>
  <c r="O58" i="40" s="1"/>
  <c r="R21" i="40"/>
  <c r="R20" i="40"/>
  <c r="H74" i="40"/>
  <c r="O21" i="40"/>
  <c r="R77" i="40"/>
  <c r="R58" i="40" s="1"/>
  <c r="S58" i="40" s="1"/>
  <c r="R24" i="40"/>
  <c r="P22" i="40"/>
  <c r="O23" i="40"/>
  <c r="R19" i="40"/>
  <c r="J794" i="32"/>
  <c r="K794" i="32" s="1"/>
  <c r="O19" i="40"/>
  <c r="P87" i="40" l="1"/>
  <c r="P58" i="40"/>
  <c r="S22" i="40"/>
  <c r="O24" i="40"/>
  <c r="H20" i="40"/>
  <c r="H77" i="40"/>
  <c r="Q23" i="40"/>
  <c r="Q20" i="40"/>
  <c r="Q21" i="40"/>
  <c r="O22" i="40"/>
  <c r="H19" i="40"/>
  <c r="H21" i="40"/>
  <c r="Q89" i="40"/>
  <c r="Q18" i="40"/>
  <c r="S20" i="40"/>
  <c r="Q19" i="40"/>
  <c r="O18" i="40"/>
  <c r="Q22" i="40"/>
  <c r="S74" i="40"/>
  <c r="L798" i="32"/>
  <c r="N798" i="32"/>
  <c r="R87" i="40"/>
  <c r="AD82" i="40" s="1"/>
  <c r="S24" i="40"/>
  <c r="J25" i="40"/>
  <c r="H24" i="40"/>
  <c r="H18" i="40"/>
  <c r="J87" i="40"/>
  <c r="S19" i="40"/>
  <c r="S21" i="40"/>
  <c r="H22" i="40"/>
  <c r="K798" i="32"/>
  <c r="S794" i="32"/>
  <c r="I20" i="40"/>
  <c r="I18" i="40"/>
  <c r="I21" i="40"/>
  <c r="I23" i="40"/>
  <c r="I24" i="40"/>
  <c r="I77" i="40"/>
  <c r="I58" i="40" s="1"/>
  <c r="I19" i="40"/>
  <c r="K25" i="40"/>
  <c r="S18" i="40"/>
  <c r="L84" i="40"/>
  <c r="L86" i="40"/>
  <c r="L89" i="40"/>
  <c r="L83" i="40"/>
  <c r="L88" i="40"/>
  <c r="L85" i="40"/>
  <c r="J86" i="40"/>
  <c r="J85" i="40"/>
  <c r="J89" i="40"/>
  <c r="J84" i="40"/>
  <c r="J83" i="40"/>
  <c r="J88" i="40"/>
  <c r="J798" i="32"/>
  <c r="R88" i="40"/>
  <c r="AD84" i="40" s="1"/>
  <c r="R89" i="40"/>
  <c r="AD85" i="40" s="1"/>
  <c r="R84" i="40"/>
  <c r="AD80" i="40" s="1"/>
  <c r="R83" i="40"/>
  <c r="AD81" i="40" s="1"/>
  <c r="S77" i="40"/>
  <c r="R85" i="40"/>
  <c r="AD79" i="40" s="1"/>
  <c r="R86" i="40"/>
  <c r="AD83" i="40" s="1"/>
  <c r="P84" i="40"/>
  <c r="P88" i="40"/>
  <c r="P89" i="40"/>
  <c r="P86" i="40"/>
  <c r="P85" i="40"/>
  <c r="P83" i="40"/>
  <c r="O89" i="40"/>
  <c r="O83" i="40"/>
  <c r="O84" i="40"/>
  <c r="O86" i="40"/>
  <c r="O88" i="40"/>
  <c r="O87" i="40"/>
  <c r="O85" i="40"/>
  <c r="S23" i="40"/>
  <c r="K88" i="40"/>
  <c r="K89" i="40"/>
  <c r="K86" i="40"/>
  <c r="K85" i="40"/>
  <c r="K87" i="40"/>
  <c r="K83" i="40"/>
  <c r="K84" i="40"/>
  <c r="R25" i="40"/>
  <c r="L25" i="40"/>
  <c r="P25" i="40"/>
  <c r="L87" i="40"/>
  <c r="H85" i="40" l="1"/>
  <c r="H58" i="40"/>
  <c r="H84" i="40"/>
  <c r="H89" i="40"/>
  <c r="Q87" i="40"/>
  <c r="S87" i="40"/>
  <c r="H88" i="40"/>
  <c r="H86" i="40"/>
  <c r="H87" i="40"/>
  <c r="H83" i="40"/>
  <c r="O25" i="40"/>
  <c r="Q86" i="40"/>
  <c r="Q85" i="40"/>
  <c r="Q83" i="40"/>
  <c r="Q88" i="40"/>
  <c r="Q84" i="40"/>
  <c r="Q25" i="40"/>
  <c r="S25" i="40"/>
  <c r="S89" i="40"/>
  <c r="H25" i="40"/>
  <c r="I25" i="40"/>
  <c r="P90" i="40"/>
  <c r="S88" i="40"/>
  <c r="S85" i="40"/>
  <c r="L90" i="40"/>
  <c r="I84" i="40"/>
  <c r="I88" i="40"/>
  <c r="I89" i="40"/>
  <c r="I86" i="40"/>
  <c r="I85" i="40"/>
  <c r="I83" i="40"/>
  <c r="I87" i="40"/>
  <c r="K90" i="40"/>
  <c r="O90" i="40"/>
  <c r="S83" i="40"/>
  <c r="R90" i="40"/>
  <c r="J90" i="40"/>
  <c r="S86" i="40"/>
  <c r="S84" i="40"/>
  <c r="H90" i="40" l="1"/>
  <c r="Q90" i="40"/>
  <c r="S90" i="40"/>
  <c r="I90" i="40"/>
</calcChain>
</file>

<file path=xl/sharedStrings.xml><?xml version="1.0" encoding="utf-8"?>
<sst xmlns="http://schemas.openxmlformats.org/spreadsheetml/2006/main" count="81433" uniqueCount="1670">
  <si>
    <t>MARLON</t>
  </si>
  <si>
    <t>NASHVILLE</t>
  </si>
  <si>
    <t>SERANO</t>
  </si>
  <si>
    <t>PARADERO</t>
  </si>
  <si>
    <t>PICO</t>
  </si>
  <si>
    <t>STARLIGHT EXPRESS</t>
  </si>
  <si>
    <t>CATINA</t>
  </si>
  <si>
    <t>鉄砲百合</t>
    <rPh sb="0" eb="2">
      <t>テッポウ</t>
    </rPh>
    <rPh sb="2" eb="4">
      <t>ユリ</t>
    </rPh>
    <phoneticPr fontId="5"/>
  </si>
  <si>
    <t>その他百合</t>
    <rPh sb="2" eb="3">
      <t>タ</t>
    </rPh>
    <rPh sb="3" eb="5">
      <t>ユリ</t>
    </rPh>
    <phoneticPr fontId="5"/>
  </si>
  <si>
    <t>ORI</t>
  </si>
  <si>
    <t>L-A</t>
  </si>
  <si>
    <t>O-T</t>
  </si>
  <si>
    <t>BACH</t>
  </si>
  <si>
    <t>BRINDISI</t>
  </si>
  <si>
    <t>CANBERRA</t>
  </si>
  <si>
    <t>SPEC</t>
  </si>
  <si>
    <t>CASA BLANCA</t>
  </si>
  <si>
    <t>L-O</t>
  </si>
  <si>
    <t>CONCA D'OR</t>
  </si>
  <si>
    <t>CORVARA</t>
  </si>
  <si>
    <t>COURIER</t>
  </si>
  <si>
    <t>CRYSTAL BLANCA</t>
  </si>
  <si>
    <t>CURIE</t>
  </si>
  <si>
    <t>LONG</t>
  </si>
  <si>
    <t>DIZZY</t>
  </si>
  <si>
    <t>DONATO</t>
  </si>
  <si>
    <t>DYNAMITE</t>
  </si>
  <si>
    <t>ERCOLANO</t>
  </si>
  <si>
    <t>HELVETIA</t>
  </si>
  <si>
    <t>INDIAN DIAMOND</t>
  </si>
  <si>
    <t>LAKE CAREY</t>
  </si>
  <si>
    <t>LITOUWEN</t>
  </si>
  <si>
    <t>MANISSA</t>
  </si>
  <si>
    <t>MATRIX</t>
  </si>
  <si>
    <t>MENORCA</t>
  </si>
  <si>
    <t>MERO STAR</t>
  </si>
  <si>
    <t>NAVONA</t>
  </si>
  <si>
    <t>NELLO</t>
  </si>
  <si>
    <t>NOVA ZEMBLA</t>
  </si>
  <si>
    <t>NYMPH</t>
  </si>
  <si>
    <t>ORIGINAL LOVE</t>
  </si>
  <si>
    <t>PAVIA</t>
  </si>
  <si>
    <t>ROBINA</t>
  </si>
  <si>
    <t>SERRADA</t>
  </si>
  <si>
    <t>SHEILA ZANTRISHEI</t>
  </si>
  <si>
    <t>SIBERIA</t>
  </si>
  <si>
    <t>SORBONNE</t>
  </si>
  <si>
    <t>SOUVENIR</t>
  </si>
  <si>
    <t>STAR GAZER</t>
  </si>
  <si>
    <t>STARFIGHTER</t>
  </si>
  <si>
    <t>TIBER</t>
  </si>
  <si>
    <t>TRESOR</t>
  </si>
  <si>
    <t>UNIVERSE</t>
  </si>
  <si>
    <t>WHITE HEAVEN</t>
  </si>
  <si>
    <t>WHITE TRIUMPH ZANLOTRIUMPH</t>
  </si>
  <si>
    <t>YELLOWEEN</t>
  </si>
  <si>
    <t>増減</t>
    <rPh sb="0" eb="2">
      <t>ゾウゲン</t>
    </rPh>
    <phoneticPr fontId="5"/>
  </si>
  <si>
    <t>品種名</t>
    <rPh sb="0" eb="2">
      <t>ヒンシュ</t>
    </rPh>
    <rPh sb="2" eb="3">
      <t>メイ</t>
    </rPh>
    <phoneticPr fontId="5"/>
  </si>
  <si>
    <t>室内栽培</t>
    <rPh sb="0" eb="2">
      <t>シツナイ</t>
    </rPh>
    <rPh sb="2" eb="4">
      <t>サイバイ</t>
    </rPh>
    <phoneticPr fontId="5"/>
  </si>
  <si>
    <t>%</t>
  </si>
  <si>
    <t/>
  </si>
  <si>
    <t>透かし百合</t>
    <rPh sb="0" eb="1">
      <t>ス</t>
    </rPh>
    <rPh sb="3" eb="5">
      <t>ユリ</t>
    </rPh>
    <phoneticPr fontId="5"/>
  </si>
  <si>
    <t>黄色</t>
    <rPh sb="0" eb="2">
      <t>キイロ</t>
    </rPh>
    <phoneticPr fontId="5"/>
  </si>
  <si>
    <t>白色</t>
    <rPh sb="0" eb="2">
      <t>シロイロ</t>
    </rPh>
    <phoneticPr fontId="5"/>
  </si>
  <si>
    <t>EYELINER</t>
  </si>
  <si>
    <t>INDIAN SUMMERSET</t>
  </si>
  <si>
    <t>-</t>
  </si>
  <si>
    <t>AMATERAS</t>
  </si>
  <si>
    <t>EL DIVO</t>
  </si>
  <si>
    <t>FENICE</t>
  </si>
  <si>
    <t>MERENTE</t>
  </si>
  <si>
    <t>MERLET</t>
  </si>
  <si>
    <t>MONTENEU</t>
  </si>
  <si>
    <t>ORANGE MATRIX</t>
  </si>
  <si>
    <t>RICHMOND</t>
  </si>
  <si>
    <t>TARRANGO</t>
  </si>
  <si>
    <t>ENTERTAINER</t>
  </si>
  <si>
    <t>HONESTY</t>
  </si>
  <si>
    <t>PUMA</t>
  </si>
  <si>
    <t>赤色</t>
    <rPh sb="0" eb="2">
      <t>アカイロ</t>
    </rPh>
    <phoneticPr fontId="5"/>
  </si>
  <si>
    <t xml:space="preserve">白黄、ﾊﾞｲｶﾗｰ </t>
    <rPh sb="0" eb="1">
      <t>シロ</t>
    </rPh>
    <rPh sb="1" eb="2">
      <t>キ</t>
    </rPh>
    <phoneticPr fontId="5"/>
  </si>
  <si>
    <t>-</t>
    <phoneticPr fontId="5"/>
  </si>
  <si>
    <t>(単位：ｈａ)</t>
  </si>
  <si>
    <t>開花球＋2年養成球</t>
  </si>
  <si>
    <t>りん片養成</t>
    <phoneticPr fontId="5"/>
  </si>
  <si>
    <t>温室内養成</t>
  </si>
  <si>
    <t>合計</t>
  </si>
  <si>
    <t>りん片養成</t>
    <phoneticPr fontId="5"/>
  </si>
  <si>
    <t>2N りん片養成</t>
    <phoneticPr fontId="5"/>
  </si>
  <si>
    <t>１９９９（確定値）</t>
  </si>
  <si>
    <t>２０００（確定値）</t>
  </si>
  <si>
    <t>２００１（確定値）</t>
  </si>
  <si>
    <t>２００２（確定値）</t>
  </si>
  <si>
    <t>種目</t>
  </si>
  <si>
    <t>温室</t>
  </si>
  <si>
    <t>リン片</t>
    <phoneticPr fontId="5"/>
  </si>
  <si>
    <t>開花球</t>
  </si>
  <si>
    <t>オーレリアン</t>
  </si>
  <si>
    <t xml:space="preserve">- </t>
  </si>
  <si>
    <t>スカシ</t>
  </si>
  <si>
    <t>ＬＡハイブリッド</t>
  </si>
  <si>
    <t>ＬＯハイブリッド</t>
  </si>
  <si>
    <t>鉄砲百合</t>
  </si>
  <si>
    <t>ＯＡハイブリッド</t>
  </si>
  <si>
    <t>ＯＴハイブリッド</t>
  </si>
  <si>
    <t>オリエンタル</t>
  </si>
  <si>
    <t>鹿の子百合群</t>
  </si>
  <si>
    <t>タイガーリリー</t>
  </si>
  <si>
    <t>品目不明</t>
  </si>
  <si>
    <t>その他</t>
  </si>
  <si>
    <t>２００３（確定値）</t>
  </si>
  <si>
    <t>２００４（確定値）</t>
  </si>
  <si>
    <t>２００５（確定値）</t>
    <phoneticPr fontId="5"/>
  </si>
  <si>
    <t>２００６（確定値）</t>
    <phoneticPr fontId="5"/>
  </si>
  <si>
    <t>２００７（確定値）</t>
    <rPh sb="5" eb="7">
      <t>カクテイ</t>
    </rPh>
    <rPh sb="7" eb="8">
      <t>アタイ</t>
    </rPh>
    <phoneticPr fontId="5"/>
  </si>
  <si>
    <t>２００８（確定値）</t>
    <rPh sb="5" eb="7">
      <t>カクテイ</t>
    </rPh>
    <rPh sb="7" eb="8">
      <t>アタイ</t>
    </rPh>
    <phoneticPr fontId="5"/>
  </si>
  <si>
    <t>ミシェラネアス</t>
    <phoneticPr fontId="5"/>
  </si>
  <si>
    <t>原種</t>
    <rPh sb="0" eb="2">
      <t>ゲンシュ</t>
    </rPh>
    <phoneticPr fontId="5"/>
  </si>
  <si>
    <t>２００９（確定値）</t>
    <rPh sb="5" eb="7">
      <t>カクテイ</t>
    </rPh>
    <rPh sb="7" eb="8">
      <t>アタイ</t>
    </rPh>
    <phoneticPr fontId="5"/>
  </si>
  <si>
    <t>２N リン片</t>
    <phoneticPr fontId="5"/>
  </si>
  <si>
    <t>２０１０（確定値）</t>
    <rPh sb="5" eb="8">
      <t>カクテイチ</t>
    </rPh>
    <phoneticPr fontId="5"/>
  </si>
  <si>
    <t>-</t>
    <phoneticPr fontId="5"/>
  </si>
  <si>
    <t>２０１１（確定値2）</t>
    <rPh sb="5" eb="8">
      <t>カクテイチ</t>
    </rPh>
    <phoneticPr fontId="5"/>
  </si>
  <si>
    <t>２０１１（確定値1）</t>
    <rPh sb="5" eb="8">
      <t>カクテイチ</t>
    </rPh>
    <phoneticPr fontId="5"/>
  </si>
  <si>
    <t>yellow</t>
  </si>
  <si>
    <t>GOLDEN MATRIX</t>
  </si>
  <si>
    <t>ｺﾞｰﾙﾃﾞﾝﾏﾄﾘｯｸｽ</t>
  </si>
  <si>
    <t>pink</t>
  </si>
  <si>
    <t>white</t>
  </si>
  <si>
    <t>ﾅﾎﾞﾅ</t>
  </si>
  <si>
    <t>red</t>
  </si>
  <si>
    <t>ﾈﾛ</t>
  </si>
  <si>
    <t>orange</t>
  </si>
  <si>
    <t>ｵﾚﾝｼﾞﾏﾄﾘｯｸｽ</t>
  </si>
  <si>
    <t>ﾏﾄﾘｯｸｽ</t>
  </si>
  <si>
    <t>apricot</t>
  </si>
  <si>
    <t>bi-color</t>
  </si>
  <si>
    <t>ｲｴﾛｰﾀﾞｲﾔﾓﾝﾄﾞ</t>
  </si>
  <si>
    <t>YELLOW DIAMOND</t>
  </si>
  <si>
    <t>ｾﾗﾀﾞ</t>
  </si>
  <si>
    <t>ﾊﾟﾋﾞｱ</t>
  </si>
  <si>
    <t>ﾅｯｼｭﾋﾞﾙ</t>
  </si>
  <si>
    <t>ｴﾙﾃﾞｨｰﾎﾞ</t>
  </si>
  <si>
    <t>ﾋﾞｭｰｿﾚｲﾕ</t>
  </si>
  <si>
    <t>BEAU SOLEIL</t>
  </si>
  <si>
    <t>ﾊﾟｰﾃｨｰﾀﾞｲﾔﾓﾝﾄﾞ</t>
  </si>
  <si>
    <t>PARTY DIAMOND</t>
  </si>
  <si>
    <t>ﾒﾙﾚ</t>
  </si>
  <si>
    <t>ｲﾝﾃﾞｨｱﾝｻﾏｰｾｯﾄ</t>
  </si>
  <si>
    <t>ﾌﾞﾘﾝﾃﾞｨｼ</t>
  </si>
  <si>
    <t>ﾎﾞｰﾄﾞｳｫｰｸ</t>
  </si>
  <si>
    <t>BOARDWALK</t>
  </si>
  <si>
    <t>ｱﾙﾊﾞﾀｯｸｽ</t>
  </si>
  <si>
    <t>ARBATAX</t>
  </si>
  <si>
    <t>ｱﾙﾌﾞﾌｪｲﾗ</t>
  </si>
  <si>
    <t>ALBUFEIRA</t>
  </si>
  <si>
    <t>ｹﾞﾘｯﾄｻﾞﾙﾑ</t>
  </si>
  <si>
    <t>ﾘｯﾁﾓﾝﾄﾞ</t>
  </si>
  <si>
    <t>ﾒﾚﾝﾃ</t>
  </si>
  <si>
    <t>ﾘﾄｰｳｪﾝ</t>
  </si>
  <si>
    <t>ｱｲﾗｲﾅｰ</t>
  </si>
  <si>
    <t>ｴﾙｺﾗﾉ</t>
  </si>
  <si>
    <t>ｸｰﾘｱｰ</t>
  </si>
  <si>
    <t>ﾊﾞｯﾊ</t>
  </si>
  <si>
    <t>ｵﾘｼﾞﾅﾙﾗﾌﾞ</t>
  </si>
  <si>
    <t>ﾌｫﾙｻﾞﾚｯﾄﾞ</t>
  </si>
  <si>
    <t>FORZA RED</t>
  </si>
  <si>
    <t>ﾌﾟｰﾏ</t>
  </si>
  <si>
    <t>ｲﾝﾀﾞｨｱﾝﾀﾞｲﾔﾓﾝﾄﾞ</t>
  </si>
  <si>
    <t>ｵﾈｽﾃｨ</t>
  </si>
  <si>
    <t>ｴﾚﾓ</t>
  </si>
  <si>
    <t>EREMO</t>
  </si>
  <si>
    <t>ｼｰｻﾞｰｽﾊﾟﾚｽ</t>
  </si>
  <si>
    <t>CAESARS PALACE</t>
  </si>
  <si>
    <t>ｱﾏﾃﾗｽ</t>
  </si>
  <si>
    <t>ｼﾞ ｴｯｼﾞ</t>
  </si>
  <si>
    <t>THE EDGE</t>
  </si>
  <si>
    <t>ｽｰﾍﾞﾆｱ</t>
  </si>
  <si>
    <t>ｼｰﾗ</t>
  </si>
  <si>
    <t>ｲｻﾞﾍﾞﾗ</t>
  </si>
  <si>
    <t>ROSELILY ISABELLA DL044033</t>
  </si>
  <si>
    <t>ﾌｪﾆｽ</t>
  </si>
  <si>
    <t>ｿﾙﾎﾞﾝﾇ</t>
  </si>
  <si>
    <t>ﾏｰﾛﾝ</t>
  </si>
  <si>
    <t>redpink</t>
  </si>
  <si>
    <t>ｴﾝﾀｰﾃｲﾅｰ</t>
  </si>
  <si>
    <t>ﾕﾆﾊﾞｰｽ</t>
  </si>
  <si>
    <t>ｼﾍﾞﾘｱ</t>
  </si>
  <si>
    <t>ｻﾝﾃﾝﾀﾞｰ</t>
  </si>
  <si>
    <t>ﾊﾟｼﾌｨｯｸｵｰｼｬﾝ</t>
  </si>
  <si>
    <t>PACIFIC OCEAN</t>
  </si>
  <si>
    <t>ﾉﾊﾞｾﾝﾌﾞﾗ</t>
  </si>
  <si>
    <t>ﾓﾝﾃﾆｭｰ</t>
  </si>
  <si>
    <t>ｸﾘｽﾀﾙﾌﾞﾗﾝｶ</t>
  </si>
  <si>
    <t>ｶｻﾌﾞﾗﾝｶ</t>
  </si>
  <si>
    <t>red/white</t>
  </si>
  <si>
    <t>ﾃｨﾊﾞｰ</t>
  </si>
  <si>
    <t>ｽﾀｰﾗｲﾄｴｸｽﾌﾟﾚｽ</t>
  </si>
  <si>
    <t>ｽﾀｰﾌｧｲﾀｰ</t>
  </si>
  <si>
    <t>ｽﾀｰｹﾞｻﾞｰ</t>
  </si>
  <si>
    <t>ﾊﾟﾗﾃﾞﾛ</t>
  </si>
  <si>
    <t>ﾒﾛｰｽﾀｰ</t>
  </si>
  <si>
    <t>ﾃﾞｨｼﾞｰ</t>
  </si>
  <si>
    <t>ｷｬﾝﾍﾞﾗ</t>
  </si>
  <si>
    <t>ﾋﾞﾋﾞｱﾅ</t>
  </si>
  <si>
    <t>VIVIANA ZANTRIANA</t>
  </si>
  <si>
    <t>ﾀﾗﾝｺﾞ</t>
  </si>
  <si>
    <t>ﾋﾟｺ</t>
  </si>
  <si>
    <t>ﾚｲｸｷｬﾘｰ</t>
  </si>
  <si>
    <t>ﾀﾞｲﾅﾏｲﾄ</t>
  </si>
  <si>
    <t>ｺﾙﾊﾞﾗ</t>
  </si>
  <si>
    <t>white/yellow</t>
  </si>
  <si>
    <t>ｲｴﾛｰｳｨﾝ</t>
  </si>
  <si>
    <t>ｲｴﾛｰｽﾄﾗｲｸ</t>
  </si>
  <si>
    <t>YELLOW STRIKE</t>
  </si>
  <si>
    <t>ｾﾗﾉ</t>
  </si>
  <si>
    <t>ﾏﾆｻ</t>
  </si>
  <si>
    <t>ｺﾝｶﾄﾞｰﾙ</t>
  </si>
  <si>
    <t>ｶﾃｨｰﾅ</t>
  </si>
  <si>
    <t>ﾌｫｰｴﾊﾞｰ</t>
  </si>
  <si>
    <t>FOREVER</t>
  </si>
  <si>
    <t>ﾆﾝﾌ</t>
  </si>
  <si>
    <t>ﾛﾋﾞｰﾅ</t>
  </si>
  <si>
    <t>ﾌﾟﾛﾌﾝﾄﾞ</t>
  </si>
  <si>
    <t>PROFUNDO</t>
  </si>
  <si>
    <t>ﾊﾟﾗｯﾂｫ</t>
  </si>
  <si>
    <t>PALAZZO</t>
  </si>
  <si>
    <t>ﾏｼｿﾞ</t>
  </si>
  <si>
    <t>MACIZO</t>
  </si>
  <si>
    <t>ﾄﾞﾅﾄ</t>
  </si>
  <si>
    <t>ﾃｰﾌﾞﾙﾀﾞﾝｽ</t>
  </si>
  <si>
    <t>TABLEDANCE</t>
  </si>
  <si>
    <t>ﾋﾟﾝｸﾊﾟﾚｽ</t>
  </si>
  <si>
    <t>PINK PALACE</t>
  </si>
  <si>
    <t>ｺﾝﾍﾟﾃｨｼｮﾝ</t>
  </si>
  <si>
    <t>COMPETITION</t>
  </si>
  <si>
    <t>CORCOVADO</t>
  </si>
  <si>
    <t>ﾄﾞﾈｰｼｮﾝ</t>
  </si>
  <si>
    <t>DONACION</t>
  </si>
  <si>
    <t>ﾎﾜｲﾄﾄﾗｲｱﾝﾌ</t>
  </si>
  <si>
    <t>ﾎﾜｲﾄﾍﾌﾞﾝ</t>
  </si>
  <si>
    <t>ｳｫｯﾁｱｯﾌﾟ</t>
  </si>
  <si>
    <t>WATCH UP</t>
  </si>
  <si>
    <t>２０１２（確定値）</t>
    <rPh sb="5" eb="8">
      <t>カクテイチ</t>
    </rPh>
    <phoneticPr fontId="5"/>
  </si>
  <si>
    <t>＊各年の速報値と確定値の差が大きすぎるのでその差も示しました。</t>
    <rPh sb="1" eb="3">
      <t>カクトシ</t>
    </rPh>
    <rPh sb="4" eb="7">
      <t>ソクホウチ</t>
    </rPh>
    <rPh sb="8" eb="11">
      <t>カクテイチ</t>
    </rPh>
    <rPh sb="12" eb="13">
      <t>サ</t>
    </rPh>
    <rPh sb="14" eb="15">
      <t>オオ</t>
    </rPh>
    <rPh sb="23" eb="24">
      <t>サ</t>
    </rPh>
    <rPh sb="25" eb="26">
      <t>シメ</t>
    </rPh>
    <phoneticPr fontId="5"/>
  </si>
  <si>
    <t>色不明</t>
    <rPh sb="0" eb="1">
      <t>イロ</t>
    </rPh>
    <rPh sb="1" eb="3">
      <t>フメイ</t>
    </rPh>
    <phoneticPr fontId="5"/>
  </si>
  <si>
    <t>色不明　Total</t>
    <rPh sb="0" eb="1">
      <t>イロ</t>
    </rPh>
    <rPh sb="1" eb="3">
      <t>フメイ</t>
    </rPh>
    <phoneticPr fontId="5"/>
  </si>
  <si>
    <t>asiatic</t>
    <phoneticPr fontId="5"/>
  </si>
  <si>
    <t>variety</t>
    <phoneticPr fontId="5"/>
  </si>
  <si>
    <t>group</t>
    <phoneticPr fontId="5"/>
  </si>
  <si>
    <t>color</t>
    <phoneticPr fontId="5"/>
  </si>
  <si>
    <t>Yellow</t>
    <phoneticPr fontId="5"/>
  </si>
  <si>
    <t>AH Yellow Total</t>
    <phoneticPr fontId="5"/>
  </si>
  <si>
    <t>Pink</t>
    <phoneticPr fontId="5"/>
  </si>
  <si>
    <t>ﾋﾟﾝｸ</t>
    <phoneticPr fontId="5"/>
  </si>
  <si>
    <t>AH Pink Total</t>
    <phoneticPr fontId="5"/>
  </si>
  <si>
    <t>White</t>
    <phoneticPr fontId="5"/>
  </si>
  <si>
    <t>AH White Total</t>
    <phoneticPr fontId="5"/>
  </si>
  <si>
    <t>Red</t>
    <phoneticPr fontId="5"/>
  </si>
  <si>
    <t>AH Red Total</t>
    <phoneticPr fontId="5"/>
  </si>
  <si>
    <t>Orange + Apricot</t>
    <phoneticPr fontId="5"/>
  </si>
  <si>
    <t>ｵﾚﾝｼﾞ+ｱﾌﾟﾘｺｯﾄ</t>
    <phoneticPr fontId="5"/>
  </si>
  <si>
    <t>AH Orange + Apricot Total</t>
    <phoneticPr fontId="5"/>
  </si>
  <si>
    <t>Bi-color</t>
    <phoneticPr fontId="5"/>
  </si>
  <si>
    <t>ﾊﾞｲｶﾗｰ</t>
    <phoneticPr fontId="5"/>
  </si>
  <si>
    <t>AH Bi-color Total</t>
    <phoneticPr fontId="5"/>
  </si>
  <si>
    <t>Asiatic Total (on Listed)</t>
    <phoneticPr fontId="5"/>
  </si>
  <si>
    <t>Asiatic Total （announced）</t>
    <phoneticPr fontId="5"/>
  </si>
  <si>
    <t>LA hybrid</t>
    <phoneticPr fontId="5"/>
  </si>
  <si>
    <t>LAﾊｲﾌﾞﾘｯﾄﾞ</t>
    <phoneticPr fontId="5"/>
  </si>
  <si>
    <t>LA Yellow Total</t>
    <phoneticPr fontId="5"/>
  </si>
  <si>
    <t>LA Pink Total</t>
    <phoneticPr fontId="5"/>
  </si>
  <si>
    <t>LA White Total</t>
    <phoneticPr fontId="5"/>
  </si>
  <si>
    <t>LA Red Total</t>
    <phoneticPr fontId="5"/>
  </si>
  <si>
    <t>LA Orange, Apricot Total</t>
    <phoneticPr fontId="5"/>
  </si>
  <si>
    <t>LA hybrids Total (on Listed)</t>
    <phoneticPr fontId="5"/>
  </si>
  <si>
    <t>LA hybrids Total （announced）</t>
    <phoneticPr fontId="5"/>
  </si>
  <si>
    <t>Oriental</t>
    <phoneticPr fontId="5"/>
  </si>
  <si>
    <t>ｵﾘｴﾝﾀﾙ</t>
    <phoneticPr fontId="5"/>
  </si>
  <si>
    <t>OH Pink Total</t>
    <phoneticPr fontId="5"/>
  </si>
  <si>
    <t>OH White total</t>
    <phoneticPr fontId="5"/>
  </si>
  <si>
    <t>OH Red Total</t>
    <phoneticPr fontId="5"/>
  </si>
  <si>
    <t>White/Yellow, Bi-color</t>
    <phoneticPr fontId="5"/>
  </si>
  <si>
    <t>OH White/Yellow, Bi-color Total</t>
    <phoneticPr fontId="5"/>
  </si>
  <si>
    <t>Oriental Total (on Listed)</t>
    <phoneticPr fontId="5"/>
  </si>
  <si>
    <t>Oriental Total （announced）</t>
    <phoneticPr fontId="5"/>
  </si>
  <si>
    <t>OT hybrids</t>
    <phoneticPr fontId="5"/>
  </si>
  <si>
    <t>OTﾊｲﾌﾞﾘｯﾄﾞ</t>
    <phoneticPr fontId="5"/>
  </si>
  <si>
    <t>OT Pink Total</t>
    <phoneticPr fontId="5"/>
  </si>
  <si>
    <t>OT White total</t>
    <phoneticPr fontId="5"/>
  </si>
  <si>
    <t>OT Red Total</t>
    <phoneticPr fontId="5"/>
  </si>
  <si>
    <t>Orange</t>
    <phoneticPr fontId="5"/>
  </si>
  <si>
    <t>ｵﾚﾝｼﾞ</t>
    <phoneticPr fontId="5"/>
  </si>
  <si>
    <t>OT hybrids Total (on Listed)</t>
    <phoneticPr fontId="5"/>
  </si>
  <si>
    <t>OT hybrids Total （announced）</t>
    <phoneticPr fontId="5"/>
  </si>
  <si>
    <t>LO hybrids</t>
    <phoneticPr fontId="5"/>
  </si>
  <si>
    <t>LOﾊｲﾌﾞﾘｯﾄﾞ</t>
    <phoneticPr fontId="5"/>
  </si>
  <si>
    <t>LO hybrids Total (on Listed)</t>
    <phoneticPr fontId="5"/>
  </si>
  <si>
    <t>LO hybrids Total （announced）</t>
    <phoneticPr fontId="5"/>
  </si>
  <si>
    <t>Longiflorum</t>
    <phoneticPr fontId="5"/>
  </si>
  <si>
    <t>Longiflorum Total (on Listed)</t>
    <phoneticPr fontId="5"/>
  </si>
  <si>
    <t>Longiflorum Total （announced）</t>
    <phoneticPr fontId="5"/>
  </si>
  <si>
    <t>Other Lily</t>
    <phoneticPr fontId="5"/>
  </si>
  <si>
    <t>Other lily Total (on Listed)</t>
    <phoneticPr fontId="5"/>
  </si>
  <si>
    <t>Other lily Total (announced)</t>
    <phoneticPr fontId="5"/>
  </si>
  <si>
    <t>All lily Total （on Listed）</t>
    <phoneticPr fontId="5"/>
  </si>
  <si>
    <t>All lily Total （announced）</t>
    <phoneticPr fontId="5"/>
  </si>
  <si>
    <t>ROYAL SUNSET</t>
  </si>
  <si>
    <t>ﾛｲﾔﾙｻﾝｾｯﾄ</t>
  </si>
  <si>
    <t>VENDOME</t>
  </si>
  <si>
    <t>ﾍﾞﾝﾄﾞｰﾑ</t>
  </si>
  <si>
    <t>ASTERIAN</t>
  </si>
  <si>
    <t>ｱｽﾃﾘｱﾝ</t>
  </si>
  <si>
    <t>SIGNUM ZANLORSIG</t>
  </si>
  <si>
    <t>ｼｸﾞﾅﾑ</t>
  </si>
  <si>
    <t>ｺﾙｺﾊﾞｰﾄﾞ</t>
  </si>
  <si>
    <t>ﾌｰﾁｪﾝ</t>
  </si>
  <si>
    <t>WOORI TOWER</t>
  </si>
  <si>
    <t>LANCIFOLIUM</t>
  </si>
  <si>
    <t>ｵﾆﾕﾘ</t>
  </si>
  <si>
    <t>２０１３（確定値）</t>
    <rPh sb="5" eb="8">
      <t>カクテイチ</t>
    </rPh>
    <phoneticPr fontId="5"/>
  </si>
  <si>
    <t>2N＋2Nりん片</t>
    <phoneticPr fontId="5"/>
  </si>
  <si>
    <t>2N
+2Nﾘﾝ片</t>
    <rPh sb="8" eb="9">
      <t>ヘン</t>
    </rPh>
    <phoneticPr fontId="5"/>
  </si>
  <si>
    <t>1N開花球</t>
    <rPh sb="2" eb="4">
      <t>カイカ</t>
    </rPh>
    <rPh sb="4" eb="5">
      <t>キュウ</t>
    </rPh>
    <phoneticPr fontId="5"/>
  </si>
  <si>
    <t>2N鱗片＋2N
＋1N開花球</t>
    <rPh sb="2" eb="4">
      <t>リンペン</t>
    </rPh>
    <rPh sb="11" eb="13">
      <t>カイカ</t>
    </rPh>
    <rPh sb="13" eb="14">
      <t>キュウ</t>
    </rPh>
    <phoneticPr fontId="5"/>
  </si>
  <si>
    <t>2N鱗片
＋2N</t>
    <rPh sb="2" eb="4">
      <t>リンペン</t>
    </rPh>
    <phoneticPr fontId="5"/>
  </si>
  <si>
    <t>2Nﾘﾝ片+2Ｎ
+1N開花球</t>
    <rPh sb="4" eb="5">
      <t>ヘン</t>
    </rPh>
    <phoneticPr fontId="5"/>
  </si>
  <si>
    <t>2Nﾘﾝ片+2N
+1N開花球</t>
    <rPh sb="4" eb="5">
      <t>ヘン</t>
    </rPh>
    <phoneticPr fontId="5"/>
  </si>
  <si>
    <t>PARRANO</t>
  </si>
  <si>
    <t>BACARDI</t>
  </si>
  <si>
    <t>ﾊﾞｶﾙﾃﾞｨ</t>
  </si>
  <si>
    <t>INDIANA</t>
  </si>
  <si>
    <t>ｲﾝﾃﾞｨｱﾅ</t>
  </si>
  <si>
    <t>OUTBACK</t>
  </si>
  <si>
    <t>ｱｳﾄﾊﾞｯｸ</t>
  </si>
  <si>
    <t>MAYTIME</t>
  </si>
  <si>
    <t>ﾒｲﾀｲﾑ</t>
  </si>
  <si>
    <t>ZAMBESI</t>
  </si>
  <si>
    <t>ｻﾞﾝﾍﾞｼ</t>
  </si>
  <si>
    <t>LABRADOR</t>
  </si>
  <si>
    <t>ZELMIRA</t>
  </si>
  <si>
    <t>SCIPIONE</t>
  </si>
  <si>
    <t>STRATOSPHERE</t>
  </si>
  <si>
    <t>RODENGO</t>
  </si>
  <si>
    <t>RED ROCK</t>
  </si>
  <si>
    <t>APRICOT FUDGE</t>
  </si>
  <si>
    <t>AKRON</t>
  </si>
  <si>
    <t>CATONE</t>
  </si>
  <si>
    <t>MOUNT COOK</t>
  </si>
  <si>
    <t>PINK ZSAR</t>
  </si>
  <si>
    <t>BIG NEWS</t>
  </si>
  <si>
    <t>SEVERN</t>
  </si>
  <si>
    <t>ELDORET</t>
  </si>
  <si>
    <t>ｴﾙﾄﾞﾚｯﾄ</t>
  </si>
  <si>
    <t>BELLVILLE</t>
  </si>
  <si>
    <t>SHINE ON</t>
  </si>
  <si>
    <t>BELLAMONTE</t>
  </si>
  <si>
    <t>MALDANO</t>
  </si>
  <si>
    <t>MARRIOTT</t>
  </si>
  <si>
    <t>PINNACLE</t>
  </si>
  <si>
    <t>RESOLUTE</t>
  </si>
  <si>
    <t>FRONTERA</t>
  </si>
  <si>
    <t>FASTRADA</t>
  </si>
  <si>
    <t>SARONNO</t>
  </si>
  <si>
    <t>VESTARO</t>
  </si>
  <si>
    <t>RED DESIRE</t>
  </si>
  <si>
    <t>２０１４（確定値）</t>
    <phoneticPr fontId="5"/>
  </si>
  <si>
    <t>オランダ産百合栽培面積表　品目別　1999 ～2013</t>
    <rPh sb="4" eb="5">
      <t>サン</t>
    </rPh>
    <rPh sb="5" eb="7">
      <t>ユリ</t>
    </rPh>
    <rPh sb="7" eb="9">
      <t>サイバイ</t>
    </rPh>
    <rPh sb="9" eb="11">
      <t>メンセキ</t>
    </rPh>
    <rPh sb="11" eb="12">
      <t>ヒョウ</t>
    </rPh>
    <rPh sb="13" eb="15">
      <t>ヒンモク</t>
    </rPh>
    <rPh sb="15" eb="16">
      <t>ベツ</t>
    </rPh>
    <phoneticPr fontId="5"/>
  </si>
  <si>
    <t>CORTONA</t>
  </si>
  <si>
    <t>DOROSO</t>
  </si>
  <si>
    <t>KAMSBERG</t>
  </si>
  <si>
    <t>POKERFACE</t>
  </si>
  <si>
    <t>SCANSANO</t>
  </si>
  <si>
    <t>TIRRENO</t>
  </si>
  <si>
    <t>CALI</t>
  </si>
  <si>
    <t>FREEDOM TOWER</t>
  </si>
  <si>
    <t>ACCOLADE</t>
  </si>
  <si>
    <t>AMISTAD</t>
  </si>
  <si>
    <t>ASCOT</t>
  </si>
  <si>
    <t>BOMBASTIC</t>
  </si>
  <si>
    <t>BUDAPEST</t>
  </si>
  <si>
    <t>DIANTHA</t>
  </si>
  <si>
    <t>MONSANO</t>
  </si>
  <si>
    <t>RED DAWN</t>
  </si>
  <si>
    <t>SALVO</t>
  </si>
  <si>
    <t>VETTO</t>
  </si>
  <si>
    <t>WAVERIDER</t>
  </si>
  <si>
    <t>ALBARETO</t>
  </si>
  <si>
    <t>BORRELLO</t>
  </si>
  <si>
    <t>GENZANO</t>
  </si>
  <si>
    <t>MARENGO</t>
  </si>
  <si>
    <t>MARTINE</t>
  </si>
  <si>
    <t>MONTE BIANCO</t>
  </si>
  <si>
    <t>TOUCHSTONE</t>
  </si>
  <si>
    <t>ｶﾑｽﾊﾞｰｸﾞ</t>
  </si>
  <si>
    <t>ｽｶﾝｻｰﾉ</t>
  </si>
  <si>
    <t>ﾀｯﾁｽﾄｰﾝ</t>
  </si>
  <si>
    <t>pink, double</t>
  </si>
  <si>
    <t>２０１５（確定値）</t>
    <phoneticPr fontId="5"/>
  </si>
  <si>
    <t>ＯＡハイブリッド</t>
    <phoneticPr fontId="5"/>
  </si>
  <si>
    <t>BREAKOUT</t>
  </si>
  <si>
    <t>CORLEONE</t>
  </si>
  <si>
    <t>DYNAMIX</t>
  </si>
  <si>
    <t>MANDALAY BAY</t>
  </si>
  <si>
    <t>RAVELLO</t>
  </si>
  <si>
    <t>VIERNE</t>
  </si>
  <si>
    <t>ICE DREAMER</t>
  </si>
  <si>
    <t>PRAIANO</t>
  </si>
  <si>
    <t>ROSELILY ELENA DL04581</t>
  </si>
  <si>
    <t>SANTANDER</t>
  </si>
  <si>
    <t>FUJIAN</t>
  </si>
  <si>
    <t>PETACAS</t>
  </si>
  <si>
    <t>REDFORD</t>
  </si>
  <si>
    <t>TISENTO</t>
  </si>
  <si>
    <t>ｳﾞｨｴﾙﾇ</t>
  </si>
  <si>
    <t>ﾌﾞﾚｲｸｱｳﾄ</t>
  </si>
  <si>
    <t>ﾗﾍﾞﾛ</t>
  </si>
  <si>
    <t>ﾌﾟﾗｲｱｰﾉ</t>
  </si>
  <si>
    <t>ｴﾚﾅ</t>
  </si>
  <si>
    <t>ﾍﾟﾀｶｽ</t>
  </si>
  <si>
    <t>鱗片</t>
    <rPh sb="0" eb="2">
      <t>リンペン</t>
    </rPh>
    <phoneticPr fontId="5"/>
  </si>
  <si>
    <t>２０１６（確定値）</t>
    <rPh sb="5" eb="7">
      <t>カクテイ</t>
    </rPh>
    <rPh sb="7" eb="8">
      <t>アタイ</t>
    </rPh>
    <phoneticPr fontId="5"/>
  </si>
  <si>
    <t>KINGSVILLE</t>
  </si>
  <si>
    <t>FOUR QUEENS</t>
  </si>
  <si>
    <t>ﾌｫｰｸｨｰﾝｽﾞ</t>
  </si>
  <si>
    <t>ﾏﾝﾀﾞﾚｲﾍﾞｲ</t>
  </si>
  <si>
    <t>PALENA</t>
  </si>
  <si>
    <t>ﾊﾟﾚﾅ</t>
  </si>
  <si>
    <t>ZANELLA</t>
  </si>
  <si>
    <t>ｻﾞﾈﾗ</t>
  </si>
  <si>
    <t>GERRIT ZALM</t>
  </si>
  <si>
    <t>AMIGA</t>
  </si>
  <si>
    <t>ｱﾐｽﾀｯﾄﾞ</t>
  </si>
  <si>
    <t>ANOUSKA DL111067</t>
  </si>
  <si>
    <t>ｱﾇｰｽｶ</t>
  </si>
  <si>
    <t>CATEMACO</t>
  </si>
  <si>
    <t>ｶﾃﾏｺ</t>
  </si>
  <si>
    <t>ｶﾄｰﾈ</t>
  </si>
  <si>
    <t>KADANGO</t>
  </si>
  <si>
    <t>ｶﾀﾞﾝｺﾞ</t>
  </si>
  <si>
    <t>ﾓﾝｻﾉ</t>
  </si>
  <si>
    <t>ﾏｳﾝﾄｸｯｸ</t>
  </si>
  <si>
    <t>OVADA</t>
  </si>
  <si>
    <t>ｵﾊﾞﾀﾞ</t>
  </si>
  <si>
    <t>ROSELILY VIOLA DL112838</t>
  </si>
  <si>
    <t>ﾋﾞｵﾗ</t>
  </si>
  <si>
    <t>ｻﾙﾎﾞ</t>
  </si>
  <si>
    <t>TWYFORD</t>
  </si>
  <si>
    <t>ﾄﾜｲﾌｫｰﾄﾞ</t>
  </si>
  <si>
    <t>ｱｺﾚｰﾄﾞ</t>
  </si>
  <si>
    <t>ﾃﾞｨｱﾝｻ</t>
  </si>
  <si>
    <t>ｳｪｰﾌﾞﾗｲﾀﾞｰ</t>
  </si>
  <si>
    <t>ｱｽｺｯﾄ</t>
  </si>
  <si>
    <t>ﾋﾞｯｸﾞﾆｭｰｽ</t>
  </si>
  <si>
    <t>CASTELLANI</t>
  </si>
  <si>
    <t>ｶｽﾃﾗｰﾆ</t>
  </si>
  <si>
    <t>PREMIUM BLOND</t>
  </si>
  <si>
    <t>ﾌﾟﾚﾐｱﾑ ﾌﾞﾛﾝﾄﾞ</t>
  </si>
  <si>
    <t>ROSELILY AISHA DL102085</t>
  </si>
  <si>
    <t>ｱｲｼｬ</t>
  </si>
  <si>
    <t>ｾﾊﾞﾝ</t>
  </si>
  <si>
    <t>SNOWBOARD</t>
  </si>
  <si>
    <t>ｽﾉｰﾎﾞｰﾄﾞ</t>
  </si>
  <si>
    <t>TOUREGA ZANLORTOUR</t>
  </si>
  <si>
    <t>ﾄｩｰﾚｲｶﾞｰ</t>
  </si>
  <si>
    <t>ﾎﾞﾝﾊﾞｽﾃｨｯｸ</t>
  </si>
  <si>
    <t>ﾌﾞﾀﾞﾍﾟｽﾄ</t>
  </si>
  <si>
    <t>CABELLA</t>
  </si>
  <si>
    <t>ｶﾍﾞｰﾗ</t>
  </si>
  <si>
    <t>CHARTWELL</t>
  </si>
  <si>
    <t>ﾁｬｰﾄｳｪﾙ</t>
  </si>
  <si>
    <t>REELEEZE</t>
  </si>
  <si>
    <t>ﾚﾘｰｽﾞ</t>
  </si>
  <si>
    <t>ROSELILY SAMANTHA DL112317</t>
  </si>
  <si>
    <t>ｻﾏﾝｻ</t>
  </si>
  <si>
    <t>ﾍﾞｯﾄｰ</t>
  </si>
  <si>
    <t>ALTARUS</t>
  </si>
  <si>
    <t>ｱﾙﾀﾗｽ</t>
  </si>
  <si>
    <t>ﾍﾞﾙﾋﾞｰﾙ</t>
  </si>
  <si>
    <t>ｼｬｲﾝｵﾝ</t>
  </si>
  <si>
    <t>ﾍﾞﾗﾓﾝﾃ</t>
  </si>
  <si>
    <t>ESSENCE</t>
  </si>
  <si>
    <t>ｴｯｾﾝｽ</t>
  </si>
  <si>
    <t>ﾏﾙﾀﾞﾉ</t>
  </si>
  <si>
    <t>ﾏﾘｵｯﾄ</t>
  </si>
  <si>
    <t>ﾋﾟﾅｸﾙ</t>
  </si>
  <si>
    <t>ﾌﾛﾝﾃﾗ</t>
  </si>
  <si>
    <t>ｹﾞﾝｻﾞﾉ</t>
  </si>
  <si>
    <t>ﾏｰﾃｨﾝ</t>
  </si>
  <si>
    <t>ﾓﾝﾃﾋﾞｱﾝｺ</t>
  </si>
  <si>
    <t>ﾃｨｾﾝﾄ</t>
  </si>
  <si>
    <t>ﾍﾞｽﾀﾛ</t>
  </si>
  <si>
    <t>ﾎﾞﾚﾛ</t>
  </si>
  <si>
    <t>CARBONERO</t>
  </si>
  <si>
    <t>ｶｰﾎﾞﾈﾛ</t>
  </si>
  <si>
    <t>CORVETTE</t>
  </si>
  <si>
    <t>ｺﾙﾍﾞｯﾄ</t>
  </si>
  <si>
    <t>DALIAN</t>
  </si>
  <si>
    <t>ﾀﾞｰﾘｪﾝ</t>
  </si>
  <si>
    <t>ﾏﾚﾝｺﾞ</t>
  </si>
  <si>
    <t>ﾚｯﾄﾞﾃﾞｻﾞｲｱｰ</t>
  </si>
  <si>
    <t>ﾚｯﾄﾞﾌｫｰﾄﾞ</t>
  </si>
  <si>
    <t>ﾚｿﾞﾘｭｰﾄ</t>
  </si>
  <si>
    <t>ｾﾞﾙﾐﾗ</t>
  </si>
  <si>
    <t>ｶﾘ</t>
  </si>
  <si>
    <t>FREDO</t>
  </si>
  <si>
    <t>ﾌﾘｰﾀﾞﾑﾀﾜｰ</t>
  </si>
  <si>
    <t>SHOW UP</t>
  </si>
  <si>
    <t>ｼｮｰｱｯﾌﾟ</t>
  </si>
  <si>
    <t>TREVI</t>
  </si>
  <si>
    <t>２０１７（確定値）</t>
    <rPh sb="5" eb="7">
      <t>カクテイ</t>
    </rPh>
    <rPh sb="7" eb="8">
      <t>アタイ</t>
    </rPh>
    <phoneticPr fontId="5"/>
  </si>
  <si>
    <t>DUCATI</t>
  </si>
  <si>
    <t>ARMANDALE</t>
  </si>
  <si>
    <t>BAROLO</t>
  </si>
  <si>
    <t>BRIANZA</t>
  </si>
  <si>
    <t>ENIAC</t>
  </si>
  <si>
    <t>HARDROCK</t>
  </si>
  <si>
    <t>MENTON</t>
  </si>
  <si>
    <t>PACIANO</t>
  </si>
  <si>
    <t>SUNDERLAND</t>
  </si>
  <si>
    <t>CHARDONNAY</t>
  </si>
  <si>
    <t>EMANI</t>
  </si>
  <si>
    <t>IBIZA</t>
  </si>
  <si>
    <t>KING SOLOMON</t>
  </si>
  <si>
    <t>MATEO ZANLORMEO</t>
  </si>
  <si>
    <t>RENESI</t>
  </si>
  <si>
    <t>SISTO</t>
  </si>
  <si>
    <t>WHITE PASSION</t>
  </si>
  <si>
    <t>BLIZZARD</t>
  </si>
  <si>
    <t>GRACEFULL</t>
  </si>
  <si>
    <t>LOVERSTOWN</t>
  </si>
  <si>
    <t>TROCADERO</t>
  </si>
  <si>
    <t>VIGNERON</t>
  </si>
  <si>
    <t>ﾄﾞｩｶﾃｨ</t>
  </si>
  <si>
    <t>ｷﾝｸﾞｽﾋﾞﾙ</t>
  </si>
  <si>
    <t>ｼﾋﾟｵｰﾈ</t>
  </si>
  <si>
    <t>ｽﾄﾗﾄｽﾌｨｱ</t>
  </si>
  <si>
    <t>ﾃｨﾚﾉ</t>
  </si>
  <si>
    <t>ﾄﾞﾛｿ</t>
  </si>
  <si>
    <t>ﾊﾟﾗｰﾉ</t>
  </si>
  <si>
    <t>ﾛﾃﾞﾝｺﾞ</t>
  </si>
  <si>
    <t>ｱﾏﾝﾃﾞｰﾙ</t>
  </si>
  <si>
    <t>ﾊﾞﾛﾛ</t>
  </si>
  <si>
    <t>ﾌﾞﾘｱﾝｻﾞ</t>
  </si>
  <si>
    <t>ｺﾙﾚｵｰﾈ</t>
  </si>
  <si>
    <t>ﾀﾞｲﾅﾐｸｽ</t>
  </si>
  <si>
    <t>ﾊｰﾄﾞﾛｯｸ</t>
  </si>
  <si>
    <t>ﾎﾟｰｶｰﾌｪｲｽ</t>
  </si>
  <si>
    <t>ﾚｯﾄﾞﾛｯｸ</t>
  </si>
  <si>
    <t>ｱｸﾛﾝ</t>
  </si>
  <si>
    <t>ｱﾐｰｶﾞ</t>
  </si>
  <si>
    <t>ｺﾙﾄﾅ</t>
  </si>
  <si>
    <t>ｻﾝﾀﾞｰﾗﾝﾄﾞ</t>
  </si>
  <si>
    <t>ｴﾏﾆｰ</t>
  </si>
  <si>
    <t>ｲﾋﾞｻﾞ</t>
  </si>
  <si>
    <t>ﾚﾈｼ</t>
  </si>
  <si>
    <t>ｼｽﾄ</t>
  </si>
  <si>
    <t>ﾎﾜｲﾄﾊﾟｯｼｮﾝ</t>
  </si>
  <si>
    <t>white, double</t>
  </si>
  <si>
    <t>ｷﾝｸﾞｿﾛﾓﾝ</t>
  </si>
  <si>
    <t>red, double</t>
  </si>
  <si>
    <t>OH Orange Total</t>
    <phoneticPr fontId="5"/>
  </si>
  <si>
    <t>ﾊﾞｲﾈﾛﾝ</t>
  </si>
  <si>
    <t>ｱﾙﾊﾞﾚｰﾄ</t>
  </si>
  <si>
    <t>ｸﾞﾚｲｽﾌﾙ</t>
  </si>
  <si>
    <t>ﾄﾛｶﾃﾞﾛ</t>
  </si>
  <si>
    <t>ﾌﾞﾘｻﾞｰﾄﾞ</t>
  </si>
  <si>
    <t>ﾌﾘｰﾄﾞ</t>
  </si>
  <si>
    <t>ﾄﾚﾋﾞ</t>
  </si>
  <si>
    <t>ｳｰﾘﾀﾜｰ</t>
  </si>
  <si>
    <t>２０１８（確定値）</t>
    <rPh sb="5" eb="7">
      <t>カクテイ</t>
    </rPh>
    <rPh sb="7" eb="8">
      <t>アタイ</t>
    </rPh>
    <phoneticPr fontId="5"/>
  </si>
  <si>
    <t>AROSA</t>
  </si>
  <si>
    <t>EL CAPITAN</t>
  </si>
  <si>
    <t>FARINELLA</t>
  </si>
  <si>
    <t>LIVELY</t>
  </si>
  <si>
    <t>TORELLI</t>
  </si>
  <si>
    <t>CAVALIA ZANLACAV</t>
  </si>
  <si>
    <t>ｶﾊﾞﾘｱ</t>
  </si>
  <si>
    <t>ALBIDONA</t>
  </si>
  <si>
    <t>ﾗｲﾌﾞﾘｰ</t>
  </si>
  <si>
    <t>ﾊﾟｼｱｰﾉ</t>
  </si>
  <si>
    <t>ASOPUS</t>
  </si>
  <si>
    <t>ｱｿｰﾌﾟｽ</t>
  </si>
  <si>
    <t>CALABRIA</t>
  </si>
  <si>
    <t>ｶﾗﾌﾞﾘｱ</t>
  </si>
  <si>
    <t>ﾄﾚｯﾘ</t>
  </si>
  <si>
    <t>CASERTA</t>
  </si>
  <si>
    <t>EMPRESS ZANLOREMP</t>
  </si>
  <si>
    <t>ｴﾝﾌﾟﾚｽ</t>
  </si>
  <si>
    <t>ｱﾛｰｻﾞ</t>
  </si>
  <si>
    <t>BUDLIGHT</t>
  </si>
  <si>
    <t>DALI</t>
  </si>
  <si>
    <t>ﾀﾞﾘ</t>
  </si>
  <si>
    <t>ｴﾙｷｬﾋﾟﾀﾝ</t>
  </si>
  <si>
    <t>２０１９（確定値）</t>
    <rPh sb="5" eb="7">
      <t>カクテイ</t>
    </rPh>
    <rPh sb="7" eb="8">
      <t>アタイ</t>
    </rPh>
    <phoneticPr fontId="5"/>
  </si>
  <si>
    <t>crop 2020</t>
    <phoneticPr fontId="5"/>
  </si>
  <si>
    <t>ｴﾆｱｯｸ</t>
  </si>
  <si>
    <t>ｱﾙﾋﾞﾄﾞﾅ</t>
  </si>
  <si>
    <t>BATALEON</t>
  </si>
  <si>
    <t>ﾊﾞﾀﾚｵﾝ</t>
  </si>
  <si>
    <t>LENTELLA</t>
  </si>
  <si>
    <t>ﾚﾝﾃﾗ</t>
  </si>
  <si>
    <t>MARY ANN</t>
  </si>
  <si>
    <t>ﾒﾘｰｱﾝ</t>
  </si>
  <si>
    <t>FUENTA</t>
  </si>
  <si>
    <t>HINAULT</t>
  </si>
  <si>
    <t>ﾋﾉｰ</t>
  </si>
  <si>
    <t>TRENTINO</t>
  </si>
  <si>
    <t>ﾄﾚﾝﾃｨｰﾉ</t>
  </si>
  <si>
    <t>ﾏﾃｵ</t>
  </si>
  <si>
    <t>レッドﾀﾞｳﾝ</t>
  </si>
  <si>
    <t>TAWNY</t>
  </si>
  <si>
    <t>ﾀｳﾆｰ</t>
  </si>
  <si>
    <t>ｱｲｽﾄﾞﾘｰﾏｰ</t>
  </si>
  <si>
    <t>GOLD CITY</t>
  </si>
  <si>
    <t>ｺﾞｰﾙﾄﾞｼﾃｨ</t>
  </si>
  <si>
    <t>ﾗﾌﾞﾗﾄﾞｰﾙ</t>
  </si>
  <si>
    <t>LASTING LOVE</t>
  </si>
  <si>
    <t>ﾗｽﾃｨﾝｸﾞﾗﾌﾞ</t>
  </si>
  <si>
    <t>ｻﾛﾉ</t>
  </si>
  <si>
    <t>crop 2021</t>
    <phoneticPr fontId="5"/>
  </si>
  <si>
    <t>CHARLOTTES JOY</t>
    <phoneticPr fontId="5"/>
  </si>
  <si>
    <t>ｼｬｰﾛｯﾄｼﾞｮｲ</t>
    <phoneticPr fontId="5"/>
  </si>
  <si>
    <t>ILSE</t>
  </si>
  <si>
    <t>ｲﾙｾﾞ</t>
  </si>
  <si>
    <t>NJOYZ</t>
  </si>
  <si>
    <t>ｴﾝｼﾞｮｲｽﾞ</t>
  </si>
  <si>
    <t>PERFECT JOY</t>
  </si>
  <si>
    <t>ﾊﾟｰﾌｪｸﾄｼﾞｮｲ</t>
  </si>
  <si>
    <t>PIPPAS JOY</t>
  </si>
  <si>
    <t>ROZALYNN</t>
  </si>
  <si>
    <t>GWEN</t>
  </si>
  <si>
    <t>ｸﾞｳｪﾝ</t>
  </si>
  <si>
    <t>SPARKLING JOY</t>
  </si>
  <si>
    <t>ｽﾊﾟｰｸﾘﾝｸﾞｼﾞｮｲ</t>
  </si>
  <si>
    <t>CACHAREL</t>
  </si>
  <si>
    <t>ｷｬｼｬﾚﾙ</t>
  </si>
  <si>
    <t>DARK SECRET</t>
  </si>
  <si>
    <t>ﾀﾞｰｸｼｰｸﾚｯﾄ</t>
  </si>
  <si>
    <t>SALINERO</t>
  </si>
  <si>
    <t>ｻﾘﾈﾛ</t>
  </si>
  <si>
    <t>SECRET KISS</t>
  </si>
  <si>
    <t>ｼｰｸﾚｯﾄｷｽ</t>
  </si>
  <si>
    <t>TROPICAL JOY</t>
  </si>
  <si>
    <t>ﾄﾛﾋﾟｶﾙｼﾞｮｲ</t>
  </si>
  <si>
    <t>GENERAL LEE</t>
  </si>
  <si>
    <t>ｼﾞｪﾈﾗﾙﾘｰ</t>
  </si>
  <si>
    <t>DELICATE JOY</t>
  </si>
  <si>
    <t>ﾃﾞﾘｹｰﾄｼﾞｮｲ</t>
  </si>
  <si>
    <t>MAJESTIC JOY</t>
  </si>
  <si>
    <t>ﾏｼﾞｪｽﾃｨｯｸｼﾞｮｲ</t>
  </si>
  <si>
    <t>SUNSET JOY</t>
  </si>
  <si>
    <t>BOTERO</t>
  </si>
  <si>
    <t>ﾎﾞﾃﾛ</t>
  </si>
  <si>
    <t>GOLDEN TYCOON</t>
  </si>
  <si>
    <t>ｺﾞｰﾙﾃﾞﾝﾀｲｸｰﾝ</t>
  </si>
  <si>
    <t>MURANO</t>
  </si>
  <si>
    <t>ﾑﾗｰﾉ</t>
  </si>
  <si>
    <t>TOBRUK</t>
  </si>
  <si>
    <t>ﾄﾌﾞﾙｸ</t>
  </si>
  <si>
    <t>BRAMANTE</t>
  </si>
  <si>
    <t>ﾌﾞﾗﾏﾝﾃ</t>
  </si>
  <si>
    <t>CORFINIO</t>
  </si>
  <si>
    <t>ｺﾙﾌｨﾆｵ</t>
  </si>
  <si>
    <t>FLORIDA</t>
  </si>
  <si>
    <t>ﾌﾛﾘﾀﾞ</t>
  </si>
  <si>
    <t>FRANCESCA</t>
  </si>
  <si>
    <t>ﾌﾗﾝﾁｪｽｶ</t>
  </si>
  <si>
    <t>PINK BRUSH</t>
  </si>
  <si>
    <t>ﾋﾟﾝｸﾌﾞﾗｯｼｭ</t>
  </si>
  <si>
    <t>SENNA</t>
  </si>
  <si>
    <t>ｾﾅ</t>
  </si>
  <si>
    <t>TSJAIKOVSKI</t>
  </si>
  <si>
    <t>ﾁｬｲｺﾌｽｷｰ</t>
  </si>
  <si>
    <t>YERSEKE</t>
  </si>
  <si>
    <t>ｲｴﾙｽｸ</t>
  </si>
  <si>
    <t>KELSO</t>
  </si>
  <si>
    <t>ｹﾙｿｰ</t>
  </si>
  <si>
    <t>NOVA SCOTIA</t>
  </si>
  <si>
    <t>ﾉﾊﾞｽｺｼｱ</t>
  </si>
  <si>
    <t>OSORNO</t>
  </si>
  <si>
    <t>ｵｿﾙﾉ</t>
  </si>
  <si>
    <t>UNIVERSAL</t>
  </si>
  <si>
    <t>ﾕﾆﾊﾞｰｻﾙ</t>
  </si>
  <si>
    <t>COLARES</t>
  </si>
  <si>
    <t>ｺﾗﾚｽ</t>
  </si>
  <si>
    <t>MALBEC</t>
  </si>
  <si>
    <t>ﾏﾙﾍﾞｯｸ</t>
  </si>
  <si>
    <t>SAN SEBASTIAN</t>
  </si>
  <si>
    <t>ｻﾝｾﾊﾞｽﾁｬﾝ</t>
  </si>
  <si>
    <t>ﾌｧﾘﾈﾗ</t>
  </si>
  <si>
    <t>SAN LUGANO</t>
  </si>
  <si>
    <t>ｻﾝﾙｶﾞｰﾉ</t>
  </si>
  <si>
    <t>ZARAGOZA</t>
  </si>
  <si>
    <t>ｻﾞﾗｺﾞｻ</t>
  </si>
  <si>
    <t>WHITE BRUSH</t>
  </si>
  <si>
    <t>YELLOW BRUSH</t>
  </si>
  <si>
    <t>ｲｴﾛｰﾌﾞﾗｯｼｭ</t>
  </si>
  <si>
    <t>VERA CRUZ</t>
  </si>
  <si>
    <t>tricolor</t>
  </si>
  <si>
    <t>BEAUTYTREND</t>
  </si>
  <si>
    <t>ﾋﾞｭｰﾃｨｰﾄﾚﾝﾄﾞ</t>
  </si>
  <si>
    <t>BELVEDERE</t>
  </si>
  <si>
    <t>ﾍﾞﾙﾍﾞﾃﾞｰﾚ</t>
  </si>
  <si>
    <t>BINASCO</t>
  </si>
  <si>
    <t>ﾋﾞﾅｽｺ</t>
  </si>
  <si>
    <t>BRILLIANT STAR DELIGHT</t>
  </si>
  <si>
    <t>ﾌﾞﾘﾘｱﾝﾄｽﾀｰﾃﾞﾗｲﾄ</t>
  </si>
  <si>
    <t>CHERRY BABY</t>
  </si>
  <si>
    <t>ﾁｪﾘｰﾍﾞｲﾋﾞｰ</t>
  </si>
  <si>
    <t>CRATER</t>
  </si>
  <si>
    <t>ｸﾚｰﾀｰ</t>
  </si>
  <si>
    <t>FABIENNE</t>
  </si>
  <si>
    <t>ﾌｧﾋﾞｴﾝﾇ</t>
  </si>
  <si>
    <t>FIRST ROMANCE</t>
  </si>
  <si>
    <t>ﾌｧｰｽﾄﾛﾏﾝｽ</t>
  </si>
  <si>
    <t>GENTLE ROMANCE</t>
  </si>
  <si>
    <t>ｼﾞｪﾝﾄﾙﾛﾏﾝｽ</t>
  </si>
  <si>
    <t>INNOVATOR</t>
  </si>
  <si>
    <t>ｲﾉﾍﾞｰﾀｰ</t>
  </si>
  <si>
    <t>JAYBIRD</t>
  </si>
  <si>
    <t>ｼﾞｪｲﾊﾞｰﾄﾞ</t>
  </si>
  <si>
    <t>LEXUS ZANLOREXUS</t>
  </si>
  <si>
    <t>ﾚｸｻｽ</t>
  </si>
  <si>
    <t>PENINSULA</t>
  </si>
  <si>
    <t>ﾍﾟﾆﾝｼｭﾗ</t>
  </si>
  <si>
    <t>PINK ROMANCE</t>
  </si>
  <si>
    <t>ﾋﾟﾝｸﾛﾏﾝｽ</t>
  </si>
  <si>
    <t>RICH ROMANCE</t>
  </si>
  <si>
    <t>ﾘｯﾁﾛﾏﾝｽ</t>
  </si>
  <si>
    <t>SHARIDA</t>
  </si>
  <si>
    <t>ｼｬﾘﾀﾞ</t>
  </si>
  <si>
    <t>SMART ROMANCE</t>
  </si>
  <si>
    <t>ｽﾏｰﾄﾛﾏﾝｽ</t>
  </si>
  <si>
    <t>SWEET ROMANCE</t>
  </si>
  <si>
    <t>ｽｲｰﾄﾛﾏﾝｽ</t>
  </si>
  <si>
    <t>VALENTE</t>
  </si>
  <si>
    <t>ｳﾞｧﾚﾝﾃ</t>
  </si>
  <si>
    <t>CANOVA</t>
  </si>
  <si>
    <t>ｶﾉｰﾊﾞ</t>
  </si>
  <si>
    <t>CONCORDE</t>
  </si>
  <si>
    <t>ｺﾝｺﾙﾄﾞ</t>
  </si>
  <si>
    <t>CURIOSITY</t>
  </si>
  <si>
    <t>DOUBLE DIAMOND</t>
  </si>
  <si>
    <t>ﾀﾞﾌﾞﾙﾀﾞｲﾔﾓﾝﾄﾞ</t>
  </si>
  <si>
    <t>DREAMLINE</t>
  </si>
  <si>
    <t>ﾄﾞﾘｰﾑﾗｲﾝ</t>
  </si>
  <si>
    <t>SABOR</t>
  </si>
  <si>
    <t>ｻﾎﾞｰﾙ</t>
  </si>
  <si>
    <t>VISIONE</t>
  </si>
  <si>
    <t>ﾋﾞｼﾞｮﾝ</t>
  </si>
  <si>
    <t>YOUNIGUE</t>
  </si>
  <si>
    <t>ﾕﾆｰｸ</t>
  </si>
  <si>
    <t>BOWL OF BEAUTY</t>
  </si>
  <si>
    <t>CROSSROADS</t>
  </si>
  <si>
    <t>ｸﾛｽﾛｰｽﾞ</t>
  </si>
  <si>
    <t>GUAPA</t>
  </si>
  <si>
    <t>ｸﾞｧｰﾍﾟ</t>
  </si>
  <si>
    <t>MANDARO</t>
  </si>
  <si>
    <t>ﾏﾝﾀﾞﾛ</t>
  </si>
  <si>
    <t>WHITE BALLOONS</t>
  </si>
  <si>
    <t>ﾎﾜｲﾄﾊﾞﾙｰﾝｽﾞ</t>
  </si>
  <si>
    <t>WHITE LANTERN</t>
  </si>
  <si>
    <t>ﾎﾜｲﾄﾗﾝﾀｰﾝ</t>
  </si>
  <si>
    <t>WHITE OAK</t>
  </si>
  <si>
    <t>ﾎﾜｲﾄｵｰｸ</t>
  </si>
  <si>
    <t>WHITE ROMANCE</t>
  </si>
  <si>
    <t>ﾎﾜｲﾄﾛﾏﾝｽ</t>
  </si>
  <si>
    <t>WHITE SHORES</t>
  </si>
  <si>
    <t>ﾎﾜｲﾄｼｮｱｰｽﾞ</t>
  </si>
  <si>
    <t>ROSELILY ANGELA DL111421</t>
  </si>
  <si>
    <t>ｱﾝｼﾞｪﾗ</t>
  </si>
  <si>
    <t>SPECIAL NEWS</t>
  </si>
  <si>
    <t>ｽﾍﾟｼｬﾙﾆｭｰｽ</t>
  </si>
  <si>
    <t>white/red</t>
  </si>
  <si>
    <t>TASMAN</t>
  </si>
  <si>
    <t>ﾀｽﾏﾝ</t>
  </si>
  <si>
    <t>TIGERWOODS</t>
  </si>
  <si>
    <t>ﾀｲｶﾞｰｳｯｽﾞ</t>
  </si>
  <si>
    <t>white/red spots</t>
  </si>
  <si>
    <t>AMAZING GRACE</t>
  </si>
  <si>
    <t>ｱﾒｲｼﾞﾝｸﾞｸﾞﾚｲｽ</t>
  </si>
  <si>
    <t>EUPHORIA</t>
  </si>
  <si>
    <t>ﾕｰﾌｫﾘｱ</t>
  </si>
  <si>
    <t>FRONT PAGE</t>
  </si>
  <si>
    <t>ﾌﾛﾝﾄﾍﾟｰｼﾞ</t>
  </si>
  <si>
    <t>LOVE LETTER</t>
  </si>
  <si>
    <t>ﾗﾌﾞﾚﾀｰ</t>
  </si>
  <si>
    <t>ONE LOVE</t>
  </si>
  <si>
    <t>ﾜﾝﾗﾌﾞ</t>
  </si>
  <si>
    <t>TESSALA</t>
  </si>
  <si>
    <t>ﾃｯｻﾗ</t>
  </si>
  <si>
    <t>TOBA</t>
  </si>
  <si>
    <t>ﾄｰﾊﾞ</t>
  </si>
  <si>
    <t>GRAND AMOUR</t>
  </si>
  <si>
    <t>BIG SMILE</t>
  </si>
  <si>
    <t>ﾋﾞｯｸﾞｽﾏｲﾙ</t>
  </si>
  <si>
    <t>CALVADOS</t>
  </si>
  <si>
    <t>ｶﾙﾊﾞﾄﾞｽ</t>
  </si>
  <si>
    <t>RED EYES</t>
  </si>
  <si>
    <t>ﾚｯﾄﾞｱｲｽﾞ</t>
  </si>
  <si>
    <t>SHOWWINNER</t>
  </si>
  <si>
    <t>ｼｮｰｳｨﾅｰ</t>
  </si>
  <si>
    <t>STAR ROMANCE</t>
  </si>
  <si>
    <t>ｽﾀｰﾛﾏﾝｽ</t>
  </si>
  <si>
    <t>CAPTAIN TRICOLORE</t>
  </si>
  <si>
    <t>ｷｬﾌﾟﾃﾝﾄﾘｺﾛｰﾙ</t>
  </si>
  <si>
    <t>GOLDEN ROMANCE</t>
  </si>
  <si>
    <t>ｺﾞｰﾙﾃﾞﾝﾛﾏﾝｽ</t>
  </si>
  <si>
    <t>TIGERMOON</t>
  </si>
  <si>
    <t>ﾀｲｶﾞｰﾑｰﾝ</t>
  </si>
  <si>
    <t>BELLADONNA</t>
  </si>
  <si>
    <t>ﾍﾞﾗﾄﾞﾝﾅ</t>
  </si>
  <si>
    <t>SEDONA</t>
  </si>
  <si>
    <t>ｾﾄﾞﾅ</t>
  </si>
  <si>
    <t>ARCADE</t>
  </si>
  <si>
    <t>ｱｰｹｰﾄﾞ</t>
  </si>
  <si>
    <t>FEDORA</t>
  </si>
  <si>
    <t>ﾌｨｰﾄﾞﾗ</t>
  </si>
  <si>
    <t>SEATTLE</t>
  </si>
  <si>
    <t>ｼｱﾄﾙ</t>
  </si>
  <si>
    <t>LE PRISTINE</t>
  </si>
  <si>
    <t>ﾙﾌﾟﾘｽﾃｨﾝ</t>
  </si>
  <si>
    <t>SEMPIONE</t>
  </si>
  <si>
    <t>DIGAME</t>
  </si>
  <si>
    <t>TROPICAL DRAGON</t>
  </si>
  <si>
    <t>ﾄﾛﾋﾟｶﾙﾄﾞﾗｺﾞﾝ</t>
  </si>
  <si>
    <t>CANDY CLUB</t>
  </si>
  <si>
    <t>ｷｬﾝﾃﾞｨｸﾗﾌﾞ</t>
  </si>
  <si>
    <t>OT Orange, Apricot Total</t>
    <phoneticPr fontId="5"/>
  </si>
  <si>
    <t>Bi-color</t>
  </si>
  <si>
    <t>ﾊﾞｲｶﾗｰ</t>
  </si>
  <si>
    <t>OT Bi-color total</t>
    <phoneticPr fontId="5"/>
  </si>
  <si>
    <t>ZIRKONIA</t>
  </si>
  <si>
    <t>ｼﾞﾙｺﾆｱ</t>
  </si>
  <si>
    <t>GAUCHO</t>
  </si>
  <si>
    <t>ｶﾞｳﾁｮ</t>
  </si>
  <si>
    <t>ZEBA</t>
  </si>
  <si>
    <t>ｾﾞﾊﾞ</t>
  </si>
  <si>
    <t>MISCE</t>
  </si>
  <si>
    <t>UCHIDA</t>
  </si>
  <si>
    <t>ｳﾁﾀﾞ</t>
  </si>
  <si>
    <t>T-A</t>
  </si>
  <si>
    <t>T-A</t>
    <phoneticPr fontId="5"/>
  </si>
  <si>
    <t>L-A</t>
    <phoneticPr fontId="5"/>
  </si>
  <si>
    <t>2022(速報値)</t>
    <rPh sb="5" eb="8">
      <t>ソクホウチ</t>
    </rPh>
    <phoneticPr fontId="5"/>
  </si>
  <si>
    <t>２０２０（確定値）</t>
    <rPh sb="5" eb="7">
      <t>カクテイ</t>
    </rPh>
    <rPh sb="7" eb="8">
      <t>チ</t>
    </rPh>
    <phoneticPr fontId="5"/>
  </si>
  <si>
    <r>
      <t>lilium crop 22 NL acreage　</t>
    </r>
    <r>
      <rPr>
        <b/>
        <sz val="20"/>
        <color rgb="FFFF0000"/>
        <rFont val="MS UI Gothic"/>
        <family val="3"/>
        <charset val="128"/>
      </rPr>
      <t>(Based on first informathion from B・K・D)</t>
    </r>
    <phoneticPr fontId="5"/>
  </si>
  <si>
    <t>crop 2022</t>
    <phoneticPr fontId="5"/>
  </si>
  <si>
    <t>HEARTSTRINGS</t>
    <phoneticPr fontId="5"/>
  </si>
  <si>
    <t>VICTORY JOY</t>
    <phoneticPr fontId="5"/>
  </si>
  <si>
    <t>orange</t>
    <phoneticPr fontId="5"/>
  </si>
  <si>
    <t>Crop</t>
  </si>
  <si>
    <r>
      <rPr>
        <b/>
        <sz val="8"/>
        <rFont val="Calibri"/>
        <family val="2"/>
      </rPr>
      <t>Lilium</t>
    </r>
  </si>
  <si>
    <t>Explanation</t>
  </si>
  <si>
    <t>season</t>
  </si>
  <si>
    <t>date</t>
  </si>
  <si>
    <t>total crop 2022</t>
  </si>
  <si>
    <t>2 yr grown is split between naked scales and saleable since  2022. In 2021 it was not yet known.</t>
  </si>
  <si>
    <r>
      <rPr>
        <b/>
        <i/>
        <sz val="8"/>
        <rFont val="Calibri"/>
        <family val="2"/>
      </rPr>
      <t>Totaal</t>
    </r>
  </si>
  <si>
    <r>
      <rPr>
        <b/>
        <sz val="8"/>
        <rFont val="Calibri"/>
        <family val="2"/>
      </rPr>
      <t>Cultivar</t>
    </r>
  </si>
  <si>
    <r>
      <rPr>
        <b/>
        <sz val="8"/>
        <rFont val="Calibri"/>
        <family val="2"/>
      </rPr>
      <t>Groep</t>
    </r>
  </si>
  <si>
    <t>Difference in ha.</t>
  </si>
  <si>
    <t>white, double</t>
    <phoneticPr fontId="5"/>
  </si>
  <si>
    <t>Unknown</t>
    <phoneticPr fontId="5"/>
  </si>
  <si>
    <t>CLAUDIA</t>
  </si>
  <si>
    <t>ｸﾗｳﾃﾞｨｱ</t>
    <phoneticPr fontId="5"/>
  </si>
  <si>
    <t>GABRIELLE</t>
    <phoneticPr fontId="5"/>
  </si>
  <si>
    <t>MISS INDY</t>
    <phoneticPr fontId="5"/>
  </si>
  <si>
    <t>PLEASANT JOY</t>
    <phoneticPr fontId="5"/>
  </si>
  <si>
    <t>ｶﾞﾌﾞﾘｴﾙ</t>
    <phoneticPr fontId="5"/>
  </si>
  <si>
    <t>ﾐｽ ｲﾝﾃﾞｨｰ</t>
    <phoneticPr fontId="5"/>
  </si>
  <si>
    <t>ﾊｰﾄｽﾄﾘﾝｸﾞｽ</t>
    <phoneticPr fontId="5"/>
  </si>
  <si>
    <t>Unknown</t>
    <phoneticPr fontId="5"/>
  </si>
  <si>
    <t>ﾌﾟﾚｻﾞﾝﾄ ｼﾞｮｲ</t>
    <phoneticPr fontId="5"/>
  </si>
  <si>
    <t>不明</t>
    <rPh sb="0" eb="2">
      <t>フメイ</t>
    </rPh>
    <phoneticPr fontId="5"/>
  </si>
  <si>
    <t>BENEVENTO</t>
    <phoneticPr fontId="5"/>
  </si>
  <si>
    <t>ﾍﾞﾈﾍﾞﾝﾄ</t>
    <phoneticPr fontId="5"/>
  </si>
  <si>
    <t>BRANKO</t>
    <phoneticPr fontId="5"/>
  </si>
  <si>
    <t>ﾌﾞﾗﾝｺ</t>
    <phoneticPr fontId="5"/>
  </si>
  <si>
    <t>CRODINO</t>
    <phoneticPr fontId="5"/>
  </si>
  <si>
    <t>ｸﾛﾃﾞｨｰﾉ</t>
    <phoneticPr fontId="5"/>
  </si>
  <si>
    <t>EVERTON</t>
    <phoneticPr fontId="5"/>
  </si>
  <si>
    <t>ｴﾊﾞｰﾄﾝ</t>
    <phoneticPr fontId="5"/>
  </si>
  <si>
    <t>FALKLAND</t>
    <phoneticPr fontId="5"/>
  </si>
  <si>
    <t>ﾌｫｰｸﾗﾝﾄﾞ</t>
    <phoneticPr fontId="5"/>
  </si>
  <si>
    <t>GOLDEN PASS</t>
    <phoneticPr fontId="5"/>
  </si>
  <si>
    <t>ｺﾞｰﾙﾃﾞﾝﾊﾟｽ</t>
    <phoneticPr fontId="5"/>
  </si>
  <si>
    <t>GRENOBLE</t>
    <phoneticPr fontId="5"/>
  </si>
  <si>
    <t>ｸﾞﾙﾉｰﾌﾞﾙ</t>
    <phoneticPr fontId="5"/>
  </si>
  <si>
    <t>KODAIRA</t>
    <phoneticPr fontId="5"/>
  </si>
  <si>
    <t>ｺﾀﾞｲﾗ</t>
    <phoneticPr fontId="5"/>
  </si>
  <si>
    <t>PONZONE</t>
    <phoneticPr fontId="5"/>
  </si>
  <si>
    <t>ﾎﾟﾝﾂｫｰﾈ</t>
    <phoneticPr fontId="5"/>
  </si>
  <si>
    <t>PIGALLE</t>
    <phoneticPr fontId="5"/>
  </si>
  <si>
    <t>ﾋﾟｶﾞﾚ</t>
    <phoneticPr fontId="5"/>
  </si>
  <si>
    <t>SESTRIERE</t>
    <phoneticPr fontId="5"/>
  </si>
  <si>
    <t>ｾｽﾄﾘｰﾙ</t>
    <phoneticPr fontId="5"/>
  </si>
  <si>
    <t>VUELTA</t>
    <phoneticPr fontId="5"/>
  </si>
  <si>
    <t>ﾌﾞｴﾙﾀ</t>
    <phoneticPr fontId="5"/>
  </si>
  <si>
    <t>ｴｷｻｲﾄ</t>
    <phoneticPr fontId="5"/>
  </si>
  <si>
    <t>EXCITE</t>
    <phoneticPr fontId="5"/>
  </si>
  <si>
    <t>ALANNO</t>
    <phoneticPr fontId="5"/>
  </si>
  <si>
    <t>ｱﾗﾝﾉ</t>
    <phoneticPr fontId="5"/>
  </si>
  <si>
    <t>ORI</t>
    <phoneticPr fontId="5"/>
  </si>
  <si>
    <t>pink, double</t>
    <phoneticPr fontId="5"/>
  </si>
  <si>
    <t>不明</t>
    <rPh sb="0" eb="2">
      <t>フメイ</t>
    </rPh>
    <phoneticPr fontId="5"/>
  </si>
  <si>
    <t>GABON</t>
    <phoneticPr fontId="5"/>
  </si>
  <si>
    <t>ｶﾞﾎﾞﾝ</t>
    <phoneticPr fontId="5"/>
  </si>
  <si>
    <t>HUIS TEN BOSCH</t>
    <phoneticPr fontId="5"/>
  </si>
  <si>
    <t>ﾊｳｽﾃﾝﾎﾞｽ</t>
    <phoneticPr fontId="5"/>
  </si>
  <si>
    <t>ICE WONDER</t>
    <phoneticPr fontId="5"/>
  </si>
  <si>
    <t>ｱｲｽﾜﾝﾀﾞｰ</t>
    <phoneticPr fontId="5"/>
  </si>
  <si>
    <t>JOOP</t>
    <phoneticPr fontId="5"/>
  </si>
  <si>
    <t>ﾖｰﾌﾟ</t>
    <phoneticPr fontId="5"/>
  </si>
  <si>
    <t>LIGHT ROMANCE</t>
    <phoneticPr fontId="5"/>
  </si>
  <si>
    <t>ﾗｲﾄﾛﾏﾝｽ</t>
    <phoneticPr fontId="5"/>
  </si>
  <si>
    <t>MAGNY COURS</t>
    <phoneticPr fontId="5"/>
  </si>
  <si>
    <t>ﾏｸﾞﾆｰｺｰｽ</t>
    <phoneticPr fontId="5"/>
  </si>
  <si>
    <t>MILANO</t>
    <phoneticPr fontId="5"/>
  </si>
  <si>
    <t>ﾐﾗﾉ</t>
    <phoneticPr fontId="5"/>
  </si>
  <si>
    <t>RED RADIANCE</t>
    <phoneticPr fontId="5"/>
  </si>
  <si>
    <t>ﾚｯﾄﾞﾗﾃﾞｨｱﾝｽ</t>
    <phoneticPr fontId="5"/>
  </si>
  <si>
    <t>ROSELILY ALANA DL154543</t>
  </si>
  <si>
    <t>ROSELILY ARANZA DL166878</t>
  </si>
  <si>
    <t>ｱﾗﾅ</t>
    <phoneticPr fontId="5"/>
  </si>
  <si>
    <t>ｱﾗﾝｻﾞ</t>
    <phoneticPr fontId="5"/>
  </si>
  <si>
    <t>Unknown, double</t>
    <phoneticPr fontId="5"/>
  </si>
  <si>
    <t>ROSELILY ARETHA DL155759</t>
  </si>
  <si>
    <t>ｱﾚｻ</t>
    <phoneticPr fontId="5"/>
  </si>
  <si>
    <t>ROSELILY AZRA DL15568</t>
  </si>
  <si>
    <t>ｱｽﾞﾗ</t>
    <phoneticPr fontId="5"/>
  </si>
  <si>
    <t>ROSELILY BIANCA DL166914</t>
  </si>
  <si>
    <t>ROSELILY BOJANA DL168021</t>
  </si>
  <si>
    <t>ROSELILY CECILIA DL170071</t>
  </si>
  <si>
    <t>ROSELILY CELINA DL041121</t>
  </si>
  <si>
    <t>ﾋﾞｱﾝｶ</t>
    <phoneticPr fontId="5"/>
  </si>
  <si>
    <t>ﾎﾞﾔﾅ</t>
    <phoneticPr fontId="5"/>
  </si>
  <si>
    <t>ｾｼﾘｱ</t>
    <phoneticPr fontId="5"/>
  </si>
  <si>
    <t>ｾﾘﾅ</t>
    <phoneticPr fontId="5"/>
  </si>
  <si>
    <t>ROSELILY CIARA DL111569</t>
    <phoneticPr fontId="5"/>
  </si>
  <si>
    <t>ｼｱﾗ</t>
    <phoneticPr fontId="5"/>
  </si>
  <si>
    <t>ROSELILY CLARISSA DL112503</t>
  </si>
  <si>
    <t>ｸﾗﾘｯｻ</t>
    <phoneticPr fontId="5"/>
  </si>
  <si>
    <t>ROSELILY CORDULA DL171354</t>
  </si>
  <si>
    <t>ｺｰﾃﾞｭﾗ</t>
    <phoneticPr fontId="5"/>
  </si>
  <si>
    <t>ROSELILY DALINDA DL111726</t>
  </si>
  <si>
    <t>ﾀﾞﾘﾝﾀﾞ</t>
    <phoneticPr fontId="5"/>
  </si>
  <si>
    <t>ROSELILY DEBRA DL168468</t>
  </si>
  <si>
    <t>ﾃﾞﾌﾞﾗ</t>
    <phoneticPr fontId="5"/>
  </si>
  <si>
    <t>ROSELILY DEJIMA DL111935</t>
  </si>
  <si>
    <t>ﾃﾞｼﾞﾏ</t>
    <phoneticPr fontId="5"/>
  </si>
  <si>
    <t>ROSELILY DORIA DL111808</t>
  </si>
  <si>
    <t>ﾄﾞﾘｱ</t>
    <phoneticPr fontId="5"/>
  </si>
  <si>
    <t>ROSELILY EDITHA DL11356</t>
  </si>
  <si>
    <t>ｴﾃﾞｨｰｼｬ</t>
    <phoneticPr fontId="5"/>
  </si>
  <si>
    <t>ROSELILY EDSILIA DL144955</t>
  </si>
  <si>
    <t>ｴﾁﾘｱ</t>
    <phoneticPr fontId="5"/>
  </si>
  <si>
    <t>ROSELILY ELEONORA DL173200</t>
  </si>
  <si>
    <t>ROSELILY ESRA DL144389</t>
  </si>
  <si>
    <t>ｴﾚｵﾉﾗ</t>
    <phoneticPr fontId="5"/>
  </si>
  <si>
    <t>ｴｽﾗ</t>
    <phoneticPr fontId="5"/>
  </si>
  <si>
    <t>ROSELILY FLORETTA DL143202</t>
  </si>
  <si>
    <t>ﾌﾛﾚｯﾀ</t>
    <phoneticPr fontId="5"/>
  </si>
  <si>
    <t>ROSELILY GABRIELLA DL168373</t>
  </si>
  <si>
    <t>ROSELILY GISELLA DL155619</t>
  </si>
  <si>
    <t>ROSELILY GRETHA DL172500</t>
  </si>
  <si>
    <t>ROSELILY IRVANA DL168246</t>
  </si>
  <si>
    <t>ｶﾞﾌﾞﾘｴﾗ</t>
    <phoneticPr fontId="5"/>
  </si>
  <si>
    <t>ｼｾﾗ</t>
    <phoneticPr fontId="5"/>
  </si>
  <si>
    <t>ｸﾞﾚｰｼｬ</t>
    <phoneticPr fontId="5"/>
  </si>
  <si>
    <t>ｲﾙｳﾞｧｰﾅ</t>
    <phoneticPr fontId="5"/>
  </si>
  <si>
    <t>ROSELILY JACINTHA DL156375</t>
  </si>
  <si>
    <t>ｼﾞｬｼﾝﾀ</t>
    <phoneticPr fontId="5"/>
  </si>
  <si>
    <t>ROSELILY JASMINA DL144905</t>
  </si>
  <si>
    <t>ｼﾞｬｽﾐﾅ</t>
    <phoneticPr fontId="5"/>
  </si>
  <si>
    <t>ROSELILY JAVIERA DL168636</t>
  </si>
  <si>
    <t>ﾊﾋﾞｴﾗ</t>
    <phoneticPr fontId="5"/>
  </si>
  <si>
    <t>ROSELILY JOELLA DL171907</t>
  </si>
  <si>
    <t>ｼﾞｮｴﾗ</t>
    <phoneticPr fontId="5"/>
  </si>
  <si>
    <t>ROSELILY JOHANNA DL144779</t>
  </si>
  <si>
    <t>ﾖﾊﾝﾅ</t>
    <phoneticPr fontId="5"/>
  </si>
  <si>
    <t>ROSELILY JUANA DL125556</t>
  </si>
  <si>
    <t>ｼﾞｭｱﾅ</t>
    <phoneticPr fontId="5"/>
  </si>
  <si>
    <t>ROSELILY JULIA DL1128</t>
  </si>
  <si>
    <t>ｼﾞｭﾘｱ</t>
    <phoneticPr fontId="5"/>
  </si>
  <si>
    <t>ROSELILY KENDRA DL112077</t>
  </si>
  <si>
    <t>ｹﾝﾄﾞﾗ</t>
    <phoneticPr fontId="5"/>
  </si>
  <si>
    <t>ROSELILY KYRA DL167217</t>
  </si>
  <si>
    <t>ｶｲﾗ</t>
    <phoneticPr fontId="5"/>
  </si>
  <si>
    <t>ROSELILY LARA DL176998</t>
  </si>
  <si>
    <t>ﾗﾗ</t>
    <phoneticPr fontId="5"/>
  </si>
  <si>
    <t>ROSELILY LARISSA DL144670</t>
  </si>
  <si>
    <t>ﾗﾘｯｻ</t>
    <phoneticPr fontId="5"/>
  </si>
  <si>
    <t>ROSELILY LEONA DL112773</t>
  </si>
  <si>
    <t>ﾚｵﾅ</t>
    <phoneticPr fontId="5"/>
  </si>
  <si>
    <t>ROSELILY LORENA DL111908</t>
  </si>
  <si>
    <t>ROSELILY LUCIA DL170710</t>
  </si>
  <si>
    <t>ﾛﾚｰﾅ</t>
    <phoneticPr fontId="5"/>
  </si>
  <si>
    <t>ﾙｼｱ</t>
    <phoneticPr fontId="5"/>
  </si>
  <si>
    <t>ROSELILY LUDWINA DL170336</t>
  </si>
  <si>
    <t>ﾙｰﾄﾞｳｨﾅｰ</t>
    <phoneticPr fontId="5"/>
  </si>
  <si>
    <t>ROSELILY LUNA DL131681</t>
    <phoneticPr fontId="5"/>
  </si>
  <si>
    <t>ﾙﾅ</t>
    <phoneticPr fontId="5"/>
  </si>
  <si>
    <t>ROSELILY MANOUSKA DL161534</t>
  </si>
  <si>
    <t>ﾏﾇｰｽｶ</t>
    <phoneticPr fontId="5"/>
  </si>
  <si>
    <t>ROSELILY MAXIMA DL133357</t>
  </si>
  <si>
    <t>ﾏｷｼﾏ</t>
    <phoneticPr fontId="5"/>
  </si>
  <si>
    <t>ROSELILY MELISSA DL167536</t>
  </si>
  <si>
    <t>ﾒﾘｯｻ</t>
    <phoneticPr fontId="5"/>
  </si>
  <si>
    <t>ROSELILY MIKAELA DL151250</t>
  </si>
  <si>
    <t>ﾐｶｴﾗ</t>
    <phoneticPr fontId="5"/>
  </si>
  <si>
    <t>ROSELILY MONICA DL112740</t>
  </si>
  <si>
    <t>ﾓﾆｶ</t>
    <phoneticPr fontId="5"/>
  </si>
  <si>
    <t>ROSELILY NADIA DL168754</t>
  </si>
  <si>
    <t>ﾅﾃﾞｨｱ</t>
    <phoneticPr fontId="5"/>
  </si>
  <si>
    <t>ROSELILY NATALIA DL04544</t>
  </si>
  <si>
    <t>ﾅﾀﾘｱ</t>
    <phoneticPr fontId="5"/>
  </si>
  <si>
    <t>ROSELILY NATASCHA DL141924</t>
  </si>
  <si>
    <t>ﾅﾀｰｼｬ</t>
    <phoneticPr fontId="5"/>
  </si>
  <si>
    <t>ROSELILY NOWA DL144868</t>
  </si>
  <si>
    <t>ﾉﾜ</t>
    <phoneticPr fontId="5"/>
  </si>
  <si>
    <t>ROSELILY OLYMPIA DL144846</t>
  </si>
  <si>
    <t>ｵﾘﾝﾋﾟｱ</t>
    <phoneticPr fontId="5"/>
  </si>
  <si>
    <t>ROSELILY PATRICIA DL1127</t>
  </si>
  <si>
    <t>ﾊﾟﾄﾘｼｱ</t>
    <phoneticPr fontId="5"/>
  </si>
  <si>
    <t>ROSELILY PAULA DL171238</t>
  </si>
  <si>
    <t>ﾎﾟｰﾗ</t>
    <phoneticPr fontId="5"/>
  </si>
  <si>
    <t>ROSELILY PERNILLA DL154000</t>
  </si>
  <si>
    <t>ﾍﾟﾆｯﾗ</t>
    <phoneticPr fontId="5"/>
  </si>
  <si>
    <t>ROSELILY PETRONELLA DL143587</t>
  </si>
  <si>
    <t>ﾍﾟﾄﾛﾈﾗ</t>
    <phoneticPr fontId="5"/>
  </si>
  <si>
    <t>ROSELILY RAFAELA DL144791</t>
  </si>
  <si>
    <t>ﾗﾌｧｴﾗ</t>
    <phoneticPr fontId="5"/>
  </si>
  <si>
    <t>ROSELILY RAMONA DL11612</t>
  </si>
  <si>
    <t>ﾗﾓﾅ</t>
    <phoneticPr fontId="5"/>
  </si>
  <si>
    <t>ROSELILY RIHANNA DL166927</t>
  </si>
  <si>
    <t>ﾘｱｰﾅ</t>
    <phoneticPr fontId="5"/>
  </si>
  <si>
    <t>ROSELILY SAMUELA DL166331</t>
  </si>
  <si>
    <t>ｻﾐｭｴﾗ</t>
    <phoneticPr fontId="5"/>
  </si>
  <si>
    <t>ROSELILY SARA DL104034</t>
  </si>
  <si>
    <t>ROSELILY SHAMIRA DL155380</t>
  </si>
  <si>
    <t>ROSELILY SITA DL13345</t>
  </si>
  <si>
    <t>ｻﾗ</t>
    <phoneticPr fontId="5"/>
  </si>
  <si>
    <t>ｼｬﾐﾗ</t>
    <phoneticPr fontId="5"/>
  </si>
  <si>
    <t>ｼﾀ</t>
    <phoneticPr fontId="5"/>
  </si>
  <si>
    <t>ROSELILY TABITHA DL156499</t>
  </si>
  <si>
    <t>ﾀﾋﾞｻ</t>
    <phoneticPr fontId="5"/>
  </si>
  <si>
    <t>ROSELILY TANYA DL168077</t>
  </si>
  <si>
    <t>ﾀｰﾆｬ</t>
    <phoneticPr fontId="5"/>
  </si>
  <si>
    <t>ROSELILY THALISSA DL11734</t>
  </si>
  <si>
    <t>ﾀﾘｯｻ</t>
    <phoneticPr fontId="5"/>
  </si>
  <si>
    <t>ROSELILY THALITA DL04992</t>
  </si>
  <si>
    <t>ﾀﾘﾀ</t>
    <phoneticPr fontId="5"/>
  </si>
  <si>
    <t>ROSELILY THIRZA DL155291</t>
  </si>
  <si>
    <t>ﾃｨﾙｻﾞ</t>
    <phoneticPr fontId="5"/>
  </si>
  <si>
    <t>ROSELILY ZETA DL144276</t>
  </si>
  <si>
    <t>SANCERRE</t>
    <phoneticPr fontId="5"/>
  </si>
  <si>
    <t>ｻﾝｾﾚｰ</t>
    <phoneticPr fontId="5"/>
  </si>
  <si>
    <t>SEBRING</t>
    <phoneticPr fontId="5"/>
  </si>
  <si>
    <t>ｾﾌﾞﾘﾝｸﾞ</t>
    <phoneticPr fontId="5"/>
  </si>
  <si>
    <t>SOFT ROMANCE</t>
    <phoneticPr fontId="5"/>
  </si>
  <si>
    <t>ｿﾌﾄﾛﾏﾝｽ</t>
    <phoneticPr fontId="5"/>
  </si>
  <si>
    <t>WHITE STARLIGHT</t>
    <phoneticPr fontId="5"/>
  </si>
  <si>
    <t>ﾎﾜｲﾄｽﾀｰﾗｲﾄ</t>
    <phoneticPr fontId="5"/>
  </si>
  <si>
    <t>BACCA</t>
    <phoneticPr fontId="5"/>
  </si>
  <si>
    <t>ﾊﾞｯｶ</t>
    <phoneticPr fontId="5"/>
  </si>
  <si>
    <t>BASTOGNE</t>
    <phoneticPr fontId="5"/>
  </si>
  <si>
    <t>ﾊﾞｽﾄｰﾆｭ</t>
    <phoneticPr fontId="5"/>
  </si>
  <si>
    <t>BATAVIA</t>
    <phoneticPr fontId="5"/>
  </si>
  <si>
    <t>ﾊﾞﾀﾋﾞｱ</t>
    <phoneticPr fontId="5"/>
  </si>
  <si>
    <t>BRANCUSI</t>
    <phoneticPr fontId="5"/>
  </si>
  <si>
    <t>ﾌﾞﾗﾝｷｭｰｼ</t>
    <phoneticPr fontId="5"/>
  </si>
  <si>
    <t>CHABLIS</t>
    <phoneticPr fontId="5"/>
  </si>
  <si>
    <t>ｼｬﾌﾞﾘ</t>
    <phoneticPr fontId="5"/>
  </si>
  <si>
    <t>ﾋﾞｸﾄﾘｰｼﾞｮｲ</t>
    <phoneticPr fontId="5"/>
  </si>
  <si>
    <t>red, double</t>
    <phoneticPr fontId="5"/>
  </si>
  <si>
    <t>ｾﾞﾀ</t>
    <phoneticPr fontId="5"/>
  </si>
  <si>
    <t>BOLT</t>
    <phoneticPr fontId="5"/>
  </si>
  <si>
    <t>ﾎﾞﾙﾄ</t>
    <phoneticPr fontId="5"/>
  </si>
  <si>
    <t>DIWALI</t>
    <phoneticPr fontId="5"/>
  </si>
  <si>
    <t>ﾃﾞｨｳﾞｫｰﾘ</t>
    <phoneticPr fontId="5"/>
  </si>
  <si>
    <t>ENSOR</t>
    <phoneticPr fontId="5"/>
  </si>
  <si>
    <t>ｱﾝｿｰﾙ</t>
    <phoneticPr fontId="5"/>
  </si>
  <si>
    <t>ｴﾁｭｰﾄﾞ</t>
    <phoneticPr fontId="5"/>
  </si>
  <si>
    <t>ETUDE</t>
    <phoneticPr fontId="5"/>
  </si>
  <si>
    <t>GALIBIER</t>
    <phoneticPr fontId="5"/>
  </si>
  <si>
    <t>ｶﾞﾘﾋﾞｱｰ</t>
    <phoneticPr fontId="5"/>
  </si>
  <si>
    <t>ﾛｰﾗﾅ</t>
    <phoneticPr fontId="5"/>
  </si>
  <si>
    <t>LAURANA</t>
    <phoneticPr fontId="5"/>
  </si>
  <si>
    <t>NEW JERSEY</t>
    <phoneticPr fontId="5"/>
  </si>
  <si>
    <t>ﾆｭｰｼﾞｬｰｼﾞｰ</t>
    <phoneticPr fontId="5"/>
  </si>
  <si>
    <t>ｵﾚﾝｼﾞｴﾝﾍﾟﾗｰ</t>
    <phoneticPr fontId="5"/>
  </si>
  <si>
    <t>ORANGE EMPEROR</t>
    <phoneticPr fontId="5"/>
  </si>
  <si>
    <t>QWIC</t>
    <phoneticPr fontId="5"/>
  </si>
  <si>
    <t>ｸｳｨｯｸ</t>
    <phoneticPr fontId="5"/>
  </si>
  <si>
    <t>ｻﾝｿﾋﾞｰﾉ</t>
    <phoneticPr fontId="5"/>
  </si>
  <si>
    <t>SANSOVINO</t>
    <phoneticPr fontId="5"/>
  </si>
  <si>
    <t>SAVIO</t>
    <phoneticPr fontId="5"/>
  </si>
  <si>
    <t>ｻﾋﾞｵ</t>
    <phoneticPr fontId="5"/>
  </si>
  <si>
    <t>ﾂｰﾙﾏﾚｰ</t>
    <phoneticPr fontId="5"/>
  </si>
  <si>
    <t>TOURMALET</t>
    <phoneticPr fontId="5"/>
  </si>
  <si>
    <t>YASMINE</t>
    <phoneticPr fontId="5"/>
  </si>
  <si>
    <t>ﾔｽﾐﾝ</t>
    <phoneticPr fontId="5"/>
  </si>
  <si>
    <t>ﾍﾞｲｼﾞﾝ</t>
    <phoneticPr fontId="5"/>
  </si>
  <si>
    <t>BAZIN</t>
    <phoneticPr fontId="5"/>
  </si>
  <si>
    <t>orange</t>
    <phoneticPr fontId="5"/>
  </si>
  <si>
    <t>KESLA</t>
    <phoneticPr fontId="5"/>
  </si>
  <si>
    <t>SENTOSA</t>
    <phoneticPr fontId="5"/>
  </si>
  <si>
    <t>VOLVIC</t>
    <phoneticPr fontId="5"/>
  </si>
  <si>
    <t>ﾎﾞﾙﾋﾞｯｸ</t>
    <phoneticPr fontId="5"/>
  </si>
  <si>
    <t>ｾﾝﾄｰｻ</t>
    <phoneticPr fontId="5"/>
  </si>
  <si>
    <t>ｹｽﾗ</t>
    <phoneticPr fontId="5"/>
  </si>
  <si>
    <t>yellow</t>
    <phoneticPr fontId="5"/>
  </si>
  <si>
    <t>pink</t>
    <phoneticPr fontId="5"/>
  </si>
  <si>
    <t>white</t>
    <phoneticPr fontId="5"/>
  </si>
  <si>
    <t>ﾋﾟｯﾊﾟｽｼﾞｮｲ</t>
    <phoneticPr fontId="5"/>
  </si>
  <si>
    <t>ﾛｻﾞﾘﾝ</t>
    <phoneticPr fontId="5"/>
  </si>
  <si>
    <t>ﾄﾚｿﾞｰﾙ</t>
    <phoneticPr fontId="5"/>
  </si>
  <si>
    <t>ｻﾝｾｯﾄｼﾞｮｲ</t>
    <phoneticPr fontId="5"/>
  </si>
  <si>
    <t>ﾎﾜｲﾄﾌﾞﾗｯｼｭ</t>
    <phoneticPr fontId="5"/>
  </si>
  <si>
    <t>ﾋﾟﾝｸｼﾞｻﾞｰ</t>
    <phoneticPr fontId="5"/>
  </si>
  <si>
    <t>ｶｾﾙﾀ</t>
    <phoneticPr fontId="5"/>
  </si>
  <si>
    <t>ｷｭﾘｵｼﾃｨｰ</t>
    <phoneticPr fontId="5"/>
  </si>
  <si>
    <t>pink</t>
    <phoneticPr fontId="5"/>
  </si>
  <si>
    <t>ﾍﾙﾍﾞﾁｱ</t>
    <phoneticPr fontId="5"/>
  </si>
  <si>
    <t>ﾎﾞｰﾙｵﾌﾞﾋﾞｭｰﾃｨｰ</t>
    <phoneticPr fontId="5"/>
  </si>
  <si>
    <t>ｷｭﾘｰ</t>
    <phoneticPr fontId="5"/>
  </si>
  <si>
    <t>ｸﾞﾗﾝﾄﾞｱﾑｰﾙ</t>
    <phoneticPr fontId="5"/>
  </si>
  <si>
    <t>bi-color, double</t>
    <phoneticPr fontId="5"/>
  </si>
  <si>
    <t>OT Yellow Total</t>
    <phoneticPr fontId="5"/>
  </si>
  <si>
    <t>ﾗﾊﾞｰｽﾞﾀｳﾝ</t>
    <phoneticPr fontId="5"/>
  </si>
  <si>
    <t>ﾌｧｽﾄﾗｰﾀﾞ</t>
    <phoneticPr fontId="5"/>
  </si>
  <si>
    <t>ｾﾝﾋﾟｵｰﾈ</t>
    <phoneticPr fontId="5"/>
  </si>
  <si>
    <t>ﾃﾞｨｶﾞｰﾒ</t>
    <phoneticPr fontId="5"/>
  </si>
  <si>
    <t>不明</t>
    <rPh sb="0" eb="2">
      <t>フメイ</t>
    </rPh>
    <phoneticPr fontId="5"/>
  </si>
  <si>
    <t>Unknown　Total</t>
    <phoneticPr fontId="5"/>
  </si>
  <si>
    <t>OR Unknown total</t>
    <phoneticPr fontId="5"/>
  </si>
  <si>
    <t>総合計</t>
    <rPh sb="0" eb="3">
      <t>ソウゴウケイ</t>
    </rPh>
    <phoneticPr fontId="5"/>
  </si>
  <si>
    <t>オランダ産八重咲オリエンタル栽培面積表 (21年産栽培面積順)　7月15日付け第1版ﾍﾞｰｽ</t>
    <rPh sb="4" eb="5">
      <t>サン</t>
    </rPh>
    <rPh sb="5" eb="8">
      <t>ヤエザキ</t>
    </rPh>
    <rPh sb="14" eb="18">
      <t>サイバイメンセキ</t>
    </rPh>
    <rPh sb="18" eb="19">
      <t>ヒョウ</t>
    </rPh>
    <rPh sb="23" eb="25">
      <t>ネンサン</t>
    </rPh>
    <rPh sb="25" eb="29">
      <t>サイバイメンセキ</t>
    </rPh>
    <rPh sb="29" eb="30">
      <t>ジュン</t>
    </rPh>
    <phoneticPr fontId="5"/>
  </si>
  <si>
    <t>増減 (%)</t>
    <rPh sb="0" eb="2">
      <t>ゾウゲン</t>
    </rPh>
    <phoneticPr fontId="5"/>
  </si>
  <si>
    <t>AH Unknown Total</t>
    <phoneticPr fontId="5"/>
  </si>
  <si>
    <t>LA Bi-color Total</t>
    <phoneticPr fontId="5"/>
  </si>
  <si>
    <t>LA Unknown Total</t>
    <phoneticPr fontId="5"/>
  </si>
  <si>
    <t>O-T</t>
    <phoneticPr fontId="5"/>
  </si>
  <si>
    <t>red</t>
    <phoneticPr fontId="5"/>
  </si>
  <si>
    <t>pink/white, double</t>
    <phoneticPr fontId="5"/>
  </si>
  <si>
    <t>cream/white, double</t>
    <phoneticPr fontId="5"/>
  </si>
  <si>
    <t>ｼﾞｾﾗ</t>
    <phoneticPr fontId="5"/>
  </si>
  <si>
    <t>white/yellow, double</t>
    <phoneticPr fontId="5"/>
  </si>
  <si>
    <t>ｼﾞｬﾒﾗ</t>
    <phoneticPr fontId="5"/>
  </si>
  <si>
    <t>white/green, double</t>
    <phoneticPr fontId="5"/>
  </si>
  <si>
    <t>red/white, double</t>
    <phoneticPr fontId="5"/>
  </si>
  <si>
    <t>SUNLIGHT EXPRESS</t>
    <phoneticPr fontId="5"/>
  </si>
  <si>
    <t>ｻﾝﾗｲﾄｴｸｽﾌﾟﾚｽ</t>
    <phoneticPr fontId="5"/>
  </si>
  <si>
    <t>AH 栽培面積</t>
    <rPh sb="3" eb="5">
      <t>サイバイ</t>
    </rPh>
    <rPh sb="5" eb="7">
      <t>メンセキ</t>
    </rPh>
    <phoneticPr fontId="55"/>
  </si>
  <si>
    <t>AH Yellow Total</t>
  </si>
  <si>
    <t>AH Pink Total</t>
  </si>
  <si>
    <t>AH White Total</t>
  </si>
  <si>
    <t>AH Red Total</t>
  </si>
  <si>
    <t>AH Orange + Apricot Total</t>
  </si>
  <si>
    <t>AH Bi-color Total</t>
  </si>
  <si>
    <t>AH Unknown Total</t>
  </si>
  <si>
    <t>Asiatic Total (on Listed)</t>
  </si>
  <si>
    <t>LA 栽培面積</t>
    <rPh sb="3" eb="5">
      <t>サイバイ</t>
    </rPh>
    <rPh sb="5" eb="7">
      <t>メンセキ</t>
    </rPh>
    <phoneticPr fontId="55"/>
  </si>
  <si>
    <t>crop 2021</t>
  </si>
  <si>
    <t>crop 2022</t>
  </si>
  <si>
    <t>color</t>
  </si>
  <si>
    <t>LA Yellow Total</t>
  </si>
  <si>
    <t>LA Pink Total</t>
  </si>
  <si>
    <t>LA White Total</t>
  </si>
  <si>
    <t>LA Red Total</t>
  </si>
  <si>
    <t>LA Orange, Apricot Total</t>
  </si>
  <si>
    <t>LA Bi-color Total</t>
  </si>
  <si>
    <t>LA hybrids Total (on Listed)</t>
  </si>
  <si>
    <t>LO・鉄砲　栽培面積</t>
    <rPh sb="3" eb="5">
      <t>テッポウ</t>
    </rPh>
    <rPh sb="6" eb="10">
      <t>サイバイメンセキ</t>
    </rPh>
    <phoneticPr fontId="5"/>
  </si>
  <si>
    <t>その他　栽培面積</t>
    <rPh sb="2" eb="3">
      <t>ホカ</t>
    </rPh>
    <rPh sb="4" eb="8">
      <t>サイバイメンセキ</t>
    </rPh>
    <phoneticPr fontId="5"/>
  </si>
  <si>
    <t>白</t>
    <rPh sb="0" eb="1">
      <t>シロ</t>
    </rPh>
    <phoneticPr fontId="5"/>
  </si>
  <si>
    <t>ピンク</t>
    <phoneticPr fontId="5"/>
  </si>
  <si>
    <t>バイカラー</t>
    <phoneticPr fontId="5"/>
  </si>
  <si>
    <t>白</t>
    <rPh sb="0" eb="1">
      <t>シロ</t>
    </rPh>
    <phoneticPr fontId="5"/>
  </si>
  <si>
    <t>ピンク</t>
    <phoneticPr fontId="5"/>
  </si>
  <si>
    <t>黄色</t>
    <rPh sb="0" eb="2">
      <t>キイロ</t>
    </rPh>
    <phoneticPr fontId="5"/>
  </si>
  <si>
    <t>オレンジ</t>
    <phoneticPr fontId="5"/>
  </si>
  <si>
    <t>赤</t>
    <rPh sb="0" eb="1">
      <t>アカ</t>
    </rPh>
    <phoneticPr fontId="5"/>
  </si>
  <si>
    <t>バイカラー</t>
    <phoneticPr fontId="5"/>
  </si>
  <si>
    <t>OT 栽培面積</t>
    <rPh sb="3" eb="7">
      <t>サイバイメンセキ</t>
    </rPh>
    <phoneticPr fontId="55"/>
  </si>
  <si>
    <t>LA 色バランス (%)</t>
    <rPh sb="3" eb="4">
      <t>イロ</t>
    </rPh>
    <phoneticPr fontId="55"/>
  </si>
  <si>
    <t>AH 色バランス (%)</t>
    <rPh sb="3" eb="4">
      <t>イロ</t>
    </rPh>
    <phoneticPr fontId="55"/>
  </si>
  <si>
    <t>OT 色バランス (%)</t>
    <rPh sb="3" eb="4">
      <t>イロ</t>
    </rPh>
    <phoneticPr fontId="55"/>
  </si>
  <si>
    <t>LO・鉄砲 色バランス (%)</t>
    <rPh sb="3" eb="5">
      <t>テッポウ</t>
    </rPh>
    <rPh sb="6" eb="7">
      <t>イロ</t>
    </rPh>
    <phoneticPr fontId="5"/>
  </si>
  <si>
    <t>全体　栽培面積</t>
    <rPh sb="0" eb="2">
      <t>ゼンタイ</t>
    </rPh>
    <rPh sb="3" eb="7">
      <t>サイバイメンセキ</t>
    </rPh>
    <phoneticPr fontId="5"/>
  </si>
  <si>
    <t>AH・LA 栽培面積</t>
    <rPh sb="6" eb="8">
      <t>サイバイ</t>
    </rPh>
    <rPh sb="8" eb="10">
      <t>メンセキ</t>
    </rPh>
    <phoneticPr fontId="55"/>
  </si>
  <si>
    <t>AH・LA 色バランス (%)</t>
    <rPh sb="6" eb="7">
      <t>イロ</t>
    </rPh>
    <phoneticPr fontId="55"/>
  </si>
  <si>
    <t>AH・LA Yellow Total</t>
    <phoneticPr fontId="5"/>
  </si>
  <si>
    <t>AH・LA Pink Total</t>
    <phoneticPr fontId="5"/>
  </si>
  <si>
    <t>AH・LA White Total</t>
    <phoneticPr fontId="5"/>
  </si>
  <si>
    <t>AH・LA Red Total</t>
    <phoneticPr fontId="5"/>
  </si>
  <si>
    <t>AH・LA Orange, Apricot Total</t>
    <phoneticPr fontId="5"/>
  </si>
  <si>
    <t>AH・LA Bi-color Total</t>
    <phoneticPr fontId="5"/>
  </si>
  <si>
    <t>AH・LA Unknown Total</t>
    <phoneticPr fontId="5"/>
  </si>
  <si>
    <t>LA Unknown Total</t>
    <phoneticPr fontId="5"/>
  </si>
  <si>
    <t>※円グラフ内の販売球サイズとは、"2N鱗片+2N+1N開花球"を表す</t>
    <rPh sb="1" eb="2">
      <t>エン</t>
    </rPh>
    <rPh sb="5" eb="6">
      <t>ナイ</t>
    </rPh>
    <rPh sb="7" eb="9">
      <t>ハンバイ</t>
    </rPh>
    <rPh sb="9" eb="10">
      <t>タマ</t>
    </rPh>
    <rPh sb="19" eb="21">
      <t>リンペン</t>
    </rPh>
    <rPh sb="27" eb="29">
      <t>カイカ</t>
    </rPh>
    <rPh sb="29" eb="30">
      <t>タマ</t>
    </rPh>
    <rPh sb="32" eb="33">
      <t>アラワ</t>
    </rPh>
    <phoneticPr fontId="5"/>
  </si>
  <si>
    <t>AH</t>
    <phoneticPr fontId="5"/>
  </si>
  <si>
    <t>LA</t>
    <phoneticPr fontId="5"/>
  </si>
  <si>
    <r>
      <t>2022年産オランダ産百合球根栽培面積表 (八重咲OH・OTのみ)　</t>
    </r>
    <r>
      <rPr>
        <b/>
        <sz val="20"/>
        <color rgb="FF0000FF"/>
        <rFont val="MS UI Gothic"/>
        <family val="3"/>
        <charset val="128"/>
      </rPr>
      <t>（7月15日付け第1版ﾍﾞｰｽ）</t>
    </r>
    <rPh sb="4" eb="6">
      <t>ネンサン</t>
    </rPh>
    <rPh sb="10" eb="11">
      <t>サン</t>
    </rPh>
    <rPh sb="11" eb="13">
      <t>ユリ</t>
    </rPh>
    <rPh sb="13" eb="15">
      <t>キュウコン</t>
    </rPh>
    <rPh sb="15" eb="17">
      <t>サイバイ</t>
    </rPh>
    <rPh sb="17" eb="19">
      <t>メンセキ</t>
    </rPh>
    <rPh sb="19" eb="20">
      <t>ヒョウ</t>
    </rPh>
    <rPh sb="22" eb="25">
      <t>ヤエザキ</t>
    </rPh>
    <rPh sb="36" eb="37">
      <t>ガツ</t>
    </rPh>
    <rPh sb="39" eb="40">
      <t>ニチ</t>
    </rPh>
    <rPh sb="40" eb="41">
      <t>ツ</t>
    </rPh>
    <rPh sb="42" eb="43">
      <t>ダイ</t>
    </rPh>
    <rPh sb="44" eb="45">
      <t>ハン</t>
    </rPh>
    <phoneticPr fontId="5"/>
  </si>
  <si>
    <t>印刷は3ページ目から</t>
    <rPh sb="0" eb="2">
      <t>インサツ</t>
    </rPh>
    <rPh sb="7" eb="8">
      <t>メ</t>
    </rPh>
    <phoneticPr fontId="5"/>
  </si>
  <si>
    <t>引用元データ総合計</t>
    <rPh sb="0" eb="3">
      <t>インヨウモト</t>
    </rPh>
    <rPh sb="6" eb="9">
      <t>ソウゴウケイ</t>
    </rPh>
    <phoneticPr fontId="5"/>
  </si>
  <si>
    <t>リスト上の総合計と引用元データ総合計の差</t>
    <rPh sb="3" eb="4">
      <t>ジョウ</t>
    </rPh>
    <rPh sb="5" eb="8">
      <t>ソウゴウケイ</t>
    </rPh>
    <rPh sb="9" eb="12">
      <t>インヨウモト</t>
    </rPh>
    <rPh sb="15" eb="18">
      <t>ソウゴウケイ</t>
    </rPh>
    <rPh sb="19" eb="20">
      <t>サ</t>
    </rPh>
    <phoneticPr fontId="5"/>
  </si>
  <si>
    <t>誤差</t>
    <rPh sb="0" eb="2">
      <t>ゴサ</t>
    </rPh>
    <phoneticPr fontId="5"/>
  </si>
  <si>
    <t>total crop 2022</t>
    <phoneticPr fontId="5"/>
  </si>
  <si>
    <t>Tentative statistic Lilium 2023 edition 1 (17-07-2023)</t>
    <phoneticPr fontId="5"/>
  </si>
  <si>
    <t>2022 Greenhouse grown</t>
  </si>
  <si>
    <t>2022
Scale</t>
  </si>
  <si>
    <t>2022 
Naked scale</t>
  </si>
  <si>
    <t>2022 
2 year grown 
(1st year)</t>
  </si>
  <si>
    <t>2022 
2 year grown 
(2nd year)</t>
  </si>
  <si>
    <t>2022 
1 year grown</t>
  </si>
  <si>
    <t>2022 
Commercial 
sizes</t>
  </si>
  <si>
    <t>2023
Greenhouse</t>
  </si>
  <si>
    <t>2023 
Scale</t>
  </si>
  <si>
    <t>2023 
Naked scale</t>
  </si>
  <si>
    <t>2023 
2 year grown 
(1st year)</t>
  </si>
  <si>
    <t>2023 
2 year grown (2nd year)</t>
  </si>
  <si>
    <t>2023 
1 year grown</t>
  </si>
  <si>
    <t>2023
Commercial sizes</t>
    <phoneticPr fontId="5"/>
  </si>
  <si>
    <t>Difference 
2022/2023</t>
    <phoneticPr fontId="5"/>
  </si>
  <si>
    <t>ORIENTAL GR</t>
  </si>
  <si>
    <t>LA-HYBRIDS G</t>
  </si>
  <si>
    <t>ALANNO</t>
  </si>
  <si>
    <t>OT-HYBRIDS G</t>
  </si>
  <si>
    <t>ANDALUCIA</t>
  </si>
  <si>
    <t>BACCA</t>
  </si>
  <si>
    <t>BASTOGNE</t>
  </si>
  <si>
    <t>TA-HYBRIDS G</t>
  </si>
  <si>
    <t>BATAVIA</t>
  </si>
  <si>
    <t>BAZIN</t>
  </si>
  <si>
    <t>BENEVENTO</t>
  </si>
  <si>
    <t>BILBAO</t>
  </si>
  <si>
    <t>BLACKSTONE ZANLAZBLACK</t>
  </si>
  <si>
    <t>ASIATIC GRP</t>
  </si>
  <si>
    <t>BOLT</t>
  </si>
  <si>
    <t>BRANCUSI</t>
  </si>
  <si>
    <t>BRANKO</t>
  </si>
  <si>
    <t>BRIGHT JOY</t>
  </si>
  <si>
    <t>LO-HYBRIDS G</t>
  </si>
  <si>
    <t>CAMPIONE</t>
  </si>
  <si>
    <t>CHABLIS</t>
  </si>
  <si>
    <t>CHARLOTTES JOY</t>
  </si>
  <si>
    <t>CLASSIC JOY</t>
  </si>
  <si>
    <t>COLORAMA</t>
  </si>
  <si>
    <t>CRODINO</t>
  </si>
  <si>
    <t>DIWALI</t>
  </si>
  <si>
    <t>DUTCH DESIGN</t>
  </si>
  <si>
    <t>DUTCH PASSION</t>
  </si>
  <si>
    <t>EL DRAGON</t>
  </si>
  <si>
    <t>EMANUELLA</t>
  </si>
  <si>
    <t>EMMERDALE</t>
  </si>
  <si>
    <t>ENSOR</t>
  </si>
  <si>
    <t>ETUDE</t>
  </si>
  <si>
    <t>EVERTON</t>
  </si>
  <si>
    <t>EXCITE</t>
  </si>
  <si>
    <t>FALKLAND</t>
  </si>
  <si>
    <t>FASHION SHOW</t>
  </si>
  <si>
    <t>LONGIFLORU</t>
  </si>
  <si>
    <t>M               0,00</t>
  </si>
  <si>
    <t>GABON</t>
  </si>
  <si>
    <t>GABRIELLE</t>
  </si>
  <si>
    <t>GALIBIER</t>
  </si>
  <si>
    <t>GOLDEN PASS</t>
  </si>
  <si>
    <t>GRENOBLE</t>
  </si>
  <si>
    <t>HARVARD</t>
  </si>
  <si>
    <t>HEARTSTRINGS</t>
  </si>
  <si>
    <t>HOUSTON</t>
  </si>
  <si>
    <t>HUIS TEN BOSCH</t>
  </si>
  <si>
    <t>ICE WONDER</t>
  </si>
  <si>
    <t>JAMALA</t>
  </si>
  <si>
    <t>JOOP</t>
  </si>
  <si>
    <t>KESLA</t>
  </si>
  <si>
    <t>KINGS CROWN</t>
  </si>
  <si>
    <t>KODAIRA</t>
  </si>
  <si>
    <t>SPECIES GRP</t>
  </si>
  <si>
    <t>LARA VAN RUIJVEN</t>
  </si>
  <si>
    <t>LAURANA</t>
  </si>
  <si>
    <t>LIGHT ROMANCE</t>
  </si>
  <si>
    <t>LIMASOL</t>
  </si>
  <si>
    <t>LOTUS BEAUTY</t>
  </si>
  <si>
    <t>LOTUS BREEZE</t>
  </si>
  <si>
    <t>LOTUS ELEGANCE</t>
  </si>
  <si>
    <t>LOTUS JOY</t>
  </si>
  <si>
    <t>LOTUS PURE</t>
  </si>
  <si>
    <t>LOTUS QUEEN</t>
  </si>
  <si>
    <t>LOTUS SPRING</t>
  </si>
  <si>
    <t>LOTUS WONDER</t>
  </si>
  <si>
    <t>LUCKY ANGEL</t>
  </si>
  <si>
    <t>LUCKY ONE</t>
  </si>
  <si>
    <t>LUCKY QUEEN</t>
  </si>
  <si>
    <t>MAGNY COURS</t>
  </si>
  <si>
    <t>MARISOL</t>
  </si>
  <si>
    <t>MASTER ZANOTMAS</t>
  </si>
  <si>
    <t>MEGNUM</t>
  </si>
  <si>
    <t>MELBOURNE</t>
  </si>
  <si>
    <t>MERLINGH</t>
  </si>
  <si>
    <t>MILANO</t>
  </si>
  <si>
    <t>MISS INDY</t>
  </si>
  <si>
    <t>MOUNT TATE</t>
  </si>
  <si>
    <t>NEW JERSEY</t>
  </si>
  <si>
    <t>ORANGE EMPEROR</t>
  </si>
  <si>
    <t>ORANGE LAMPION</t>
  </si>
  <si>
    <t>PIGALLE</t>
  </si>
  <si>
    <t>PLEASANT JOY</t>
  </si>
  <si>
    <t>POMPIDOU</t>
  </si>
  <si>
    <t>PONZONE</t>
  </si>
  <si>
    <t>QWIC</t>
  </si>
  <si>
    <t>RED RADIANCE</t>
  </si>
  <si>
    <t>ROSELILY ANCILLA DL170440</t>
  </si>
  <si>
    <t>ROSELILY CIARA DL111569</t>
  </si>
  <si>
    <t>ROSELILY CYRILLA DL171000</t>
  </si>
  <si>
    <t>ROSELILY DELMARA DL170403</t>
  </si>
  <si>
    <t>ROSELILY LUNA DL131681</t>
  </si>
  <si>
    <t>ROSELILY MALITA DL171826</t>
  </si>
  <si>
    <t>ROSELILY MARIELLA DL161499</t>
  </si>
  <si>
    <t>ROSELILY MATHILDA DL171800</t>
  </si>
  <si>
    <t>ROSELILY RACHELLA DL190104</t>
  </si>
  <si>
    <t>ROSELILY SHERIDA DL180108</t>
  </si>
  <si>
    <t>ROSELILY SIMONA DL170512</t>
  </si>
  <si>
    <t>ROSELILY XAVA DL171241</t>
  </si>
  <si>
    <t>ROSELILY ZAPHIRA DL170306</t>
  </si>
  <si>
    <t>SANCERRE</t>
  </si>
  <si>
    <t>SANSOVINO</t>
  </si>
  <si>
    <t>SAVIO</t>
  </si>
  <si>
    <t>SEBRING</t>
  </si>
  <si>
    <t>SENTOSA</t>
  </si>
  <si>
    <t>SESTRIERE</t>
  </si>
  <si>
    <t>SKYMASTER</t>
  </si>
  <si>
    <t>SOFT ROMANCE</t>
  </si>
  <si>
    <t>SOUTHAMPTON</t>
  </si>
  <si>
    <t>STRONG LOVE</t>
  </si>
  <si>
    <t>SUNLIGHT EXPRESS</t>
  </si>
  <si>
    <t>SUSTAIN</t>
  </si>
  <si>
    <t>TOURMALET</t>
  </si>
  <si>
    <t>UNITY</t>
  </si>
  <si>
    <t>VALLETTA</t>
  </si>
  <si>
    <t>VICTORIAS SECRET</t>
  </si>
  <si>
    <t>VICTORY JOY</t>
  </si>
  <si>
    <t>VOLVIC</t>
  </si>
  <si>
    <t>VUELTA</t>
  </si>
  <si>
    <t>WEDDING GIFT</t>
  </si>
  <si>
    <t>WHITE STARLIGHT</t>
  </si>
  <si>
    <t>YASMINE</t>
  </si>
  <si>
    <t>MISCELLANEO</t>
  </si>
  <si>
    <t>Overig*</t>
  </si>
  <si>
    <t>Diversen</t>
  </si>
  <si>
    <t>total</t>
    <phoneticPr fontId="5"/>
  </si>
  <si>
    <t>*   figures of  2023 zijn tentative,  Scales:prepared scales, 1 year; 2 year is 2nd year of 2yr cultivation</t>
    <phoneticPr fontId="5"/>
  </si>
  <si>
    <r>
      <t xml:space="preserve">オランダ産百合栽培面積表　合計表　2023 </t>
    </r>
    <r>
      <rPr>
        <b/>
        <sz val="12"/>
        <color rgb="FF0000FF"/>
        <rFont val="MS UI Gothic"/>
        <family val="3"/>
        <charset val="128"/>
      </rPr>
      <t>(7月17日付け第1版ﾍﾞｰｽ)</t>
    </r>
    <rPh sb="4" eb="5">
      <t>サン</t>
    </rPh>
    <rPh sb="5" eb="7">
      <t>ユリ</t>
    </rPh>
    <rPh sb="7" eb="9">
      <t>サイバイ</t>
    </rPh>
    <rPh sb="9" eb="11">
      <t>メンセキ</t>
    </rPh>
    <rPh sb="11" eb="12">
      <t>ヒョウ</t>
    </rPh>
    <rPh sb="13" eb="15">
      <t>ゴウケイ</t>
    </rPh>
    <rPh sb="15" eb="16">
      <t>ヒョウ</t>
    </rPh>
    <rPh sb="24" eb="25">
      <t>ガツ</t>
    </rPh>
    <rPh sb="27" eb="28">
      <t>ニチ</t>
    </rPh>
    <rPh sb="28" eb="29">
      <t>ヅケ</t>
    </rPh>
    <rPh sb="30" eb="31">
      <t>ダイ</t>
    </rPh>
    <rPh sb="32" eb="33">
      <t>ハン</t>
    </rPh>
    <phoneticPr fontId="5"/>
  </si>
  <si>
    <t>２０２１（確定値）</t>
    <rPh sb="5" eb="7">
      <t>カクテイ</t>
    </rPh>
    <rPh sb="7" eb="8">
      <t>アタイ</t>
    </rPh>
    <phoneticPr fontId="5"/>
  </si>
  <si>
    <t>２０２２（速報値）</t>
    <rPh sb="5" eb="7">
      <t>ソクホウ</t>
    </rPh>
    <rPh sb="7" eb="8">
      <t>チ</t>
    </rPh>
    <phoneticPr fontId="5"/>
  </si>
  <si>
    <t>TAハイブリット</t>
    <phoneticPr fontId="5"/>
  </si>
  <si>
    <t>-</t>
    <phoneticPr fontId="5"/>
  </si>
  <si>
    <t>2022 速報・
確定増減(%)</t>
    <rPh sb="5" eb="7">
      <t>ソクホウ</t>
    </rPh>
    <rPh sb="9" eb="11">
      <t>カクテイ</t>
    </rPh>
    <phoneticPr fontId="5"/>
  </si>
  <si>
    <r>
      <t>オランダ産百合栽培面積表　品目別　2021 ～</t>
    </r>
    <r>
      <rPr>
        <b/>
        <sz val="12"/>
        <color rgb="FF0000FF"/>
        <rFont val="MS UI Gothic"/>
        <family val="3"/>
        <charset val="128"/>
      </rPr>
      <t xml:space="preserve"> </t>
    </r>
    <r>
      <rPr>
        <b/>
        <sz val="12"/>
        <rFont val="MS UI Gothic"/>
        <family val="3"/>
        <charset val="128"/>
      </rPr>
      <t>2023</t>
    </r>
    <r>
      <rPr>
        <b/>
        <sz val="12"/>
        <color rgb="FF0000FF"/>
        <rFont val="MS UI Gothic"/>
        <family val="3"/>
        <charset val="128"/>
      </rPr>
      <t>(7月17日付け第1版ﾍﾞｰｽ)</t>
    </r>
    <rPh sb="4" eb="5">
      <t>サン</t>
    </rPh>
    <rPh sb="5" eb="7">
      <t>ユリ</t>
    </rPh>
    <rPh sb="7" eb="9">
      <t>サイバイ</t>
    </rPh>
    <rPh sb="9" eb="11">
      <t>メンセキ</t>
    </rPh>
    <rPh sb="11" eb="12">
      <t>ヒョウ</t>
    </rPh>
    <rPh sb="13" eb="15">
      <t>ヒンモク</t>
    </rPh>
    <rPh sb="15" eb="16">
      <t>ベツ</t>
    </rPh>
    <phoneticPr fontId="5"/>
  </si>
  <si>
    <t>yellow</t>
    <phoneticPr fontId="5"/>
  </si>
  <si>
    <t>orange</t>
    <phoneticPr fontId="5"/>
  </si>
  <si>
    <t>red</t>
    <phoneticPr fontId="5"/>
  </si>
  <si>
    <t>bi-color</t>
    <phoneticPr fontId="5"/>
  </si>
  <si>
    <t>Unknown</t>
  </si>
  <si>
    <t>Unknown</t>
    <phoneticPr fontId="5"/>
  </si>
  <si>
    <t>white</t>
    <phoneticPr fontId="5"/>
  </si>
  <si>
    <t>pink</t>
    <phoneticPr fontId="5"/>
  </si>
  <si>
    <t xml:space="preserve"> red</t>
    <phoneticPr fontId="5"/>
  </si>
  <si>
    <t>apricot</t>
    <phoneticPr fontId="5"/>
  </si>
  <si>
    <t>bi-color, double</t>
  </si>
  <si>
    <t>bi-color, double</t>
    <phoneticPr fontId="5"/>
  </si>
  <si>
    <t>pink, double</t>
    <phoneticPr fontId="5"/>
  </si>
  <si>
    <t>white,double</t>
    <phoneticPr fontId="5"/>
  </si>
  <si>
    <t>white, double</t>
    <phoneticPr fontId="5"/>
  </si>
  <si>
    <t>温室内養成(Kas)</t>
    <rPh sb="0" eb="3">
      <t>オンシツナイ</t>
    </rPh>
    <rPh sb="3" eb="5">
      <t>ヨウセイ</t>
    </rPh>
    <phoneticPr fontId="5"/>
  </si>
  <si>
    <t>2022(確定値)</t>
    <rPh sb="5" eb="7">
      <t>カクテイ</t>
    </rPh>
    <rPh sb="7" eb="8">
      <t>アタイ</t>
    </rPh>
    <phoneticPr fontId="5"/>
  </si>
  <si>
    <t>2023速報値)</t>
    <rPh sb="4" eb="7">
      <t>ソクホウチ</t>
    </rPh>
    <phoneticPr fontId="5"/>
  </si>
  <si>
    <t>増減(%)</t>
    <rPh sb="0" eb="2">
      <t>ゾウゲン</t>
    </rPh>
    <phoneticPr fontId="5"/>
  </si>
  <si>
    <r>
      <t>オランダ産百合栽培面積表　品目別　2022 ～</t>
    </r>
    <r>
      <rPr>
        <b/>
        <sz val="12"/>
        <color rgb="FF0000FF"/>
        <rFont val="MS UI Gothic"/>
        <family val="3"/>
        <charset val="128"/>
      </rPr>
      <t xml:space="preserve"> </t>
    </r>
    <r>
      <rPr>
        <b/>
        <sz val="12"/>
        <rFont val="MS UI Gothic"/>
        <family val="3"/>
        <charset val="128"/>
      </rPr>
      <t>2023</t>
    </r>
    <r>
      <rPr>
        <b/>
        <sz val="12"/>
        <color rgb="FF0000FF"/>
        <rFont val="MS UI Gothic"/>
        <family val="3"/>
        <charset val="128"/>
      </rPr>
      <t>(7月17日付け第1版ﾍﾞｰｽ)</t>
    </r>
    <rPh sb="4" eb="5">
      <t>サン</t>
    </rPh>
    <rPh sb="5" eb="7">
      <t>ユリ</t>
    </rPh>
    <rPh sb="7" eb="9">
      <t>サイバイ</t>
    </rPh>
    <rPh sb="9" eb="11">
      <t>メンセキ</t>
    </rPh>
    <rPh sb="11" eb="12">
      <t>ヒョウ</t>
    </rPh>
    <rPh sb="13" eb="15">
      <t>ヒンモク</t>
    </rPh>
    <rPh sb="15" eb="16">
      <t>ベツ</t>
    </rPh>
    <phoneticPr fontId="5"/>
  </si>
  <si>
    <t>温室(Kas)</t>
    <phoneticPr fontId="5"/>
  </si>
  <si>
    <t>鱗片 (Schub)</t>
    <rPh sb="0" eb="2">
      <t>リンペン</t>
    </rPh>
    <phoneticPr fontId="5"/>
  </si>
  <si>
    <t>ＬＡハイブリッド(LA)</t>
    <phoneticPr fontId="5"/>
  </si>
  <si>
    <t>TAハイブリット(TA)</t>
    <phoneticPr fontId="5"/>
  </si>
  <si>
    <t>ＬＯハイブリッド(LO)</t>
    <phoneticPr fontId="5"/>
  </si>
  <si>
    <t>ＯＴハイブリッド(OT)</t>
    <phoneticPr fontId="5"/>
  </si>
  <si>
    <t>鹿の子百合群(SPECIES)</t>
    <phoneticPr fontId="5"/>
  </si>
  <si>
    <t>品目不明(ONBEKEND)</t>
    <phoneticPr fontId="5"/>
  </si>
  <si>
    <t>スカシ(ASIATIC)</t>
    <phoneticPr fontId="5"/>
  </si>
  <si>
    <t>鉄砲百合(LONGIFLORUM)</t>
    <phoneticPr fontId="5"/>
  </si>
  <si>
    <t>ミシェラネアス(MISCELLANEOUS)</t>
    <phoneticPr fontId="5"/>
  </si>
  <si>
    <t>オリエンタル(ORIENTAL)</t>
    <phoneticPr fontId="5"/>
  </si>
  <si>
    <t>２０２２（確定値）合計4471.34ha</t>
    <rPh sb="5" eb="7">
      <t>カクテイ</t>
    </rPh>
    <rPh sb="7" eb="8">
      <t>アタイ</t>
    </rPh>
    <rPh sb="9" eb="11">
      <t>ゴウケイ</t>
    </rPh>
    <phoneticPr fontId="5"/>
  </si>
  <si>
    <t>２０２３（速報値）合計4481.27ha</t>
    <rPh sb="5" eb="7">
      <t>ソクホウ</t>
    </rPh>
    <rPh sb="7" eb="8">
      <t>チ</t>
    </rPh>
    <rPh sb="9" eb="11">
      <t>ゴウケイ</t>
    </rPh>
    <phoneticPr fontId="5"/>
  </si>
  <si>
    <t>2022確定・
2023速報増減(%)</t>
    <rPh sb="4" eb="6">
      <t>カクテイ</t>
    </rPh>
    <rPh sb="12" eb="14">
      <t>ソクホウ</t>
    </rPh>
    <rPh sb="14" eb="16">
      <t>ゾウゲン</t>
    </rPh>
    <phoneticPr fontId="5"/>
  </si>
  <si>
    <t>※温室: アブラムシフリー及びアブラムシフリーでない温室栽培(トレイ栽培含む)</t>
    <rPh sb="1" eb="3">
      <t>オンシツ</t>
    </rPh>
    <rPh sb="13" eb="14">
      <t>オヨ</t>
    </rPh>
    <rPh sb="26" eb="30">
      <t>オンシツサイバイ</t>
    </rPh>
    <rPh sb="34" eb="36">
      <t>サイバイ</t>
    </rPh>
    <rPh sb="36" eb="37">
      <t>フク</t>
    </rPh>
    <phoneticPr fontId="5"/>
  </si>
  <si>
    <t>Unknown, double</t>
  </si>
  <si>
    <t>Unknown, double</t>
    <phoneticPr fontId="5"/>
  </si>
  <si>
    <t>pink/white, double</t>
  </si>
  <si>
    <t>white/yellow, double</t>
  </si>
  <si>
    <t>white/green, double</t>
  </si>
  <si>
    <t>red/white, double</t>
  </si>
  <si>
    <t>dark pink</t>
  </si>
  <si>
    <t>温室(Kas)</t>
    <rPh sb="0" eb="2">
      <t>オンシツ</t>
    </rPh>
    <phoneticPr fontId="5"/>
  </si>
  <si>
    <t>1N開花球 
(Overig)</t>
    <rPh sb="2" eb="4">
      <t>カイカ</t>
    </rPh>
    <rPh sb="4" eb="5">
      <t>キュウ</t>
    </rPh>
    <phoneticPr fontId="5"/>
  </si>
  <si>
    <t>ﾌﾞﾗｲﾄｼﾞｮｲ</t>
    <phoneticPr fontId="5"/>
  </si>
  <si>
    <t>ﾌﾞﾗｯｸｽﾄｰﾝ</t>
    <phoneticPr fontId="5"/>
  </si>
  <si>
    <t>ｸﾗｼｯｸｼﾞｮｲ</t>
    <phoneticPr fontId="5"/>
  </si>
  <si>
    <t>ｱﾌﾟﾘｺｯﾄﾌｧｯｼﾞ</t>
    <phoneticPr fontId="5"/>
  </si>
  <si>
    <t>ﾌｧｯｼｮﾝｼｮｰ</t>
    <phoneticPr fontId="5"/>
  </si>
  <si>
    <t>ﾒﾉﾙｶ</t>
    <phoneticPr fontId="5"/>
  </si>
  <si>
    <t>ﾒﾝﾄﾝ</t>
    <phoneticPr fontId="5"/>
  </si>
  <si>
    <t>ﾀﾞｯﾁﾊﾟｯｼｮﾝ</t>
    <phoneticPr fontId="5"/>
  </si>
  <si>
    <t>LARA VAN RUIJVEN</t>
    <phoneticPr fontId="5"/>
  </si>
  <si>
    <t>ﾗﾗﾌｧﾝﾗｳﾍﾞﾝ</t>
    <phoneticPr fontId="5"/>
  </si>
  <si>
    <t>ﾏﾘｿﾙ</t>
    <phoneticPr fontId="5"/>
  </si>
  <si>
    <t>ｵﾚﾝｼﾞﾗﾝﾋﾟｵﾝ</t>
    <phoneticPr fontId="5"/>
  </si>
  <si>
    <t>ﾋｭｰｽﾄﾝ</t>
    <phoneticPr fontId="5"/>
  </si>
  <si>
    <t>ﾘﾏｿﾙ</t>
    <phoneticPr fontId="5"/>
  </si>
  <si>
    <t>サウザンプトン</t>
    <phoneticPr fontId="5"/>
  </si>
  <si>
    <t>ﾍﾞﾗｸﾙｰｽﾞ</t>
    <phoneticPr fontId="5"/>
  </si>
  <si>
    <t>tri-color</t>
    <phoneticPr fontId="5"/>
  </si>
  <si>
    <t>ﾀﾞｯﾁﾃﾞｻﾞｲﾝ</t>
    <phoneticPr fontId="5"/>
  </si>
  <si>
    <t>ﾎﾟﾝﾋﾟﾄﾞｩｰ</t>
    <phoneticPr fontId="5"/>
  </si>
  <si>
    <t>M  0,00</t>
    <phoneticPr fontId="5"/>
  </si>
  <si>
    <t>ｴﾏｰﾃﾞｲﾙ</t>
    <phoneticPr fontId="5"/>
  </si>
  <si>
    <t>ﾛｰﾀｽﾌﾞﾘｰｽﾞ</t>
    <phoneticPr fontId="5"/>
  </si>
  <si>
    <t>ﾛｰﾀｽｴﾚｶﾞﾝｽ</t>
    <phoneticPr fontId="5"/>
  </si>
  <si>
    <t>ﾛｰﾀｽｼﾞｮｲ</t>
    <phoneticPr fontId="5"/>
  </si>
  <si>
    <t>ﾛｰﾀｽｸｲｰﾝ</t>
    <phoneticPr fontId="5"/>
  </si>
  <si>
    <t>ﾛｰﾀｽｽﾌﾟﾘﾝｸﾞ</t>
    <phoneticPr fontId="5"/>
  </si>
  <si>
    <t>ﾛｰﾀｽﾜﾝﾀﾞｰ</t>
    <phoneticPr fontId="5"/>
  </si>
  <si>
    <t>ﾗｯｷｰｴﾝｼﾞｪﾙ</t>
    <phoneticPr fontId="5"/>
  </si>
  <si>
    <t>ﾗｯｷｰﾜﾝ</t>
    <phoneticPr fontId="5"/>
  </si>
  <si>
    <t>ﾗｯｷｰｸｲｰﾝ</t>
    <phoneticPr fontId="5"/>
  </si>
  <si>
    <t>ﾋﾞｱﾝｶ</t>
    <phoneticPr fontId="5"/>
  </si>
  <si>
    <t>ﾒﾘｯｻ</t>
    <phoneticPr fontId="5"/>
  </si>
  <si>
    <t>ｽﾀｰﾗｲﾄｴｸｽﾌﾟﾚｽ</t>
    <phoneticPr fontId="5"/>
  </si>
  <si>
    <t>ﾘﾊﾝﾅ</t>
    <phoneticPr fontId="5"/>
  </si>
  <si>
    <t>ｶｲﾗ</t>
    <phoneticPr fontId="5"/>
  </si>
  <si>
    <t>ﾊﾟｳﾗ</t>
    <phoneticPr fontId="5"/>
  </si>
  <si>
    <t>ｼｬﾙﾄﾞﾈ</t>
    <phoneticPr fontId="5"/>
  </si>
  <si>
    <t>ｽｶｲﾏｽﾀｰ</t>
    <phoneticPr fontId="5"/>
  </si>
  <si>
    <t>ﾛｰﾀｽﾋﾟｭｱ</t>
    <phoneticPr fontId="5"/>
  </si>
  <si>
    <t>ﾍﾟﾙﾆﾗ</t>
    <phoneticPr fontId="5"/>
  </si>
  <si>
    <t>ﾗﾓｰﾅ</t>
    <phoneticPr fontId="5"/>
  </si>
  <si>
    <t>ｼﾙｻﾞ</t>
    <phoneticPr fontId="5"/>
  </si>
  <si>
    <t>ロータスビューティｰ</t>
    <phoneticPr fontId="5"/>
  </si>
  <si>
    <t>ｶﾝﾋﾟｵｰﾈ</t>
    <phoneticPr fontId="5"/>
  </si>
  <si>
    <t>ｴﾙﾄﾞﾗｺﾞﾝ</t>
    <phoneticPr fontId="5"/>
  </si>
  <si>
    <t>ﾏｽﾀｰ</t>
    <phoneticPr fontId="5"/>
  </si>
  <si>
    <t>ﾒｸﾞﾅﾑ</t>
    <phoneticPr fontId="5"/>
  </si>
  <si>
    <t>ﾒﾙﾎﾞﾙﾝ</t>
    <phoneticPr fontId="5"/>
  </si>
  <si>
    <t>ｽﾄﾛﾝｸﾞﾗﾌﾞ</t>
    <phoneticPr fontId="5"/>
  </si>
  <si>
    <t>ﾋﾞﾙﾊﾞｵ</t>
    <phoneticPr fontId="5"/>
  </si>
  <si>
    <t>ｷﾝｸﾞｽｸﾗｳﾝ</t>
    <phoneticPr fontId="5"/>
  </si>
  <si>
    <t>ﾏｳﾝﾄﾀﾃ</t>
    <phoneticPr fontId="5"/>
  </si>
  <si>
    <t>ﾕﾆﾃｨｰ</t>
    <phoneticPr fontId="5"/>
  </si>
  <si>
    <t>ﾊﾞﾄﾞﾗｲﾄ</t>
    <phoneticPr fontId="5"/>
  </si>
  <si>
    <t>ﾒﾙﾘﾝﾌ</t>
    <phoneticPr fontId="5"/>
  </si>
  <si>
    <t>ﾌｴﾝﾀ</t>
    <phoneticPr fontId="5"/>
  </si>
  <si>
    <t>ｻｽﾃｲﾝ</t>
    <phoneticPr fontId="5"/>
  </si>
  <si>
    <t>ﾊﾞﾚｯﾀ</t>
    <phoneticPr fontId="5"/>
  </si>
  <si>
    <t>TA hybrid</t>
    <phoneticPr fontId="5"/>
  </si>
  <si>
    <t>TAハイブリット</t>
    <phoneticPr fontId="5"/>
  </si>
  <si>
    <t>crop 2022(確定値)</t>
    <rPh sb="10" eb="13">
      <t>カクテイチ</t>
    </rPh>
    <phoneticPr fontId="5"/>
  </si>
  <si>
    <t>crop 2023(速報値)</t>
    <rPh sb="10" eb="13">
      <t>ソクホウチ</t>
    </rPh>
    <phoneticPr fontId="5"/>
  </si>
  <si>
    <t>variety</t>
  </si>
  <si>
    <t>group</t>
  </si>
  <si>
    <t>ASI</t>
    <phoneticPr fontId="5"/>
  </si>
  <si>
    <t>ASI</t>
    <phoneticPr fontId="5"/>
  </si>
  <si>
    <t>販売可能球 (1N開花球+2年養成2年目)</t>
    <rPh sb="0" eb="2">
      <t>ハンバイ</t>
    </rPh>
    <rPh sb="2" eb="4">
      <t>カノウ</t>
    </rPh>
    <rPh sb="4" eb="5">
      <t>タマ</t>
    </rPh>
    <rPh sb="9" eb="11">
      <t>カイカ</t>
    </rPh>
    <rPh sb="11" eb="12">
      <t>タマ</t>
    </rPh>
    <rPh sb="14" eb="17">
      <t>ネンヨウセイ</t>
    </rPh>
    <rPh sb="18" eb="20">
      <t>ネンメ</t>
    </rPh>
    <phoneticPr fontId="5"/>
  </si>
  <si>
    <t>温室
(Kas)</t>
    <rPh sb="0" eb="2">
      <t>オンシツ</t>
    </rPh>
    <phoneticPr fontId="5"/>
  </si>
  <si>
    <t>鱗片 
(Schub)</t>
    <rPh sb="0" eb="2">
      <t>リンペン</t>
    </rPh>
    <phoneticPr fontId="5"/>
  </si>
  <si>
    <t>裸鱗片 
(kale schub)</t>
    <rPh sb="0" eb="1">
      <t>ハダカ</t>
    </rPh>
    <rPh sb="1" eb="3">
      <t>リンペン</t>
    </rPh>
    <phoneticPr fontId="5"/>
  </si>
  <si>
    <t>2年養成内の1年目 
(2jarig 1e jaar)</t>
    <rPh sb="1" eb="4">
      <t>ネンヨウセイ</t>
    </rPh>
    <rPh sb="4" eb="5">
      <t>ナイ</t>
    </rPh>
    <rPh sb="7" eb="9">
      <t>ネンメ</t>
    </rPh>
    <phoneticPr fontId="5"/>
  </si>
  <si>
    <t>2年養成内の2年目 
(2jarig 2e jaar)</t>
    <rPh sb="1" eb="4">
      <t>ネンヨウセイ</t>
    </rPh>
    <rPh sb="4" eb="5">
      <t>ナイ</t>
    </rPh>
    <rPh sb="7" eb="9">
      <t>ネンメ</t>
    </rPh>
    <phoneticPr fontId="5"/>
  </si>
  <si>
    <t>TA hybrids Total (on Listed)</t>
    <phoneticPr fontId="5"/>
  </si>
  <si>
    <t>TA hybrids Total （announced）</t>
    <phoneticPr fontId="5"/>
  </si>
  <si>
    <t>white､double</t>
    <phoneticPr fontId="5"/>
  </si>
  <si>
    <t>white, pollen free</t>
    <phoneticPr fontId="5"/>
  </si>
  <si>
    <t>pink, pollen free</t>
    <phoneticPr fontId="5"/>
  </si>
  <si>
    <t>pink</t>
    <phoneticPr fontId="5"/>
  </si>
  <si>
    <t>1N開花球(Overig)</t>
    <rPh sb="2" eb="4">
      <t>カイカ</t>
    </rPh>
    <rPh sb="4" eb="5">
      <t>タマ</t>
    </rPh>
    <phoneticPr fontId="5"/>
  </si>
  <si>
    <t>1N開花球(Overig)</t>
    <rPh sb="2" eb="5">
      <t>カイカタマ</t>
    </rPh>
    <phoneticPr fontId="5"/>
  </si>
  <si>
    <t>Diversen</t>
    <phoneticPr fontId="5"/>
  </si>
  <si>
    <t>Overig</t>
    <phoneticPr fontId="5"/>
  </si>
  <si>
    <r>
      <t>オランダ産百合栽培面積表　品目別　2014 ～2022</t>
    </r>
    <r>
      <rPr>
        <b/>
        <sz val="12"/>
        <color rgb="FF0000FF"/>
        <rFont val="MS UI Gothic"/>
        <family val="3"/>
        <charset val="128"/>
      </rPr>
      <t xml:space="preserve"> (7月14日付け第1版ﾍﾞｰｽ)</t>
    </r>
    <rPh sb="4" eb="5">
      <t>サン</t>
    </rPh>
    <rPh sb="5" eb="7">
      <t>ユリ</t>
    </rPh>
    <rPh sb="7" eb="9">
      <t>サイバイ</t>
    </rPh>
    <rPh sb="9" eb="11">
      <t>メンセキ</t>
    </rPh>
    <rPh sb="11" eb="12">
      <t>ヒョウ</t>
    </rPh>
    <rPh sb="13" eb="15">
      <t>ヒンモク</t>
    </rPh>
    <rPh sb="15" eb="16">
      <t>ベツ</t>
    </rPh>
    <phoneticPr fontId="5"/>
  </si>
  <si>
    <t>りん片 (Schub)</t>
    <rPh sb="2" eb="3">
      <t>ヘン</t>
    </rPh>
    <phoneticPr fontId="5"/>
  </si>
  <si>
    <t>裸りん片(kale schub)</t>
    <rPh sb="0" eb="1">
      <t>ハダカ</t>
    </rPh>
    <rPh sb="3" eb="4">
      <t>ヘン</t>
    </rPh>
    <phoneticPr fontId="5"/>
  </si>
  <si>
    <t>※りん片: 1年りん片養成</t>
    <rPh sb="3" eb="4">
      <t>ヘン</t>
    </rPh>
    <rPh sb="7" eb="8">
      <t>ネン</t>
    </rPh>
    <rPh sb="10" eb="11">
      <t>ヘン</t>
    </rPh>
    <rPh sb="11" eb="13">
      <t>ヨウセイ</t>
    </rPh>
    <phoneticPr fontId="5"/>
  </si>
  <si>
    <t>※2年養成: 裸りん片の2年養成内で1年目、2年目に細分される(取引無しを除く)</t>
    <rPh sb="2" eb="3">
      <t>ネン</t>
    </rPh>
    <rPh sb="3" eb="5">
      <t>ヨウセイ</t>
    </rPh>
    <rPh sb="7" eb="8">
      <t>ハダカ</t>
    </rPh>
    <rPh sb="10" eb="11">
      <t>ヘン</t>
    </rPh>
    <rPh sb="13" eb="16">
      <t>ネンヨウセイ</t>
    </rPh>
    <rPh sb="16" eb="17">
      <t>ナイ</t>
    </rPh>
    <rPh sb="19" eb="21">
      <t>ネンメ</t>
    </rPh>
    <rPh sb="23" eb="25">
      <t>ネンメ</t>
    </rPh>
    <rPh sb="26" eb="28">
      <t>サイブン</t>
    </rPh>
    <rPh sb="32" eb="35">
      <t>トリヒキナ</t>
    </rPh>
    <rPh sb="37" eb="38">
      <t>ノゾ</t>
    </rPh>
    <phoneticPr fontId="5"/>
  </si>
  <si>
    <r>
      <t>2023年産オランダ産百合球根栽培面積表　</t>
    </r>
    <r>
      <rPr>
        <b/>
        <sz val="14"/>
        <color rgb="FF0000FF"/>
        <rFont val="MS UI Gothic"/>
        <family val="3"/>
        <charset val="128"/>
      </rPr>
      <t>（7月17日付け第1版ﾍﾞｰｽ）</t>
    </r>
    <rPh sb="4" eb="6">
      <t>ネンサン</t>
    </rPh>
    <rPh sb="10" eb="11">
      <t>サン</t>
    </rPh>
    <rPh sb="11" eb="13">
      <t>ユリ</t>
    </rPh>
    <rPh sb="13" eb="15">
      <t>キュウコン</t>
    </rPh>
    <rPh sb="15" eb="17">
      <t>サイバイ</t>
    </rPh>
    <rPh sb="17" eb="19">
      <t>メンセキ</t>
    </rPh>
    <rPh sb="19" eb="20">
      <t>ヒョウ</t>
    </rPh>
    <rPh sb="23" eb="24">
      <t>ガツ</t>
    </rPh>
    <rPh sb="26" eb="27">
      <t>ニチ</t>
    </rPh>
    <rPh sb="27" eb="28">
      <t>ツ</t>
    </rPh>
    <rPh sb="29" eb="30">
      <t>ダイ</t>
    </rPh>
    <rPh sb="31" eb="32">
      <t>ハン</t>
    </rPh>
    <phoneticPr fontId="5"/>
  </si>
  <si>
    <r>
      <t>lilium crop 23 NL acreage　</t>
    </r>
    <r>
      <rPr>
        <b/>
        <sz val="14"/>
        <color rgb="FFFF0000"/>
        <rFont val="MS UI Gothic"/>
        <family val="3"/>
        <charset val="128"/>
      </rPr>
      <t>(Based on first informathion from B・K・D)</t>
    </r>
    <phoneticPr fontId="5"/>
  </si>
  <si>
    <t>2年養成1年目 
(2jarig 1e jaar)</t>
    <rPh sb="1" eb="4">
      <t>ネンヨウセイ</t>
    </rPh>
    <rPh sb="5" eb="7">
      <t>ネンメ</t>
    </rPh>
    <phoneticPr fontId="5"/>
  </si>
  <si>
    <t>2年養成2年目 
(2jarig 2e jaar)</t>
    <rPh sb="1" eb="4">
      <t>ネンヨウセイ</t>
    </rPh>
    <rPh sb="5" eb="7">
      <t>ネンメ</t>
    </rPh>
    <phoneticPr fontId="5"/>
  </si>
  <si>
    <t>裸りん片 
(kale schub)</t>
    <rPh sb="0" eb="1">
      <t>ハダカ</t>
    </rPh>
    <rPh sb="3" eb="4">
      <t>ヘン</t>
    </rPh>
    <phoneticPr fontId="5"/>
  </si>
  <si>
    <t>りん片 
(Schub)</t>
    <rPh sb="2" eb="3">
      <t>ヘン</t>
    </rPh>
    <phoneticPr fontId="5"/>
  </si>
  <si>
    <r>
      <t>2023年産オランダ産百合球根栽培面積表　</t>
    </r>
    <r>
      <rPr>
        <b/>
        <sz val="22"/>
        <color rgb="FF0000FF"/>
        <rFont val="MS UI Gothic"/>
        <family val="3"/>
        <charset val="128"/>
      </rPr>
      <t>（7月17日付け第1版ﾍﾞｰｽ）</t>
    </r>
    <rPh sb="4" eb="6">
      <t>ネンサン</t>
    </rPh>
    <rPh sb="10" eb="11">
      <t>サン</t>
    </rPh>
    <rPh sb="11" eb="13">
      <t>ユリ</t>
    </rPh>
    <rPh sb="13" eb="15">
      <t>キュウコン</t>
    </rPh>
    <rPh sb="15" eb="17">
      <t>サイバイ</t>
    </rPh>
    <rPh sb="17" eb="19">
      <t>メンセキ</t>
    </rPh>
    <rPh sb="19" eb="20">
      <t>ヒョウ</t>
    </rPh>
    <rPh sb="23" eb="24">
      <t>ガツ</t>
    </rPh>
    <rPh sb="26" eb="27">
      <t>ニチ</t>
    </rPh>
    <rPh sb="27" eb="28">
      <t>ツ</t>
    </rPh>
    <rPh sb="29" eb="30">
      <t>ダイ</t>
    </rPh>
    <rPh sb="31" eb="32">
      <t>ハン</t>
    </rPh>
    <phoneticPr fontId="5"/>
  </si>
  <si>
    <r>
      <t>lilium crop 23 NL acreage　</t>
    </r>
    <r>
      <rPr>
        <b/>
        <sz val="22"/>
        <color rgb="FFFF0000"/>
        <rFont val="MS UI Gothic"/>
        <family val="3"/>
        <charset val="128"/>
      </rPr>
      <t>(Based on first informathion from B・K・D)</t>
    </r>
    <phoneticPr fontId="5"/>
  </si>
  <si>
    <t>ｴｼﾘｱ</t>
    <phoneticPr fontId="5"/>
  </si>
  <si>
    <t>ｻｰｻﾞ</t>
    <phoneticPr fontId="5"/>
  </si>
  <si>
    <t>ﾙﾄﾞﾋﾞﾅ</t>
    <phoneticPr fontId="5"/>
  </si>
  <si>
    <t>OT hybrid</t>
    <phoneticPr fontId="5"/>
  </si>
  <si>
    <t>LO hybrid</t>
    <phoneticPr fontId="5"/>
  </si>
  <si>
    <t>2023年産オランダ産百合球根栽培面積・色バランス表 (7月17日付第1版ベース)</t>
    <rPh sb="4" eb="6">
      <t>ネンサン</t>
    </rPh>
    <rPh sb="10" eb="11">
      <t>サン</t>
    </rPh>
    <rPh sb="11" eb="13">
      <t>ユリ</t>
    </rPh>
    <rPh sb="13" eb="15">
      <t>キュウコン</t>
    </rPh>
    <rPh sb="15" eb="17">
      <t>サイバイ</t>
    </rPh>
    <rPh sb="17" eb="19">
      <t>メンセキ</t>
    </rPh>
    <rPh sb="20" eb="21">
      <t>イロ</t>
    </rPh>
    <rPh sb="25" eb="26">
      <t>ヒョウ</t>
    </rPh>
    <rPh sb="29" eb="30">
      <t>ガツ</t>
    </rPh>
    <rPh sb="32" eb="34">
      <t>ニチヅケ</t>
    </rPh>
    <rPh sb="34" eb="35">
      <t>ダイ</t>
    </rPh>
    <rPh sb="36" eb="37">
      <t>バン</t>
    </rPh>
    <phoneticPr fontId="5"/>
  </si>
  <si>
    <t>2年養成開花球1年目
（2 jarig 1e jaar)</t>
    <rPh sb="1" eb="2">
      <t>ネン</t>
    </rPh>
    <rPh sb="2" eb="4">
      <t>ヨウセイ</t>
    </rPh>
    <rPh sb="4" eb="7">
      <t>カイカタマ</t>
    </rPh>
    <rPh sb="8" eb="10">
      <t>ネンメ</t>
    </rPh>
    <phoneticPr fontId="5"/>
  </si>
  <si>
    <t>2年養成開花球2年目
(2 jarig 2e jaar)</t>
    <rPh sb="1" eb="4">
      <t>ネンヨウセイ</t>
    </rPh>
    <rPh sb="4" eb="7">
      <t>カイカタマ</t>
    </rPh>
    <rPh sb="8" eb="10">
      <t>ネンメ</t>
    </rPh>
    <phoneticPr fontId="5"/>
  </si>
  <si>
    <t>2年養成開花球1年目
(2 jarig 1e jaar)</t>
    <rPh sb="1" eb="4">
      <t>ネンヨウセイ</t>
    </rPh>
    <rPh sb="4" eb="7">
      <t>カイカタマ</t>
    </rPh>
    <rPh sb="8" eb="10">
      <t>ネンメ</t>
    </rPh>
    <phoneticPr fontId="5"/>
  </si>
  <si>
    <t>2年養成開花球2年目 
(2 jarig 2e jaar)</t>
    <rPh sb="1" eb="4">
      <t>ネンヨウセイ</t>
    </rPh>
    <rPh sb="4" eb="7">
      <t>カイカタマ</t>
    </rPh>
    <rPh sb="8" eb="10">
      <t>ネンメ</t>
    </rPh>
    <phoneticPr fontId="5"/>
  </si>
  <si>
    <t>1N開花球
+2年養成開花球2年目</t>
    <rPh sb="2" eb="4">
      <t>カイカ</t>
    </rPh>
    <rPh sb="4" eb="5">
      <t>タマ</t>
    </rPh>
    <rPh sb="8" eb="9">
      <t>ネン</t>
    </rPh>
    <rPh sb="9" eb="11">
      <t>ヨウセイ</t>
    </rPh>
    <rPh sb="11" eb="14">
      <t>カイカタマ</t>
    </rPh>
    <rPh sb="15" eb="17">
      <t>ネンメ</t>
    </rPh>
    <phoneticPr fontId="5"/>
  </si>
  <si>
    <t>2年養成開花球1年目 
(2jarig 1e jaar)</t>
    <rPh sb="1" eb="4">
      <t>ネンヨウセイ</t>
    </rPh>
    <rPh sb="4" eb="7">
      <t>カイカタマ</t>
    </rPh>
    <rPh sb="8" eb="10">
      <t>ネンメ</t>
    </rPh>
    <phoneticPr fontId="5"/>
  </si>
  <si>
    <t>2年養成開花球2年目 
(2jarig 2e jaar)</t>
    <rPh sb="1" eb="4">
      <t>ネンヨウセイ</t>
    </rPh>
    <rPh sb="4" eb="7">
      <t>カイカタマ</t>
    </rPh>
    <rPh sb="8" eb="10">
      <t>ネンメ</t>
    </rPh>
    <phoneticPr fontId="5"/>
  </si>
  <si>
    <t>1N開花球+2年養成開花球2年目</t>
    <rPh sb="2" eb="4">
      <t>カイカ</t>
    </rPh>
    <rPh sb="4" eb="5">
      <t>タマ</t>
    </rPh>
    <rPh sb="7" eb="10">
      <t>ネンヨウセイ</t>
    </rPh>
    <rPh sb="10" eb="12">
      <t>カイカ</t>
    </rPh>
    <rPh sb="12" eb="13">
      <t>タマ</t>
    </rPh>
    <rPh sb="14" eb="16">
      <t>ネンメ</t>
    </rPh>
    <phoneticPr fontId="5"/>
  </si>
  <si>
    <t>TA Unknown Total</t>
    <phoneticPr fontId="5"/>
  </si>
  <si>
    <t>TA 栽培面積</t>
    <rPh sb="3" eb="5">
      <t>サイバイ</t>
    </rPh>
    <rPh sb="5" eb="7">
      <t>メンセキ</t>
    </rPh>
    <phoneticPr fontId="55"/>
  </si>
  <si>
    <t>TA 色バランス</t>
    <rPh sb="3" eb="4">
      <t>イロ</t>
    </rPh>
    <phoneticPr fontId="55"/>
  </si>
  <si>
    <t>TA hybrid Total (on Listed)</t>
    <phoneticPr fontId="5"/>
  </si>
  <si>
    <t>LA hybrid Total (on Listed)</t>
    <phoneticPr fontId="5"/>
  </si>
  <si>
    <t>LA hybrid Total （announced）</t>
    <phoneticPr fontId="5"/>
  </si>
  <si>
    <t>TA hybrid Total （announced）</t>
    <phoneticPr fontId="5"/>
  </si>
  <si>
    <t>LO hybrid Total (on Listed)</t>
    <phoneticPr fontId="5"/>
  </si>
  <si>
    <t>LO hybrid Total （announced）</t>
    <phoneticPr fontId="5"/>
  </si>
  <si>
    <t>OT hybrid Total (on Listed)</t>
    <phoneticPr fontId="5"/>
  </si>
  <si>
    <t>OT hybrid Total （announced）</t>
    <phoneticPr fontId="5"/>
  </si>
  <si>
    <t>TA yellow Total</t>
    <phoneticPr fontId="5"/>
  </si>
  <si>
    <t>TA pink Total</t>
    <phoneticPr fontId="5"/>
  </si>
  <si>
    <t>TA white Total</t>
    <phoneticPr fontId="5"/>
  </si>
  <si>
    <t>TA red Total</t>
    <phoneticPr fontId="5"/>
  </si>
  <si>
    <t>TA apricot,orange Total</t>
    <phoneticPr fontId="5"/>
  </si>
  <si>
    <t>TA bi-color Total</t>
    <phoneticPr fontId="5"/>
  </si>
  <si>
    <t>TA Total(on Listed)</t>
    <phoneticPr fontId="5"/>
  </si>
  <si>
    <t>LO・鉄砲 yellow Total</t>
    <rPh sb="3" eb="5">
      <t>テッポウ</t>
    </rPh>
    <phoneticPr fontId="5"/>
  </si>
  <si>
    <t>LO・鉄砲 pink Total</t>
    <rPh sb="3" eb="5">
      <t>テッポウ</t>
    </rPh>
    <phoneticPr fontId="5"/>
  </si>
  <si>
    <t>LO・鉄砲 white Total</t>
    <rPh sb="3" eb="5">
      <t>テッポウ</t>
    </rPh>
    <phoneticPr fontId="5"/>
  </si>
  <si>
    <t>LO・鉄砲 red Total</t>
    <rPh sb="3" eb="5">
      <t>テッポウ</t>
    </rPh>
    <phoneticPr fontId="5"/>
  </si>
  <si>
    <t>LO・鉄砲 apricot,orange Total</t>
    <rPh sb="3" eb="5">
      <t>テッポウ</t>
    </rPh>
    <phoneticPr fontId="5"/>
  </si>
  <si>
    <t>LO・鉄砲 bi-color Total</t>
    <rPh sb="3" eb="5">
      <t>テッポウ</t>
    </rPh>
    <phoneticPr fontId="5"/>
  </si>
  <si>
    <t>LO・鉄砲 Unknown Total</t>
    <rPh sb="3" eb="5">
      <t>テッポウ</t>
    </rPh>
    <phoneticPr fontId="5"/>
  </si>
  <si>
    <t>LO・鉄砲 Total(on Listed)</t>
    <rPh sb="3" eb="5">
      <t>テッポウ</t>
    </rPh>
    <phoneticPr fontId="5"/>
  </si>
  <si>
    <t>AH・LA Total (on Listed)</t>
    <phoneticPr fontId="5"/>
  </si>
  <si>
    <t>OH double Pink Total</t>
    <phoneticPr fontId="5"/>
  </si>
  <si>
    <t>OH double White total</t>
    <phoneticPr fontId="5"/>
  </si>
  <si>
    <t>OH double Red Total</t>
    <phoneticPr fontId="5"/>
  </si>
  <si>
    <t>OH double White/Yellow, Bi-color Total</t>
    <phoneticPr fontId="5"/>
  </si>
  <si>
    <t>OR double Unknown total</t>
    <phoneticPr fontId="5"/>
  </si>
  <si>
    <t>Oriental double Total (on Listed)</t>
    <phoneticPr fontId="5"/>
  </si>
  <si>
    <t>MISCELLANEOUS</t>
    <phoneticPr fontId="5"/>
  </si>
  <si>
    <t>SPECIES</t>
    <phoneticPr fontId="5"/>
  </si>
  <si>
    <t>Yellow</t>
    <phoneticPr fontId="5"/>
  </si>
  <si>
    <t>Pink</t>
    <phoneticPr fontId="5"/>
  </si>
  <si>
    <t>White</t>
    <phoneticPr fontId="5"/>
  </si>
  <si>
    <t>Red</t>
    <phoneticPr fontId="5"/>
  </si>
  <si>
    <t>Orange</t>
    <phoneticPr fontId="5"/>
  </si>
  <si>
    <t>bi-color</t>
    <phoneticPr fontId="5"/>
  </si>
  <si>
    <t>Unknown</t>
    <phoneticPr fontId="5"/>
  </si>
  <si>
    <t>Yellow</t>
  </si>
  <si>
    <t>Pink</t>
  </si>
  <si>
    <t>White</t>
  </si>
  <si>
    <t>Red</t>
  </si>
  <si>
    <t>Orange</t>
  </si>
  <si>
    <t>TA グラフ用</t>
    <rPh sb="6" eb="7">
      <t>ヨウ</t>
    </rPh>
    <phoneticPr fontId="5"/>
  </si>
  <si>
    <t>AH LA グラフ用</t>
    <rPh sb="9" eb="10">
      <t>ヨウ</t>
    </rPh>
    <phoneticPr fontId="5"/>
  </si>
  <si>
    <t>LO 鉄砲　グラフ用</t>
    <rPh sb="3" eb="5">
      <t>テッポウ</t>
    </rPh>
    <rPh sb="9" eb="10">
      <t>ヨウ</t>
    </rPh>
    <phoneticPr fontId="5"/>
  </si>
  <si>
    <t>Red</t>
    <phoneticPr fontId="5"/>
  </si>
  <si>
    <t>Pink</t>
    <phoneticPr fontId="5"/>
  </si>
  <si>
    <t>White</t>
    <phoneticPr fontId="5"/>
  </si>
  <si>
    <t>Orange</t>
    <phoneticPr fontId="5"/>
  </si>
  <si>
    <t>bi-color</t>
    <phoneticPr fontId="5"/>
  </si>
  <si>
    <t>Unknown</t>
    <phoneticPr fontId="5"/>
  </si>
  <si>
    <t>Yellow</t>
    <phoneticPr fontId="5"/>
  </si>
  <si>
    <t>Other Total</t>
    <phoneticPr fontId="5"/>
  </si>
  <si>
    <t>全系統 栽培面積</t>
    <rPh sb="0" eb="3">
      <t>ゼンケイトウ</t>
    </rPh>
    <rPh sb="4" eb="6">
      <t>サイバイ</t>
    </rPh>
    <rPh sb="6" eb="8">
      <t>メンセキ</t>
    </rPh>
    <phoneticPr fontId="55"/>
  </si>
  <si>
    <t>LA</t>
    <phoneticPr fontId="5"/>
  </si>
  <si>
    <t>TA</t>
    <phoneticPr fontId="5"/>
  </si>
  <si>
    <t>LO</t>
    <phoneticPr fontId="5"/>
  </si>
  <si>
    <t>OR</t>
    <phoneticPr fontId="5"/>
  </si>
  <si>
    <t>OT</t>
    <phoneticPr fontId="5"/>
  </si>
  <si>
    <t>Other</t>
    <phoneticPr fontId="5"/>
  </si>
  <si>
    <t>ROSELILY ANCILLA DL170440</t>
    <phoneticPr fontId="5"/>
  </si>
  <si>
    <t>ROSELILY DELMARA DL170403</t>
    <phoneticPr fontId="5"/>
  </si>
  <si>
    <t>ROSELILY MALITA DL171826</t>
    <phoneticPr fontId="5"/>
  </si>
  <si>
    <t>ROSELILY MARIELLA DL161499</t>
    <phoneticPr fontId="5"/>
  </si>
  <si>
    <t>ROSELILY MATHILDA DL171800</t>
    <phoneticPr fontId="5"/>
  </si>
  <si>
    <t>ROSELILY RACHELLA DL190104</t>
    <phoneticPr fontId="5"/>
  </si>
  <si>
    <t>ROSELILY SHERIDA DL180108</t>
    <phoneticPr fontId="5"/>
  </si>
  <si>
    <t>ROSELILY SIMONA DL170512</t>
    <phoneticPr fontId="5"/>
  </si>
  <si>
    <t>ROSELILY XAVA DL171241</t>
    <phoneticPr fontId="5"/>
  </si>
  <si>
    <t>ROSELILY ZAPHIRA DL170306</t>
    <phoneticPr fontId="5"/>
  </si>
  <si>
    <t>ｱﾝﾀﾞﾙｼｱ</t>
    <phoneticPr fontId="5"/>
  </si>
  <si>
    <t>ｺﾛﾗﾏ</t>
    <phoneticPr fontId="5"/>
  </si>
  <si>
    <t>ｴﾏﾆｭｴﾗ</t>
    <phoneticPr fontId="5"/>
  </si>
  <si>
    <t>ﾊｰﾊﾞｰﾄﾞ</t>
    <phoneticPr fontId="5"/>
  </si>
  <si>
    <t>ｼﾞｬﾏﾗ</t>
    <phoneticPr fontId="5"/>
  </si>
  <si>
    <t>ﾋﾞｸﾄﾘｱｽｼｰｸﾚｯﾄ</t>
    <phoneticPr fontId="5"/>
  </si>
  <si>
    <t>ｳｪﾃﾞｨﾝｸﾞｷﾞﾌﾄ</t>
    <phoneticPr fontId="5"/>
  </si>
  <si>
    <t>ｱﾝｼﾗ</t>
    <phoneticPr fontId="5"/>
  </si>
  <si>
    <t>ｷﾘﾗ</t>
    <phoneticPr fontId="5"/>
  </si>
  <si>
    <t>ﾃﾞﾙﾏﾗ</t>
    <phoneticPr fontId="5"/>
  </si>
  <si>
    <t>ﾏﾘﾀ</t>
    <phoneticPr fontId="5"/>
  </si>
  <si>
    <t>ﾏﾘｴﾗ</t>
    <phoneticPr fontId="5"/>
  </si>
  <si>
    <t>ﾏﾁﾙﾀﾞ</t>
    <phoneticPr fontId="5"/>
  </si>
  <si>
    <t>ﾚｲﾁｪﾙ</t>
    <phoneticPr fontId="5"/>
  </si>
  <si>
    <t>ｼｪﾘﾀﾞ</t>
    <phoneticPr fontId="5"/>
  </si>
  <si>
    <t>ｼﾓﾅ</t>
    <phoneticPr fontId="5"/>
  </si>
  <si>
    <t>ｷｻﾊﾞ</t>
    <phoneticPr fontId="5"/>
  </si>
  <si>
    <t>ｻﾞﾌｨｰﾗ</t>
    <phoneticPr fontId="5"/>
  </si>
  <si>
    <t>ｱﾝｼﾗ</t>
  </si>
  <si>
    <t>ｷﾘﾗ</t>
  </si>
  <si>
    <t>ﾃﾞﾙﾏﾗ</t>
  </si>
  <si>
    <t>ﾏﾘﾀ</t>
  </si>
  <si>
    <t>ﾏﾘｴﾗ</t>
  </si>
  <si>
    <t>ﾏﾁﾙﾀﾞ</t>
  </si>
  <si>
    <t>ﾚｲﾁｪﾙ</t>
  </si>
  <si>
    <t>ｼｪﾘﾀﾞ</t>
  </si>
  <si>
    <t>ｼﾓﾅ</t>
  </si>
  <si>
    <t>ｷｻﾊﾞ</t>
  </si>
  <si>
    <t>ｻﾞﾌｨｰﾗ</t>
  </si>
  <si>
    <t>りん片養成(プリペアドスケル)
(Schub)</t>
    <rPh sb="2" eb="3">
      <t>ヘン</t>
    </rPh>
    <rPh sb="3" eb="5">
      <t>ヨウセイ</t>
    </rPh>
    <phoneticPr fontId="5"/>
  </si>
  <si>
    <t>裸りん片養成(1年or2年)
(kale schub)</t>
    <rPh sb="0" eb="1">
      <t>ハダカ</t>
    </rPh>
    <rPh sb="3" eb="4">
      <t>ヘン</t>
    </rPh>
    <rPh sb="4" eb="6">
      <t>ヨウセイ</t>
    </rPh>
    <rPh sb="8" eb="9">
      <t>ネン</t>
    </rPh>
    <rPh sb="12" eb="13">
      <t>ネン</t>
    </rPh>
    <phoneticPr fontId="5"/>
  </si>
  <si>
    <t>＊2年養成開花球＝２年間畑に据え置かれるもの。例：ターボカサブランカ等。</t>
    <rPh sb="5" eb="7">
      <t>カイカ</t>
    </rPh>
    <rPh sb="7" eb="8">
      <t>タマ</t>
    </rPh>
    <phoneticPr fontId="5"/>
  </si>
  <si>
    <t>＊2年裸りん片養成＝りん片ばら撒きで、２年間畑に据え置かれるもの。</t>
    <rPh sb="2" eb="3">
      <t>ネン</t>
    </rPh>
    <rPh sb="3" eb="4">
      <t>ハダカ</t>
    </rPh>
    <rPh sb="6" eb="7">
      <t>ヘン</t>
    </rPh>
    <rPh sb="7" eb="9">
      <t>ヨウセイ</t>
    </rPh>
    <rPh sb="12" eb="13">
      <t>ヘン</t>
    </rPh>
    <rPh sb="15" eb="16">
      <t>マ</t>
    </rPh>
    <phoneticPr fontId="5"/>
  </si>
  <si>
    <t>ｵﾘｴﾝﾀﾙ　</t>
    <phoneticPr fontId="5"/>
  </si>
  <si>
    <r>
      <t>OH 栽培面積 (</t>
    </r>
    <r>
      <rPr>
        <b/>
        <sz val="18"/>
        <color rgb="FFFF0000"/>
        <rFont val="ＭＳ Ｐゴシック"/>
        <family val="3"/>
        <charset val="128"/>
        <scheme val="minor"/>
      </rPr>
      <t>シングルのみ</t>
    </r>
    <r>
      <rPr>
        <b/>
        <sz val="18"/>
        <color theme="1"/>
        <rFont val="ＭＳ Ｐゴシック"/>
        <family val="3"/>
        <charset val="128"/>
        <scheme val="minor"/>
      </rPr>
      <t>)</t>
    </r>
    <rPh sb="3" eb="5">
      <t>サイバイ</t>
    </rPh>
    <rPh sb="5" eb="7">
      <t>メンセキ</t>
    </rPh>
    <phoneticPr fontId="55"/>
  </si>
  <si>
    <r>
      <t>OH 色バランス (</t>
    </r>
    <r>
      <rPr>
        <b/>
        <sz val="18"/>
        <color rgb="FFFF0000"/>
        <rFont val="ＭＳ Ｐゴシック"/>
        <family val="3"/>
        <charset val="128"/>
        <scheme val="minor"/>
      </rPr>
      <t>シングルのみ</t>
    </r>
    <r>
      <rPr>
        <b/>
        <sz val="18"/>
        <color theme="1"/>
        <rFont val="ＭＳ Ｐゴシック"/>
        <family val="3"/>
        <charset val="128"/>
        <scheme val="minor"/>
      </rPr>
      <t>) (%)</t>
    </r>
    <rPh sb="3" eb="4">
      <t>イロ</t>
    </rPh>
    <phoneticPr fontId="55"/>
  </si>
  <si>
    <r>
      <t>2023年産オランダ産百合球根栽培面積表　</t>
    </r>
    <r>
      <rPr>
        <b/>
        <sz val="22"/>
        <color rgb="FF0000FF"/>
        <rFont val="ＭＳ Ｐゴシック"/>
        <family val="3"/>
        <charset val="128"/>
        <scheme val="minor"/>
      </rPr>
      <t>（7月17日付け第1版ﾍﾞｰｽ）</t>
    </r>
    <rPh sb="4" eb="6">
      <t>ネンサン</t>
    </rPh>
    <rPh sb="10" eb="11">
      <t>サン</t>
    </rPh>
    <rPh sb="11" eb="13">
      <t>ユリ</t>
    </rPh>
    <rPh sb="13" eb="15">
      <t>キュウコン</t>
    </rPh>
    <rPh sb="15" eb="17">
      <t>サイバイ</t>
    </rPh>
    <rPh sb="17" eb="19">
      <t>メンセキ</t>
    </rPh>
    <rPh sb="19" eb="20">
      <t>ヒョウ</t>
    </rPh>
    <rPh sb="23" eb="24">
      <t>ガツ</t>
    </rPh>
    <rPh sb="26" eb="27">
      <t>ニチ</t>
    </rPh>
    <rPh sb="27" eb="28">
      <t>ツ</t>
    </rPh>
    <rPh sb="29" eb="30">
      <t>ダイ</t>
    </rPh>
    <rPh sb="31" eb="32">
      <t>ハン</t>
    </rPh>
    <phoneticPr fontId="5"/>
  </si>
  <si>
    <r>
      <t>lilium crop 23 NL acreage　</t>
    </r>
    <r>
      <rPr>
        <b/>
        <sz val="22"/>
        <color rgb="FFFF0000"/>
        <rFont val="ＭＳ Ｐゴシック"/>
        <family val="3"/>
        <charset val="128"/>
        <scheme val="minor"/>
      </rPr>
      <t>(Based on first informathion from B・K・D)</t>
    </r>
    <phoneticPr fontId="5"/>
  </si>
  <si>
    <t>※シングルのみ (Single only)</t>
    <phoneticPr fontId="5"/>
  </si>
  <si>
    <t>pink, double</t>
    <phoneticPr fontId="5"/>
  </si>
  <si>
    <t>pink/white</t>
    <phoneticPr fontId="5"/>
  </si>
  <si>
    <t>※八重のみ(double only)</t>
    <rPh sb="1" eb="3">
      <t>ヤエ</t>
    </rPh>
    <phoneticPr fontId="5"/>
  </si>
  <si>
    <t>Pink double</t>
    <phoneticPr fontId="5"/>
  </si>
  <si>
    <t>ﾋﾟﾝｸ 八重</t>
    <rPh sb="5" eb="7">
      <t>ヤエ</t>
    </rPh>
    <phoneticPr fontId="5"/>
  </si>
  <si>
    <t>OH Pink double Total</t>
    <phoneticPr fontId="5"/>
  </si>
  <si>
    <t>White double</t>
    <phoneticPr fontId="5"/>
  </si>
  <si>
    <t>白色 八重</t>
    <rPh sb="0" eb="2">
      <t>シロイロ</t>
    </rPh>
    <rPh sb="3" eb="5">
      <t>ヤエ</t>
    </rPh>
    <phoneticPr fontId="5"/>
  </si>
  <si>
    <t>Pink single</t>
    <phoneticPr fontId="5"/>
  </si>
  <si>
    <t>ﾋﾟﾝｸ ｼﾝｸﾞﾙ</t>
    <phoneticPr fontId="5"/>
  </si>
  <si>
    <t>OH Pink singleTotal</t>
    <phoneticPr fontId="5"/>
  </si>
  <si>
    <t>White single</t>
    <phoneticPr fontId="5"/>
  </si>
  <si>
    <t>白色 ｼﾝｸﾞﾙ</t>
    <rPh sb="0" eb="2">
      <t>シロイロ</t>
    </rPh>
    <phoneticPr fontId="5"/>
  </si>
  <si>
    <t>OH White single total</t>
    <phoneticPr fontId="5"/>
  </si>
  <si>
    <t>Red single</t>
    <phoneticPr fontId="5"/>
  </si>
  <si>
    <t>赤色 ｼﾝｸﾞﾙ</t>
    <rPh sb="0" eb="2">
      <t>アカイロ</t>
    </rPh>
    <phoneticPr fontId="5"/>
  </si>
  <si>
    <t>OH Red singleTotal</t>
    <phoneticPr fontId="5"/>
  </si>
  <si>
    <t>White/Yellow, Bi-color single</t>
    <phoneticPr fontId="5"/>
  </si>
  <si>
    <t>白黄、ﾊﾞｲｶﾗｰ  ｼﾝｸﾞﾙ</t>
    <rPh sb="0" eb="1">
      <t>シロ</t>
    </rPh>
    <rPh sb="1" eb="2">
      <t>キ</t>
    </rPh>
    <phoneticPr fontId="5"/>
  </si>
  <si>
    <t>OH White/Yellow, Bi-color single Total</t>
    <phoneticPr fontId="5"/>
  </si>
  <si>
    <t>Unknown single</t>
    <phoneticPr fontId="5"/>
  </si>
  <si>
    <t>不明 ｼﾝｸﾞﾙ</t>
    <rPh sb="0" eb="2">
      <t>フメイ</t>
    </rPh>
    <phoneticPr fontId="5"/>
  </si>
  <si>
    <t>OR Unknown singletotal</t>
    <phoneticPr fontId="5"/>
  </si>
  <si>
    <t>OH White double total</t>
    <phoneticPr fontId="5"/>
  </si>
  <si>
    <t>OH Red double Total</t>
    <phoneticPr fontId="5"/>
  </si>
  <si>
    <t>OH White/Yellow, Bi-color double Total</t>
    <phoneticPr fontId="5"/>
  </si>
  <si>
    <t>White/Yellow, Bi-color double</t>
    <phoneticPr fontId="5"/>
  </si>
  <si>
    <t>白黄、ﾊﾞｲｶﾗｰ  八重</t>
    <rPh sb="0" eb="1">
      <t>シロ</t>
    </rPh>
    <rPh sb="1" eb="2">
      <t>キ</t>
    </rPh>
    <rPh sb="11" eb="13">
      <t>ヤエ</t>
    </rPh>
    <phoneticPr fontId="5"/>
  </si>
  <si>
    <t>赤色　八重</t>
    <rPh sb="0" eb="2">
      <t>アカイロ</t>
    </rPh>
    <rPh sb="3" eb="5">
      <t>ヤエ</t>
    </rPh>
    <phoneticPr fontId="5"/>
  </si>
  <si>
    <t>Red double</t>
    <phoneticPr fontId="5"/>
  </si>
  <si>
    <t>Oriental single+double Total (on Listed)</t>
    <phoneticPr fontId="5"/>
  </si>
  <si>
    <t>Oriental single+double Total （announced）</t>
    <phoneticPr fontId="5"/>
  </si>
  <si>
    <t>※八重のみ(double only)、OT含む</t>
    <rPh sb="1" eb="3">
      <t>ヤエ</t>
    </rPh>
    <rPh sb="21" eb="22">
      <t>フク</t>
    </rPh>
    <phoneticPr fontId="5"/>
  </si>
  <si>
    <t>Unknown double</t>
    <phoneticPr fontId="5"/>
  </si>
  <si>
    <t>不明 八重</t>
    <rPh sb="0" eb="2">
      <t>フメイ</t>
    </rPh>
    <rPh sb="3" eb="5">
      <t>ヤエ</t>
    </rPh>
    <phoneticPr fontId="5"/>
  </si>
  <si>
    <t>OR Unknown double total</t>
    <phoneticPr fontId="5"/>
  </si>
  <si>
    <t>OR+OT double Total (on Listed)</t>
    <phoneticPr fontId="5"/>
  </si>
  <si>
    <t xml:space="preserve">八重咲OH 栽培面積 </t>
    <rPh sb="0" eb="3">
      <t>ヤエザキ</t>
    </rPh>
    <rPh sb="6" eb="10">
      <t>サイバイメンセキ</t>
    </rPh>
    <phoneticPr fontId="55"/>
  </si>
  <si>
    <t xml:space="preserve">八重咲OH 色バランス (%) </t>
    <rPh sb="0" eb="3">
      <t>ヤエザキ</t>
    </rPh>
    <rPh sb="6" eb="7">
      <t>イロ</t>
    </rPh>
    <phoneticPr fontId="55"/>
  </si>
  <si>
    <t>pink, double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</si>
</sst>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.00_);[Red]\(0.00\)"/>
    <numFmt numFmtId="177" formatCode="0.00_ ;[Red]\-0.00\ "/>
    <numFmt numFmtId="178" formatCode="#,##0.00_ "/>
    <numFmt numFmtId="179" formatCode="[$-411]ggge&quot;年&quot;m&quot;月&quot;d&quot;日&quot;;@"/>
    <numFmt numFmtId="180" formatCode="#,##0.0_ "/>
    <numFmt numFmtId="181" formatCode="#,##0_ "/>
    <numFmt numFmtId="182" formatCode="0.0_ ;[Red]\-0.0\ "/>
    <numFmt numFmtId="183" formatCode="#,##0.00_ ;[Red]\-#,##0.00\ "/>
    <numFmt numFmtId="184" formatCode="\(###.0%\)"/>
    <numFmt numFmtId="185" formatCode="#,##0.00_);[Red]\(#,##0.00\)"/>
    <numFmt numFmtId="186" formatCode="dd\-mm\-yyyy;@"/>
    <numFmt numFmtId="187" formatCode="0.0"/>
  </numFmts>
  <fonts count="9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TheSansOffice"/>
      <family val="2"/>
    </font>
    <font>
      <sz val="10"/>
      <color indexed="8"/>
      <name val="Arial"/>
      <family val="2"/>
    </font>
    <font>
      <b/>
      <sz val="20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1"/>
      <name val="MS UI Gothic"/>
      <family val="3"/>
      <charset val="128"/>
    </font>
    <font>
      <b/>
      <sz val="14"/>
      <color indexed="8"/>
      <name val="MS UI Gothic"/>
      <family val="3"/>
      <charset val="128"/>
    </font>
    <font>
      <b/>
      <sz val="12"/>
      <color indexed="8"/>
      <name val="MS UI Gothic"/>
      <family val="3"/>
      <charset val="128"/>
    </font>
    <font>
      <b/>
      <sz val="11"/>
      <color indexed="8"/>
      <name val="MS UI Gothic"/>
      <family val="3"/>
      <charset val="128"/>
    </font>
    <font>
      <b/>
      <sz val="11"/>
      <name val="MS UI Gothic"/>
      <family val="3"/>
      <charset val="128"/>
    </font>
    <font>
      <b/>
      <sz val="10"/>
      <color indexed="8"/>
      <name val="MS UI Gothic"/>
      <family val="3"/>
      <charset val="128"/>
    </font>
    <font>
      <sz val="14"/>
      <color indexed="8"/>
      <name val="MS UI Gothic"/>
      <family val="3"/>
      <charset val="128"/>
    </font>
    <font>
      <sz val="14"/>
      <name val="MS UI Gothic"/>
      <family val="3"/>
      <charset val="128"/>
    </font>
    <font>
      <b/>
      <sz val="12"/>
      <name val="MS UI Gothic"/>
      <family val="3"/>
      <charset val="128"/>
    </font>
    <font>
      <b/>
      <sz val="11"/>
      <color indexed="9"/>
      <name val="MS UI Gothic"/>
      <family val="3"/>
      <charset val="128"/>
    </font>
    <font>
      <sz val="10"/>
      <name val="MS UI Gothic"/>
      <family val="3"/>
      <charset val="128"/>
    </font>
    <font>
      <b/>
      <sz val="11"/>
      <color theme="0"/>
      <name val="MS UI Gothic"/>
      <family val="3"/>
      <charset val="128"/>
    </font>
    <font>
      <sz val="11"/>
      <name val="ＭＳ Ｐゴシック"/>
      <family val="3"/>
      <charset val="128"/>
    </font>
    <font>
      <sz val="9"/>
      <name val="MS UI Gothic"/>
      <family val="3"/>
      <charset val="128"/>
    </font>
    <font>
      <b/>
      <sz val="9"/>
      <name val="MS UI Gothic"/>
      <family val="3"/>
      <charset val="128"/>
    </font>
    <font>
      <sz val="9"/>
      <color indexed="8"/>
      <name val="MS UI Gothic"/>
      <family val="3"/>
      <charset val="128"/>
    </font>
    <font>
      <sz val="11"/>
      <color theme="1"/>
      <name val="ＭＳ Ｐゴシック"/>
      <family val="2"/>
      <scheme val="minor"/>
    </font>
    <font>
      <sz val="7"/>
      <name val="MS UI Gothic"/>
      <family val="3"/>
      <charset val="128"/>
    </font>
    <font>
      <sz val="8"/>
      <name val="MS UI Gothic"/>
      <family val="3"/>
      <charset val="128"/>
    </font>
    <font>
      <b/>
      <sz val="12"/>
      <color rgb="FF0000FF"/>
      <name val="MS UI Gothic"/>
      <family val="3"/>
      <charset val="128"/>
    </font>
    <font>
      <b/>
      <sz val="20"/>
      <color rgb="FF0000FF"/>
      <name val="MS UI Gothic"/>
      <family val="3"/>
      <charset val="128"/>
    </font>
    <font>
      <b/>
      <sz val="20"/>
      <color rgb="FFFF0000"/>
      <name val="MS UI Gothic"/>
      <family val="3"/>
      <charset val="128"/>
    </font>
    <font>
      <sz val="8"/>
      <color indexed="8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rgb="FF0000FF"/>
      <name val="MS UI Gothic"/>
      <family val="3"/>
      <charset val="128"/>
    </font>
    <font>
      <sz val="8"/>
      <name val="Calibri"/>
      <family val="2"/>
    </font>
    <font>
      <sz val="8"/>
      <color rgb="FF000000"/>
      <name val="ＭＳ Ｐゴシック"/>
      <family val="2"/>
      <scheme val="minor"/>
    </font>
    <font>
      <b/>
      <sz val="8"/>
      <name val="Calibri"/>
      <family val="2"/>
    </font>
    <font>
      <b/>
      <i/>
      <sz val="8"/>
      <name val="Calibri"/>
      <family val="2"/>
    </font>
    <font>
      <b/>
      <sz val="10"/>
      <color rgb="FF000000"/>
      <name val="Times New Roman"/>
      <family val="1"/>
    </font>
    <font>
      <b/>
      <sz val="8"/>
      <color rgb="FF000000"/>
      <name val="Calibri"/>
      <family val="2"/>
    </font>
    <font>
      <i/>
      <sz val="8"/>
      <name val="Calibri"/>
      <family val="2"/>
    </font>
    <font>
      <b/>
      <i/>
      <sz val="8"/>
      <color rgb="FF000000"/>
      <name val="Calibri"/>
      <family val="2"/>
    </font>
    <font>
      <b/>
      <i/>
      <sz val="8"/>
      <color theme="0" tint="-0.34998626667073579"/>
      <name val="Calibri"/>
      <family val="2"/>
    </font>
    <font>
      <b/>
      <sz val="8"/>
      <color theme="0" tint="-0.34998626667073579"/>
      <name val="Calibri"/>
      <family val="2"/>
    </font>
    <font>
      <b/>
      <sz val="8"/>
      <color rgb="FF000000"/>
      <name val="ＭＳ Ｐゴシック"/>
      <family val="2"/>
      <scheme val="minor"/>
    </font>
    <font>
      <sz val="8"/>
      <color rgb="FF000000"/>
      <name val="Calibri"/>
      <family val="2"/>
    </font>
    <font>
      <sz val="8"/>
      <color theme="0" tint="-0.34998626667073579"/>
      <name val="Calibri"/>
      <family val="2"/>
    </font>
    <font>
      <sz val="10"/>
      <name val="Times New Roman"/>
      <family val="1"/>
    </font>
    <font>
      <sz val="10"/>
      <color theme="0" tint="-0.34998626667073579"/>
      <name val="Times New Roman"/>
      <family val="1"/>
    </font>
    <font>
      <b/>
      <sz val="9"/>
      <color indexed="8"/>
      <name val="MS UI Gothic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4"/>
      <name val="MS UI Gothic"/>
      <family val="3"/>
      <charset val="128"/>
    </font>
    <font>
      <sz val="14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b/>
      <sz val="14"/>
      <color rgb="FF0000FF"/>
      <name val="MS UI Gothic"/>
      <family val="3"/>
      <charset val="128"/>
    </font>
    <font>
      <b/>
      <sz val="14"/>
      <color rgb="FFFF0000"/>
      <name val="MS UI Gothic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b/>
      <sz val="14"/>
      <color theme="0"/>
      <name val="MS UI Gothic"/>
      <family val="3"/>
      <charset val="128"/>
    </font>
    <font>
      <b/>
      <sz val="14"/>
      <color indexed="9"/>
      <name val="MS UI Gothic"/>
      <family val="3"/>
      <charset val="128"/>
    </font>
    <font>
      <b/>
      <sz val="14"/>
      <color indexed="8"/>
      <name val="ＭＳ Ｐゴシック"/>
      <family val="3"/>
      <charset val="128"/>
      <scheme val="minor"/>
    </font>
    <font>
      <b/>
      <sz val="22"/>
      <name val="MS UI Gothic"/>
      <family val="3"/>
      <charset val="128"/>
    </font>
    <font>
      <b/>
      <sz val="22"/>
      <color rgb="FF0000FF"/>
      <name val="MS UI Gothic"/>
      <family val="3"/>
      <charset val="128"/>
    </font>
    <font>
      <b/>
      <sz val="22"/>
      <color rgb="FFFF0000"/>
      <name val="MS UI Gothic"/>
      <family val="3"/>
      <charset val="128"/>
    </font>
    <font>
      <b/>
      <sz val="20"/>
      <color indexed="8"/>
      <name val="MS UI Gothic"/>
      <family val="3"/>
      <charset val="128"/>
    </font>
    <font>
      <b/>
      <sz val="22"/>
      <color indexed="8"/>
      <name val="MS UI Gothic"/>
      <family val="3"/>
      <charset val="128"/>
    </font>
    <font>
      <b/>
      <sz val="22"/>
      <name val="ＭＳ Ｐゴシック"/>
      <family val="3"/>
      <charset val="128"/>
    </font>
    <font>
      <b/>
      <sz val="8"/>
      <color indexed="8"/>
      <name val="MS UI Gothic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22"/>
      <color rgb="FF0000FF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2"/>
      <color rgb="FFFF0000"/>
      <name val="ＭＳ Ｐゴシック"/>
      <family val="3"/>
      <charset val="128"/>
      <scheme val="minor"/>
    </font>
    <font>
      <b/>
      <sz val="22"/>
      <color indexed="8"/>
      <name val="ＭＳ Ｐゴシック"/>
      <family val="3"/>
      <charset val="128"/>
      <scheme val="minor"/>
    </font>
    <font>
      <b/>
      <sz val="9"/>
      <color indexed="8"/>
      <name val="ＭＳ Ｐゴシック"/>
      <family val="3"/>
      <charset val="128"/>
      <scheme val="minor"/>
    </font>
    <font>
      <b/>
      <sz val="8"/>
      <color indexed="8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4"/>
      <color indexed="9"/>
      <name val="ＭＳ Ｐゴシック"/>
      <family val="3"/>
      <charset val="128"/>
      <scheme val="minor"/>
    </font>
    <font>
      <b/>
      <sz val="20"/>
      <color indexed="8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D9D9D9"/>
      </bottom>
      <diagonal/>
    </border>
    <border>
      <left style="thin">
        <color rgb="FF000000"/>
      </left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 style="thin">
        <color rgb="FF000000"/>
      </right>
      <top/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D9D9D9"/>
      </top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D9D9D9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/>
      <top style="dashed">
        <color indexed="64"/>
      </top>
      <bottom/>
      <diagonal/>
    </border>
  </borders>
  <cellStyleXfs count="13"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38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6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22" fillId="0" borderId="0" applyFont="0" applyFill="0" applyBorder="0" applyAlignment="0" applyProtection="0">
      <alignment vertical="center"/>
    </xf>
  </cellStyleXfs>
  <cellXfs count="1457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3" applyFont="1" applyBorder="1" applyAlignment="1" applyProtection="1">
      <protection locked="0"/>
    </xf>
    <xf numFmtId="0" fontId="9" fillId="0" borderId="0" xfId="3" applyFont="1" applyFill="1" applyBorder="1" applyAlignment="1" applyProtection="1">
      <alignment horizontal="left" shrinkToFit="1"/>
      <protection locked="0"/>
    </xf>
    <xf numFmtId="0" fontId="10" fillId="0" borderId="0" xfId="3" applyFont="1" applyBorder="1" applyAlignment="1" applyProtection="1">
      <alignment horizontal="center" shrinkToFit="1"/>
      <protection locked="0"/>
    </xf>
    <xf numFmtId="0" fontId="15" fillId="2" borderId="19" xfId="0" applyNumberFormat="1" applyFont="1" applyFill="1" applyBorder="1" applyAlignment="1">
      <alignment horizontal="right" vertical="center"/>
    </xf>
    <xf numFmtId="0" fontId="13" fillId="2" borderId="26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78" fontId="10" fillId="0" borderId="41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9" fontId="10" fillId="0" borderId="0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vertical="center"/>
    </xf>
    <xf numFmtId="178" fontId="10" fillId="0" borderId="6" xfId="0" applyNumberFormat="1" applyFont="1" applyFill="1" applyBorder="1" applyAlignment="1">
      <alignment vertical="center"/>
    </xf>
    <xf numFmtId="0" fontId="10" fillId="0" borderId="41" xfId="0" applyNumberFormat="1" applyFont="1" applyFill="1" applyBorder="1" applyAlignment="1">
      <alignment vertical="center"/>
    </xf>
    <xf numFmtId="178" fontId="10" fillId="0" borderId="42" xfId="0" applyNumberFormat="1" applyFont="1" applyFill="1" applyBorder="1" applyAlignment="1">
      <alignment vertical="center"/>
    </xf>
    <xf numFmtId="178" fontId="10" fillId="0" borderId="15" xfId="0" applyNumberFormat="1" applyFont="1" applyFill="1" applyBorder="1" applyAlignment="1">
      <alignment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shrinkToFit="1"/>
    </xf>
    <xf numFmtId="178" fontId="10" fillId="0" borderId="17" xfId="0" applyNumberFormat="1" applyFont="1" applyFill="1" applyBorder="1" applyAlignment="1">
      <alignment vertical="center"/>
    </xf>
    <xf numFmtId="181" fontId="10" fillId="0" borderId="4" xfId="0" applyNumberFormat="1" applyFont="1" applyFill="1" applyBorder="1" applyAlignment="1">
      <alignment vertical="center"/>
    </xf>
    <xf numFmtId="178" fontId="10" fillId="0" borderId="4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  <xf numFmtId="0" fontId="23" fillId="0" borderId="2" xfId="0" applyNumberFormat="1" applyFont="1" applyFill="1" applyBorder="1" applyAlignment="1">
      <alignment vertical="center"/>
    </xf>
    <xf numFmtId="0" fontId="23" fillId="0" borderId="41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5" xfId="0" applyNumberFormat="1" applyFont="1" applyFill="1" applyBorder="1" applyAlignment="1">
      <alignment horizontal="center" vertical="center"/>
    </xf>
    <xf numFmtId="0" fontId="23" fillId="0" borderId="46" xfId="0" applyNumberFormat="1" applyFont="1" applyFill="1" applyBorder="1" applyAlignment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/>
    </xf>
    <xf numFmtId="0" fontId="23" fillId="0" borderId="6" xfId="0" applyNumberFormat="1" applyFont="1" applyFill="1" applyBorder="1" applyAlignment="1">
      <alignment horizontal="center" vertical="center"/>
    </xf>
    <xf numFmtId="0" fontId="23" fillId="0" borderId="41" xfId="0" applyNumberFormat="1" applyFont="1" applyFill="1" applyBorder="1" applyAlignment="1">
      <alignment horizontal="center" vertical="center"/>
    </xf>
    <xf numFmtId="183" fontId="23" fillId="0" borderId="41" xfId="0" applyNumberFormat="1" applyFont="1" applyFill="1" applyBorder="1" applyAlignment="1">
      <alignment horizontal="right" vertical="center"/>
    </xf>
    <xf numFmtId="183" fontId="23" fillId="0" borderId="47" xfId="0" applyNumberFormat="1" applyFont="1" applyFill="1" applyBorder="1" applyAlignment="1">
      <alignment horizontal="right" vertical="center"/>
    </xf>
    <xf numFmtId="183" fontId="23" fillId="0" borderId="48" xfId="0" applyNumberFormat="1" applyFont="1" applyFill="1" applyBorder="1" applyAlignment="1">
      <alignment horizontal="right" vertical="center"/>
    </xf>
    <xf numFmtId="183" fontId="23" fillId="0" borderId="4" xfId="0" applyNumberFormat="1" applyFont="1" applyFill="1" applyBorder="1" applyAlignment="1">
      <alignment horizontal="right" vertical="center"/>
    </xf>
    <xf numFmtId="183" fontId="23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23" fillId="0" borderId="1" xfId="0" applyNumberFormat="1" applyFont="1" applyFill="1" applyBorder="1" applyAlignment="1">
      <alignment horizontal="center" vertical="center"/>
    </xf>
    <xf numFmtId="184" fontId="23" fillId="0" borderId="41" xfId="0" applyNumberFormat="1" applyFont="1" applyFill="1" applyBorder="1" applyAlignment="1">
      <alignment horizontal="right" vertical="center"/>
    </xf>
    <xf numFmtId="183" fontId="23" fillId="0" borderId="3" xfId="0" applyNumberFormat="1" applyFont="1" applyFill="1" applyBorder="1" applyAlignment="1">
      <alignment horizontal="right" vertical="center"/>
    </xf>
    <xf numFmtId="184" fontId="23" fillId="0" borderId="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6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4" fontId="25" fillId="0" borderId="20" xfId="2" applyNumberFormat="1" applyFont="1" applyFill="1" applyBorder="1" applyAlignment="1">
      <alignment horizontal="right" wrapText="1"/>
    </xf>
    <xf numFmtId="4" fontId="25" fillId="0" borderId="31" xfId="2" applyNumberFormat="1" applyFont="1" applyFill="1" applyBorder="1" applyAlignment="1">
      <alignment horizontal="right" wrapText="1"/>
    </xf>
    <xf numFmtId="4" fontId="25" fillId="0" borderId="19" xfId="2" applyNumberFormat="1" applyFont="1" applyFill="1" applyBorder="1" applyAlignment="1">
      <alignment horizontal="right" wrapText="1"/>
    </xf>
    <xf numFmtId="4" fontId="25" fillId="0" borderId="26" xfId="2" applyNumberFormat="1" applyFont="1" applyFill="1" applyBorder="1" applyAlignment="1">
      <alignment horizontal="right" wrapText="1"/>
    </xf>
    <xf numFmtId="4" fontId="25" fillId="0" borderId="4" xfId="2" applyNumberFormat="1" applyFont="1" applyFill="1" applyBorder="1" applyAlignment="1">
      <alignment horizontal="right" wrapText="1"/>
    </xf>
    <xf numFmtId="4" fontId="25" fillId="0" borderId="12" xfId="2" applyNumberFormat="1" applyFont="1" applyFill="1" applyBorder="1" applyAlignment="1">
      <alignment horizontal="right" wrapText="1"/>
    </xf>
    <xf numFmtId="4" fontId="25" fillId="0" borderId="3" xfId="2" applyNumberFormat="1" applyFont="1" applyFill="1" applyBorder="1" applyAlignment="1">
      <alignment horizontal="right" wrapText="1"/>
    </xf>
    <xf numFmtId="0" fontId="23" fillId="0" borderId="19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4" fontId="25" fillId="0" borderId="16" xfId="1" applyNumberFormat="1" applyFont="1" applyFill="1" applyBorder="1" applyAlignment="1">
      <alignment horizontal="right"/>
    </xf>
    <xf numFmtId="183" fontId="10" fillId="0" borderId="4" xfId="0" applyNumberFormat="1" applyFont="1" applyFill="1" applyBorder="1" applyAlignment="1">
      <alignment vertical="center"/>
    </xf>
    <xf numFmtId="4" fontId="25" fillId="0" borderId="0" xfId="2" applyNumberFormat="1" applyFont="1" applyFill="1" applyBorder="1" applyAlignment="1">
      <alignment wrapText="1"/>
    </xf>
    <xf numFmtId="0" fontId="9" fillId="0" borderId="7" xfId="5" applyNumberFormat="1" applyFont="1" applyBorder="1" applyAlignment="1">
      <alignment horizontal="left" wrapText="1"/>
    </xf>
    <xf numFmtId="0" fontId="9" fillId="0" borderId="26" xfId="5" applyNumberFormat="1" applyFont="1" applyBorder="1" applyAlignment="1">
      <alignment horizontal="right" wrapText="1"/>
    </xf>
    <xf numFmtId="0" fontId="9" fillId="0" borderId="23" xfId="5" applyNumberFormat="1" applyFont="1" applyBorder="1" applyAlignment="1">
      <alignment horizontal="right" wrapText="1"/>
    </xf>
    <xf numFmtId="0" fontId="10" fillId="0" borderId="0" xfId="5" applyNumberFormat="1" applyFont="1" applyBorder="1" applyAlignment="1" applyProtection="1">
      <protection locked="0"/>
    </xf>
    <xf numFmtId="0" fontId="9" fillId="0" borderId="0" xfId="5" applyFont="1" applyAlignment="1"/>
    <xf numFmtId="177" fontId="10" fillId="0" borderId="0" xfId="5" applyNumberFormat="1" applyFont="1" applyBorder="1" applyAlignment="1" applyProtection="1">
      <protection locked="0"/>
    </xf>
    <xf numFmtId="0" fontId="9" fillId="0" borderId="3" xfId="5" applyNumberFormat="1" applyFont="1" applyBorder="1" applyAlignment="1" applyProtection="1">
      <alignment horizontal="center" shrinkToFit="1"/>
      <protection locked="0"/>
    </xf>
    <xf numFmtId="0" fontId="23" fillId="0" borderId="23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vertical="center"/>
    </xf>
    <xf numFmtId="4" fontId="25" fillId="0" borderId="3" xfId="2" applyNumberFormat="1" applyFont="1" applyFill="1" applyBorder="1" applyAlignment="1">
      <alignment wrapText="1"/>
    </xf>
    <xf numFmtId="177" fontId="10" fillId="0" borderId="14" xfId="0" applyNumberFormat="1" applyFont="1" applyFill="1" applyBorder="1" applyAlignment="1">
      <alignment vertical="center"/>
    </xf>
    <xf numFmtId="4" fontId="25" fillId="0" borderId="43" xfId="1" applyNumberFormat="1" applyFont="1" applyFill="1" applyBorder="1" applyAlignment="1">
      <alignment horizontal="right"/>
    </xf>
    <xf numFmtId="4" fontId="25" fillId="0" borderId="23" xfId="2" applyNumberFormat="1" applyFont="1" applyFill="1" applyBorder="1" applyAlignment="1">
      <alignment horizontal="right" wrapText="1"/>
    </xf>
    <xf numFmtId="0" fontId="17" fillId="0" borderId="0" xfId="0" applyNumberFormat="1" applyFont="1" applyFill="1" applyAlignment="1">
      <alignment vertical="center"/>
    </xf>
    <xf numFmtId="182" fontId="10" fillId="0" borderId="15" xfId="0" applyNumberFormat="1" applyFont="1" applyBorder="1" applyProtection="1">
      <alignment vertical="center"/>
      <protection locked="0"/>
    </xf>
    <xf numFmtId="183" fontId="10" fillId="0" borderId="7" xfId="0" applyNumberFormat="1" applyFont="1" applyFill="1" applyBorder="1" applyAlignment="1">
      <alignment vertical="center"/>
    </xf>
    <xf numFmtId="0" fontId="9" fillId="10" borderId="19" xfId="3" applyFont="1" applyFill="1" applyBorder="1" applyAlignment="1" applyProtection="1">
      <alignment horizontal="left" shrinkToFit="1"/>
      <protection locked="0"/>
    </xf>
    <xf numFmtId="0" fontId="10" fillId="10" borderId="23" xfId="3" applyFont="1" applyFill="1" applyBorder="1" applyAlignment="1" applyProtection="1">
      <protection locked="0"/>
    </xf>
    <xf numFmtId="0" fontId="10" fillId="0" borderId="17" xfId="5" applyFont="1" applyFill="1" applyBorder="1" applyAlignment="1"/>
    <xf numFmtId="179" fontId="20" fillId="0" borderId="0" xfId="5" applyNumberFormat="1" applyFont="1" applyFill="1" applyAlignment="1">
      <alignment vertical="center"/>
    </xf>
    <xf numFmtId="0" fontId="10" fillId="0" borderId="0" xfId="5" applyNumberFormat="1" applyFont="1">
      <alignment vertical="center"/>
    </xf>
    <xf numFmtId="0" fontId="10" fillId="0" borderId="0" xfId="5" applyNumberFormat="1" applyFont="1" applyAlignment="1">
      <alignment horizontal="center" vertical="center" shrinkToFit="1"/>
    </xf>
    <xf numFmtId="177" fontId="10" fillId="0" borderId="0" xfId="5" applyNumberFormat="1" applyFont="1">
      <alignment vertical="center"/>
    </xf>
    <xf numFmtId="0" fontId="10" fillId="0" borderId="0" xfId="5" applyNumberFormat="1" applyFont="1" applyBorder="1">
      <alignment vertical="center"/>
    </xf>
    <xf numFmtId="14" fontId="10" fillId="0" borderId="0" xfId="5" applyNumberFormat="1" applyFont="1" applyAlignment="1">
      <alignment horizontal="left" vertical="center" shrinkToFit="1"/>
    </xf>
    <xf numFmtId="0" fontId="8" fillId="0" borderId="0" xfId="5" applyNumberFormat="1" applyFont="1" applyBorder="1" applyAlignment="1">
      <alignment vertical="center"/>
    </xf>
    <xf numFmtId="0" fontId="8" fillId="0" borderId="0" xfId="5" applyNumberFormat="1" applyFont="1" applyBorder="1" applyAlignment="1">
      <alignment horizontal="center" vertical="center" shrinkToFit="1"/>
    </xf>
    <xf numFmtId="0" fontId="14" fillId="0" borderId="0" xfId="5" applyNumberFormat="1" applyFont="1" applyBorder="1" applyAlignment="1">
      <alignment horizontal="center" vertical="center" shrinkToFit="1"/>
    </xf>
    <xf numFmtId="0" fontId="10" fillId="0" borderId="0" xfId="5" applyNumberFormat="1" applyFont="1" applyAlignment="1">
      <alignment horizontal="left" vertical="center" shrinkToFit="1"/>
    </xf>
    <xf numFmtId="4" fontId="9" fillId="0" borderId="0" xfId="5" applyNumberFormat="1" applyFont="1" applyFill="1" applyBorder="1" applyAlignment="1">
      <alignment horizontal="right" wrapText="1"/>
    </xf>
    <xf numFmtId="177" fontId="10" fillId="0" borderId="0" xfId="5" applyNumberFormat="1" applyFont="1" applyBorder="1" applyProtection="1">
      <alignment vertical="center"/>
      <protection locked="0"/>
    </xf>
    <xf numFmtId="0" fontId="10" fillId="0" borderId="0" xfId="5" applyNumberFormat="1" applyFont="1" applyBorder="1" applyProtection="1">
      <alignment vertical="center"/>
      <protection locked="0"/>
    </xf>
    <xf numFmtId="177" fontId="10" fillId="0" borderId="0" xfId="5" applyNumberFormat="1" applyFont="1" applyBorder="1">
      <alignment vertical="center"/>
    </xf>
    <xf numFmtId="177" fontId="10" fillId="0" borderId="9" xfId="5" applyNumberFormat="1" applyFont="1" applyBorder="1" applyAlignment="1">
      <alignment horizontal="center"/>
    </xf>
    <xf numFmtId="0" fontId="10" fillId="0" borderId="0" xfId="5" applyNumberFormat="1" applyFont="1" applyBorder="1" applyAlignment="1"/>
    <xf numFmtId="177" fontId="13" fillId="2" borderId="6" xfId="5" applyNumberFormat="1" applyFont="1" applyFill="1" applyBorder="1" applyAlignment="1">
      <alignment horizontal="center"/>
    </xf>
    <xf numFmtId="0" fontId="9" fillId="0" borderId="3" xfId="5" applyNumberFormat="1" applyFont="1" applyBorder="1" applyAlignment="1">
      <alignment horizontal="center" shrinkToFit="1"/>
    </xf>
    <xf numFmtId="177" fontId="10" fillId="0" borderId="4" xfId="5" applyNumberFormat="1" applyFont="1" applyBorder="1" applyAlignment="1"/>
    <xf numFmtId="0" fontId="9" fillId="0" borderId="17" xfId="5" applyNumberFormat="1" applyFont="1" applyBorder="1" applyAlignment="1">
      <alignment horizontal="right" wrapText="1"/>
    </xf>
    <xf numFmtId="0" fontId="9" fillId="0" borderId="27" xfId="5" applyNumberFormat="1" applyFont="1" applyBorder="1" applyAlignment="1">
      <alignment horizontal="right" wrapText="1"/>
    </xf>
    <xf numFmtId="0" fontId="9" fillId="0" borderId="24" xfId="5" applyNumberFormat="1" applyFont="1" applyBorder="1" applyAlignment="1">
      <alignment horizontal="right" wrapText="1"/>
    </xf>
    <xf numFmtId="177" fontId="10" fillId="0" borderId="4" xfId="5" applyNumberFormat="1" applyFont="1" applyBorder="1" applyAlignment="1" applyProtection="1">
      <protection locked="0"/>
    </xf>
    <xf numFmtId="0" fontId="9" fillId="0" borderId="19" xfId="5" applyFont="1" applyFill="1" applyBorder="1" applyAlignment="1">
      <alignment horizontal="left"/>
    </xf>
    <xf numFmtId="0" fontId="9" fillId="0" borderId="7" xfId="5" applyFont="1" applyFill="1" applyBorder="1" applyAlignment="1"/>
    <xf numFmtId="0" fontId="10" fillId="0" borderId="19" xfId="5" applyFont="1" applyBorder="1" applyAlignment="1"/>
    <xf numFmtId="176" fontId="13" fillId="0" borderId="19" xfId="5" applyNumberFormat="1" applyFont="1" applyBorder="1" applyAlignment="1">
      <alignment horizontal="right" wrapText="1"/>
    </xf>
    <xf numFmtId="0" fontId="13" fillId="6" borderId="23" xfId="5" applyNumberFormat="1" applyFont="1" applyFill="1" applyBorder="1" applyAlignment="1">
      <alignment horizontal="left" shrinkToFit="1"/>
    </xf>
    <xf numFmtId="0" fontId="19" fillId="4" borderId="23" xfId="5" applyNumberFormat="1" applyFont="1" applyFill="1" applyBorder="1" applyAlignment="1">
      <alignment horizontal="left" shrinkToFit="1"/>
    </xf>
    <xf numFmtId="0" fontId="10" fillId="0" borderId="7" xfId="5" applyFont="1" applyBorder="1" applyAlignment="1"/>
    <xf numFmtId="0" fontId="14" fillId="7" borderId="23" xfId="5" applyNumberFormat="1" applyFont="1" applyFill="1" applyBorder="1" applyAlignment="1">
      <alignment horizontal="left" shrinkToFit="1"/>
    </xf>
    <xf numFmtId="0" fontId="14" fillId="7" borderId="23" xfId="5" applyNumberFormat="1" applyFont="1" applyFill="1" applyBorder="1" applyAlignment="1">
      <alignment wrapText="1"/>
    </xf>
    <xf numFmtId="0" fontId="14" fillId="8" borderId="23" xfId="5" applyNumberFormat="1" applyFont="1" applyFill="1" applyBorder="1" applyAlignment="1">
      <alignment horizontal="left" shrinkToFit="1"/>
    </xf>
    <xf numFmtId="0" fontId="9" fillId="0" borderId="3" xfId="5" applyNumberFormat="1" applyFont="1" applyFill="1" applyBorder="1" applyAlignment="1">
      <alignment horizontal="center" shrinkToFit="1"/>
    </xf>
    <xf numFmtId="0" fontId="14" fillId="9" borderId="19" xfId="5" applyNumberFormat="1" applyFont="1" applyFill="1" applyBorder="1" applyAlignment="1">
      <alignment horizontal="left" shrinkToFit="1"/>
    </xf>
    <xf numFmtId="0" fontId="10" fillId="0" borderId="32" xfId="5" applyFont="1" applyFill="1" applyBorder="1" applyAlignment="1"/>
    <xf numFmtId="0" fontId="10" fillId="0" borderId="25" xfId="5" applyFont="1" applyFill="1" applyBorder="1" applyAlignment="1"/>
    <xf numFmtId="0" fontId="9" fillId="0" borderId="8" xfId="5" applyNumberFormat="1" applyFont="1" applyFill="1" applyBorder="1" applyAlignment="1" applyProtection="1">
      <alignment horizontal="center" shrinkToFit="1"/>
      <protection locked="0"/>
    </xf>
    <xf numFmtId="0" fontId="10" fillId="0" borderId="8" xfId="5" applyFont="1" applyFill="1" applyBorder="1" applyAlignment="1"/>
    <xf numFmtId="177" fontId="10" fillId="0" borderId="8" xfId="5" applyNumberFormat="1" applyFont="1" applyFill="1" applyBorder="1" applyAlignment="1" applyProtection="1">
      <protection locked="0"/>
    </xf>
    <xf numFmtId="0" fontId="9" fillId="0" borderId="3" xfId="5" applyNumberFormat="1" applyFont="1" applyBorder="1" applyAlignment="1">
      <alignment horizontal="left" wrapText="1"/>
    </xf>
    <xf numFmtId="178" fontId="12" fillId="0" borderId="19" xfId="5" applyNumberFormat="1" applyFont="1" applyBorder="1" applyAlignment="1">
      <alignment horizontal="right" wrapText="1"/>
    </xf>
    <xf numFmtId="178" fontId="12" fillId="0" borderId="26" xfId="5" applyNumberFormat="1" applyFont="1" applyBorder="1" applyAlignment="1">
      <alignment horizontal="right" wrapText="1"/>
    </xf>
    <xf numFmtId="178" fontId="12" fillId="0" borderId="23" xfId="5" applyNumberFormat="1" applyFont="1" applyBorder="1" applyAlignment="1">
      <alignment horizontal="right" wrapText="1"/>
    </xf>
    <xf numFmtId="177" fontId="10" fillId="0" borderId="1" xfId="5" applyNumberFormat="1" applyFont="1" applyFill="1" applyBorder="1" applyAlignment="1" applyProtection="1">
      <protection locked="0"/>
    </xf>
    <xf numFmtId="0" fontId="10" fillId="0" borderId="0" xfId="5" applyNumberFormat="1" applyFont="1" applyFill="1" applyBorder="1" applyAlignment="1" applyProtection="1">
      <protection locked="0"/>
    </xf>
    <xf numFmtId="0" fontId="9" fillId="0" borderId="3" xfId="5" applyFont="1" applyFill="1" applyBorder="1" applyAlignment="1">
      <alignment horizontal="center" shrinkToFit="1"/>
    </xf>
    <xf numFmtId="0" fontId="10" fillId="0" borderId="3" xfId="5" applyFont="1" applyBorder="1" applyAlignment="1">
      <alignment horizontal="center" shrinkToFit="1"/>
    </xf>
    <xf numFmtId="0" fontId="9" fillId="0" borderId="7" xfId="5" applyNumberFormat="1" applyFont="1" applyFill="1" applyBorder="1" applyAlignment="1">
      <alignment horizontal="left" wrapText="1"/>
    </xf>
    <xf numFmtId="0" fontId="9" fillId="0" borderId="20" xfId="5" applyFont="1" applyFill="1" applyBorder="1" applyAlignment="1">
      <alignment horizontal="left"/>
    </xf>
    <xf numFmtId="0" fontId="9" fillId="0" borderId="25" xfId="5" applyFont="1" applyFill="1" applyBorder="1" applyAlignment="1"/>
    <xf numFmtId="0" fontId="9" fillId="0" borderId="13" xfId="5" applyFont="1" applyFill="1" applyBorder="1" applyAlignment="1"/>
    <xf numFmtId="0" fontId="9" fillId="0" borderId="10" xfId="5" applyNumberFormat="1" applyFont="1" applyFill="1" applyBorder="1" applyAlignment="1" applyProtection="1">
      <alignment horizontal="center" shrinkToFit="1"/>
      <protection locked="0"/>
    </xf>
    <xf numFmtId="0" fontId="10" fillId="0" borderId="19" xfId="5" applyFont="1" applyFill="1" applyBorder="1" applyAlignment="1"/>
    <xf numFmtId="0" fontId="10" fillId="0" borderId="26" xfId="5" applyFont="1" applyFill="1" applyBorder="1" applyAlignment="1"/>
    <xf numFmtId="0" fontId="10" fillId="0" borderId="23" xfId="5" applyFont="1" applyFill="1" applyBorder="1" applyAlignment="1"/>
    <xf numFmtId="0" fontId="9" fillId="0" borderId="2" xfId="5" applyNumberFormat="1" applyFont="1" applyFill="1" applyBorder="1" applyAlignment="1" applyProtection="1">
      <alignment horizontal="center" shrinkToFit="1"/>
      <protection locked="0"/>
    </xf>
    <xf numFmtId="0" fontId="10" fillId="0" borderId="0" xfId="5" applyFont="1" applyAlignment="1">
      <alignment horizontal="left" vertical="center" shrinkToFit="1"/>
    </xf>
    <xf numFmtId="0" fontId="10" fillId="0" borderId="0" xfId="5" applyFont="1">
      <alignment vertical="center"/>
    </xf>
    <xf numFmtId="0" fontId="10" fillId="0" borderId="0" xfId="5" applyFont="1" applyAlignment="1">
      <alignment horizontal="center" vertical="center" shrinkToFit="1"/>
    </xf>
    <xf numFmtId="0" fontId="10" fillId="0" borderId="0" xfId="5" applyFont="1" applyBorder="1">
      <alignment vertical="center"/>
    </xf>
    <xf numFmtId="0" fontId="23" fillId="0" borderId="26" xfId="0" applyNumberFormat="1" applyFont="1" applyFill="1" applyBorder="1" applyAlignment="1">
      <alignment horizontal="center" vertical="center" wrapText="1"/>
    </xf>
    <xf numFmtId="4" fontId="25" fillId="0" borderId="24" xfId="2" applyNumberFormat="1" applyFont="1" applyFill="1" applyBorder="1" applyAlignment="1">
      <alignment wrapText="1"/>
    </xf>
    <xf numFmtId="4" fontId="25" fillId="0" borderId="23" xfId="2" applyNumberFormat="1" applyFont="1" applyFill="1" applyBorder="1" applyAlignment="1">
      <alignment wrapText="1"/>
    </xf>
    <xf numFmtId="0" fontId="13" fillId="2" borderId="26" xfId="0" applyNumberFormat="1" applyFont="1" applyFill="1" applyBorder="1" applyAlignment="1">
      <alignment horizontal="center" vertical="center" wrapText="1"/>
    </xf>
    <xf numFmtId="0" fontId="15" fillId="2" borderId="23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5" fillId="2" borderId="26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shrinkToFit="1"/>
    </xf>
    <xf numFmtId="181" fontId="10" fillId="0" borderId="15" xfId="0" applyNumberFormat="1" applyFont="1" applyFill="1" applyBorder="1" applyAlignment="1">
      <alignment vertical="center"/>
    </xf>
    <xf numFmtId="181" fontId="10" fillId="0" borderId="7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4" fontId="25" fillId="0" borderId="2" xfId="2" applyNumberFormat="1" applyFont="1" applyFill="1" applyBorder="1" applyAlignment="1">
      <alignment wrapText="1"/>
    </xf>
    <xf numFmtId="0" fontId="23" fillId="0" borderId="23" xfId="0" applyNumberFormat="1" applyFont="1" applyFill="1" applyBorder="1" applyAlignment="1">
      <alignment vertical="center"/>
    </xf>
    <xf numFmtId="4" fontId="25" fillId="0" borderId="2" xfId="2" applyNumberFormat="1" applyFont="1" applyFill="1" applyBorder="1" applyAlignment="1">
      <alignment horizontal="right" wrapText="1"/>
    </xf>
    <xf numFmtId="4" fontId="25" fillId="0" borderId="17" xfId="1" applyNumberFormat="1" applyFont="1" applyFill="1" applyBorder="1" applyAlignment="1">
      <alignment horizontal="right"/>
    </xf>
    <xf numFmtId="0" fontId="23" fillId="0" borderId="0" xfId="0" applyFont="1" applyBorder="1" applyAlignment="1">
      <alignment vertical="center"/>
    </xf>
    <xf numFmtId="0" fontId="10" fillId="0" borderId="26" xfId="5" applyFont="1" applyBorder="1" applyAlignment="1"/>
    <xf numFmtId="0" fontId="10" fillId="0" borderId="23" xfId="5" applyFont="1" applyBorder="1" applyAlignment="1"/>
    <xf numFmtId="0" fontId="9" fillId="0" borderId="0" xfId="5" applyFont="1" applyFill="1" applyBorder="1" applyAlignment="1">
      <alignment horizontal="left"/>
    </xf>
    <xf numFmtId="0" fontId="9" fillId="0" borderId="0" xfId="5" applyFont="1" applyFill="1" applyBorder="1" applyAlignment="1"/>
    <xf numFmtId="0" fontId="9" fillId="0" borderId="0" xfId="5" applyNumberFormat="1" applyFont="1" applyFill="1" applyBorder="1" applyAlignment="1" applyProtection="1">
      <alignment horizontal="center" shrinkToFit="1"/>
      <protection locked="0"/>
    </xf>
    <xf numFmtId="49" fontId="10" fillId="0" borderId="0" xfId="5" applyNumberFormat="1" applyFont="1" applyBorder="1" applyAlignment="1">
      <alignment horizontal="left" vertical="center" shrinkToFit="1"/>
    </xf>
    <xf numFmtId="0" fontId="23" fillId="0" borderId="4" xfId="0" applyNumberFormat="1" applyFont="1" applyFill="1" applyBorder="1" applyAlignment="1">
      <alignment horizontal="center" vertical="center"/>
    </xf>
    <xf numFmtId="4" fontId="25" fillId="0" borderId="21" xfId="2" applyNumberFormat="1" applyFont="1" applyFill="1" applyBorder="1" applyAlignment="1">
      <alignment wrapText="1"/>
    </xf>
    <xf numFmtId="4" fontId="25" fillId="0" borderId="4" xfId="2" applyNumberFormat="1" applyFont="1" applyFill="1" applyBorder="1" applyAlignment="1">
      <alignment wrapText="1"/>
    </xf>
    <xf numFmtId="177" fontId="10" fillId="0" borderId="0" xfId="0" applyNumberFormat="1" applyFont="1" applyFill="1" applyBorder="1" applyAlignment="1">
      <alignment vertical="center"/>
    </xf>
    <xf numFmtId="177" fontId="18" fillId="0" borderId="4" xfId="5" applyNumberFormat="1" applyFont="1" applyBorder="1" applyAlignment="1" applyProtection="1">
      <protection locked="0"/>
    </xf>
    <xf numFmtId="177" fontId="14" fillId="0" borderId="4" xfId="5" applyNumberFormat="1" applyFont="1" applyBorder="1" applyAlignment="1" applyProtection="1">
      <protection locked="0"/>
    </xf>
    <xf numFmtId="176" fontId="13" fillId="0" borderId="26" xfId="5" applyNumberFormat="1" applyFont="1" applyBorder="1" applyAlignment="1">
      <alignment horizontal="right" wrapText="1"/>
    </xf>
    <xf numFmtId="176" fontId="13" fillId="0" borderId="23" xfId="5" applyNumberFormat="1" applyFont="1" applyBorder="1" applyAlignment="1">
      <alignment horizontal="right" wrapText="1"/>
    </xf>
    <xf numFmtId="0" fontId="10" fillId="0" borderId="20" xfId="5" applyFont="1" applyFill="1" applyBorder="1" applyAlignment="1"/>
    <xf numFmtId="177" fontId="10" fillId="0" borderId="9" xfId="5" applyNumberFormat="1" applyFont="1" applyFill="1" applyBorder="1" applyAlignment="1" applyProtection="1">
      <protection locked="0"/>
    </xf>
    <xf numFmtId="0" fontId="23" fillId="0" borderId="3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vertical="center" wrapText="1"/>
    </xf>
    <xf numFmtId="0" fontId="28" fillId="0" borderId="23" xfId="0" applyNumberFormat="1" applyFont="1" applyFill="1" applyBorder="1" applyAlignment="1">
      <alignment vertical="center" wrapText="1"/>
    </xf>
    <xf numFmtId="4" fontId="25" fillId="0" borderId="0" xfId="2" applyNumberFormat="1" applyFont="1" applyFill="1" applyBorder="1" applyAlignment="1">
      <alignment horizontal="right" wrapText="1"/>
    </xf>
    <xf numFmtId="4" fontId="25" fillId="0" borderId="49" xfId="1" applyNumberFormat="1" applyFont="1" applyFill="1" applyBorder="1" applyAlignment="1"/>
    <xf numFmtId="0" fontId="23" fillId="0" borderId="17" xfId="0" applyNumberFormat="1" applyFont="1" applyFill="1" applyBorder="1" applyAlignment="1">
      <alignment horizontal="center" vertical="center"/>
    </xf>
    <xf numFmtId="0" fontId="23" fillId="0" borderId="27" xfId="0" applyNumberFormat="1" applyFont="1" applyFill="1" applyBorder="1" applyAlignment="1">
      <alignment horizontal="center" vertical="center"/>
    </xf>
    <xf numFmtId="0" fontId="23" fillId="0" borderId="27" xfId="0" applyNumberFormat="1" applyFont="1" applyFill="1" applyBorder="1" applyAlignment="1">
      <alignment horizontal="center" vertical="center" wrapText="1"/>
    </xf>
    <xf numFmtId="4" fontId="25" fillId="0" borderId="17" xfId="2" applyNumberFormat="1" applyFont="1" applyFill="1" applyBorder="1" applyAlignment="1">
      <alignment horizontal="right" wrapText="1"/>
    </xf>
    <xf numFmtId="4" fontId="25" fillId="0" borderId="27" xfId="2" applyNumberFormat="1" applyFont="1" applyFill="1" applyBorder="1" applyAlignment="1">
      <alignment horizontal="right" wrapText="1"/>
    </xf>
    <xf numFmtId="4" fontId="25" fillId="0" borderId="27" xfId="1" applyNumberFormat="1" applyFont="1" applyFill="1" applyBorder="1" applyAlignment="1">
      <alignment horizontal="right"/>
    </xf>
    <xf numFmtId="4" fontId="25" fillId="0" borderId="22" xfId="1" applyNumberFormat="1" applyFont="1" applyFill="1" applyBorder="1" applyAlignment="1"/>
    <xf numFmtId="0" fontId="23" fillId="0" borderId="21" xfId="0" applyNumberFormat="1" applyFont="1" applyFill="1" applyBorder="1" applyAlignment="1">
      <alignment vertical="center"/>
    </xf>
    <xf numFmtId="4" fontId="25" fillId="0" borderId="33" xfId="1" applyNumberFormat="1" applyFont="1" applyFill="1" applyBorder="1" applyAlignment="1"/>
    <xf numFmtId="177" fontId="10" fillId="0" borderId="14" xfId="0" applyNumberFormat="1" applyFont="1" applyFill="1" applyBorder="1" applyAlignment="1">
      <alignment horizontal="right" vertical="center"/>
    </xf>
    <xf numFmtId="4" fontId="32" fillId="0" borderId="0" xfId="2" applyNumberFormat="1" applyFont="1" applyFill="1" applyBorder="1" applyAlignment="1">
      <alignment wrapText="1"/>
    </xf>
    <xf numFmtId="0" fontId="27" fillId="0" borderId="21" xfId="0" applyNumberFormat="1" applyFont="1" applyFill="1" applyBorder="1" applyAlignment="1">
      <alignment vertical="center" wrapText="1"/>
    </xf>
    <xf numFmtId="0" fontId="27" fillId="0" borderId="7" xfId="0" applyNumberFormat="1" applyFont="1" applyFill="1" applyBorder="1" applyAlignment="1">
      <alignment horizontal="center" vertical="center" wrapText="1"/>
    </xf>
    <xf numFmtId="182" fontId="10" fillId="0" borderId="7" xfId="0" applyNumberFormat="1" applyFont="1" applyBorder="1" applyProtection="1">
      <alignment vertical="center"/>
      <protection locked="0"/>
    </xf>
    <xf numFmtId="0" fontId="10" fillId="0" borderId="0" xfId="0" applyNumberFormat="1" applyFont="1" applyFill="1" applyBorder="1" applyAlignment="1">
      <alignment vertical="center"/>
    </xf>
    <xf numFmtId="0" fontId="34" fillId="0" borderId="7" xfId="3" applyFont="1" applyFill="1" applyBorder="1" applyAlignment="1" applyProtection="1">
      <protection locked="0"/>
    </xf>
    <xf numFmtId="0" fontId="34" fillId="0" borderId="2" xfId="5" applyNumberFormat="1" applyFont="1" applyFill="1" applyBorder="1" applyAlignment="1" applyProtection="1">
      <alignment horizontal="center" shrinkToFit="1"/>
      <protection locked="0"/>
    </xf>
    <xf numFmtId="2" fontId="0" fillId="0" borderId="19" xfId="0" applyNumberFormat="1" applyBorder="1" applyAlignment="1"/>
    <xf numFmtId="2" fontId="0" fillId="0" borderId="26" xfId="0" applyNumberFormat="1" applyBorder="1" applyAlignment="1"/>
    <xf numFmtId="2" fontId="0" fillId="0" borderId="23" xfId="0" applyNumberFormat="1" applyBorder="1" applyAlignment="1"/>
    <xf numFmtId="177" fontId="10" fillId="0" borderId="7" xfId="5" applyNumberFormat="1" applyFont="1" applyBorder="1" applyAlignment="1" applyProtection="1">
      <protection locked="0"/>
    </xf>
    <xf numFmtId="0" fontId="0" fillId="0" borderId="0" xfId="0" applyAlignment="1"/>
    <xf numFmtId="0" fontId="34" fillId="11" borderId="2" xfId="5" applyNumberFormat="1" applyFont="1" applyFill="1" applyBorder="1" applyAlignment="1" applyProtection="1">
      <alignment horizontal="center" shrinkToFit="1"/>
      <protection locked="0"/>
    </xf>
    <xf numFmtId="0" fontId="34" fillId="0" borderId="7" xfId="5" applyNumberFormat="1" applyFont="1" applyFill="1" applyBorder="1" applyAlignment="1">
      <alignment horizontal="left" wrapText="1"/>
    </xf>
    <xf numFmtId="4" fontId="25" fillId="0" borderId="21" xfId="2" applyNumberFormat="1" applyFont="1" applyFill="1" applyBorder="1" applyAlignment="1">
      <alignment wrapText="1"/>
    </xf>
    <xf numFmtId="4" fontId="25" fillId="0" borderId="21" xfId="2" applyNumberFormat="1" applyFont="1" applyFill="1" applyBorder="1" applyAlignment="1">
      <alignment wrapText="1"/>
    </xf>
    <xf numFmtId="177" fontId="10" fillId="0" borderId="41" xfId="0" applyNumberFormat="1" applyFont="1" applyFill="1" applyBorder="1" applyAlignment="1">
      <alignment vertical="center"/>
    </xf>
    <xf numFmtId="177" fontId="10" fillId="0" borderId="41" xfId="0" applyNumberFormat="1" applyFont="1" applyFill="1" applyBorder="1" applyAlignment="1">
      <alignment horizontal="right" vertical="center"/>
    </xf>
    <xf numFmtId="4" fontId="25" fillId="0" borderId="21" xfId="2" applyNumberFormat="1" applyFont="1" applyFill="1" applyBorder="1" applyAlignment="1">
      <alignment wrapText="1"/>
    </xf>
    <xf numFmtId="0" fontId="33" fillId="0" borderId="19" xfId="0" applyFont="1" applyFill="1" applyBorder="1" applyAlignment="1">
      <alignment shrinkToFit="1"/>
    </xf>
    <xf numFmtId="0" fontId="34" fillId="0" borderId="23" xfId="5" applyNumberFormat="1" applyFont="1" applyFill="1" applyBorder="1" applyAlignment="1" applyProtection="1">
      <alignment horizontal="left" shrinkToFit="1"/>
      <protection locked="0"/>
    </xf>
    <xf numFmtId="0" fontId="33" fillId="0" borderId="19" xfId="7" applyFont="1" applyFill="1" applyBorder="1" applyAlignment="1">
      <alignment shrinkToFit="1"/>
    </xf>
    <xf numFmtId="0" fontId="33" fillId="0" borderId="23" xfId="7" applyFont="1" applyFill="1" applyBorder="1" applyAlignment="1">
      <alignment shrinkToFit="1"/>
    </xf>
    <xf numFmtId="0" fontId="10" fillId="0" borderId="23" xfId="5" applyNumberFormat="1" applyFont="1" applyBorder="1" applyAlignment="1" applyProtection="1">
      <protection locked="0"/>
    </xf>
    <xf numFmtId="0" fontId="13" fillId="6" borderId="19" xfId="5" applyNumberFormat="1" applyFont="1" applyFill="1" applyBorder="1" applyAlignment="1">
      <alignment horizontal="left" shrinkToFit="1"/>
    </xf>
    <xf numFmtId="0" fontId="21" fillId="5" borderId="19" xfId="5" applyNumberFormat="1" applyFont="1" applyFill="1" applyBorder="1" applyAlignment="1">
      <alignment horizontal="left" shrinkToFit="1"/>
    </xf>
    <xf numFmtId="0" fontId="14" fillId="7" borderId="19" xfId="5" applyNumberFormat="1" applyFont="1" applyFill="1" applyBorder="1" applyAlignment="1">
      <alignment horizontal="left" shrinkToFit="1"/>
    </xf>
    <xf numFmtId="0" fontId="14" fillId="8" borderId="19" xfId="5" applyNumberFormat="1" applyFont="1" applyFill="1" applyBorder="1" applyAlignment="1">
      <alignment horizontal="left" shrinkToFit="1"/>
    </xf>
    <xf numFmtId="0" fontId="33" fillId="12" borderId="19" xfId="0" applyFont="1" applyFill="1" applyBorder="1" applyAlignment="1">
      <alignment shrinkToFit="1"/>
    </xf>
    <xf numFmtId="0" fontId="34" fillId="12" borderId="23" xfId="5" applyNumberFormat="1" applyFont="1" applyFill="1" applyBorder="1" applyAlignment="1" applyProtection="1">
      <alignment horizontal="left" shrinkToFit="1"/>
      <protection locked="0"/>
    </xf>
    <xf numFmtId="0" fontId="13" fillId="9" borderId="24" xfId="5" applyNumberFormat="1" applyFont="1" applyFill="1" applyBorder="1" applyAlignment="1">
      <alignment horizontal="left"/>
    </xf>
    <xf numFmtId="0" fontId="35" fillId="0" borderId="0" xfId="0" applyNumberFormat="1" applyFont="1" applyFill="1" applyAlignment="1">
      <alignment vertical="center"/>
    </xf>
    <xf numFmtId="4" fontId="25" fillId="0" borderId="21" xfId="2" applyNumberFormat="1" applyFont="1" applyFill="1" applyBorder="1" applyAlignment="1">
      <alignment wrapText="1"/>
    </xf>
    <xf numFmtId="0" fontId="23" fillId="0" borderId="4" xfId="0" applyNumberFormat="1" applyFont="1" applyFill="1" applyBorder="1" applyAlignment="1">
      <alignment vertical="center"/>
    </xf>
    <xf numFmtId="0" fontId="27" fillId="0" borderId="23" xfId="0" applyNumberFormat="1" applyFont="1" applyFill="1" applyBorder="1" applyAlignment="1">
      <alignment vertical="center" wrapText="1"/>
    </xf>
    <xf numFmtId="177" fontId="10" fillId="0" borderId="7" xfId="0" applyNumberFormat="1" applyFont="1" applyFill="1" applyBorder="1" applyAlignment="1">
      <alignment vertical="center"/>
    </xf>
    <xf numFmtId="4" fontId="25" fillId="0" borderId="21" xfId="2" applyNumberFormat="1" applyFont="1" applyFill="1" applyBorder="1" applyAlignment="1">
      <alignment wrapText="1"/>
    </xf>
    <xf numFmtId="4" fontId="25" fillId="0" borderId="49" xfId="2" applyNumberFormat="1" applyFont="1" applyFill="1" applyBorder="1" applyAlignment="1">
      <alignment wrapText="1"/>
    </xf>
    <xf numFmtId="4" fontId="25" fillId="0" borderId="49" xfId="2" applyNumberFormat="1" applyFont="1" applyFill="1" applyBorder="1" applyAlignment="1">
      <alignment horizontal="right" wrapText="1"/>
    </xf>
    <xf numFmtId="0" fontId="34" fillId="0" borderId="3" xfId="5" applyNumberFormat="1" applyFont="1" applyFill="1" applyBorder="1" applyAlignment="1" applyProtection="1">
      <alignment horizontal="center" shrinkToFit="1"/>
      <protection locked="0"/>
    </xf>
    <xf numFmtId="177" fontId="36" fillId="0" borderId="0" xfId="0" applyNumberFormat="1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38" fillId="0" borderId="54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right" vertical="top"/>
    </xf>
    <xf numFmtId="177" fontId="0" fillId="0" borderId="0" xfId="0" applyNumberFormat="1" applyFill="1" applyBorder="1" applyAlignment="1">
      <alignment horizontal="right" vertical="top"/>
    </xf>
    <xf numFmtId="1" fontId="41" fillId="0" borderId="54" xfId="0" applyNumberFormat="1" applyFont="1" applyFill="1" applyBorder="1" applyAlignment="1">
      <alignment horizontal="right" vertical="top" shrinkToFit="1"/>
    </xf>
    <xf numFmtId="186" fontId="41" fillId="0" borderId="54" xfId="0" applyNumberFormat="1" applyFont="1" applyFill="1" applyBorder="1" applyAlignment="1">
      <alignment horizontal="right" vertical="top" shrinkToFit="1"/>
    </xf>
    <xf numFmtId="2" fontId="41" fillId="0" borderId="54" xfId="0" applyNumberFormat="1" applyFont="1" applyFill="1" applyBorder="1" applyAlignment="1">
      <alignment horizontal="right" vertical="top" shrinkToFit="1"/>
    </xf>
    <xf numFmtId="0" fontId="38" fillId="0" borderId="63" xfId="0" applyFont="1" applyFill="1" applyBorder="1" applyAlignment="1">
      <alignment horizontal="left" vertical="top" wrapText="1"/>
    </xf>
    <xf numFmtId="0" fontId="0" fillId="0" borderId="63" xfId="0" applyFill="1" applyBorder="1" applyAlignment="1">
      <alignment horizontal="left" vertical="top" wrapText="1"/>
    </xf>
    <xf numFmtId="0" fontId="39" fillId="0" borderId="67" xfId="0" applyFont="1" applyFill="1" applyBorder="1" applyAlignment="1">
      <alignment horizontal="left" vertical="top" wrapText="1"/>
    </xf>
    <xf numFmtId="0" fontId="0" fillId="0" borderId="67" xfId="0" applyFill="1" applyBorder="1" applyAlignment="1">
      <alignment horizontal="left" vertical="center" wrapText="1"/>
    </xf>
    <xf numFmtId="2" fontId="43" fillId="0" borderId="67" xfId="0" applyNumberFormat="1" applyFont="1" applyFill="1" applyBorder="1" applyAlignment="1">
      <alignment horizontal="right" vertical="top" shrinkToFit="1"/>
    </xf>
    <xf numFmtId="2" fontId="44" fillId="0" borderId="67" xfId="0" applyNumberFormat="1" applyFont="1" applyFill="1" applyBorder="1" applyAlignment="1">
      <alignment horizontal="right" vertical="top" shrinkToFit="1"/>
    </xf>
    <xf numFmtId="0" fontId="38" fillId="0" borderId="68" xfId="0" applyFont="1" applyFill="1" applyBorder="1" applyAlignment="1">
      <alignment horizontal="left" vertical="top" wrapText="1"/>
    </xf>
    <xf numFmtId="0" fontId="38" fillId="13" borderId="68" xfId="0" applyFont="1" applyFill="1" applyBorder="1" applyAlignment="1">
      <alignment horizontal="left" vertical="center" wrapText="1"/>
    </xf>
    <xf numFmtId="0" fontId="38" fillId="13" borderId="68" xfId="0" applyFont="1" applyFill="1" applyBorder="1" applyAlignment="1">
      <alignment horizontal="right" vertical="top" wrapText="1" indent="1"/>
    </xf>
    <xf numFmtId="0" fontId="38" fillId="13" borderId="68" xfId="0" applyFont="1" applyFill="1" applyBorder="1" applyAlignment="1">
      <alignment horizontal="left" vertical="top" wrapText="1"/>
    </xf>
    <xf numFmtId="0" fontId="45" fillId="13" borderId="68" xfId="0" applyFont="1" applyFill="1" applyBorder="1" applyAlignment="1">
      <alignment horizontal="left" vertical="top" wrapText="1"/>
    </xf>
    <xf numFmtId="0" fontId="38" fillId="14" borderId="68" xfId="0" applyFont="1" applyFill="1" applyBorder="1" applyAlignment="1">
      <alignment horizontal="left" vertical="top" wrapText="1"/>
    </xf>
    <xf numFmtId="0" fontId="38" fillId="14" borderId="68" xfId="0" applyFont="1" applyFill="1" applyBorder="1" applyAlignment="1">
      <alignment horizontal="right" vertical="top" wrapText="1"/>
    </xf>
    <xf numFmtId="0" fontId="45" fillId="14" borderId="68" xfId="0" applyFont="1" applyFill="1" applyBorder="1" applyAlignment="1">
      <alignment horizontal="left" vertical="top" wrapText="1"/>
    </xf>
    <xf numFmtId="177" fontId="38" fillId="0" borderId="0" xfId="0" applyNumberFormat="1" applyFont="1" applyFill="1" applyBorder="1" applyAlignment="1">
      <alignment vertical="top" wrapText="1"/>
    </xf>
    <xf numFmtId="0" fontId="36" fillId="0" borderId="54" xfId="0" applyFont="1" applyFill="1" applyBorder="1" applyAlignment="1">
      <alignment horizontal="left" vertical="top" wrapText="1"/>
    </xf>
    <xf numFmtId="2" fontId="47" fillId="0" borderId="54" xfId="0" applyNumberFormat="1" applyFont="1" applyFill="1" applyBorder="1" applyAlignment="1">
      <alignment horizontal="right" vertical="top" shrinkToFit="1"/>
    </xf>
    <xf numFmtId="0" fontId="48" fillId="0" borderId="54" xfId="0" applyFont="1" applyFill="1" applyBorder="1" applyAlignment="1">
      <alignment horizontal="right" vertical="top" wrapText="1"/>
    </xf>
    <xf numFmtId="2" fontId="48" fillId="0" borderId="54" xfId="0" applyNumberFormat="1" applyFont="1" applyFill="1" applyBorder="1" applyAlignment="1">
      <alignment horizontal="right" vertical="top" shrinkToFit="1"/>
    </xf>
    <xf numFmtId="177" fontId="47" fillId="0" borderId="0" xfId="0" applyNumberFormat="1" applyFont="1" applyFill="1" applyBorder="1" applyAlignment="1">
      <alignment horizontal="right" vertical="top" shrinkToFit="1"/>
    </xf>
    <xf numFmtId="9" fontId="37" fillId="0" borderId="0" xfId="12" applyFont="1" applyFill="1" applyBorder="1" applyAlignment="1">
      <alignment horizontal="right" vertical="top"/>
    </xf>
    <xf numFmtId="0" fontId="49" fillId="0" borderId="0" xfId="0" applyFont="1" applyFill="1" applyBorder="1" applyAlignment="1">
      <alignment horizontal="left" vertical="top"/>
    </xf>
    <xf numFmtId="0" fontId="50" fillId="0" borderId="0" xfId="0" applyFont="1" applyFill="1" applyBorder="1" applyAlignment="1">
      <alignment horizontal="left" vertical="top"/>
    </xf>
    <xf numFmtId="0" fontId="40" fillId="0" borderId="0" xfId="0" applyFont="1" applyFill="1" applyBorder="1" applyAlignment="1">
      <alignment horizontal="left" vertical="top"/>
    </xf>
    <xf numFmtId="0" fontId="10" fillId="0" borderId="3" xfId="5" applyNumberFormat="1" applyFont="1" applyBorder="1" applyAlignment="1" applyProtection="1">
      <protection locked="0"/>
    </xf>
    <xf numFmtId="0" fontId="9" fillId="0" borderId="3" xfId="5" applyFont="1" applyFill="1" applyBorder="1" applyAlignment="1"/>
    <xf numFmtId="0" fontId="10" fillId="0" borderId="3" xfId="5" applyFont="1" applyBorder="1" applyAlignment="1"/>
    <xf numFmtId="176" fontId="13" fillId="0" borderId="0" xfId="5" applyNumberFormat="1" applyFont="1" applyBorder="1" applyAlignment="1">
      <alignment horizontal="right" wrapText="1"/>
    </xf>
    <xf numFmtId="177" fontId="14" fillId="0" borderId="0" xfId="5" applyNumberFormat="1" applyFont="1" applyBorder="1" applyAlignment="1" applyProtection="1">
      <protection locked="0"/>
    </xf>
    <xf numFmtId="0" fontId="9" fillId="16" borderId="0" xfId="3" applyFont="1" applyFill="1" applyBorder="1" applyAlignment="1" applyProtection="1">
      <alignment horizontal="left" shrinkToFit="1"/>
      <protection locked="0"/>
    </xf>
    <xf numFmtId="0" fontId="10" fillId="16" borderId="0" xfId="3" applyFont="1" applyFill="1" applyBorder="1" applyAlignment="1" applyProtection="1">
      <protection locked="0"/>
    </xf>
    <xf numFmtId="0" fontId="14" fillId="17" borderId="19" xfId="5" applyNumberFormat="1" applyFont="1" applyFill="1" applyBorder="1" applyAlignment="1">
      <alignment horizontal="left" shrinkToFit="1"/>
    </xf>
    <xf numFmtId="2" fontId="0" fillId="0" borderId="17" xfId="0" applyNumberFormat="1" applyBorder="1" applyAlignment="1"/>
    <xf numFmtId="0" fontId="51" fillId="2" borderId="23" xfId="0" applyNumberFormat="1" applyFont="1" applyFill="1" applyBorder="1" applyAlignment="1">
      <alignment horizontal="center" vertical="center" wrapText="1"/>
    </xf>
    <xf numFmtId="0" fontId="53" fillId="0" borderId="7" xfId="3" applyFont="1" applyFill="1" applyBorder="1" applyAlignment="1" applyProtection="1">
      <protection locked="0"/>
    </xf>
    <xf numFmtId="0" fontId="53" fillId="0" borderId="2" xfId="5" applyNumberFormat="1" applyFont="1" applyFill="1" applyBorder="1" applyAlignment="1" applyProtection="1">
      <alignment horizontal="center" shrinkToFit="1"/>
      <protection locked="0"/>
    </xf>
    <xf numFmtId="2" fontId="54" fillId="0" borderId="19" xfId="0" applyNumberFormat="1" applyFont="1" applyBorder="1" applyAlignment="1"/>
    <xf numFmtId="177" fontId="14" fillId="0" borderId="7" xfId="5" applyNumberFormat="1" applyFont="1" applyBorder="1" applyAlignment="1" applyProtection="1">
      <protection locked="0"/>
    </xf>
    <xf numFmtId="0" fontId="13" fillId="16" borderId="1" xfId="5" applyNumberFormat="1" applyFont="1" applyFill="1" applyBorder="1" applyAlignment="1">
      <alignment horizontal="left"/>
    </xf>
    <xf numFmtId="0" fontId="13" fillId="16" borderId="1" xfId="5" applyNumberFormat="1" applyFont="1" applyFill="1" applyBorder="1" applyAlignment="1">
      <alignment horizontal="left" shrinkToFit="1"/>
    </xf>
    <xf numFmtId="0" fontId="9" fillId="0" borderId="1" xfId="5" applyNumberFormat="1" applyFont="1" applyBorder="1" applyAlignment="1">
      <alignment horizontal="left" wrapText="1"/>
    </xf>
    <xf numFmtId="0" fontId="9" fillId="0" borderId="1" xfId="5" applyNumberFormat="1" applyFont="1" applyBorder="1" applyAlignment="1">
      <alignment horizontal="center" shrinkToFit="1"/>
    </xf>
    <xf numFmtId="0" fontId="9" fillId="0" borderId="1" xfId="5" applyNumberFormat="1" applyFont="1" applyBorder="1" applyAlignment="1">
      <alignment horizontal="right" wrapText="1"/>
    </xf>
    <xf numFmtId="177" fontId="10" fillId="0" borderId="1" xfId="5" applyNumberFormat="1" applyFont="1" applyBorder="1" applyAlignment="1"/>
    <xf numFmtId="0" fontId="13" fillId="2" borderId="20" xfId="5" applyNumberFormat="1" applyFont="1" applyFill="1" applyBorder="1" applyAlignment="1">
      <alignment vertical="center" shrinkToFit="1"/>
    </xf>
    <xf numFmtId="0" fontId="13" fillId="2" borderId="25" xfId="5" applyNumberFormat="1" applyFont="1" applyFill="1" applyBorder="1" applyAlignment="1">
      <alignment vertical="center"/>
    </xf>
    <xf numFmtId="0" fontId="13" fillId="2" borderId="13" xfId="5" applyNumberFormat="1" applyFont="1" applyFill="1" applyBorder="1" applyAlignment="1">
      <alignment vertical="center"/>
    </xf>
    <xf numFmtId="0" fontId="13" fillId="2" borderId="13" xfId="5" applyNumberFormat="1" applyFont="1" applyFill="1" applyBorder="1" applyAlignment="1">
      <alignment vertical="center" shrinkToFit="1"/>
    </xf>
    <xf numFmtId="177" fontId="10" fillId="0" borderId="7" xfId="5" applyNumberFormat="1" applyFont="1" applyBorder="1" applyAlignment="1">
      <alignment horizontal="center"/>
    </xf>
    <xf numFmtId="0" fontId="9" fillId="0" borderId="8" xfId="5" applyNumberFormat="1" applyFont="1" applyBorder="1" applyAlignment="1" applyProtection="1">
      <alignment horizontal="center" shrinkToFit="1"/>
      <protection locked="0"/>
    </xf>
    <xf numFmtId="0" fontId="10" fillId="0" borderId="8" xfId="5" applyNumberFormat="1" applyFont="1" applyBorder="1" applyAlignment="1" applyProtection="1">
      <protection locked="0"/>
    </xf>
    <xf numFmtId="177" fontId="10" fillId="0" borderId="3" xfId="5" applyNumberFormat="1" applyFont="1" applyBorder="1" applyAlignment="1" applyProtection="1">
      <protection locked="0"/>
    </xf>
    <xf numFmtId="0" fontId="9" fillId="0" borderId="3" xfId="5" applyFont="1" applyFill="1" applyBorder="1" applyAlignment="1">
      <alignment horizontal="left"/>
    </xf>
    <xf numFmtId="0" fontId="33" fillId="0" borderId="3" xfId="0" applyFont="1" applyFill="1" applyBorder="1" applyAlignment="1">
      <alignment shrinkToFit="1"/>
    </xf>
    <xf numFmtId="0" fontId="34" fillId="0" borderId="3" xfId="5" applyNumberFormat="1" applyFont="1" applyFill="1" applyBorder="1" applyAlignment="1" applyProtection="1">
      <alignment horizontal="left" shrinkToFit="1"/>
      <protection locked="0"/>
    </xf>
    <xf numFmtId="0" fontId="34" fillId="0" borderId="3" xfId="3" applyFont="1" applyFill="1" applyBorder="1" applyAlignment="1" applyProtection="1">
      <protection locked="0"/>
    </xf>
    <xf numFmtId="2" fontId="0" fillId="0" borderId="3" xfId="0" applyNumberFormat="1" applyBorder="1" applyAlignment="1"/>
    <xf numFmtId="0" fontId="14" fillId="9" borderId="19" xfId="5" applyNumberFormat="1" applyFont="1" applyFill="1" applyBorder="1" applyAlignment="1">
      <alignment shrinkToFit="1"/>
    </xf>
    <xf numFmtId="0" fontId="14" fillId="9" borderId="23" xfId="5" applyNumberFormat="1" applyFont="1" applyFill="1" applyBorder="1" applyAlignment="1">
      <alignment shrinkToFit="1"/>
    </xf>
    <xf numFmtId="0" fontId="11" fillId="0" borderId="3" xfId="5" applyNumberFormat="1" applyFont="1" applyBorder="1" applyAlignment="1">
      <alignment shrinkToFit="1"/>
    </xf>
    <xf numFmtId="0" fontId="14" fillId="8" borderId="19" xfId="5" applyNumberFormat="1" applyFont="1" applyFill="1" applyBorder="1" applyAlignment="1">
      <alignment shrinkToFit="1"/>
    </xf>
    <xf numFmtId="0" fontId="14" fillId="8" borderId="23" xfId="5" applyNumberFormat="1" applyFont="1" applyFill="1" applyBorder="1" applyAlignment="1">
      <alignment shrinkToFit="1"/>
    </xf>
    <xf numFmtId="0" fontId="9" fillId="0" borderId="0" xfId="5" applyNumberFormat="1" applyFont="1" applyBorder="1" applyAlignment="1">
      <alignment horizontal="right" wrapText="1"/>
    </xf>
    <xf numFmtId="0" fontId="11" fillId="0" borderId="0" xfId="5" applyNumberFormat="1" applyFont="1" applyBorder="1" applyAlignment="1">
      <alignment horizontal="left" wrapText="1"/>
    </xf>
    <xf numFmtId="0" fontId="10" fillId="0" borderId="1" xfId="5" applyFont="1" applyFill="1" applyBorder="1" applyAlignment="1"/>
    <xf numFmtId="0" fontId="11" fillId="0" borderId="0" xfId="5" applyNumberFormat="1" applyFont="1" applyBorder="1" applyAlignment="1">
      <alignment horizontal="left" shrinkToFit="1"/>
    </xf>
    <xf numFmtId="0" fontId="9" fillId="0" borderId="0" xfId="5" applyNumberFormat="1" applyFont="1" applyBorder="1" applyAlignment="1">
      <alignment horizontal="left" wrapText="1"/>
    </xf>
    <xf numFmtId="0" fontId="13" fillId="0" borderId="0" xfId="5" applyNumberFormat="1" applyFont="1" applyBorder="1" applyAlignment="1">
      <alignment horizontal="center" shrinkToFit="1"/>
    </xf>
    <xf numFmtId="0" fontId="10" fillId="0" borderId="1" xfId="5" applyFont="1" applyFill="1" applyBorder="1" applyAlignment="1">
      <alignment horizontal="center" shrinkToFit="1"/>
    </xf>
    <xf numFmtId="0" fontId="9" fillId="0" borderId="8" xfId="5" applyFont="1" applyFill="1" applyBorder="1" applyAlignment="1">
      <alignment horizontal="left"/>
    </xf>
    <xf numFmtId="0" fontId="9" fillId="0" borderId="8" xfId="5" applyFont="1" applyFill="1" applyBorder="1" applyAlignment="1"/>
    <xf numFmtId="0" fontId="11" fillId="16" borderId="3" xfId="5" applyNumberFormat="1" applyFont="1" applyFill="1" applyBorder="1" applyAlignment="1" applyProtection="1">
      <alignment horizontal="center" wrapText="1"/>
      <protection locked="0"/>
    </xf>
    <xf numFmtId="0" fontId="16" fillId="16" borderId="3" xfId="3" applyFont="1" applyFill="1" applyBorder="1" applyAlignment="1" applyProtection="1">
      <protection locked="0"/>
    </xf>
    <xf numFmtId="0" fontId="16" fillId="16" borderId="3" xfId="5" applyNumberFormat="1" applyFont="1" applyFill="1" applyBorder="1" applyAlignment="1" applyProtection="1">
      <alignment horizontal="center" shrinkToFit="1"/>
      <protection locked="0"/>
    </xf>
    <xf numFmtId="0" fontId="17" fillId="16" borderId="0" xfId="5" applyNumberFormat="1" applyFont="1" applyFill="1" applyBorder="1" applyProtection="1">
      <alignment vertical="center"/>
      <protection locked="0"/>
    </xf>
    <xf numFmtId="0" fontId="34" fillId="0" borderId="24" xfId="5" applyNumberFormat="1" applyFont="1" applyFill="1" applyBorder="1" applyAlignment="1" applyProtection="1">
      <alignment horizontal="left" shrinkToFit="1"/>
      <protection locked="0"/>
    </xf>
    <xf numFmtId="0" fontId="13" fillId="17" borderId="23" xfId="5" applyNumberFormat="1" applyFont="1" applyFill="1" applyBorder="1" applyAlignment="1">
      <alignment horizontal="left"/>
    </xf>
    <xf numFmtId="0" fontId="9" fillId="0" borderId="2" xfId="5" applyNumberFormat="1" applyFont="1" applyFill="1" applyBorder="1" applyAlignment="1">
      <alignment horizontal="center" shrinkToFit="1"/>
    </xf>
    <xf numFmtId="0" fontId="9" fillId="0" borderId="19" xfId="5" applyNumberFormat="1" applyFont="1" applyBorder="1" applyAlignment="1">
      <alignment horizontal="right" wrapText="1"/>
    </xf>
    <xf numFmtId="2" fontId="0" fillId="0" borderId="27" xfId="0" applyNumberFormat="1" applyBorder="1" applyAlignment="1"/>
    <xf numFmtId="2" fontId="0" fillId="0" borderId="24" xfId="0" applyNumberFormat="1" applyBorder="1" applyAlignment="1"/>
    <xf numFmtId="177" fontId="10" fillId="0" borderId="7" xfId="5" applyNumberFormat="1" applyFont="1" applyBorder="1" applyAlignment="1"/>
    <xf numFmtId="0" fontId="13" fillId="6" borderId="2" xfId="5" applyNumberFormat="1" applyFont="1" applyFill="1" applyBorder="1" applyAlignment="1">
      <alignment shrinkToFit="1"/>
    </xf>
    <xf numFmtId="0" fontId="13" fillId="6" borderId="4" xfId="5" applyNumberFormat="1" applyFont="1" applyFill="1" applyBorder="1" applyAlignment="1">
      <alignment shrinkToFit="1"/>
    </xf>
    <xf numFmtId="0" fontId="21" fillId="5" borderId="2" xfId="5" applyNumberFormat="1" applyFont="1" applyFill="1" applyBorder="1" applyAlignment="1">
      <alignment shrinkToFit="1"/>
    </xf>
    <xf numFmtId="0" fontId="21" fillId="5" borderId="4" xfId="5" applyNumberFormat="1" applyFont="1" applyFill="1" applyBorder="1" applyAlignment="1">
      <alignment shrinkToFit="1"/>
    </xf>
    <xf numFmtId="0" fontId="13" fillId="2" borderId="17" xfId="5" applyNumberFormat="1" applyFont="1" applyFill="1" applyBorder="1" applyAlignment="1">
      <alignment vertical="center" shrinkToFit="1"/>
    </xf>
    <xf numFmtId="0" fontId="13" fillId="2" borderId="24" xfId="5" applyNumberFormat="1" applyFont="1" applyFill="1" applyBorder="1" applyAlignment="1">
      <alignment vertical="center"/>
    </xf>
    <xf numFmtId="0" fontId="52" fillId="17" borderId="2" xfId="0" applyFont="1" applyFill="1" applyBorder="1" applyAlignment="1">
      <alignment shrinkToFit="1"/>
    </xf>
    <xf numFmtId="0" fontId="52" fillId="17" borderId="4" xfId="0" applyFont="1" applyFill="1" applyBorder="1" applyAlignment="1">
      <alignment shrinkToFit="1"/>
    </xf>
    <xf numFmtId="0" fontId="11" fillId="0" borderId="0" xfId="5" applyNumberFormat="1" applyFont="1" applyBorder="1" applyAlignment="1">
      <alignment wrapText="1"/>
    </xf>
    <xf numFmtId="0" fontId="11" fillId="0" borderId="0" xfId="5" applyNumberFormat="1" applyFont="1" applyBorder="1" applyAlignment="1">
      <alignment shrinkToFit="1"/>
    </xf>
    <xf numFmtId="0" fontId="11" fillId="0" borderId="28" xfId="5" applyNumberFormat="1" applyFont="1" applyBorder="1" applyAlignment="1">
      <alignment shrinkToFit="1"/>
    </xf>
    <xf numFmtId="0" fontId="11" fillId="0" borderId="35" xfId="5" applyNumberFormat="1" applyFont="1" applyBorder="1" applyAlignment="1">
      <alignment shrinkToFit="1"/>
    </xf>
    <xf numFmtId="0" fontId="0" fillId="15" borderId="0" xfId="0" applyFill="1" applyBorder="1" applyAlignment="1">
      <alignment horizontal="left" vertical="top"/>
    </xf>
    <xf numFmtId="0" fontId="0" fillId="16" borderId="0" xfId="0" applyFill="1" applyBorder="1" applyAlignment="1">
      <alignment horizontal="left" vertical="top"/>
    </xf>
    <xf numFmtId="0" fontId="11" fillId="16" borderId="2" xfId="5" applyFont="1" applyFill="1" applyBorder="1" applyAlignment="1"/>
    <xf numFmtId="0" fontId="11" fillId="0" borderId="2" xfId="5" applyNumberFormat="1" applyFont="1" applyBorder="1" applyAlignment="1"/>
    <xf numFmtId="0" fontId="11" fillId="0" borderId="30" xfId="5" applyNumberFormat="1" applyFont="1" applyBorder="1" applyAlignment="1"/>
    <xf numFmtId="0" fontId="10" fillId="0" borderId="25" xfId="5" applyNumberFormat="1" applyFont="1" applyBorder="1" applyAlignment="1" applyProtection="1">
      <protection locked="0"/>
    </xf>
    <xf numFmtId="0" fontId="10" fillId="0" borderId="20" xfId="5" applyFont="1" applyBorder="1" applyAlignment="1"/>
    <xf numFmtId="0" fontId="10" fillId="0" borderId="32" xfId="5" applyFont="1" applyBorder="1" applyAlignment="1"/>
    <xf numFmtId="0" fontId="10" fillId="0" borderId="25" xfId="5" applyFont="1" applyBorder="1" applyAlignment="1"/>
    <xf numFmtId="177" fontId="10" fillId="0" borderId="9" xfId="5" applyNumberFormat="1" applyFont="1" applyBorder="1" applyAlignment="1" applyProtection="1">
      <protection locked="0"/>
    </xf>
    <xf numFmtId="0" fontId="13" fillId="2" borderId="0" xfId="5" applyNumberFormat="1" applyFont="1" applyFill="1" applyBorder="1" applyAlignment="1">
      <alignment vertical="center" shrinkToFit="1"/>
    </xf>
    <xf numFmtId="0" fontId="13" fillId="2" borderId="0" xfId="5" applyNumberFormat="1" applyFont="1" applyFill="1" applyBorder="1" applyAlignment="1">
      <alignment vertical="center"/>
    </xf>
    <xf numFmtId="177" fontId="10" fillId="0" borderId="1" xfId="5" applyNumberFormat="1" applyFont="1" applyBorder="1" applyAlignment="1">
      <alignment horizontal="center"/>
    </xf>
    <xf numFmtId="0" fontId="9" fillId="0" borderId="0" xfId="5" applyNumberFormat="1" applyFont="1" applyBorder="1" applyAlignment="1" applyProtection="1">
      <alignment horizontal="center" shrinkToFit="1"/>
      <protection locked="0"/>
    </xf>
    <xf numFmtId="0" fontId="10" fillId="0" borderId="0" xfId="5" applyFont="1" applyBorder="1" applyAlignment="1"/>
    <xf numFmtId="0" fontId="57" fillId="0" borderId="0" xfId="0" applyFont="1" applyAlignment="1">
      <alignment vertical="center" shrinkToFit="1"/>
    </xf>
    <xf numFmtId="0" fontId="11" fillId="2" borderId="7" xfId="5" applyNumberFormat="1" applyFont="1" applyFill="1" applyBorder="1" applyAlignment="1">
      <alignment vertical="center" shrinkToFit="1"/>
    </xf>
    <xf numFmtId="0" fontId="58" fillId="0" borderId="7" xfId="0" applyFont="1" applyBorder="1" applyAlignment="1">
      <alignment vertical="center" shrinkToFit="1"/>
    </xf>
    <xf numFmtId="2" fontId="58" fillId="0" borderId="7" xfId="0" applyNumberFormat="1" applyFont="1" applyBorder="1" applyAlignment="1">
      <alignment vertical="center" shrinkToFit="1"/>
    </xf>
    <xf numFmtId="177" fontId="60" fillId="0" borderId="7" xfId="0" applyNumberFormat="1" applyFont="1" applyBorder="1" applyAlignment="1">
      <alignment vertical="center" shrinkToFit="1"/>
    </xf>
    <xf numFmtId="177" fontId="58" fillId="0" borderId="7" xfId="0" applyNumberFormat="1" applyFont="1" applyBorder="1" applyAlignment="1">
      <alignment vertical="center" shrinkToFit="1"/>
    </xf>
    <xf numFmtId="0" fontId="58" fillId="0" borderId="0" xfId="0" applyFont="1" applyAlignment="1">
      <alignment vertical="center" shrinkToFit="1"/>
    </xf>
    <xf numFmtId="2" fontId="58" fillId="0" borderId="0" xfId="0" applyNumberFormat="1" applyFont="1" applyAlignment="1">
      <alignment vertical="center" shrinkToFit="1"/>
    </xf>
    <xf numFmtId="177" fontId="58" fillId="0" borderId="0" xfId="0" applyNumberFormat="1" applyFont="1" applyAlignment="1">
      <alignment vertical="center" shrinkToFit="1"/>
    </xf>
    <xf numFmtId="177" fontId="17" fillId="0" borderId="7" xfId="5" applyNumberFormat="1" applyFont="1" applyBorder="1" applyAlignment="1">
      <alignment horizontal="center" shrinkToFit="1"/>
    </xf>
    <xf numFmtId="0" fontId="17" fillId="0" borderId="0" xfId="5" applyNumberFormat="1" applyFont="1" applyBorder="1" applyAlignment="1">
      <alignment shrinkToFit="1"/>
    </xf>
    <xf numFmtId="0" fontId="11" fillId="2" borderId="7" xfId="0" applyNumberFormat="1" applyFont="1" applyFill="1" applyBorder="1" applyAlignment="1">
      <alignment horizontal="right" vertical="center" shrinkToFit="1"/>
    </xf>
    <xf numFmtId="0" fontId="11" fillId="2" borderId="7" xfId="0" applyNumberFormat="1" applyFont="1" applyFill="1" applyBorder="1" applyAlignment="1">
      <alignment horizontal="center" vertical="center" shrinkToFit="1"/>
    </xf>
    <xf numFmtId="177" fontId="11" fillId="2" borderId="7" xfId="5" applyNumberFormat="1" applyFont="1" applyFill="1" applyBorder="1" applyAlignment="1">
      <alignment horizontal="center" shrinkToFit="1"/>
    </xf>
    <xf numFmtId="0" fontId="58" fillId="0" borderId="1" xfId="0" applyFont="1" applyBorder="1" applyAlignment="1">
      <alignment vertical="center" shrinkToFit="1"/>
    </xf>
    <xf numFmtId="177" fontId="58" fillId="0" borderId="1" xfId="0" applyNumberFormat="1" applyFont="1" applyBorder="1" applyAlignment="1">
      <alignment vertical="center" shrinkToFit="1"/>
    </xf>
    <xf numFmtId="0" fontId="58" fillId="0" borderId="0" xfId="0" applyFont="1" applyBorder="1" applyAlignment="1">
      <alignment vertical="center" shrinkToFit="1"/>
    </xf>
    <xf numFmtId="0" fontId="57" fillId="0" borderId="1" xfId="0" applyFont="1" applyBorder="1" applyAlignment="1">
      <alignment vertical="center" shrinkToFit="1"/>
    </xf>
    <xf numFmtId="2" fontId="17" fillId="0" borderId="0" xfId="5" applyNumberFormat="1" applyFont="1" applyBorder="1" applyAlignment="1">
      <alignment shrinkToFit="1"/>
    </xf>
    <xf numFmtId="177" fontId="56" fillId="0" borderId="7" xfId="0" applyNumberFormat="1" applyFont="1" applyBorder="1" applyAlignment="1">
      <alignment vertical="center" shrinkToFit="1"/>
    </xf>
    <xf numFmtId="0" fontId="33" fillId="0" borderId="2" xfId="0" applyFont="1" applyFill="1" applyBorder="1" applyAlignment="1">
      <alignment shrinkToFit="1"/>
    </xf>
    <xf numFmtId="0" fontId="33" fillId="0" borderId="4" xfId="7" applyFont="1" applyFill="1" applyBorder="1" applyAlignment="1">
      <alignment shrinkToFit="1"/>
    </xf>
    <xf numFmtId="0" fontId="61" fillId="0" borderId="0" xfId="0" applyFont="1" applyAlignment="1">
      <alignment vertical="center"/>
    </xf>
    <xf numFmtId="0" fontId="62" fillId="0" borderId="1" xfId="0" applyFont="1" applyBorder="1" applyAlignment="1">
      <alignment vertical="center"/>
    </xf>
    <xf numFmtId="0" fontId="61" fillId="0" borderId="1" xfId="0" applyFont="1" applyBorder="1" applyAlignment="1">
      <alignment vertical="center"/>
    </xf>
    <xf numFmtId="0" fontId="62" fillId="0" borderId="0" xfId="0" applyFont="1" applyAlignment="1">
      <alignment vertical="center"/>
    </xf>
    <xf numFmtId="2" fontId="58" fillId="0" borderId="0" xfId="0" applyNumberFormat="1" applyFont="1" applyBorder="1" applyAlignment="1">
      <alignment vertical="center" shrinkToFit="1"/>
    </xf>
    <xf numFmtId="177" fontId="58" fillId="0" borderId="0" xfId="0" applyNumberFormat="1" applyFont="1" applyBorder="1" applyAlignment="1">
      <alignment vertical="center" shrinkToFit="1"/>
    </xf>
    <xf numFmtId="0" fontId="63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14" fontId="58" fillId="0" borderId="0" xfId="0" applyNumberFormat="1" applyFont="1" applyAlignment="1">
      <alignment horizontal="right" vertical="center" shrinkToFit="1"/>
    </xf>
    <xf numFmtId="0" fontId="58" fillId="0" borderId="0" xfId="0" applyFont="1" applyAlignment="1">
      <alignment horizontal="right" vertical="center" shrinkToFit="1"/>
    </xf>
    <xf numFmtId="0" fontId="11" fillId="0" borderId="34" xfId="5" applyNumberFormat="1" applyFont="1" applyBorder="1" applyAlignment="1"/>
    <xf numFmtId="0" fontId="10" fillId="0" borderId="8" xfId="5" applyFont="1" applyBorder="1" applyAlignment="1"/>
    <xf numFmtId="177" fontId="10" fillId="0" borderId="8" xfId="5" applyNumberFormat="1" applyFont="1" applyBorder="1" applyAlignment="1" applyProtection="1">
      <protection locked="0"/>
    </xf>
    <xf numFmtId="177" fontId="10" fillId="0" borderId="71" xfId="5" applyNumberFormat="1" applyFont="1" applyBorder="1" applyAlignment="1">
      <alignment horizontal="center"/>
    </xf>
    <xf numFmtId="0" fontId="13" fillId="2" borderId="19" xfId="5" applyNumberFormat="1" applyFont="1" applyFill="1" applyBorder="1" applyAlignment="1">
      <alignment vertical="center" shrinkToFit="1"/>
    </xf>
    <xf numFmtId="0" fontId="13" fillId="2" borderId="23" xfId="5" applyNumberFormat="1" applyFont="1" applyFill="1" applyBorder="1" applyAlignment="1">
      <alignment vertical="center"/>
    </xf>
    <xf numFmtId="0" fontId="13" fillId="2" borderId="71" xfId="5" applyNumberFormat="1" applyFont="1" applyFill="1" applyBorder="1" applyAlignment="1">
      <alignment vertical="center"/>
    </xf>
    <xf numFmtId="0" fontId="13" fillId="2" borderId="71" xfId="5" applyNumberFormat="1" applyFont="1" applyFill="1" applyBorder="1" applyAlignment="1">
      <alignment vertical="center" shrinkToFit="1"/>
    </xf>
    <xf numFmtId="0" fontId="46" fillId="0" borderId="0" xfId="0" applyFont="1" applyFill="1" applyBorder="1" applyAlignment="1">
      <alignment vertical="top" wrapText="1"/>
    </xf>
    <xf numFmtId="0" fontId="39" fillId="0" borderId="73" xfId="0" applyFont="1" applyFill="1" applyBorder="1" applyAlignment="1">
      <alignment horizontal="left" vertical="top" wrapText="1"/>
    </xf>
    <xf numFmtId="0" fontId="0" fillId="0" borderId="73" xfId="0" applyFill="1" applyBorder="1" applyAlignment="1">
      <alignment horizontal="left" vertical="center" wrapText="1"/>
    </xf>
    <xf numFmtId="2" fontId="43" fillId="0" borderId="73" xfId="0" applyNumberFormat="1" applyFont="1" applyFill="1" applyBorder="1" applyAlignment="1">
      <alignment horizontal="right" vertical="top" shrinkToFit="1"/>
    </xf>
    <xf numFmtId="2" fontId="44" fillId="0" borderId="73" xfId="0" applyNumberFormat="1" applyFont="1" applyFill="1" applyBorder="1" applyAlignment="1">
      <alignment horizontal="right" vertical="top" shrinkToFit="1"/>
    </xf>
    <xf numFmtId="0" fontId="10" fillId="0" borderId="8" xfId="0" applyNumberFormat="1" applyFont="1" applyFill="1" applyBorder="1" applyAlignment="1">
      <alignment vertical="center"/>
    </xf>
    <xf numFmtId="4" fontId="25" fillId="0" borderId="33" xfId="2" applyNumberFormat="1" applyFont="1" applyFill="1" applyBorder="1" applyAlignment="1">
      <alignment wrapText="1"/>
    </xf>
    <xf numFmtId="4" fontId="25" fillId="0" borderId="49" xfId="2" applyNumberFormat="1" applyFont="1" applyFill="1" applyBorder="1" applyAlignment="1">
      <alignment wrapText="1"/>
    </xf>
    <xf numFmtId="4" fontId="25" fillId="0" borderId="49" xfId="2" applyNumberFormat="1" applyFont="1" applyFill="1" applyBorder="1" applyAlignment="1">
      <alignment horizontal="right" wrapText="1"/>
    </xf>
    <xf numFmtId="4" fontId="25" fillId="0" borderId="21" xfId="2" applyNumberFormat="1" applyFont="1" applyFill="1" applyBorder="1" applyAlignment="1">
      <alignment wrapText="1"/>
    </xf>
    <xf numFmtId="4" fontId="25" fillId="0" borderId="22" xfId="2" applyNumberFormat="1" applyFont="1" applyFill="1" applyBorder="1" applyAlignment="1">
      <alignment wrapText="1"/>
    </xf>
    <xf numFmtId="183" fontId="10" fillId="0" borderId="8" xfId="0" applyNumberFormat="1" applyFont="1" applyFill="1" applyBorder="1" applyAlignment="1">
      <alignment vertical="center"/>
    </xf>
    <xf numFmtId="182" fontId="10" fillId="0" borderId="8" xfId="0" applyNumberFormat="1" applyFont="1" applyBorder="1" applyProtection="1">
      <alignment vertical="center"/>
      <protection locked="0"/>
    </xf>
    <xf numFmtId="0" fontId="10" fillId="0" borderId="1" xfId="0" applyNumberFormat="1" applyFont="1" applyFill="1" applyBorder="1" applyAlignment="1">
      <alignment vertical="center"/>
    </xf>
    <xf numFmtId="183" fontId="10" fillId="0" borderId="1" xfId="0" applyNumberFormat="1" applyFont="1" applyFill="1" applyBorder="1" applyAlignment="1">
      <alignment vertical="center"/>
    </xf>
    <xf numFmtId="182" fontId="10" fillId="0" borderId="1" xfId="0" applyNumberFormat="1" applyFont="1" applyBorder="1" applyProtection="1">
      <alignment vertical="center"/>
      <protection locked="0"/>
    </xf>
    <xf numFmtId="4" fontId="25" fillId="0" borderId="33" xfId="2" applyNumberFormat="1" applyFont="1" applyFill="1" applyBorder="1" applyAlignment="1">
      <alignment wrapText="1"/>
    </xf>
    <xf numFmtId="4" fontId="25" fillId="0" borderId="49" xfId="2" applyNumberFormat="1" applyFont="1" applyFill="1" applyBorder="1" applyAlignment="1">
      <alignment wrapText="1"/>
    </xf>
    <xf numFmtId="4" fontId="25" fillId="0" borderId="21" xfId="2" applyNumberFormat="1" applyFont="1" applyFill="1" applyBorder="1" applyAlignment="1">
      <alignment wrapText="1"/>
    </xf>
    <xf numFmtId="4" fontId="25" fillId="0" borderId="22" xfId="2" applyNumberFormat="1" applyFont="1" applyFill="1" applyBorder="1" applyAlignment="1">
      <alignment wrapText="1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vertical="center" wrapText="1"/>
    </xf>
    <xf numFmtId="4" fontId="25" fillId="0" borderId="0" xfId="1" applyNumberFormat="1" applyFont="1" applyFill="1" applyBorder="1" applyAlignment="1">
      <alignment horizontal="right"/>
    </xf>
    <xf numFmtId="4" fontId="25" fillId="0" borderId="0" xfId="1" applyNumberFormat="1" applyFont="1" applyFill="1" applyBorder="1" applyAlignment="1"/>
    <xf numFmtId="177" fontId="10" fillId="0" borderId="0" xfId="0" applyNumberFormat="1" applyFont="1" applyFill="1" applyBorder="1" applyAlignment="1">
      <alignment horizontal="right" vertical="center"/>
    </xf>
    <xf numFmtId="177" fontId="10" fillId="0" borderId="71" xfId="0" applyNumberFormat="1" applyFont="1" applyFill="1" applyBorder="1" applyAlignment="1">
      <alignment vertical="center"/>
    </xf>
    <xf numFmtId="1" fontId="41" fillId="0" borderId="58" xfId="0" applyNumberFormat="1" applyFont="1" applyFill="1" applyBorder="1" applyAlignment="1">
      <alignment horizontal="right" vertical="top" shrinkToFit="1"/>
    </xf>
    <xf numFmtId="186" fontId="41" fillId="0" borderId="61" xfId="0" applyNumberFormat="1" applyFont="1" applyFill="1" applyBorder="1" applyAlignment="1">
      <alignment horizontal="right" vertical="top" shrinkToFit="1"/>
    </xf>
    <xf numFmtId="2" fontId="41" fillId="0" borderId="61" xfId="0" applyNumberFormat="1" applyFont="1" applyFill="1" applyBorder="1" applyAlignment="1">
      <alignment horizontal="right" vertical="top" shrinkToFit="1"/>
    </xf>
    <xf numFmtId="0" fontId="36" fillId="0" borderId="54" xfId="0" applyFont="1" applyFill="1" applyBorder="1" applyAlignment="1">
      <alignment horizontal="left" vertical="top" shrinkToFit="1"/>
    </xf>
    <xf numFmtId="0" fontId="38" fillId="0" borderId="55" xfId="0" applyFont="1" applyFill="1" applyBorder="1" applyAlignment="1">
      <alignment horizontal="left" vertical="top" shrinkToFit="1"/>
    </xf>
    <xf numFmtId="0" fontId="0" fillId="0" borderId="64" xfId="0" applyFill="1" applyBorder="1" applyAlignment="1">
      <alignment horizontal="left" vertical="top" shrinkToFit="1"/>
    </xf>
    <xf numFmtId="0" fontId="0" fillId="0" borderId="67" xfId="0" applyFill="1" applyBorder="1" applyAlignment="1">
      <alignment horizontal="left" vertical="center" shrinkToFit="1"/>
    </xf>
    <xf numFmtId="0" fontId="0" fillId="0" borderId="73" xfId="0" applyFill="1" applyBorder="1" applyAlignment="1">
      <alignment horizontal="left" vertical="center" shrinkToFit="1"/>
    </xf>
    <xf numFmtId="0" fontId="38" fillId="0" borderId="68" xfId="0" applyFont="1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4" fontId="25" fillId="0" borderId="49" xfId="1" applyNumberFormat="1" applyFont="1" applyFill="1" applyBorder="1" applyAlignment="1">
      <alignment horizontal="right"/>
    </xf>
    <xf numFmtId="4" fontId="25" fillId="0" borderId="22" xfId="1" applyNumberFormat="1" applyFont="1" applyFill="1" applyBorder="1" applyAlignment="1">
      <alignment horizontal="right"/>
    </xf>
    <xf numFmtId="4" fontId="25" fillId="0" borderId="22" xfId="2" applyNumberFormat="1" applyFont="1" applyFill="1" applyBorder="1" applyAlignment="1">
      <alignment horizontal="right" wrapText="1"/>
    </xf>
    <xf numFmtId="0" fontId="27" fillId="0" borderId="27" xfId="0" applyNumberFormat="1" applyFont="1" applyFill="1" applyBorder="1" applyAlignment="1">
      <alignment horizontal="center" vertical="center"/>
    </xf>
    <xf numFmtId="0" fontId="23" fillId="0" borderId="21" xfId="0" applyNumberFormat="1" applyFont="1" applyFill="1" applyBorder="1" applyAlignment="1">
      <alignment vertical="center" wrapText="1"/>
    </xf>
    <xf numFmtId="0" fontId="23" fillId="0" borderId="72" xfId="0" applyNumberFormat="1" applyFont="1" applyFill="1" applyBorder="1" applyAlignment="1">
      <alignment vertical="center"/>
    </xf>
    <xf numFmtId="4" fontId="25" fillId="0" borderId="21" xfId="2" applyNumberFormat="1" applyFont="1" applyFill="1" applyBorder="1" applyAlignment="1">
      <alignment horizontal="right" wrapText="1"/>
    </xf>
    <xf numFmtId="0" fontId="36" fillId="15" borderId="54" xfId="0" applyFont="1" applyFill="1" applyBorder="1" applyAlignment="1">
      <alignment horizontal="left" vertical="top" wrapText="1"/>
    </xf>
    <xf numFmtId="0" fontId="34" fillId="0" borderId="54" xfId="5" applyNumberFormat="1" applyFont="1" applyFill="1" applyBorder="1" applyAlignment="1" applyProtection="1">
      <alignment horizontal="center" shrinkToFit="1"/>
      <protection locked="0"/>
    </xf>
    <xf numFmtId="0" fontId="36" fillId="0" borderId="72" xfId="0" applyFont="1" applyFill="1" applyBorder="1" applyAlignment="1">
      <alignment horizontal="left" vertical="top" shrinkToFit="1"/>
    </xf>
    <xf numFmtId="0" fontId="0" fillId="0" borderId="54" xfId="0" applyFill="1" applyBorder="1" applyAlignment="1">
      <alignment horizontal="left" vertical="top" shrinkToFit="1"/>
    </xf>
    <xf numFmtId="0" fontId="36" fillId="0" borderId="0" xfId="0" applyFont="1" applyFill="1" applyBorder="1" applyAlignment="1">
      <alignment horizontal="left" vertical="top" shrinkToFit="1"/>
    </xf>
    <xf numFmtId="0" fontId="11" fillId="0" borderId="0" xfId="5" applyFont="1" applyFill="1" applyBorder="1" applyAlignment="1">
      <alignment horizontal="left"/>
    </xf>
    <xf numFmtId="0" fontId="11" fillId="0" borderId="0" xfId="5" applyFont="1" applyFill="1" applyBorder="1" applyAlignment="1"/>
    <xf numFmtId="0" fontId="16" fillId="16" borderId="51" xfId="3" applyFont="1" applyFill="1" applyBorder="1" applyAlignment="1" applyProtection="1">
      <alignment horizontal="left" shrinkToFit="1"/>
      <protection locked="0"/>
    </xf>
    <xf numFmtId="4" fontId="25" fillId="0" borderId="21" xfId="2" applyNumberFormat="1" applyFont="1" applyFill="1" applyBorder="1" applyAlignment="1">
      <alignment wrapText="1"/>
    </xf>
    <xf numFmtId="0" fontId="17" fillId="0" borderId="0" xfId="5" applyNumberFormat="1" applyFont="1">
      <alignment vertical="center"/>
    </xf>
    <xf numFmtId="179" fontId="17" fillId="0" borderId="0" xfId="5" applyNumberFormat="1" applyFont="1" applyFill="1" applyAlignment="1">
      <alignment vertical="center"/>
    </xf>
    <xf numFmtId="0" fontId="17" fillId="0" borderId="0" xfId="5" applyNumberFormat="1" applyFont="1" applyAlignment="1">
      <alignment horizontal="center" vertical="center" shrinkToFit="1"/>
    </xf>
    <xf numFmtId="0" fontId="17" fillId="0" borderId="0" xfId="5" applyNumberFormat="1" applyFont="1" applyBorder="1" applyAlignment="1">
      <alignment vertical="center" wrapText="1"/>
    </xf>
    <xf numFmtId="0" fontId="17" fillId="0" borderId="0" xfId="5" applyNumberFormat="1" applyFont="1" applyBorder="1">
      <alignment vertical="center"/>
    </xf>
    <xf numFmtId="0" fontId="17" fillId="0" borderId="0" xfId="5" applyNumberFormat="1" applyFont="1" applyAlignment="1">
      <alignment vertical="center" wrapText="1"/>
    </xf>
    <xf numFmtId="14" fontId="17" fillId="0" borderId="0" xfId="5" applyNumberFormat="1" applyFont="1" applyAlignment="1">
      <alignment horizontal="left" vertical="center" shrinkToFit="1"/>
    </xf>
    <xf numFmtId="177" fontId="17" fillId="0" borderId="0" xfId="5" applyNumberFormat="1" applyFont="1">
      <alignment vertical="center"/>
    </xf>
    <xf numFmtId="0" fontId="59" fillId="0" borderId="0" xfId="5" applyNumberFormat="1" applyFont="1" applyBorder="1" applyAlignment="1">
      <alignment vertical="center"/>
    </xf>
    <xf numFmtId="0" fontId="59" fillId="0" borderId="0" xfId="5" applyNumberFormat="1" applyFont="1" applyBorder="1" applyAlignment="1">
      <alignment horizontal="center" vertical="center" shrinkToFit="1"/>
    </xf>
    <xf numFmtId="0" fontId="59" fillId="0" borderId="0" xfId="5" applyNumberFormat="1" applyFont="1" applyBorder="1" applyAlignment="1">
      <alignment horizontal="center" vertical="center" wrapText="1" shrinkToFit="1"/>
    </xf>
    <xf numFmtId="49" fontId="17" fillId="0" borderId="0" xfId="5" applyNumberFormat="1" applyFont="1" applyBorder="1" applyAlignment="1">
      <alignment horizontal="left" vertical="center" wrapText="1" shrinkToFit="1"/>
    </xf>
    <xf numFmtId="49" fontId="17" fillId="0" borderId="0" xfId="5" applyNumberFormat="1" applyFont="1" applyBorder="1" applyAlignment="1">
      <alignment horizontal="left" vertical="center" shrinkToFit="1"/>
    </xf>
    <xf numFmtId="0" fontId="17" fillId="0" borderId="0" xfId="5" applyNumberFormat="1" applyFont="1" applyAlignment="1">
      <alignment horizontal="left" vertical="center" shrinkToFit="1"/>
    </xf>
    <xf numFmtId="0" fontId="16" fillId="0" borderId="0" xfId="3" applyFont="1" applyFill="1" applyBorder="1" applyAlignment="1" applyProtection="1">
      <alignment horizontal="left" shrinkToFit="1"/>
      <protection locked="0"/>
    </xf>
    <xf numFmtId="0" fontId="17" fillId="0" borderId="0" xfId="3" applyFont="1" applyBorder="1" applyAlignment="1" applyProtection="1">
      <protection locked="0"/>
    </xf>
    <xf numFmtId="0" fontId="17" fillId="0" borderId="0" xfId="3" applyFont="1" applyBorder="1" applyAlignment="1" applyProtection="1">
      <alignment horizontal="center" shrinkToFit="1"/>
      <protection locked="0"/>
    </xf>
    <xf numFmtId="4" fontId="16" fillId="0" borderId="0" xfId="5" applyNumberFormat="1" applyFont="1" applyFill="1" applyBorder="1" applyAlignment="1">
      <alignment horizontal="right" wrapText="1"/>
    </xf>
    <xf numFmtId="177" fontId="17" fillId="0" borderId="0" xfId="5" applyNumberFormat="1" applyFont="1" applyBorder="1" applyProtection="1">
      <alignment vertical="center"/>
      <protection locked="0"/>
    </xf>
    <xf numFmtId="0" fontId="17" fillId="0" borderId="0" xfId="5" applyNumberFormat="1" applyFont="1" applyBorder="1" applyProtection="1">
      <alignment vertical="center"/>
      <protection locked="0"/>
    </xf>
    <xf numFmtId="0" fontId="16" fillId="0" borderId="0" xfId="5" applyNumberFormat="1" applyFont="1" applyBorder="1" applyAlignment="1">
      <alignment horizontal="left" wrapText="1"/>
    </xf>
    <xf numFmtId="0" fontId="11" fillId="0" borderId="0" xfId="5" applyNumberFormat="1" applyFont="1" applyBorder="1" applyAlignment="1">
      <alignment horizontal="center" shrinkToFit="1"/>
    </xf>
    <xf numFmtId="0" fontId="16" fillId="0" borderId="0" xfId="5" applyNumberFormat="1" applyFont="1" applyBorder="1" applyAlignment="1">
      <alignment horizontal="right" wrapText="1"/>
    </xf>
    <xf numFmtId="177" fontId="17" fillId="0" borderId="0" xfId="5" applyNumberFormat="1" applyFont="1" applyBorder="1">
      <alignment vertical="center"/>
    </xf>
    <xf numFmtId="0" fontId="16" fillId="0" borderId="0" xfId="5" applyFont="1" applyAlignment="1">
      <alignment horizontal="left" vertical="center" shrinkToFit="1"/>
    </xf>
    <xf numFmtId="0" fontId="16" fillId="0" borderId="0" xfId="5" applyFont="1" applyFill="1" applyBorder="1" applyAlignment="1">
      <alignment wrapText="1"/>
    </xf>
    <xf numFmtId="0" fontId="16" fillId="0" borderId="0" xfId="5" applyFont="1" applyFill="1" applyBorder="1" applyAlignment="1">
      <alignment horizontal="center" shrinkToFit="1"/>
    </xf>
    <xf numFmtId="0" fontId="16" fillId="0" borderId="0" xfId="5" applyFont="1" applyBorder="1">
      <alignment vertical="center"/>
    </xf>
    <xf numFmtId="0" fontId="16" fillId="0" borderId="0" xfId="5" applyFont="1">
      <alignment vertical="center"/>
    </xf>
    <xf numFmtId="0" fontId="11" fillId="2" borderId="20" xfId="5" applyNumberFormat="1" applyFont="1" applyFill="1" applyBorder="1" applyAlignment="1">
      <alignment vertical="center" shrinkToFit="1"/>
    </xf>
    <xf numFmtId="0" fontId="11" fillId="2" borderId="25" xfId="5" applyNumberFormat="1" applyFont="1" applyFill="1" applyBorder="1" applyAlignment="1">
      <alignment vertical="center"/>
    </xf>
    <xf numFmtId="0" fontId="11" fillId="2" borderId="13" xfId="5" applyNumberFormat="1" applyFont="1" applyFill="1" applyBorder="1" applyAlignment="1">
      <alignment vertical="center"/>
    </xf>
    <xf numFmtId="0" fontId="11" fillId="2" borderId="13" xfId="5" applyNumberFormat="1" applyFont="1" applyFill="1" applyBorder="1" applyAlignment="1">
      <alignment vertical="center" shrinkToFit="1"/>
    </xf>
    <xf numFmtId="177" fontId="17" fillId="0" borderId="7" xfId="5" applyNumberFormat="1" applyFont="1" applyBorder="1" applyAlignment="1">
      <alignment horizontal="center"/>
    </xf>
    <xf numFmtId="0" fontId="17" fillId="0" borderId="0" xfId="5" applyNumberFormat="1" applyFont="1" applyBorder="1" applyAlignment="1"/>
    <xf numFmtId="0" fontId="11" fillId="2" borderId="20" xfId="5" applyNumberFormat="1" applyFont="1" applyFill="1" applyBorder="1" applyAlignment="1">
      <alignment horizontal="left" vertical="center" shrinkToFit="1"/>
    </xf>
    <xf numFmtId="0" fontId="11" fillId="2" borderId="25" xfId="5" applyNumberFormat="1" applyFont="1" applyFill="1" applyBorder="1" applyAlignment="1">
      <alignment horizontal="left" vertical="center"/>
    </xf>
    <xf numFmtId="0" fontId="11" fillId="2" borderId="13" xfId="5" applyNumberFormat="1" applyFont="1" applyFill="1" applyBorder="1" applyAlignment="1">
      <alignment horizontal="left" vertical="center"/>
    </xf>
    <xf numFmtId="0" fontId="11" fillId="2" borderId="13" xfId="5" applyNumberFormat="1" applyFont="1" applyFill="1" applyBorder="1" applyAlignment="1">
      <alignment horizontal="left" vertical="center" shrinkToFit="1"/>
    </xf>
    <xf numFmtId="0" fontId="11" fillId="2" borderId="19" xfId="0" applyNumberFormat="1" applyFont="1" applyFill="1" applyBorder="1" applyAlignment="1">
      <alignment horizontal="center" vertical="center" wrapText="1"/>
    </xf>
    <xf numFmtId="0" fontId="11" fillId="2" borderId="26" xfId="0" applyNumberFormat="1" applyFont="1" applyFill="1" applyBorder="1" applyAlignment="1">
      <alignment horizontal="center" vertical="center" wrapText="1"/>
    </xf>
    <xf numFmtId="0" fontId="11" fillId="2" borderId="23" xfId="0" applyNumberFormat="1" applyFont="1" applyFill="1" applyBorder="1" applyAlignment="1">
      <alignment horizontal="center" vertical="center" wrapText="1"/>
    </xf>
    <xf numFmtId="0" fontId="11" fillId="2" borderId="19" xfId="0" applyNumberFormat="1" applyFont="1" applyFill="1" applyBorder="1" applyAlignment="1">
      <alignment horizontal="center" vertical="center"/>
    </xf>
    <xf numFmtId="177" fontId="11" fillId="2" borderId="6" xfId="5" applyNumberFormat="1" applyFont="1" applyFill="1" applyBorder="1" applyAlignment="1">
      <alignment horizontal="center"/>
    </xf>
    <xf numFmtId="0" fontId="17" fillId="0" borderId="0" xfId="5" applyNumberFormat="1" applyFont="1" applyBorder="1" applyAlignment="1">
      <alignment horizontal="center"/>
    </xf>
    <xf numFmtId="0" fontId="11" fillId="3" borderId="19" xfId="5" applyNumberFormat="1" applyFont="1" applyFill="1" applyBorder="1" applyAlignment="1">
      <alignment horizontal="left" shrinkToFit="1"/>
    </xf>
    <xf numFmtId="0" fontId="11" fillId="3" borderId="23" xfId="5" applyNumberFormat="1" applyFont="1" applyFill="1" applyBorder="1" applyAlignment="1">
      <alignment horizontal="left" shrinkToFit="1"/>
    </xf>
    <xf numFmtId="0" fontId="16" fillId="0" borderId="7" xfId="5" applyNumberFormat="1" applyFont="1" applyBorder="1" applyAlignment="1">
      <alignment horizontal="left" wrapText="1"/>
    </xf>
    <xf numFmtId="0" fontId="16" fillId="0" borderId="3" xfId="5" applyNumberFormat="1" applyFont="1" applyBorder="1" applyAlignment="1">
      <alignment horizontal="center" shrinkToFit="1"/>
    </xf>
    <xf numFmtId="0" fontId="16" fillId="0" borderId="17" xfId="5" applyNumberFormat="1" applyFont="1" applyBorder="1" applyAlignment="1">
      <alignment horizontal="right" wrapText="1"/>
    </xf>
    <xf numFmtId="0" fontId="16" fillId="0" borderId="27" xfId="5" applyNumberFormat="1" applyFont="1" applyBorder="1" applyAlignment="1">
      <alignment horizontal="right" wrapText="1"/>
    </xf>
    <xf numFmtId="0" fontId="16" fillId="0" borderId="24" xfId="5" applyNumberFormat="1" applyFont="1" applyBorder="1" applyAlignment="1">
      <alignment horizontal="right" wrapText="1"/>
    </xf>
    <xf numFmtId="177" fontId="17" fillId="0" borderId="4" xfId="5" applyNumberFormat="1" applyFont="1" applyBorder="1" applyAlignment="1"/>
    <xf numFmtId="0" fontId="67" fillId="0" borderId="19" xfId="0" applyFont="1" applyFill="1" applyBorder="1" applyAlignment="1">
      <alignment shrinkToFit="1"/>
    </xf>
    <xf numFmtId="0" fontId="68" fillId="0" borderId="23" xfId="5" applyNumberFormat="1" applyFont="1" applyFill="1" applyBorder="1" applyAlignment="1" applyProtection="1">
      <alignment horizontal="left" shrinkToFit="1"/>
      <protection locked="0"/>
    </xf>
    <xf numFmtId="0" fontId="68" fillId="0" borderId="7" xfId="3" applyFont="1" applyFill="1" applyBorder="1" applyAlignment="1" applyProtection="1">
      <protection locked="0"/>
    </xf>
    <xf numFmtId="0" fontId="68" fillId="0" borderId="7" xfId="5" applyNumberFormat="1" applyFont="1" applyFill="1" applyBorder="1" applyAlignment="1" applyProtection="1">
      <alignment horizontal="center" shrinkToFit="1"/>
      <protection locked="0"/>
    </xf>
    <xf numFmtId="2" fontId="58" fillId="0" borderId="19" xfId="0" applyNumberFormat="1" applyFont="1" applyBorder="1" applyAlignment="1"/>
    <xf numFmtId="2" fontId="58" fillId="0" borderId="26" xfId="0" applyNumberFormat="1" applyFont="1" applyBorder="1" applyAlignment="1"/>
    <xf numFmtId="2" fontId="58" fillId="0" borderId="26" xfId="0" applyNumberFormat="1" applyFont="1" applyBorder="1" applyAlignment="1">
      <alignment wrapText="1"/>
    </xf>
    <xf numFmtId="2" fontId="58" fillId="0" borderId="23" xfId="0" applyNumberFormat="1" applyFont="1" applyBorder="1" applyAlignment="1"/>
    <xf numFmtId="177" fontId="17" fillId="0" borderId="7" xfId="5" applyNumberFormat="1" applyFont="1" applyBorder="1" applyAlignment="1" applyProtection="1">
      <protection locked="0"/>
    </xf>
    <xf numFmtId="0" fontId="58" fillId="0" borderId="0" xfId="0" applyFont="1" applyAlignment="1"/>
    <xf numFmtId="177" fontId="17" fillId="0" borderId="71" xfId="5" applyNumberFormat="1" applyFont="1" applyBorder="1" applyAlignment="1" applyProtection="1">
      <protection locked="0"/>
    </xf>
    <xf numFmtId="0" fontId="67" fillId="16" borderId="19" xfId="0" applyFont="1" applyFill="1" applyBorder="1" applyAlignment="1">
      <alignment shrinkToFit="1"/>
    </xf>
    <xf numFmtId="0" fontId="68" fillId="16" borderId="23" xfId="5" applyNumberFormat="1" applyFont="1" applyFill="1" applyBorder="1" applyAlignment="1" applyProtection="1">
      <alignment horizontal="left" shrinkToFit="1"/>
      <protection locked="0"/>
    </xf>
    <xf numFmtId="0" fontId="68" fillId="16" borderId="7" xfId="5" applyNumberFormat="1" applyFont="1" applyFill="1" applyBorder="1" applyAlignment="1" applyProtection="1">
      <alignment horizontal="center" shrinkToFit="1"/>
      <protection locked="0"/>
    </xf>
    <xf numFmtId="2" fontId="58" fillId="16" borderId="19" xfId="0" applyNumberFormat="1" applyFont="1" applyFill="1" applyBorder="1" applyAlignment="1"/>
    <xf numFmtId="2" fontId="58" fillId="16" borderId="26" xfId="0" applyNumberFormat="1" applyFont="1" applyFill="1" applyBorder="1" applyAlignment="1"/>
    <xf numFmtId="2" fontId="58" fillId="16" borderId="26" xfId="0" applyNumberFormat="1" applyFont="1" applyFill="1" applyBorder="1" applyAlignment="1">
      <alignment wrapText="1"/>
    </xf>
    <xf numFmtId="2" fontId="58" fillId="16" borderId="23" xfId="0" applyNumberFormat="1" applyFont="1" applyFill="1" applyBorder="1" applyAlignment="1"/>
    <xf numFmtId="177" fontId="17" fillId="16" borderId="7" xfId="5" applyNumberFormat="1" applyFont="1" applyFill="1" applyBorder="1" applyAlignment="1" applyProtection="1">
      <protection locked="0"/>
    </xf>
    <xf numFmtId="0" fontId="58" fillId="16" borderId="0" xfId="0" applyFont="1" applyFill="1" applyAlignment="1"/>
    <xf numFmtId="0" fontId="16" fillId="0" borderId="19" xfId="5" applyFont="1" applyFill="1" applyBorder="1" applyAlignment="1">
      <alignment horizontal="left"/>
    </xf>
    <xf numFmtId="0" fontId="17" fillId="0" borderId="23" xfId="5" applyNumberFormat="1" applyFont="1" applyBorder="1" applyAlignment="1" applyProtection="1">
      <protection locked="0"/>
    </xf>
    <xf numFmtId="0" fontId="16" fillId="0" borderId="7" xfId="5" applyFont="1" applyFill="1" applyBorder="1" applyAlignment="1"/>
    <xf numFmtId="0" fontId="16" fillId="0" borderId="3" xfId="5" applyNumberFormat="1" applyFont="1" applyBorder="1" applyAlignment="1" applyProtection="1">
      <alignment horizontal="center" shrinkToFit="1"/>
      <protection locked="0"/>
    </xf>
    <xf numFmtId="0" fontId="17" fillId="0" borderId="19" xfId="5" applyFont="1" applyBorder="1" applyAlignment="1"/>
    <xf numFmtId="0" fontId="17" fillId="0" borderId="26" xfId="5" applyFont="1" applyBorder="1" applyAlignment="1"/>
    <xf numFmtId="0" fontId="17" fillId="0" borderId="26" xfId="5" applyFont="1" applyBorder="1" applyAlignment="1">
      <alignment wrapText="1"/>
    </xf>
    <xf numFmtId="0" fontId="17" fillId="0" borderId="23" xfId="5" applyFont="1" applyBorder="1" applyAlignment="1"/>
    <xf numFmtId="177" fontId="17" fillId="0" borderId="4" xfId="5" applyNumberFormat="1" applyFont="1" applyBorder="1" applyAlignment="1" applyProtection="1">
      <protection locked="0"/>
    </xf>
    <xf numFmtId="0" fontId="16" fillId="0" borderId="0" xfId="5" applyFont="1" applyBorder="1" applyAlignment="1"/>
    <xf numFmtId="0" fontId="17" fillId="0" borderId="0" xfId="5" applyNumberFormat="1" applyFont="1" applyBorder="1" applyAlignment="1" applyProtection="1">
      <protection locked="0"/>
    </xf>
    <xf numFmtId="0" fontId="11" fillId="3" borderId="2" xfId="5" applyNumberFormat="1" applyFont="1" applyFill="1" applyBorder="1" applyAlignment="1">
      <alignment shrinkToFit="1"/>
    </xf>
    <xf numFmtId="0" fontId="11" fillId="3" borderId="4" xfId="5" applyNumberFormat="1" applyFont="1" applyFill="1" applyBorder="1" applyAlignment="1">
      <alignment shrinkToFit="1"/>
    </xf>
    <xf numFmtId="176" fontId="11" fillId="0" borderId="19" xfId="5" applyNumberFormat="1" applyFont="1" applyBorder="1" applyAlignment="1">
      <alignment horizontal="right" wrapText="1"/>
    </xf>
    <xf numFmtId="176" fontId="11" fillId="0" borderId="26" xfId="5" applyNumberFormat="1" applyFont="1" applyBorder="1" applyAlignment="1">
      <alignment horizontal="right" wrapText="1"/>
    </xf>
    <xf numFmtId="176" fontId="11" fillId="0" borderId="23" xfId="5" applyNumberFormat="1" applyFont="1" applyBorder="1" applyAlignment="1">
      <alignment horizontal="right" wrapText="1"/>
    </xf>
    <xf numFmtId="177" fontId="59" fillId="0" borderId="4" xfId="5" applyNumberFormat="1" applyFont="1" applyBorder="1" applyAlignment="1" applyProtection="1">
      <protection locked="0"/>
    </xf>
    <xf numFmtId="0" fontId="16" fillId="0" borderId="8" xfId="5" applyFont="1" applyFill="1" applyBorder="1" applyAlignment="1">
      <alignment horizontal="left"/>
    </xf>
    <xf numFmtId="0" fontId="17" fillId="0" borderId="8" xfId="5" applyNumberFormat="1" applyFont="1" applyBorder="1" applyAlignment="1" applyProtection="1">
      <protection locked="0"/>
    </xf>
    <xf numFmtId="0" fontId="16" fillId="0" borderId="8" xfId="5" applyFont="1" applyFill="1" applyBorder="1" applyAlignment="1"/>
    <xf numFmtId="0" fontId="16" fillId="0" borderId="8" xfId="5" applyNumberFormat="1" applyFont="1" applyBorder="1" applyAlignment="1" applyProtection="1">
      <alignment horizontal="center" shrinkToFit="1"/>
      <protection locked="0"/>
    </xf>
    <xf numFmtId="0" fontId="17" fillId="0" borderId="3" xfId="5" applyFont="1" applyBorder="1" applyAlignment="1"/>
    <xf numFmtId="0" fontId="17" fillId="0" borderId="3" xfId="5" applyFont="1" applyBorder="1" applyAlignment="1">
      <alignment wrapText="1"/>
    </xf>
    <xf numFmtId="177" fontId="17" fillId="0" borderId="3" xfId="5" applyNumberFormat="1" applyFont="1" applyBorder="1" applyAlignment="1" applyProtection="1">
      <protection locked="0"/>
    </xf>
    <xf numFmtId="0" fontId="11" fillId="2" borderId="19" xfId="0" applyNumberFormat="1" applyFont="1" applyFill="1" applyBorder="1" applyAlignment="1">
      <alignment horizontal="right" vertical="center"/>
    </xf>
    <xf numFmtId="0" fontId="11" fillId="2" borderId="26" xfId="0" applyNumberFormat="1" applyFont="1" applyFill="1" applyBorder="1" applyAlignment="1">
      <alignment horizontal="right" vertical="center" wrapText="1"/>
    </xf>
    <xf numFmtId="0" fontId="11" fillId="6" borderId="19" xfId="5" applyNumberFormat="1" applyFont="1" applyFill="1" applyBorder="1" applyAlignment="1">
      <alignment horizontal="left" shrinkToFit="1"/>
    </xf>
    <xf numFmtId="0" fontId="11" fillId="6" borderId="23" xfId="5" applyNumberFormat="1" applyFont="1" applyFill="1" applyBorder="1" applyAlignment="1">
      <alignment horizontal="left" shrinkToFit="1"/>
    </xf>
    <xf numFmtId="0" fontId="16" fillId="0" borderId="2" xfId="5" applyFont="1" applyFill="1" applyBorder="1" applyAlignment="1">
      <alignment horizontal="left"/>
    </xf>
    <xf numFmtId="0" fontId="17" fillId="0" borderId="23" xfId="3" applyFont="1" applyBorder="1" applyAlignment="1" applyProtection="1">
      <protection locked="0"/>
    </xf>
    <xf numFmtId="0" fontId="16" fillId="0" borderId="7" xfId="3" applyFont="1" applyFill="1" applyBorder="1" applyAlignment="1" applyProtection="1">
      <protection locked="0"/>
    </xf>
    <xf numFmtId="0" fontId="17" fillId="0" borderId="12" xfId="5" applyFont="1" applyBorder="1" applyAlignment="1"/>
    <xf numFmtId="0" fontId="17" fillId="0" borderId="12" xfId="5" applyFont="1" applyBorder="1" applyAlignment="1">
      <alignment wrapText="1"/>
    </xf>
    <xf numFmtId="0" fontId="58" fillId="0" borderId="19" xfId="0" applyFont="1" applyFill="1" applyBorder="1" applyAlignment="1">
      <alignment shrinkToFit="1"/>
    </xf>
    <xf numFmtId="0" fontId="58" fillId="0" borderId="23" xfId="0" applyFont="1" applyBorder="1" applyAlignment="1">
      <alignment shrinkToFit="1"/>
    </xf>
    <xf numFmtId="0" fontId="16" fillId="0" borderId="19" xfId="3" applyFont="1" applyFill="1" applyBorder="1" applyAlignment="1" applyProtection="1">
      <alignment horizontal="left" shrinkToFit="1"/>
      <protection locked="0"/>
    </xf>
    <xf numFmtId="0" fontId="16" fillId="0" borderId="23" xfId="5" applyNumberFormat="1" applyFont="1" applyBorder="1" applyAlignment="1" applyProtection="1">
      <alignment horizontal="left" wrapText="1"/>
      <protection locked="0"/>
    </xf>
    <xf numFmtId="0" fontId="16" fillId="0" borderId="0" xfId="5" applyFont="1" applyAlignment="1"/>
    <xf numFmtId="0" fontId="11" fillId="6" borderId="2" xfId="5" applyNumberFormat="1" applyFont="1" applyFill="1" applyBorder="1" applyAlignment="1">
      <alignment shrinkToFit="1"/>
    </xf>
    <xf numFmtId="0" fontId="11" fillId="6" borderId="4" xfId="5" applyNumberFormat="1" applyFont="1" applyFill="1" applyBorder="1" applyAlignment="1">
      <alignment shrinkToFit="1"/>
    </xf>
    <xf numFmtId="0" fontId="16" fillId="0" borderId="3" xfId="5" applyFont="1" applyFill="1" applyBorder="1" applyAlignment="1">
      <alignment horizontal="left"/>
    </xf>
    <xf numFmtId="0" fontId="17" fillId="0" borderId="3" xfId="5" applyNumberFormat="1" applyFont="1" applyBorder="1" applyAlignment="1" applyProtection="1">
      <protection locked="0"/>
    </xf>
    <xf numFmtId="0" fontId="16" fillId="0" borderId="3" xfId="5" applyFont="1" applyFill="1" applyBorder="1" applyAlignment="1"/>
    <xf numFmtId="0" fontId="69" fillId="5" borderId="19" xfId="5" applyNumberFormat="1" applyFont="1" applyFill="1" applyBorder="1" applyAlignment="1">
      <alignment horizontal="left" shrinkToFit="1"/>
    </xf>
    <xf numFmtId="0" fontId="70" fillId="4" borderId="23" xfId="5" applyNumberFormat="1" applyFont="1" applyFill="1" applyBorder="1" applyAlignment="1">
      <alignment horizontal="left" shrinkToFit="1"/>
    </xf>
    <xf numFmtId="0" fontId="17" fillId="0" borderId="7" xfId="5" applyFont="1" applyBorder="1" applyAlignment="1"/>
    <xf numFmtId="0" fontId="17" fillId="0" borderId="17" xfId="5" applyFont="1" applyBorder="1" applyAlignment="1"/>
    <xf numFmtId="0" fontId="69" fillId="5" borderId="2" xfId="5" applyNumberFormat="1" applyFont="1" applyFill="1" applyBorder="1" applyAlignment="1">
      <alignment shrinkToFit="1"/>
    </xf>
    <xf numFmtId="0" fontId="69" fillId="5" borderId="4" xfId="5" applyNumberFormat="1" applyFont="1" applyFill="1" applyBorder="1" applyAlignment="1">
      <alignment shrinkToFit="1"/>
    </xf>
    <xf numFmtId="0" fontId="59" fillId="7" borderId="19" xfId="5" applyNumberFormat="1" applyFont="1" applyFill="1" applyBorder="1" applyAlignment="1">
      <alignment horizontal="left" shrinkToFit="1"/>
    </xf>
    <xf numFmtId="0" fontId="59" fillId="7" borderId="23" xfId="5" applyNumberFormat="1" applyFont="1" applyFill="1" applyBorder="1" applyAlignment="1">
      <alignment horizontal="left" shrinkToFit="1"/>
    </xf>
    <xf numFmtId="0" fontId="16" fillId="0" borderId="71" xfId="5" applyNumberFormat="1" applyFont="1" applyBorder="1" applyAlignment="1">
      <alignment horizontal="left" wrapText="1"/>
    </xf>
    <xf numFmtId="0" fontId="68" fillId="0" borderId="7" xfId="5" applyNumberFormat="1" applyFont="1" applyBorder="1" applyAlignment="1" applyProtection="1">
      <alignment horizontal="center" shrinkToFit="1"/>
      <protection locked="0"/>
    </xf>
    <xf numFmtId="0" fontId="17" fillId="0" borderId="3" xfId="5" applyFont="1" applyFill="1" applyBorder="1" applyAlignment="1">
      <alignment horizontal="center" shrinkToFit="1"/>
    </xf>
    <xf numFmtId="0" fontId="59" fillId="7" borderId="2" xfId="5" applyNumberFormat="1" applyFont="1" applyFill="1" applyBorder="1" applyAlignment="1">
      <alignment shrinkToFit="1"/>
    </xf>
    <xf numFmtId="0" fontId="59" fillId="7" borderId="4" xfId="5" applyNumberFormat="1" applyFont="1" applyFill="1" applyBorder="1" applyAlignment="1">
      <alignment shrinkToFit="1"/>
    </xf>
    <xf numFmtId="0" fontId="59" fillId="8" borderId="19" xfId="5" applyNumberFormat="1" applyFont="1" applyFill="1" applyBorder="1" applyAlignment="1">
      <alignment horizontal="left" shrinkToFit="1"/>
    </xf>
    <xf numFmtId="0" fontId="59" fillId="8" borderId="23" xfId="5" applyNumberFormat="1" applyFont="1" applyFill="1" applyBorder="1" applyAlignment="1">
      <alignment horizontal="left" shrinkToFit="1"/>
    </xf>
    <xf numFmtId="0" fontId="58" fillId="16" borderId="19" xfId="0" applyFont="1" applyFill="1" applyBorder="1" applyAlignment="1">
      <alignment shrinkToFit="1"/>
    </xf>
    <xf numFmtId="0" fontId="68" fillId="16" borderId="7" xfId="3" applyFont="1" applyFill="1" applyBorder="1" applyAlignment="1" applyProtection="1">
      <protection locked="0"/>
    </xf>
    <xf numFmtId="0" fontId="68" fillId="0" borderId="3" xfId="5" applyNumberFormat="1" applyFont="1" applyFill="1" applyBorder="1" applyAlignment="1" applyProtection="1">
      <alignment horizontal="center" shrinkToFit="1"/>
      <protection locked="0"/>
    </xf>
    <xf numFmtId="0" fontId="17" fillId="0" borderId="71" xfId="5" applyFont="1" applyBorder="1" applyAlignment="1"/>
    <xf numFmtId="0" fontId="59" fillId="8" borderId="19" xfId="5" applyNumberFormat="1" applyFont="1" applyFill="1" applyBorder="1" applyAlignment="1">
      <alignment shrinkToFit="1"/>
    </xf>
    <xf numFmtId="0" fontId="59" fillId="8" borderId="23" xfId="5" applyNumberFormat="1" applyFont="1" applyFill="1" applyBorder="1" applyAlignment="1">
      <alignment shrinkToFit="1"/>
    </xf>
    <xf numFmtId="0" fontId="16" fillId="0" borderId="3" xfId="5" applyNumberFormat="1" applyFont="1" applyFill="1" applyBorder="1" applyAlignment="1">
      <alignment horizontal="center" shrinkToFit="1"/>
    </xf>
    <xf numFmtId="0" fontId="59" fillId="9" borderId="19" xfId="5" applyNumberFormat="1" applyFont="1" applyFill="1" applyBorder="1" applyAlignment="1">
      <alignment horizontal="left" shrinkToFit="1"/>
    </xf>
    <xf numFmtId="0" fontId="11" fillId="9" borderId="23" xfId="5" applyNumberFormat="1" applyFont="1" applyFill="1" applyBorder="1" applyAlignment="1">
      <alignment horizontal="left" shrinkToFit="1"/>
    </xf>
    <xf numFmtId="0" fontId="59" fillId="9" borderId="2" xfId="5" applyNumberFormat="1" applyFont="1" applyFill="1" applyBorder="1" applyAlignment="1">
      <alignment shrinkToFit="1"/>
    </xf>
    <xf numFmtId="0" fontId="59" fillId="9" borderId="4" xfId="5" applyNumberFormat="1" applyFont="1" applyFill="1" applyBorder="1" applyAlignment="1">
      <alignment shrinkToFit="1"/>
    </xf>
    <xf numFmtId="0" fontId="16" fillId="0" borderId="0" xfId="5" applyFont="1" applyFill="1" applyBorder="1" applyAlignment="1">
      <alignment horizontal="left"/>
    </xf>
    <xf numFmtId="0" fontId="16" fillId="0" borderId="0" xfId="5" applyFont="1" applyFill="1" applyBorder="1" applyAlignment="1"/>
    <xf numFmtId="0" fontId="16" fillId="0" borderId="0" xfId="5" applyNumberFormat="1" applyFont="1" applyFill="1" applyBorder="1" applyAlignment="1" applyProtection="1">
      <alignment horizontal="center" shrinkToFit="1"/>
      <protection locked="0"/>
    </xf>
    <xf numFmtId="0" fontId="17" fillId="0" borderId="0" xfId="5" applyFont="1" applyFill="1" applyBorder="1" applyAlignment="1"/>
    <xf numFmtId="0" fontId="17" fillId="0" borderId="0" xfId="5" applyFont="1" applyFill="1" applyBorder="1" applyAlignment="1">
      <alignment wrapText="1"/>
    </xf>
    <xf numFmtId="177" fontId="17" fillId="0" borderId="0" xfId="5" applyNumberFormat="1" applyFont="1" applyFill="1" applyBorder="1" applyAlignment="1" applyProtection="1">
      <protection locked="0"/>
    </xf>
    <xf numFmtId="0" fontId="59" fillId="2" borderId="2" xfId="0" applyNumberFormat="1" applyFont="1" applyFill="1" applyBorder="1" applyAlignment="1"/>
    <xf numFmtId="0" fontId="59" fillId="2" borderId="3" xfId="0" applyNumberFormat="1" applyFont="1" applyFill="1" applyBorder="1" applyAlignment="1"/>
    <xf numFmtId="0" fontId="59" fillId="2" borderId="3" xfId="0" applyNumberFormat="1" applyFont="1" applyFill="1" applyBorder="1" applyAlignment="1">
      <alignment wrapText="1"/>
    </xf>
    <xf numFmtId="0" fontId="59" fillId="2" borderId="4" xfId="0" applyNumberFormat="1" applyFont="1" applyFill="1" applyBorder="1" applyAlignment="1"/>
    <xf numFmtId="0" fontId="11" fillId="17" borderId="2" xfId="5" applyFont="1" applyFill="1" applyBorder="1" applyAlignment="1">
      <alignment horizontal="left"/>
    </xf>
    <xf numFmtId="0" fontId="17" fillId="17" borderId="23" xfId="3" applyFont="1" applyFill="1" applyBorder="1" applyAlignment="1" applyProtection="1">
      <protection locked="0"/>
    </xf>
    <xf numFmtId="178" fontId="11" fillId="0" borderId="19" xfId="5" applyNumberFormat="1" applyFont="1" applyBorder="1" applyAlignment="1">
      <alignment horizontal="right" wrapText="1"/>
    </xf>
    <xf numFmtId="178" fontId="11" fillId="0" borderId="26" xfId="5" applyNumberFormat="1" applyFont="1" applyBorder="1" applyAlignment="1">
      <alignment horizontal="right" wrapText="1"/>
    </xf>
    <xf numFmtId="178" fontId="11" fillId="0" borderId="23" xfId="5" applyNumberFormat="1" applyFont="1" applyBorder="1" applyAlignment="1">
      <alignment horizontal="right" wrapText="1"/>
    </xf>
    <xf numFmtId="178" fontId="11" fillId="0" borderId="47" xfId="5" applyNumberFormat="1" applyFont="1" applyBorder="1" applyAlignment="1">
      <alignment horizontal="right" wrapText="1"/>
    </xf>
    <xf numFmtId="178" fontId="11" fillId="0" borderId="69" xfId="5" applyNumberFormat="1" applyFont="1" applyBorder="1" applyAlignment="1">
      <alignment horizontal="right" wrapText="1"/>
    </xf>
    <xf numFmtId="178" fontId="11" fillId="0" borderId="70" xfId="5" applyNumberFormat="1" applyFont="1" applyBorder="1" applyAlignment="1">
      <alignment horizontal="right" wrapText="1"/>
    </xf>
    <xf numFmtId="177" fontId="59" fillId="0" borderId="7" xfId="5" applyNumberFormat="1" applyFont="1" applyBorder="1" applyAlignment="1" applyProtection="1">
      <protection locked="0"/>
    </xf>
    <xf numFmtId="178" fontId="11" fillId="0" borderId="12" xfId="5" applyNumberFormat="1" applyFont="1" applyBorder="1" applyAlignment="1">
      <alignment horizontal="right" wrapText="1"/>
    </xf>
    <xf numFmtId="178" fontId="11" fillId="0" borderId="21" xfId="5" applyNumberFormat="1" applyFont="1" applyBorder="1" applyAlignment="1">
      <alignment horizontal="right" wrapText="1"/>
    </xf>
    <xf numFmtId="0" fontId="17" fillId="0" borderId="1" xfId="5" applyFont="1" applyFill="1" applyBorder="1" applyAlignment="1"/>
    <xf numFmtId="0" fontId="17" fillId="0" borderId="1" xfId="5" applyFont="1" applyFill="1" applyBorder="1" applyAlignment="1">
      <alignment horizontal="center" shrinkToFit="1"/>
    </xf>
    <xf numFmtId="0" fontId="17" fillId="0" borderId="1" xfId="5" applyFont="1" applyFill="1" applyBorder="1" applyAlignment="1">
      <alignment wrapText="1"/>
    </xf>
    <xf numFmtId="177" fontId="17" fillId="0" borderId="1" xfId="5" applyNumberFormat="1" applyFont="1" applyFill="1" applyBorder="1" applyAlignment="1" applyProtection="1">
      <protection locked="0"/>
    </xf>
    <xf numFmtId="0" fontId="17" fillId="0" borderId="0" xfId="5" applyNumberFormat="1" applyFont="1" applyFill="1" applyBorder="1" applyAlignment="1" applyProtection="1">
      <protection locked="0"/>
    </xf>
    <xf numFmtId="0" fontId="67" fillId="0" borderId="23" xfId="7" applyFont="1" applyFill="1" applyBorder="1" applyAlignment="1">
      <alignment shrinkToFit="1"/>
    </xf>
    <xf numFmtId="0" fontId="16" fillId="0" borderId="7" xfId="5" applyNumberFormat="1" applyFont="1" applyBorder="1" applyAlignment="1" applyProtection="1">
      <alignment horizontal="center" shrinkToFit="1"/>
      <protection locked="0"/>
    </xf>
    <xf numFmtId="0" fontId="68" fillId="0" borderId="2" xfId="5" applyNumberFormat="1" applyFont="1" applyFill="1" applyBorder="1" applyAlignment="1" applyProtection="1">
      <alignment horizontal="center" shrinkToFit="1"/>
      <protection locked="0"/>
    </xf>
    <xf numFmtId="0" fontId="16" fillId="0" borderId="23" xfId="5" applyNumberFormat="1" applyFont="1" applyFill="1" applyBorder="1" applyAlignment="1" applyProtection="1">
      <alignment horizontal="left" wrapText="1"/>
      <protection locked="0"/>
    </xf>
    <xf numFmtId="0" fontId="16" fillId="0" borderId="19" xfId="5" applyFont="1" applyFill="1" applyBorder="1" applyAlignment="1">
      <alignment horizontal="left" shrinkToFit="1"/>
    </xf>
    <xf numFmtId="0" fontId="16" fillId="0" borderId="23" xfId="5" applyFont="1" applyFill="1" applyBorder="1" applyAlignment="1">
      <alignment wrapText="1"/>
    </xf>
    <xf numFmtId="0" fontId="16" fillId="0" borderId="7" xfId="5" applyFont="1" applyFill="1" applyBorder="1" applyAlignment="1">
      <alignment wrapText="1"/>
    </xf>
    <xf numFmtId="0" fontId="16" fillId="0" borderId="3" xfId="5" applyFont="1" applyFill="1" applyBorder="1" applyAlignment="1">
      <alignment horizontal="center" shrinkToFit="1"/>
    </xf>
    <xf numFmtId="0" fontId="56" fillId="9" borderId="19" xfId="0" applyFont="1" applyFill="1" applyBorder="1" applyAlignment="1">
      <alignment shrinkToFit="1"/>
    </xf>
    <xf numFmtId="0" fontId="71" fillId="9" borderId="23" xfId="5" applyNumberFormat="1" applyFont="1" applyFill="1" applyBorder="1" applyAlignment="1" applyProtection="1">
      <alignment horizontal="left" shrinkToFit="1"/>
      <protection locked="0"/>
    </xf>
    <xf numFmtId="0" fontId="59" fillId="9" borderId="19" xfId="5" applyNumberFormat="1" applyFont="1" applyFill="1" applyBorder="1" applyAlignment="1">
      <alignment shrinkToFit="1"/>
    </xf>
    <xf numFmtId="0" fontId="59" fillId="9" borderId="23" xfId="5" applyNumberFormat="1" applyFont="1" applyFill="1" applyBorder="1" applyAlignment="1">
      <alignment shrinkToFit="1"/>
    </xf>
    <xf numFmtId="177" fontId="17" fillId="0" borderId="9" xfId="5" applyNumberFormat="1" applyFont="1" applyBorder="1" applyAlignment="1">
      <alignment horizontal="center"/>
    </xf>
    <xf numFmtId="0" fontId="11" fillId="2" borderId="17" xfId="5" applyNumberFormat="1" applyFont="1" applyFill="1" applyBorder="1" applyAlignment="1">
      <alignment vertical="center" shrinkToFit="1"/>
    </xf>
    <xf numFmtId="0" fontId="11" fillId="2" borderId="24" xfId="5" applyNumberFormat="1" applyFont="1" applyFill="1" applyBorder="1" applyAlignment="1">
      <alignment vertical="center"/>
    </xf>
    <xf numFmtId="0" fontId="11" fillId="2" borderId="15" xfId="5" applyNumberFormat="1" applyFont="1" applyFill="1" applyBorder="1" applyAlignment="1">
      <alignment vertical="center"/>
    </xf>
    <xf numFmtId="0" fontId="11" fillId="2" borderId="5" xfId="5" applyNumberFormat="1" applyFont="1" applyFill="1" applyBorder="1" applyAlignment="1">
      <alignment vertical="center" shrinkToFit="1"/>
    </xf>
    <xf numFmtId="0" fontId="17" fillId="0" borderId="4" xfId="5" applyNumberFormat="1" applyFont="1" applyBorder="1" applyAlignment="1" applyProtection="1">
      <protection locked="0"/>
    </xf>
    <xf numFmtId="0" fontId="11" fillId="17" borderId="19" xfId="3" applyFont="1" applyFill="1" applyBorder="1" applyAlignment="1" applyProtection="1">
      <alignment horizontal="left" shrinkToFit="1"/>
      <protection locked="0"/>
    </xf>
    <xf numFmtId="0" fontId="59" fillId="17" borderId="23" xfId="3" applyFont="1" applyFill="1" applyBorder="1" applyAlignment="1" applyProtection="1">
      <protection locked="0"/>
    </xf>
    <xf numFmtId="0" fontId="16" fillId="0" borderId="4" xfId="5" applyNumberFormat="1" applyFont="1" applyFill="1" applyBorder="1" applyAlignment="1" applyProtection="1">
      <alignment horizontal="left" wrapText="1"/>
      <protection locked="0"/>
    </xf>
    <xf numFmtId="0" fontId="16" fillId="11" borderId="3" xfId="5" applyNumberFormat="1" applyFont="1" applyFill="1" applyBorder="1" applyAlignment="1" applyProtection="1">
      <alignment horizontal="center" shrinkToFit="1"/>
      <protection locked="0"/>
    </xf>
    <xf numFmtId="177" fontId="17" fillId="0" borderId="0" xfId="5" applyNumberFormat="1" applyFont="1" applyBorder="1" applyAlignment="1" applyProtection="1">
      <protection locked="0"/>
    </xf>
    <xf numFmtId="0" fontId="17" fillId="0" borderId="4" xfId="3" applyFont="1" applyBorder="1" applyAlignment="1" applyProtection="1">
      <protection locked="0"/>
    </xf>
    <xf numFmtId="0" fontId="16" fillId="17" borderId="2" xfId="3" applyFont="1" applyFill="1" applyBorder="1" applyAlignment="1" applyProtection="1">
      <alignment shrinkToFit="1"/>
      <protection locked="0"/>
    </xf>
    <xf numFmtId="0" fontId="16" fillId="17" borderId="4" xfId="3" applyFont="1" applyFill="1" applyBorder="1" applyAlignment="1" applyProtection="1">
      <alignment shrinkToFit="1"/>
      <protection locked="0"/>
    </xf>
    <xf numFmtId="0" fontId="16" fillId="0" borderId="8" xfId="5" applyNumberFormat="1" applyFont="1" applyFill="1" applyBorder="1" applyAlignment="1" applyProtection="1">
      <alignment horizontal="center" shrinkToFit="1"/>
      <protection locked="0"/>
    </xf>
    <xf numFmtId="0" fontId="17" fillId="0" borderId="8" xfId="5" applyFont="1" applyFill="1" applyBorder="1" applyAlignment="1"/>
    <xf numFmtId="0" fontId="17" fillId="0" borderId="8" xfId="5" applyFont="1" applyFill="1" applyBorder="1" applyAlignment="1">
      <alignment wrapText="1"/>
    </xf>
    <xf numFmtId="177" fontId="17" fillId="0" borderId="8" xfId="5" applyNumberFormat="1" applyFont="1" applyFill="1" applyBorder="1" applyAlignment="1" applyProtection="1">
      <protection locked="0"/>
    </xf>
    <xf numFmtId="0" fontId="16" fillId="0" borderId="3" xfId="5" applyNumberFormat="1" applyFont="1" applyBorder="1" applyAlignment="1">
      <alignment horizontal="left" wrapText="1"/>
    </xf>
    <xf numFmtId="0" fontId="68" fillId="0" borderId="23" xfId="5" applyNumberFormat="1" applyFont="1" applyFill="1" applyBorder="1" applyAlignment="1">
      <alignment horizontal="left" shrinkToFit="1"/>
    </xf>
    <xf numFmtId="0" fontId="68" fillId="0" borderId="7" xfId="5" applyNumberFormat="1" applyFont="1" applyFill="1" applyBorder="1" applyAlignment="1">
      <alignment horizontal="left" wrapText="1"/>
    </xf>
    <xf numFmtId="0" fontId="68" fillId="0" borderId="2" xfId="5" applyNumberFormat="1" applyFont="1" applyBorder="1" applyAlignment="1">
      <alignment horizontal="center" shrinkToFit="1"/>
    </xf>
    <xf numFmtId="0" fontId="68" fillId="0" borderId="4" xfId="5" applyNumberFormat="1" applyFont="1" applyFill="1" applyBorder="1" applyAlignment="1">
      <alignment horizontal="left" shrinkToFit="1"/>
    </xf>
    <xf numFmtId="0" fontId="68" fillId="0" borderId="3" xfId="5" applyNumberFormat="1" applyFont="1" applyBorder="1" applyAlignment="1">
      <alignment horizontal="center" shrinkToFit="1"/>
    </xf>
    <xf numFmtId="2" fontId="58" fillId="0" borderId="17" xfId="0" applyNumberFormat="1" applyFont="1" applyBorder="1" applyAlignment="1"/>
    <xf numFmtId="0" fontId="67" fillId="0" borderId="72" xfId="0" applyFont="1" applyFill="1" applyBorder="1" applyAlignment="1">
      <alignment shrinkToFit="1"/>
    </xf>
    <xf numFmtId="0" fontId="68" fillId="0" borderId="3" xfId="5" applyNumberFormat="1" applyFont="1" applyFill="1" applyBorder="1" applyAlignment="1">
      <alignment horizontal="left" shrinkToFit="1"/>
    </xf>
    <xf numFmtId="0" fontId="68" fillId="0" borderId="3" xfId="5" applyNumberFormat="1" applyFont="1" applyFill="1" applyBorder="1" applyAlignment="1">
      <alignment horizontal="left" wrapText="1"/>
    </xf>
    <xf numFmtId="0" fontId="16" fillId="0" borderId="26" xfId="5" applyNumberFormat="1" applyFont="1" applyBorder="1" applyAlignment="1">
      <alignment horizontal="right" wrapText="1"/>
    </xf>
    <xf numFmtId="0" fontId="68" fillId="0" borderId="2" xfId="5" applyNumberFormat="1" applyFont="1" applyBorder="1" applyAlignment="1" applyProtection="1">
      <alignment horizontal="center" shrinkToFit="1"/>
      <protection locked="0"/>
    </xf>
    <xf numFmtId="0" fontId="68" fillId="0" borderId="24" xfId="5" applyNumberFormat="1" applyFont="1" applyFill="1" applyBorder="1" applyAlignment="1" applyProtection="1">
      <alignment horizontal="left" shrinkToFit="1"/>
      <protection locked="0"/>
    </xf>
    <xf numFmtId="2" fontId="58" fillId="0" borderId="27" xfId="0" applyNumberFormat="1" applyFont="1" applyBorder="1" applyAlignment="1"/>
    <xf numFmtId="2" fontId="58" fillId="0" borderId="27" xfId="0" applyNumberFormat="1" applyFont="1" applyBorder="1" applyAlignment="1">
      <alignment wrapText="1"/>
    </xf>
    <xf numFmtId="2" fontId="58" fillId="0" borderId="24" xfId="0" applyNumberFormat="1" applyFont="1" applyBorder="1" applyAlignment="1"/>
    <xf numFmtId="0" fontId="17" fillId="0" borderId="3" xfId="5" applyFont="1" applyBorder="1" applyAlignment="1">
      <alignment horizontal="center" shrinkToFit="1"/>
    </xf>
    <xf numFmtId="0" fontId="68" fillId="0" borderId="72" xfId="5" applyNumberFormat="1" applyFont="1" applyFill="1" applyBorder="1" applyAlignment="1" applyProtection="1">
      <alignment horizontal="center" shrinkToFit="1"/>
      <protection locked="0"/>
    </xf>
    <xf numFmtId="0" fontId="67" fillId="0" borderId="19" xfId="7" applyFont="1" applyFill="1" applyBorder="1" applyAlignment="1">
      <alignment shrinkToFit="1"/>
    </xf>
    <xf numFmtId="0" fontId="68" fillId="0" borderId="23" xfId="0" applyNumberFormat="1" applyFont="1" applyFill="1" applyBorder="1" applyAlignment="1" applyProtection="1">
      <alignment horizontal="left" shrinkToFit="1"/>
      <protection locked="0"/>
    </xf>
    <xf numFmtId="0" fontId="68" fillId="0" borderId="2" xfId="0" applyNumberFormat="1" applyFont="1" applyBorder="1" applyAlignment="1" applyProtection="1">
      <alignment horizontal="center" shrinkToFit="1"/>
      <protection locked="0"/>
    </xf>
    <xf numFmtId="0" fontId="68" fillId="0" borderId="3" xfId="5" applyNumberFormat="1" applyFont="1" applyBorder="1" applyAlignment="1" applyProtection="1">
      <alignment horizontal="center" shrinkToFit="1"/>
      <protection locked="0"/>
    </xf>
    <xf numFmtId="0" fontId="59" fillId="7" borderId="23" xfId="5" applyNumberFormat="1" applyFont="1" applyFill="1" applyBorder="1" applyAlignment="1">
      <alignment wrapText="1"/>
    </xf>
    <xf numFmtId="0" fontId="16" fillId="0" borderId="7" xfId="5" applyNumberFormat="1" applyFont="1" applyFill="1" applyBorder="1" applyAlignment="1">
      <alignment horizontal="left" wrapText="1"/>
    </xf>
    <xf numFmtId="0" fontId="67" fillId="12" borderId="19" xfId="0" applyFont="1" applyFill="1" applyBorder="1" applyAlignment="1">
      <alignment shrinkToFit="1"/>
    </xf>
    <xf numFmtId="0" fontId="68" fillId="12" borderId="23" xfId="5" applyNumberFormat="1" applyFont="1" applyFill="1" applyBorder="1" applyAlignment="1" applyProtection="1">
      <alignment horizontal="left" shrinkToFit="1"/>
      <protection locked="0"/>
    </xf>
    <xf numFmtId="0" fontId="16" fillId="0" borderId="20" xfId="5" applyFont="1" applyFill="1" applyBorder="1" applyAlignment="1">
      <alignment horizontal="left"/>
    </xf>
    <xf numFmtId="0" fontId="17" fillId="0" borderId="25" xfId="5" applyNumberFormat="1" applyFont="1" applyBorder="1" applyAlignment="1" applyProtection="1">
      <protection locked="0"/>
    </xf>
    <xf numFmtId="0" fontId="16" fillId="0" borderId="13" xfId="5" applyFont="1" applyFill="1" applyBorder="1" applyAlignment="1"/>
    <xf numFmtId="0" fontId="17" fillId="0" borderId="20" xfId="5" applyFont="1" applyBorder="1" applyAlignment="1"/>
    <xf numFmtId="0" fontId="17" fillId="0" borderId="32" xfId="5" applyFont="1" applyBorder="1" applyAlignment="1"/>
    <xf numFmtId="0" fontId="17" fillId="0" borderId="32" xfId="5" applyFont="1" applyBorder="1" applyAlignment="1">
      <alignment wrapText="1"/>
    </xf>
    <xf numFmtId="0" fontId="17" fillId="0" borderId="25" xfId="5" applyFont="1" applyBorder="1" applyAlignment="1"/>
    <xf numFmtId="177" fontId="17" fillId="0" borderId="9" xfId="5" applyNumberFormat="1" applyFont="1" applyBorder="1" applyAlignment="1" applyProtection="1">
      <protection locked="0"/>
    </xf>
    <xf numFmtId="0" fontId="16" fillId="0" borderId="0" xfId="5" applyNumberFormat="1" applyFont="1" applyBorder="1" applyAlignment="1" applyProtection="1">
      <alignment horizontal="center" shrinkToFit="1"/>
      <protection locked="0"/>
    </xf>
    <xf numFmtId="0" fontId="17" fillId="0" borderId="0" xfId="5" applyFont="1" applyBorder="1" applyAlignment="1"/>
    <xf numFmtId="0" fontId="17" fillId="0" borderId="0" xfId="5" applyFont="1" applyBorder="1" applyAlignment="1">
      <alignment wrapText="1"/>
    </xf>
    <xf numFmtId="0" fontId="11" fillId="9" borderId="23" xfId="5" applyNumberFormat="1" applyFont="1" applyFill="1" applyBorder="1" applyAlignment="1">
      <alignment horizontal="left"/>
    </xf>
    <xf numFmtId="0" fontId="16" fillId="0" borderId="25" xfId="5" applyFont="1" applyFill="1" applyBorder="1" applyAlignment="1"/>
    <xf numFmtId="0" fontId="16" fillId="0" borderId="10" xfId="5" applyNumberFormat="1" applyFont="1" applyFill="1" applyBorder="1" applyAlignment="1" applyProtection="1">
      <alignment horizontal="center" shrinkToFit="1"/>
      <protection locked="0"/>
    </xf>
    <xf numFmtId="0" fontId="17" fillId="0" borderId="19" xfId="5" applyFont="1" applyFill="1" applyBorder="1" applyAlignment="1"/>
    <xf numFmtId="0" fontId="17" fillId="0" borderId="32" xfId="5" applyFont="1" applyFill="1" applyBorder="1" applyAlignment="1"/>
    <xf numFmtId="0" fontId="17" fillId="0" borderId="32" xfId="5" applyFont="1" applyFill="1" applyBorder="1" applyAlignment="1">
      <alignment wrapText="1"/>
    </xf>
    <xf numFmtId="0" fontId="17" fillId="0" borderId="25" xfId="5" applyFont="1" applyFill="1" applyBorder="1" applyAlignment="1"/>
    <xf numFmtId="0" fontId="17" fillId="0" borderId="20" xfId="5" applyFont="1" applyFill="1" applyBorder="1" applyAlignment="1"/>
    <xf numFmtId="177" fontId="17" fillId="0" borderId="9" xfId="5" applyNumberFormat="1" applyFont="1" applyFill="1" applyBorder="1" applyAlignment="1" applyProtection="1">
      <protection locked="0"/>
    </xf>
    <xf numFmtId="0" fontId="17" fillId="0" borderId="17" xfId="5" applyFont="1" applyFill="1" applyBorder="1" applyAlignment="1"/>
    <xf numFmtId="0" fontId="16" fillId="10" borderId="19" xfId="3" applyFont="1" applyFill="1" applyBorder="1" applyAlignment="1" applyProtection="1">
      <alignment horizontal="left" shrinkToFit="1"/>
      <protection locked="0"/>
    </xf>
    <xf numFmtId="0" fontId="17" fillId="10" borderId="23" xfId="3" applyFont="1" applyFill="1" applyBorder="1" applyAlignment="1" applyProtection="1">
      <protection locked="0"/>
    </xf>
    <xf numFmtId="0" fontId="68" fillId="11" borderId="2" xfId="5" applyNumberFormat="1" applyFont="1" applyFill="1" applyBorder="1" applyAlignment="1" applyProtection="1">
      <alignment horizontal="center" shrinkToFit="1"/>
      <protection locked="0"/>
    </xf>
    <xf numFmtId="0" fontId="16" fillId="0" borderId="2" xfId="5" applyNumberFormat="1" applyFont="1" applyFill="1" applyBorder="1" applyAlignment="1" applyProtection="1">
      <alignment horizontal="center" shrinkToFit="1"/>
      <protection locked="0"/>
    </xf>
    <xf numFmtId="0" fontId="17" fillId="0" borderId="26" xfId="5" applyFont="1" applyFill="1" applyBorder="1" applyAlignment="1"/>
    <xf numFmtId="0" fontId="17" fillId="0" borderId="26" xfId="5" applyFont="1" applyFill="1" applyBorder="1" applyAlignment="1">
      <alignment wrapText="1"/>
    </xf>
    <xf numFmtId="0" fontId="17" fillId="0" borderId="23" xfId="5" applyFont="1" applyFill="1" applyBorder="1" applyAlignment="1"/>
    <xf numFmtId="0" fontId="16" fillId="16" borderId="0" xfId="3" applyFont="1" applyFill="1" applyBorder="1" applyAlignment="1" applyProtection="1">
      <alignment horizontal="left" shrinkToFit="1"/>
      <protection locked="0"/>
    </xf>
    <xf numFmtId="0" fontId="17" fillId="16" borderId="0" xfId="3" applyFont="1" applyFill="1" applyBorder="1" applyAlignment="1" applyProtection="1">
      <protection locked="0"/>
    </xf>
    <xf numFmtId="176" fontId="11" fillId="0" borderId="0" xfId="5" applyNumberFormat="1" applyFont="1" applyBorder="1" applyAlignment="1">
      <alignment horizontal="right" wrapText="1"/>
    </xf>
    <xf numFmtId="177" fontId="59" fillId="0" borderId="0" xfId="5" applyNumberFormat="1" applyFont="1" applyBorder="1" applyAlignment="1" applyProtection="1">
      <protection locked="0"/>
    </xf>
    <xf numFmtId="0" fontId="59" fillId="17" borderId="19" xfId="5" applyNumberFormat="1" applyFont="1" applyFill="1" applyBorder="1" applyAlignment="1">
      <alignment horizontal="left" shrinkToFit="1"/>
    </xf>
    <xf numFmtId="0" fontId="11" fillId="17" borderId="23" xfId="5" applyNumberFormat="1" applyFont="1" applyFill="1" applyBorder="1" applyAlignment="1">
      <alignment horizontal="left"/>
    </xf>
    <xf numFmtId="0" fontId="16" fillId="0" borderId="2" xfId="5" applyNumberFormat="1" applyFont="1" applyFill="1" applyBorder="1" applyAlignment="1">
      <alignment horizontal="center" shrinkToFit="1"/>
    </xf>
    <xf numFmtId="0" fontId="16" fillId="0" borderId="19" xfId="5" applyNumberFormat="1" applyFont="1" applyBorder="1" applyAlignment="1">
      <alignment horizontal="right" wrapText="1"/>
    </xf>
    <xf numFmtId="0" fontId="16" fillId="0" borderId="23" xfId="5" applyNumberFormat="1" applyFont="1" applyBorder="1" applyAlignment="1">
      <alignment horizontal="right" wrapText="1"/>
    </xf>
    <xf numFmtId="177" fontId="17" fillId="0" borderId="7" xfId="5" applyNumberFormat="1" applyFont="1" applyBorder="1" applyAlignment="1"/>
    <xf numFmtId="0" fontId="57" fillId="17" borderId="2" xfId="0" applyFont="1" applyFill="1" applyBorder="1" applyAlignment="1">
      <alignment shrinkToFit="1"/>
    </xf>
    <xf numFmtId="0" fontId="57" fillId="17" borderId="4" xfId="0" applyFont="1" applyFill="1" applyBorder="1" applyAlignment="1">
      <alignment shrinkToFit="1"/>
    </xf>
    <xf numFmtId="0" fontId="71" fillId="0" borderId="7" xfId="3" applyFont="1" applyFill="1" applyBorder="1" applyAlignment="1" applyProtection="1">
      <protection locked="0"/>
    </xf>
    <xf numFmtId="0" fontId="71" fillId="0" borderId="2" xfId="5" applyNumberFormat="1" applyFont="1" applyFill="1" applyBorder="1" applyAlignment="1" applyProtection="1">
      <alignment horizontal="center" shrinkToFit="1"/>
      <protection locked="0"/>
    </xf>
    <xf numFmtId="2" fontId="56" fillId="0" borderId="19" xfId="0" applyNumberFormat="1" applyFont="1" applyBorder="1" applyAlignment="1"/>
    <xf numFmtId="2" fontId="56" fillId="0" borderId="26" xfId="0" applyNumberFormat="1" applyFont="1" applyBorder="1" applyAlignment="1"/>
    <xf numFmtId="2" fontId="56" fillId="0" borderId="26" xfId="0" applyNumberFormat="1" applyFont="1" applyBorder="1" applyAlignment="1">
      <alignment wrapText="1"/>
    </xf>
    <xf numFmtId="2" fontId="56" fillId="0" borderId="23" xfId="0" applyNumberFormat="1" applyFont="1" applyBorder="1" applyAlignment="1"/>
    <xf numFmtId="0" fontId="67" fillId="0" borderId="3" xfId="0" applyFont="1" applyFill="1" applyBorder="1" applyAlignment="1">
      <alignment shrinkToFit="1"/>
    </xf>
    <xf numFmtId="0" fontId="68" fillId="0" borderId="3" xfId="5" applyNumberFormat="1" applyFont="1" applyFill="1" applyBorder="1" applyAlignment="1" applyProtection="1">
      <alignment horizontal="left" shrinkToFit="1"/>
      <protection locked="0"/>
    </xf>
    <xf numFmtId="0" fontId="68" fillId="0" borderId="3" xfId="3" applyFont="1" applyFill="1" applyBorder="1" applyAlignment="1" applyProtection="1">
      <protection locked="0"/>
    </xf>
    <xf numFmtId="2" fontId="58" fillId="0" borderId="3" xfId="0" applyNumberFormat="1" applyFont="1" applyBorder="1" applyAlignment="1"/>
    <xf numFmtId="2" fontId="58" fillId="0" borderId="3" xfId="0" applyNumberFormat="1" applyFont="1" applyBorder="1" applyAlignment="1">
      <alignment wrapText="1"/>
    </xf>
    <xf numFmtId="0" fontId="16" fillId="0" borderId="0" xfId="5" applyNumberFormat="1" applyFont="1" applyBorder="1" applyAlignment="1">
      <alignment wrapText="1"/>
    </xf>
    <xf numFmtId="0" fontId="17" fillId="0" borderId="1" xfId="5" applyFont="1" applyFill="1" applyBorder="1" applyAlignment="1">
      <alignment shrinkToFit="1"/>
    </xf>
    <xf numFmtId="0" fontId="67" fillId="0" borderId="7" xfId="7" applyFont="1" applyFill="1" applyBorder="1" applyAlignment="1"/>
    <xf numFmtId="0" fontId="16" fillId="0" borderId="2" xfId="5" applyNumberFormat="1" applyFont="1" applyBorder="1" applyAlignment="1">
      <alignment horizontal="center" shrinkToFit="1"/>
    </xf>
    <xf numFmtId="0" fontId="17" fillId="16" borderId="19" xfId="5" applyNumberFormat="1" applyFont="1" applyFill="1" applyBorder="1" applyAlignment="1">
      <alignment horizontal="left" shrinkToFit="1"/>
    </xf>
    <xf numFmtId="0" fontId="17" fillId="16" borderId="23" xfId="5" applyNumberFormat="1" applyFont="1" applyFill="1" applyBorder="1" applyAlignment="1">
      <alignment horizontal="left" shrinkToFit="1"/>
    </xf>
    <xf numFmtId="2" fontId="16" fillId="0" borderId="17" xfId="5" applyNumberFormat="1" applyFont="1" applyBorder="1" applyAlignment="1">
      <alignment horizontal="right" wrapText="1"/>
    </xf>
    <xf numFmtId="2" fontId="16" fillId="0" borderId="27" xfId="5" applyNumberFormat="1" applyFont="1" applyBorder="1" applyAlignment="1">
      <alignment horizontal="right" wrapText="1"/>
    </xf>
    <xf numFmtId="2" fontId="16" fillId="0" borderId="24" xfId="5" applyNumberFormat="1" applyFont="1" applyBorder="1" applyAlignment="1">
      <alignment horizontal="right" wrapText="1"/>
    </xf>
    <xf numFmtId="0" fontId="59" fillId="8" borderId="2" xfId="5" applyNumberFormat="1" applyFont="1" applyFill="1" applyBorder="1" applyAlignment="1">
      <alignment shrinkToFit="1"/>
    </xf>
    <xf numFmtId="0" fontId="59" fillId="8" borderId="4" xfId="5" applyNumberFormat="1" applyFont="1" applyFill="1" applyBorder="1" applyAlignment="1">
      <alignment shrinkToFit="1"/>
    </xf>
    <xf numFmtId="0" fontId="11" fillId="9" borderId="24" xfId="5" applyNumberFormat="1" applyFont="1" applyFill="1" applyBorder="1" applyAlignment="1">
      <alignment horizontal="left"/>
    </xf>
    <xf numFmtId="0" fontId="16" fillId="0" borderId="3" xfId="5" applyNumberFormat="1" applyFont="1" applyFill="1" applyBorder="1" applyAlignment="1" applyProtection="1">
      <alignment horizontal="center" shrinkToFit="1"/>
      <protection locked="0"/>
    </xf>
    <xf numFmtId="2" fontId="58" fillId="0" borderId="19" xfId="0" applyNumberFormat="1" applyFont="1" applyFill="1" applyBorder="1" applyAlignment="1"/>
    <xf numFmtId="2" fontId="58" fillId="0" borderId="26" xfId="0" applyNumberFormat="1" applyFont="1" applyFill="1" applyBorder="1" applyAlignment="1"/>
    <xf numFmtId="2" fontId="58" fillId="0" borderId="26" xfId="0" applyNumberFormat="1" applyFont="1" applyFill="1" applyBorder="1" applyAlignment="1">
      <alignment wrapText="1"/>
    </xf>
    <xf numFmtId="2" fontId="58" fillId="0" borderId="23" xfId="0" applyNumberFormat="1" applyFont="1" applyFill="1" applyBorder="1" applyAlignment="1"/>
    <xf numFmtId="0" fontId="11" fillId="17" borderId="2" xfId="3" applyFont="1" applyFill="1" applyBorder="1" applyAlignment="1" applyProtection="1">
      <alignment shrinkToFit="1"/>
      <protection locked="0"/>
    </xf>
    <xf numFmtId="0" fontId="11" fillId="17" borderId="4" xfId="3" applyFont="1" applyFill="1" applyBorder="1" applyAlignment="1" applyProtection="1">
      <alignment shrinkToFit="1"/>
      <protection locked="0"/>
    </xf>
    <xf numFmtId="178" fontId="17" fillId="0" borderId="0" xfId="5" applyNumberFormat="1" applyFont="1" applyBorder="1">
      <alignment vertical="center"/>
    </xf>
    <xf numFmtId="0" fontId="17" fillId="0" borderId="0" xfId="5" applyFont="1" applyAlignment="1">
      <alignment horizontal="left" vertical="center" shrinkToFit="1"/>
    </xf>
    <xf numFmtId="0" fontId="17" fillId="0" borderId="0" xfId="5" applyFont="1">
      <alignment vertical="center"/>
    </xf>
    <xf numFmtId="0" fontId="17" fillId="0" borderId="0" xfId="5" applyFont="1" applyAlignment="1">
      <alignment horizontal="center" vertical="center" shrinkToFit="1"/>
    </xf>
    <xf numFmtId="0" fontId="17" fillId="0" borderId="0" xfId="5" applyFont="1" applyBorder="1" applyAlignment="1">
      <alignment vertical="center" wrapText="1"/>
    </xf>
    <xf numFmtId="0" fontId="17" fillId="0" borderId="0" xfId="5" applyFont="1" applyBorder="1">
      <alignment vertical="center"/>
    </xf>
    <xf numFmtId="177" fontId="17" fillId="0" borderId="7" xfId="5" applyNumberFormat="1" applyFont="1" applyFill="1" applyBorder="1" applyAlignment="1" applyProtection="1">
      <protection locked="0"/>
    </xf>
    <xf numFmtId="0" fontId="58" fillId="0" borderId="0" xfId="0" applyFont="1" applyFill="1" applyAlignment="1"/>
    <xf numFmtId="0" fontId="68" fillId="0" borderId="4" xfId="5" applyNumberFormat="1" applyFont="1" applyFill="1" applyBorder="1" applyAlignment="1" applyProtection="1">
      <alignment horizontal="left" shrinkToFit="1"/>
      <protection locked="0"/>
    </xf>
    <xf numFmtId="0" fontId="16" fillId="0" borderId="19" xfId="3" applyFont="1" applyFill="1" applyBorder="1" applyAlignment="1" applyProtection="1">
      <alignment shrinkToFit="1"/>
      <protection locked="0"/>
    </xf>
    <xf numFmtId="2" fontId="58" fillId="0" borderId="19" xfId="0" applyNumberFormat="1" applyFont="1" applyBorder="1" applyAlignment="1">
      <alignment horizontal="right"/>
    </xf>
    <xf numFmtId="0" fontId="16" fillId="0" borderId="4" xfId="5" applyNumberFormat="1" applyFont="1" applyBorder="1" applyAlignment="1" applyProtection="1">
      <alignment wrapText="1"/>
      <protection locked="0"/>
    </xf>
    <xf numFmtId="178" fontId="11" fillId="0" borderId="19" xfId="0" applyNumberFormat="1" applyFont="1" applyBorder="1" applyAlignment="1">
      <alignment horizontal="right" wrapText="1"/>
    </xf>
    <xf numFmtId="178" fontId="11" fillId="0" borderId="26" xfId="0" applyNumberFormat="1" applyFont="1" applyBorder="1" applyAlignment="1">
      <alignment horizontal="right" wrapText="1"/>
    </xf>
    <xf numFmtId="178" fontId="11" fillId="0" borderId="23" xfId="0" applyNumberFormat="1" applyFont="1" applyBorder="1" applyAlignment="1">
      <alignment horizontal="right" wrapText="1"/>
    </xf>
    <xf numFmtId="0" fontId="16" fillId="0" borderId="4" xfId="5" applyNumberFormat="1" applyFont="1" applyBorder="1" applyAlignment="1" applyProtection="1">
      <alignment horizontal="left" wrapText="1"/>
      <protection locked="0"/>
    </xf>
    <xf numFmtId="0" fontId="16" fillId="0" borderId="3" xfId="5" applyNumberFormat="1" applyFont="1" applyBorder="1" applyAlignment="1">
      <alignment wrapText="1"/>
    </xf>
    <xf numFmtId="0" fontId="16" fillId="0" borderId="3" xfId="5" applyNumberFormat="1" applyFont="1" applyBorder="1" applyAlignment="1">
      <alignment shrinkToFit="1"/>
    </xf>
    <xf numFmtId="178" fontId="11" fillId="0" borderId="19" xfId="5" applyNumberFormat="1" applyFont="1" applyBorder="1" applyAlignment="1">
      <alignment wrapText="1"/>
    </xf>
    <xf numFmtId="178" fontId="11" fillId="0" borderId="26" xfId="5" applyNumberFormat="1" applyFont="1" applyBorder="1" applyAlignment="1">
      <alignment wrapText="1"/>
    </xf>
    <xf numFmtId="178" fontId="11" fillId="0" borderId="23" xfId="5" applyNumberFormat="1" applyFont="1" applyBorder="1" applyAlignment="1">
      <alignment wrapText="1"/>
    </xf>
    <xf numFmtId="0" fontId="16" fillId="0" borderId="52" xfId="5" applyNumberFormat="1" applyFont="1" applyBorder="1" applyAlignment="1">
      <alignment wrapText="1"/>
    </xf>
    <xf numFmtId="0" fontId="16" fillId="0" borderId="52" xfId="5" applyNumberFormat="1" applyFont="1" applyBorder="1" applyAlignment="1">
      <alignment shrinkToFit="1"/>
    </xf>
    <xf numFmtId="178" fontId="11" fillId="0" borderId="18" xfId="5" applyNumberFormat="1" applyFont="1" applyBorder="1" applyAlignment="1">
      <alignment horizontal="right" wrapText="1"/>
    </xf>
    <xf numFmtId="178" fontId="11" fillId="0" borderId="38" xfId="5" applyNumberFormat="1" applyFont="1" applyBorder="1" applyAlignment="1">
      <alignment horizontal="right" wrapText="1"/>
    </xf>
    <xf numFmtId="178" fontId="59" fillId="0" borderId="29" xfId="5" applyNumberFormat="1" applyFont="1" applyBorder="1" applyAlignment="1"/>
    <xf numFmtId="177" fontId="59" fillId="0" borderId="39" xfId="5" applyNumberFormat="1" applyFont="1" applyBorder="1" applyAlignment="1" applyProtection="1">
      <protection locked="0"/>
    </xf>
    <xf numFmtId="0" fontId="16" fillId="0" borderId="53" xfId="3" applyFont="1" applyFill="1" applyBorder="1" applyAlignment="1" applyProtection="1">
      <alignment horizontal="left" shrinkToFit="1"/>
      <protection locked="0"/>
    </xf>
    <xf numFmtId="0" fontId="16" fillId="0" borderId="53" xfId="5" applyNumberFormat="1" applyFont="1" applyBorder="1" applyAlignment="1" applyProtection="1">
      <alignment horizontal="left" wrapText="1"/>
      <protection locked="0"/>
    </xf>
    <xf numFmtId="0" fontId="16" fillId="0" borderId="53" xfId="3" applyFont="1" applyFill="1" applyBorder="1" applyAlignment="1" applyProtection="1">
      <protection locked="0"/>
    </xf>
    <xf numFmtId="0" fontId="16" fillId="0" borderId="53" xfId="5" applyNumberFormat="1" applyFont="1" applyBorder="1" applyAlignment="1" applyProtection="1">
      <alignment horizontal="center" shrinkToFit="1"/>
      <protection locked="0"/>
    </xf>
    <xf numFmtId="177" fontId="17" fillId="0" borderId="1" xfId="5" applyNumberFormat="1" applyFont="1" applyBorder="1" applyAlignment="1" applyProtection="1">
      <protection locked="0"/>
    </xf>
    <xf numFmtId="0" fontId="17" fillId="16" borderId="19" xfId="5" applyFont="1" applyFill="1" applyBorder="1" applyAlignment="1"/>
    <xf numFmtId="0" fontId="17" fillId="16" borderId="26" xfId="5" applyFont="1" applyFill="1" applyBorder="1" applyAlignment="1"/>
    <xf numFmtId="0" fontId="17" fillId="16" borderId="26" xfId="5" applyFont="1" applyFill="1" applyBorder="1" applyAlignment="1">
      <alignment wrapText="1"/>
    </xf>
    <xf numFmtId="0" fontId="17" fillId="16" borderId="23" xfId="5" applyFont="1" applyFill="1" applyBorder="1" applyAlignment="1"/>
    <xf numFmtId="177" fontId="59" fillId="16" borderId="4" xfId="5" applyNumberFormat="1" applyFont="1" applyFill="1" applyBorder="1" applyAlignment="1" applyProtection="1">
      <protection locked="0"/>
    </xf>
    <xf numFmtId="0" fontId="16" fillId="16" borderId="5" xfId="5" applyFont="1" applyFill="1" applyBorder="1" applyAlignment="1">
      <alignment horizontal="left"/>
    </xf>
    <xf numFmtId="0" fontId="17" fillId="16" borderId="1" xfId="3" applyFont="1" applyFill="1" applyBorder="1" applyProtection="1">
      <protection locked="0"/>
    </xf>
    <xf numFmtId="4" fontId="16" fillId="16" borderId="19" xfId="5" applyNumberFormat="1" applyFont="1" applyFill="1" applyBorder="1" applyAlignment="1">
      <alignment horizontal="right"/>
    </xf>
    <xf numFmtId="4" fontId="16" fillId="16" borderId="26" xfId="5" applyNumberFormat="1" applyFont="1" applyFill="1" applyBorder="1" applyAlignment="1">
      <alignment horizontal="right"/>
    </xf>
    <xf numFmtId="4" fontId="16" fillId="16" borderId="26" xfId="5" applyNumberFormat="1" applyFont="1" applyFill="1" applyBorder="1" applyAlignment="1">
      <alignment horizontal="right" wrapText="1"/>
    </xf>
    <xf numFmtId="4" fontId="16" fillId="16" borderId="23" xfId="5" applyNumberFormat="1" applyFont="1" applyFill="1" applyBorder="1" applyAlignment="1">
      <alignment horizontal="right"/>
    </xf>
    <xf numFmtId="177" fontId="17" fillId="16" borderId="4" xfId="5" applyNumberFormat="1" applyFont="1" applyFill="1" applyBorder="1" applyAlignment="1" applyProtection="1">
      <protection locked="0"/>
    </xf>
    <xf numFmtId="0" fontId="17" fillId="16" borderId="3" xfId="3" applyFont="1" applyFill="1" applyBorder="1" applyAlignment="1" applyProtection="1">
      <alignment shrinkToFit="1"/>
      <protection locked="0"/>
    </xf>
    <xf numFmtId="0" fontId="59" fillId="16" borderId="19" xfId="5" applyFont="1" applyFill="1" applyBorder="1" applyAlignment="1"/>
    <xf numFmtId="0" fontId="59" fillId="16" borderId="26" xfId="5" applyFont="1" applyFill="1" applyBorder="1" applyAlignment="1"/>
    <xf numFmtId="0" fontId="59" fillId="16" borderId="26" xfId="5" applyFont="1" applyFill="1" applyBorder="1" applyAlignment="1">
      <alignment wrapText="1"/>
    </xf>
    <xf numFmtId="0" fontId="59" fillId="16" borderId="23" xfId="5" applyFont="1" applyFill="1" applyBorder="1" applyAlignment="1"/>
    <xf numFmtId="2" fontId="59" fillId="16" borderId="26" xfId="5" applyNumberFormat="1" applyFont="1" applyFill="1" applyBorder="1" applyAlignment="1"/>
    <xf numFmtId="0" fontId="16" fillId="0" borderId="30" xfId="5" applyFont="1" applyFill="1" applyBorder="1" applyAlignment="1"/>
    <xf numFmtId="0" fontId="17" fillId="0" borderId="28" xfId="3" applyFont="1" applyBorder="1" applyAlignment="1" applyProtection="1">
      <protection locked="0"/>
    </xf>
    <xf numFmtId="0" fontId="16" fillId="0" borderId="28" xfId="3" applyFont="1" applyFill="1" applyBorder="1" applyAlignment="1" applyProtection="1">
      <protection locked="0"/>
    </xf>
    <xf numFmtId="0" fontId="16" fillId="0" borderId="28" xfId="5" applyNumberFormat="1" applyFont="1" applyBorder="1" applyAlignment="1" applyProtection="1">
      <alignment horizontal="center" shrinkToFit="1"/>
      <protection locked="0"/>
    </xf>
    <xf numFmtId="4" fontId="16" fillId="0" borderId="18" xfId="5" applyNumberFormat="1" applyFont="1" applyFill="1" applyBorder="1" applyAlignment="1">
      <alignment horizontal="right"/>
    </xf>
    <xf numFmtId="4" fontId="16" fillId="0" borderId="38" xfId="5" applyNumberFormat="1" applyFont="1" applyFill="1" applyBorder="1" applyAlignment="1">
      <alignment horizontal="right"/>
    </xf>
    <xf numFmtId="4" fontId="16" fillId="0" borderId="38" xfId="5" applyNumberFormat="1" applyFont="1" applyFill="1" applyBorder="1" applyAlignment="1">
      <alignment horizontal="right" wrapText="1"/>
    </xf>
    <xf numFmtId="4" fontId="16" fillId="0" borderId="29" xfId="5" applyNumberFormat="1" applyFont="1" applyFill="1" applyBorder="1" applyAlignment="1">
      <alignment horizontal="right"/>
    </xf>
    <xf numFmtId="177" fontId="17" fillId="0" borderId="39" xfId="5" applyNumberFormat="1" applyFont="1" applyBorder="1" applyAlignment="1" applyProtection="1">
      <protection locked="0"/>
    </xf>
    <xf numFmtId="0" fontId="16" fillId="0" borderId="35" xfId="3" applyFont="1" applyFill="1" applyBorder="1" applyAlignment="1" applyProtection="1">
      <protection locked="0"/>
    </xf>
    <xf numFmtId="0" fontId="16" fillId="0" borderId="35" xfId="5" applyNumberFormat="1" applyFont="1" applyBorder="1" applyAlignment="1" applyProtection="1">
      <alignment horizontal="center" shrinkToFit="1"/>
      <protection locked="0"/>
    </xf>
    <xf numFmtId="178" fontId="59" fillId="0" borderId="40" xfId="5" applyNumberFormat="1" applyFont="1" applyBorder="1" applyAlignment="1"/>
    <xf numFmtId="178" fontId="59" fillId="0" borderId="37" xfId="5" applyNumberFormat="1" applyFont="1" applyBorder="1" applyAlignment="1"/>
    <xf numFmtId="178" fontId="59" fillId="0" borderId="37" xfId="5" applyNumberFormat="1" applyFont="1" applyBorder="1" applyAlignment="1">
      <alignment wrapText="1"/>
    </xf>
    <xf numFmtId="178" fontId="59" fillId="0" borderId="36" xfId="5" applyNumberFormat="1" applyFont="1" applyBorder="1" applyAlignment="1"/>
    <xf numFmtId="177" fontId="59" fillId="0" borderId="50" xfId="5" applyNumberFormat="1" applyFont="1" applyBorder="1" applyAlignment="1" applyProtection="1">
      <protection locked="0"/>
    </xf>
    <xf numFmtId="0" fontId="16" fillId="0" borderId="0" xfId="3" applyFont="1" applyFill="1" applyBorder="1" applyAlignment="1" applyProtection="1">
      <protection locked="0"/>
    </xf>
    <xf numFmtId="178" fontId="59" fillId="0" borderId="0" xfId="5" applyNumberFormat="1" applyFont="1" applyBorder="1" applyAlignment="1"/>
    <xf numFmtId="178" fontId="59" fillId="0" borderId="0" xfId="5" applyNumberFormat="1" applyFont="1" applyBorder="1" applyAlignment="1">
      <alignment wrapText="1"/>
    </xf>
    <xf numFmtId="0" fontId="17" fillId="0" borderId="72" xfId="5" applyFont="1" applyBorder="1" applyAlignment="1">
      <alignment horizontal="left" vertical="center" shrinkToFit="1"/>
    </xf>
    <xf numFmtId="0" fontId="17" fillId="0" borderId="3" xfId="5" applyFont="1" applyBorder="1">
      <alignment vertical="center"/>
    </xf>
    <xf numFmtId="0" fontId="17" fillId="0" borderId="4" xfId="5" applyFont="1" applyBorder="1" applyAlignment="1">
      <alignment horizontal="center" vertical="center" shrinkToFit="1"/>
    </xf>
    <xf numFmtId="0" fontId="17" fillId="0" borderId="71" xfId="5" applyFont="1" applyBorder="1">
      <alignment vertical="center"/>
    </xf>
    <xf numFmtId="0" fontId="17" fillId="0" borderId="71" xfId="5" applyFont="1" applyBorder="1" applyAlignment="1">
      <alignment vertical="center" wrapText="1"/>
    </xf>
    <xf numFmtId="177" fontId="17" fillId="0" borderId="71" xfId="5" applyNumberFormat="1" applyFont="1" applyBorder="1">
      <alignment vertical="center"/>
    </xf>
    <xf numFmtId="0" fontId="17" fillId="0" borderId="72" xfId="5" applyFont="1" applyBorder="1" applyAlignment="1">
      <alignment horizontal="left" vertical="center"/>
    </xf>
    <xf numFmtId="178" fontId="17" fillId="0" borderId="71" xfId="5" applyNumberFormat="1" applyFont="1" applyBorder="1">
      <alignment vertical="center"/>
    </xf>
    <xf numFmtId="178" fontId="17" fillId="0" borderId="71" xfId="5" applyNumberFormat="1" applyFont="1" applyBorder="1" applyAlignment="1">
      <alignment vertical="center" wrapText="1"/>
    </xf>
    <xf numFmtId="10" fontId="17" fillId="0" borderId="71" xfId="5" applyNumberFormat="1" applyFont="1" applyBorder="1">
      <alignment vertical="center"/>
    </xf>
    <xf numFmtId="0" fontId="17" fillId="0" borderId="0" xfId="5" applyFont="1" applyAlignment="1">
      <alignment vertical="center" wrapText="1"/>
    </xf>
    <xf numFmtId="0" fontId="51" fillId="2" borderId="26" xfId="0" applyNumberFormat="1" applyFont="1" applyFill="1" applyBorder="1" applyAlignment="1">
      <alignment horizontal="center" vertical="center" wrapText="1"/>
    </xf>
    <xf numFmtId="0" fontId="72" fillId="0" borderId="0" xfId="5" applyNumberFormat="1" applyFont="1" applyBorder="1" applyAlignment="1">
      <alignment vertical="center"/>
    </xf>
    <xf numFmtId="0" fontId="76" fillId="0" borderId="0" xfId="5" applyNumberFormat="1" applyFont="1" applyBorder="1" applyAlignment="1">
      <alignment horizontal="left" wrapText="1"/>
    </xf>
    <xf numFmtId="0" fontId="76" fillId="0" borderId="0" xfId="5" applyNumberFormat="1" applyFont="1" applyBorder="1" applyAlignment="1">
      <alignment horizontal="left" shrinkToFit="1"/>
    </xf>
    <xf numFmtId="0" fontId="76" fillId="0" borderId="0" xfId="5" applyFont="1" applyFill="1" applyBorder="1" applyAlignment="1">
      <alignment horizontal="left"/>
    </xf>
    <xf numFmtId="0" fontId="76" fillId="0" borderId="0" xfId="5" applyFont="1" applyFill="1" applyBorder="1" applyAlignment="1"/>
    <xf numFmtId="0" fontId="75" fillId="0" borderId="0" xfId="5" applyNumberFormat="1" applyFont="1" applyBorder="1" applyAlignment="1">
      <alignment wrapText="1"/>
    </xf>
    <xf numFmtId="0" fontId="76" fillId="0" borderId="0" xfId="5" applyNumberFormat="1" applyFont="1" applyBorder="1" applyAlignment="1">
      <alignment wrapText="1"/>
    </xf>
    <xf numFmtId="0" fontId="76" fillId="0" borderId="0" xfId="5" applyNumberFormat="1" applyFont="1" applyBorder="1" applyAlignment="1">
      <alignment shrinkToFit="1"/>
    </xf>
    <xf numFmtId="178" fontId="59" fillId="0" borderId="29" xfId="5" applyNumberFormat="1" applyFont="1" applyBorder="1" applyAlignment="1">
      <alignment horizontal="right"/>
    </xf>
    <xf numFmtId="0" fontId="16" fillId="0" borderId="74" xfId="5" applyFont="1" applyFill="1" applyBorder="1" applyAlignment="1"/>
    <xf numFmtId="0" fontId="17" fillId="0" borderId="74" xfId="3" applyFont="1" applyBorder="1" applyAlignment="1" applyProtection="1">
      <protection locked="0"/>
    </xf>
    <xf numFmtId="0" fontId="16" fillId="0" borderId="74" xfId="3" applyFont="1" applyFill="1" applyBorder="1" applyAlignment="1" applyProtection="1">
      <protection locked="0"/>
    </xf>
    <xf numFmtId="0" fontId="16" fillId="0" borderId="74" xfId="5" applyNumberFormat="1" applyFont="1" applyBorder="1" applyAlignment="1" applyProtection="1">
      <alignment horizontal="center" shrinkToFit="1"/>
      <protection locked="0"/>
    </xf>
    <xf numFmtId="4" fontId="16" fillId="0" borderId="74" xfId="5" applyNumberFormat="1" applyFont="1" applyFill="1" applyBorder="1" applyAlignment="1">
      <alignment horizontal="right"/>
    </xf>
    <xf numFmtId="4" fontId="16" fillId="0" borderId="74" xfId="5" applyNumberFormat="1" applyFont="1" applyFill="1" applyBorder="1" applyAlignment="1">
      <alignment horizontal="right" wrapText="1"/>
    </xf>
    <xf numFmtId="177" fontId="17" fillId="0" borderId="74" xfId="5" applyNumberFormat="1" applyFont="1" applyBorder="1" applyAlignment="1" applyProtection="1">
      <protection locked="0"/>
    </xf>
    <xf numFmtId="0" fontId="11" fillId="0" borderId="0" xfId="5" applyNumberFormat="1" applyFont="1" applyBorder="1" applyAlignment="1"/>
    <xf numFmtId="0" fontId="16" fillId="0" borderId="0" xfId="5" applyNumberFormat="1" applyFont="1" applyBorder="1" applyAlignment="1">
      <alignment horizontal="center" shrinkToFit="1"/>
    </xf>
    <xf numFmtId="178" fontId="11" fillId="0" borderId="0" xfId="5" applyNumberFormat="1" applyFont="1" applyBorder="1" applyAlignment="1">
      <alignment horizontal="right" wrapText="1"/>
    </xf>
    <xf numFmtId="0" fontId="58" fillId="0" borderId="0" xfId="0" applyFont="1">
      <alignment vertical="center"/>
    </xf>
    <xf numFmtId="4" fontId="16" fillId="0" borderId="0" xfId="5" applyNumberFormat="1" applyFont="1" applyFill="1" applyBorder="1" applyAlignment="1">
      <alignment horizontal="right"/>
    </xf>
    <xf numFmtId="0" fontId="77" fillId="0" borderId="0" xfId="0" applyFont="1" applyBorder="1" applyAlignment="1">
      <alignment vertical="center"/>
    </xf>
    <xf numFmtId="0" fontId="11" fillId="2" borderId="71" xfId="0" applyNumberFormat="1" applyFont="1" applyFill="1" applyBorder="1" applyAlignment="1">
      <alignment horizontal="right" vertical="center" shrinkToFit="1"/>
    </xf>
    <xf numFmtId="2" fontId="58" fillId="0" borderId="71" xfId="0" applyNumberFormat="1" applyFont="1" applyBorder="1" applyAlignment="1">
      <alignment vertical="center" shrinkToFit="1"/>
    </xf>
    <xf numFmtId="0" fontId="58" fillId="0" borderId="71" xfId="0" applyFont="1" applyBorder="1" applyAlignment="1">
      <alignment vertical="center" shrinkToFit="1"/>
    </xf>
    <xf numFmtId="177" fontId="17" fillId="0" borderId="71" xfId="5" applyNumberFormat="1" applyFont="1" applyBorder="1" applyAlignment="1">
      <alignment horizontal="center"/>
    </xf>
    <xf numFmtId="0" fontId="78" fillId="2" borderId="26" xfId="0" applyNumberFormat="1" applyFont="1" applyFill="1" applyBorder="1" applyAlignment="1">
      <alignment horizontal="center" vertical="center" wrapText="1"/>
    </xf>
    <xf numFmtId="178" fontId="11" fillId="0" borderId="0" xfId="0" applyNumberFormat="1" applyFont="1" applyBorder="1" applyAlignment="1">
      <alignment horizontal="right" wrapText="1"/>
    </xf>
    <xf numFmtId="0" fontId="11" fillId="15" borderId="0" xfId="5" applyNumberFormat="1" applyFont="1" applyFill="1" applyBorder="1" applyAlignment="1"/>
    <xf numFmtId="0" fontId="11" fillId="15" borderId="0" xfId="5" applyNumberFormat="1" applyFont="1" applyFill="1" applyBorder="1" applyAlignment="1">
      <alignment shrinkToFit="1"/>
    </xf>
    <xf numFmtId="0" fontId="16" fillId="15" borderId="0" xfId="5" applyNumberFormat="1" applyFont="1" applyFill="1" applyBorder="1" applyAlignment="1">
      <alignment horizontal="left" wrapText="1"/>
    </xf>
    <xf numFmtId="0" fontId="16" fillId="15" borderId="0" xfId="5" applyNumberFormat="1" applyFont="1" applyFill="1" applyBorder="1" applyAlignment="1">
      <alignment horizontal="center" shrinkToFit="1"/>
    </xf>
    <xf numFmtId="178" fontId="11" fillId="15" borderId="0" xfId="5" applyNumberFormat="1" applyFont="1" applyFill="1" applyBorder="1" applyAlignment="1">
      <alignment horizontal="right" wrapText="1"/>
    </xf>
    <xf numFmtId="177" fontId="59" fillId="15" borderId="0" xfId="5" applyNumberFormat="1" applyFont="1" applyFill="1" applyBorder="1" applyAlignment="1" applyProtection="1">
      <protection locked="0"/>
    </xf>
    <xf numFmtId="0" fontId="16" fillId="15" borderId="0" xfId="5" applyFont="1" applyFill="1" applyBorder="1" applyAlignment="1">
      <alignment horizontal="left"/>
    </xf>
    <xf numFmtId="0" fontId="16" fillId="15" borderId="0" xfId="5" applyFont="1" applyFill="1" applyBorder="1" applyAlignment="1"/>
    <xf numFmtId="0" fontId="16" fillId="15" borderId="0" xfId="5" applyNumberFormat="1" applyFont="1" applyFill="1" applyBorder="1" applyAlignment="1" applyProtection="1">
      <alignment horizontal="center" shrinkToFit="1"/>
      <protection locked="0"/>
    </xf>
    <xf numFmtId="2" fontId="17" fillId="15" borderId="0" xfId="5" applyNumberFormat="1" applyFont="1" applyFill="1" applyBorder="1" applyAlignment="1"/>
    <xf numFmtId="0" fontId="17" fillId="15" borderId="0" xfId="5" applyFont="1" applyFill="1" applyBorder="1" applyAlignment="1"/>
    <xf numFmtId="0" fontId="17" fillId="15" borderId="0" xfId="5" applyFont="1" applyFill="1" applyBorder="1" applyAlignment="1">
      <alignment wrapText="1"/>
    </xf>
    <xf numFmtId="177" fontId="17" fillId="15" borderId="0" xfId="5" applyNumberFormat="1" applyFont="1" applyFill="1" applyBorder="1" applyAlignment="1" applyProtection="1">
      <protection locked="0"/>
    </xf>
    <xf numFmtId="177" fontId="58" fillId="0" borderId="71" xfId="0" applyNumberFormat="1" applyFont="1" applyBorder="1" applyAlignment="1">
      <alignment vertical="center" shrinkToFit="1"/>
    </xf>
    <xf numFmtId="14" fontId="58" fillId="0" borderId="0" xfId="0" applyNumberFormat="1" applyFont="1" applyAlignment="1">
      <alignment horizontal="right" vertical="center" shrinkToFit="1"/>
    </xf>
    <xf numFmtId="0" fontId="58" fillId="0" borderId="0" xfId="0" applyFont="1" applyAlignment="1">
      <alignment horizontal="right" vertical="center" shrinkToFit="1"/>
    </xf>
    <xf numFmtId="0" fontId="11" fillId="16" borderId="71" xfId="5" applyFont="1" applyFill="1" applyBorder="1" applyAlignment="1">
      <alignment shrinkToFit="1"/>
    </xf>
    <xf numFmtId="187" fontId="17" fillId="0" borderId="0" xfId="5" applyNumberFormat="1" applyFont="1" applyBorder="1" applyAlignment="1">
      <alignment shrinkToFit="1"/>
    </xf>
    <xf numFmtId="187" fontId="58" fillId="0" borderId="0" xfId="0" applyNumberFormat="1" applyFont="1" applyAlignment="1">
      <alignment vertical="center" shrinkToFit="1"/>
    </xf>
    <xf numFmtId="187" fontId="0" fillId="0" borderId="0" xfId="0" applyNumberFormat="1">
      <alignment vertical="center"/>
    </xf>
    <xf numFmtId="0" fontId="11" fillId="2" borderId="20" xfId="0" applyNumberFormat="1" applyFont="1" applyFill="1" applyBorder="1" applyAlignment="1">
      <alignment horizontal="center" vertical="center" wrapText="1"/>
    </xf>
    <xf numFmtId="0" fontId="11" fillId="2" borderId="32" xfId="0" applyNumberFormat="1" applyFont="1" applyFill="1" applyBorder="1" applyAlignment="1">
      <alignment horizontal="center" vertical="center" wrapText="1"/>
    </xf>
    <xf numFmtId="0" fontId="51" fillId="2" borderId="32" xfId="0" applyNumberFormat="1" applyFont="1" applyFill="1" applyBorder="1" applyAlignment="1">
      <alignment horizontal="center" vertical="center" wrapText="1"/>
    </xf>
    <xf numFmtId="0" fontId="78" fillId="2" borderId="32" xfId="0" applyNumberFormat="1" applyFont="1" applyFill="1" applyBorder="1" applyAlignment="1">
      <alignment horizontal="center" vertical="center" wrapText="1"/>
    </xf>
    <xf numFmtId="0" fontId="51" fillId="2" borderId="25" xfId="0" applyNumberFormat="1" applyFont="1" applyFill="1" applyBorder="1" applyAlignment="1">
      <alignment horizontal="center" vertical="center" wrapText="1"/>
    </xf>
    <xf numFmtId="177" fontId="11" fillId="2" borderId="11" xfId="5" applyNumberFormat="1" applyFont="1" applyFill="1" applyBorder="1" applyAlignment="1">
      <alignment horizontal="center"/>
    </xf>
    <xf numFmtId="0" fontId="74" fillId="0" borderId="0" xfId="5" applyNumberFormat="1" applyFont="1" applyBorder="1" applyAlignment="1">
      <alignment horizontal="left"/>
    </xf>
    <xf numFmtId="0" fontId="79" fillId="0" borderId="0" xfId="0" applyFont="1" applyAlignment="1">
      <alignment vertical="center"/>
    </xf>
    <xf numFmtId="0" fontId="79" fillId="16" borderId="0" xfId="0" applyFont="1" applyFill="1" applyAlignment="1">
      <alignment vertical="center"/>
    </xf>
    <xf numFmtId="0" fontId="80" fillId="0" borderId="0" xfId="5" applyNumberFormat="1" applyFont="1">
      <alignment vertical="center"/>
    </xf>
    <xf numFmtId="179" fontId="80" fillId="0" borderId="0" xfId="5" applyNumberFormat="1" applyFont="1" applyFill="1" applyAlignment="1">
      <alignment vertical="center"/>
    </xf>
    <xf numFmtId="0" fontId="80" fillId="0" borderId="0" xfId="5" applyNumberFormat="1" applyFont="1" applyAlignment="1">
      <alignment horizontal="center" vertical="center" shrinkToFit="1"/>
    </xf>
    <xf numFmtId="0" fontId="80" fillId="0" borderId="0" xfId="5" applyNumberFormat="1" applyFont="1" applyBorder="1" applyAlignment="1">
      <alignment vertical="center" wrapText="1"/>
    </xf>
    <xf numFmtId="0" fontId="80" fillId="0" borderId="0" xfId="5" applyNumberFormat="1" applyFont="1" applyBorder="1">
      <alignment vertical="center"/>
    </xf>
    <xf numFmtId="0" fontId="80" fillId="0" borderId="0" xfId="5" applyNumberFormat="1" applyFont="1" applyAlignment="1">
      <alignment vertical="center" wrapText="1"/>
    </xf>
    <xf numFmtId="0" fontId="81" fillId="0" borderId="0" xfId="0" applyFont="1">
      <alignment vertical="center"/>
    </xf>
    <xf numFmtId="14" fontId="80" fillId="0" borderId="0" xfId="5" applyNumberFormat="1" applyFont="1" applyAlignment="1">
      <alignment horizontal="left" vertical="center" shrinkToFit="1"/>
    </xf>
    <xf numFmtId="177" fontId="80" fillId="0" borderId="0" xfId="5" applyNumberFormat="1" applyFont="1">
      <alignment vertical="center"/>
    </xf>
    <xf numFmtId="0" fontId="82" fillId="0" borderId="0" xfId="5" applyNumberFormat="1" applyFont="1" applyBorder="1" applyAlignment="1">
      <alignment vertical="center"/>
    </xf>
    <xf numFmtId="0" fontId="84" fillId="0" borderId="0" xfId="5" applyNumberFormat="1" applyFont="1" applyBorder="1" applyAlignment="1">
      <alignment horizontal="center" vertical="center" shrinkToFit="1"/>
    </xf>
    <xf numFmtId="0" fontId="84" fillId="0" borderId="0" xfId="5" applyNumberFormat="1" applyFont="1" applyBorder="1" applyAlignment="1">
      <alignment horizontal="center" vertical="center" wrapText="1" shrinkToFit="1"/>
    </xf>
    <xf numFmtId="49" fontId="80" fillId="0" borderId="0" xfId="5" applyNumberFormat="1" applyFont="1" applyBorder="1" applyAlignment="1">
      <alignment horizontal="left" vertical="center" wrapText="1" shrinkToFit="1"/>
    </xf>
    <xf numFmtId="49" fontId="80" fillId="0" borderId="0" xfId="5" applyNumberFormat="1" applyFont="1" applyBorder="1" applyAlignment="1">
      <alignment horizontal="left" vertical="center" shrinkToFit="1"/>
    </xf>
    <xf numFmtId="0" fontId="80" fillId="0" borderId="0" xfId="5" applyNumberFormat="1" applyFont="1" applyAlignment="1">
      <alignment horizontal="left" vertical="center" shrinkToFit="1"/>
    </xf>
    <xf numFmtId="0" fontId="68" fillId="0" borderId="0" xfId="3" applyFont="1" applyFill="1" applyBorder="1" applyAlignment="1" applyProtection="1">
      <alignment horizontal="left" shrinkToFit="1"/>
      <protection locked="0"/>
    </xf>
    <xf numFmtId="0" fontId="71" fillId="0" borderId="0" xfId="5" applyNumberFormat="1" applyFont="1" applyBorder="1" applyAlignment="1">
      <alignment horizontal="left" wrapText="1"/>
    </xf>
    <xf numFmtId="0" fontId="80" fillId="0" borderId="0" xfId="3" applyFont="1" applyBorder="1" applyAlignment="1" applyProtection="1">
      <protection locked="0"/>
    </xf>
    <xf numFmtId="0" fontId="80" fillId="0" borderId="0" xfId="3" applyFont="1" applyBorder="1" applyAlignment="1" applyProtection="1">
      <alignment horizontal="center" shrinkToFit="1"/>
      <protection locked="0"/>
    </xf>
    <xf numFmtId="4" fontId="68" fillId="0" borderId="0" xfId="5" applyNumberFormat="1" applyFont="1" applyFill="1" applyBorder="1" applyAlignment="1">
      <alignment horizontal="right" wrapText="1"/>
    </xf>
    <xf numFmtId="177" fontId="80" fillId="0" borderId="0" xfId="5" applyNumberFormat="1" applyFont="1" applyBorder="1" applyProtection="1">
      <alignment vertical="center"/>
      <protection locked="0"/>
    </xf>
    <xf numFmtId="0" fontId="86" fillId="0" borderId="0" xfId="5" applyNumberFormat="1" applyFont="1" applyBorder="1" applyAlignment="1">
      <alignment horizontal="left" wrapText="1"/>
    </xf>
    <xf numFmtId="0" fontId="86" fillId="0" borderId="0" xfId="5" applyNumberFormat="1" applyFont="1" applyBorder="1" applyAlignment="1">
      <alignment horizontal="left" shrinkToFit="1"/>
    </xf>
    <xf numFmtId="0" fontId="68" fillId="0" borderId="0" xfId="5" applyNumberFormat="1" applyFont="1" applyBorder="1" applyAlignment="1">
      <alignment horizontal="left" wrapText="1"/>
    </xf>
    <xf numFmtId="0" fontId="71" fillId="0" borderId="0" xfId="5" applyNumberFormat="1" applyFont="1" applyBorder="1" applyAlignment="1">
      <alignment horizontal="center" shrinkToFit="1"/>
    </xf>
    <xf numFmtId="0" fontId="68" fillId="0" borderId="0" xfId="5" applyNumberFormat="1" applyFont="1" applyBorder="1" applyAlignment="1">
      <alignment horizontal="right" wrapText="1"/>
    </xf>
    <xf numFmtId="177" fontId="80" fillId="0" borderId="0" xfId="5" applyNumberFormat="1" applyFont="1" applyBorder="1">
      <alignment vertical="center"/>
    </xf>
    <xf numFmtId="0" fontId="68" fillId="0" borderId="0" xfId="5" applyFont="1" applyAlignment="1">
      <alignment horizontal="left" vertical="center" shrinkToFit="1"/>
    </xf>
    <xf numFmtId="0" fontId="68" fillId="0" borderId="0" xfId="5" applyFont="1" applyFill="1" applyBorder="1" applyAlignment="1">
      <alignment wrapText="1"/>
    </xf>
    <xf numFmtId="0" fontId="68" fillId="0" borderId="0" xfId="5" applyFont="1" applyFill="1" applyBorder="1" applyAlignment="1">
      <alignment horizontal="center" shrinkToFit="1"/>
    </xf>
    <xf numFmtId="0" fontId="71" fillId="2" borderId="20" xfId="5" applyNumberFormat="1" applyFont="1" applyFill="1" applyBorder="1" applyAlignment="1">
      <alignment vertical="center" shrinkToFit="1"/>
    </xf>
    <xf numFmtId="0" fontId="71" fillId="2" borderId="25" xfId="5" applyNumberFormat="1" applyFont="1" applyFill="1" applyBorder="1" applyAlignment="1">
      <alignment vertical="center"/>
    </xf>
    <xf numFmtId="0" fontId="71" fillId="2" borderId="13" xfId="5" applyNumberFormat="1" applyFont="1" applyFill="1" applyBorder="1" applyAlignment="1">
      <alignment vertical="center"/>
    </xf>
    <xf numFmtId="0" fontId="71" fillId="2" borderId="13" xfId="5" applyNumberFormat="1" applyFont="1" applyFill="1" applyBorder="1" applyAlignment="1">
      <alignment vertical="center" shrinkToFit="1"/>
    </xf>
    <xf numFmtId="177" fontId="80" fillId="0" borderId="7" xfId="5" applyNumberFormat="1" applyFont="1" applyBorder="1" applyAlignment="1">
      <alignment horizontal="center"/>
    </xf>
    <xf numFmtId="0" fontId="71" fillId="2" borderId="20" xfId="5" applyNumberFormat="1" applyFont="1" applyFill="1" applyBorder="1" applyAlignment="1">
      <alignment horizontal="left" vertical="center" shrinkToFit="1"/>
    </xf>
    <xf numFmtId="0" fontId="71" fillId="2" borderId="25" xfId="5" applyNumberFormat="1" applyFont="1" applyFill="1" applyBorder="1" applyAlignment="1">
      <alignment horizontal="left" vertical="center"/>
    </xf>
    <xf numFmtId="0" fontId="71" fillId="2" borderId="13" xfId="5" applyNumberFormat="1" applyFont="1" applyFill="1" applyBorder="1" applyAlignment="1">
      <alignment horizontal="left" vertical="center"/>
    </xf>
    <xf numFmtId="0" fontId="71" fillId="2" borderId="13" xfId="5" applyNumberFormat="1" applyFont="1" applyFill="1" applyBorder="1" applyAlignment="1">
      <alignment horizontal="left" vertical="center" shrinkToFit="1"/>
    </xf>
    <xf numFmtId="0" fontId="71" fillId="2" borderId="19" xfId="0" applyNumberFormat="1" applyFont="1" applyFill="1" applyBorder="1" applyAlignment="1">
      <alignment horizontal="center" vertical="center" wrapText="1"/>
    </xf>
    <xf numFmtId="0" fontId="71" fillId="2" borderId="26" xfId="0" applyNumberFormat="1" applyFont="1" applyFill="1" applyBorder="1" applyAlignment="1">
      <alignment horizontal="center" vertical="center" wrapText="1"/>
    </xf>
    <xf numFmtId="0" fontId="87" fillId="2" borderId="26" xfId="0" applyNumberFormat="1" applyFont="1" applyFill="1" applyBorder="1" applyAlignment="1">
      <alignment horizontal="center" vertical="center" wrapText="1"/>
    </xf>
    <xf numFmtId="0" fontId="88" fillId="2" borderId="26" xfId="0" applyNumberFormat="1" applyFont="1" applyFill="1" applyBorder="1" applyAlignment="1">
      <alignment horizontal="center" vertical="center" wrapText="1"/>
    </xf>
    <xf numFmtId="0" fontId="87" fillId="2" borderId="23" xfId="0" applyNumberFormat="1" applyFont="1" applyFill="1" applyBorder="1" applyAlignment="1">
      <alignment horizontal="center" vertical="center" wrapText="1"/>
    </xf>
    <xf numFmtId="177" fontId="71" fillId="2" borderId="6" xfId="5" applyNumberFormat="1" applyFont="1" applyFill="1" applyBorder="1" applyAlignment="1">
      <alignment horizontal="center"/>
    </xf>
    <xf numFmtId="0" fontId="71" fillId="3" borderId="19" xfId="5" applyNumberFormat="1" applyFont="1" applyFill="1" applyBorder="1" applyAlignment="1">
      <alignment horizontal="left" shrinkToFit="1"/>
    </xf>
    <xf numFmtId="0" fontId="71" fillId="3" borderId="23" xfId="5" applyNumberFormat="1" applyFont="1" applyFill="1" applyBorder="1" applyAlignment="1">
      <alignment horizontal="left" shrinkToFit="1"/>
    </xf>
    <xf numFmtId="0" fontId="68" fillId="0" borderId="7" xfId="5" applyNumberFormat="1" applyFont="1" applyBorder="1" applyAlignment="1">
      <alignment horizontal="left" wrapText="1"/>
    </xf>
    <xf numFmtId="0" fontId="68" fillId="0" borderId="17" xfId="5" applyNumberFormat="1" applyFont="1" applyBorder="1" applyAlignment="1">
      <alignment horizontal="right" wrapText="1"/>
    </xf>
    <xf numFmtId="0" fontId="68" fillId="0" borderId="27" xfId="5" applyNumberFormat="1" applyFont="1" applyBorder="1" applyAlignment="1">
      <alignment horizontal="right" wrapText="1"/>
    </xf>
    <xf numFmtId="0" fontId="68" fillId="0" borderId="24" xfId="5" applyNumberFormat="1" applyFont="1" applyBorder="1" applyAlignment="1">
      <alignment horizontal="right" wrapText="1"/>
    </xf>
    <xf numFmtId="177" fontId="80" fillId="0" borderId="4" xfId="5" applyNumberFormat="1" applyFont="1" applyBorder="1" applyAlignment="1"/>
    <xf numFmtId="2" fontId="80" fillId="0" borderId="19" xfId="0" applyNumberFormat="1" applyFont="1" applyBorder="1" applyAlignment="1"/>
    <xf numFmtId="2" fontId="80" fillId="0" borderId="26" xfId="0" applyNumberFormat="1" applyFont="1" applyBorder="1" applyAlignment="1"/>
    <xf numFmtId="2" fontId="80" fillId="0" borderId="26" xfId="0" applyNumberFormat="1" applyFont="1" applyBorder="1" applyAlignment="1">
      <alignment wrapText="1"/>
    </xf>
    <xf numFmtId="2" fontId="80" fillId="0" borderId="23" xfId="0" applyNumberFormat="1" applyFont="1" applyBorder="1" applyAlignment="1"/>
    <xf numFmtId="177" fontId="80" fillId="0" borderId="7" xfId="5" applyNumberFormat="1" applyFont="1" applyBorder="1" applyAlignment="1" applyProtection="1">
      <protection locked="0"/>
    </xf>
    <xf numFmtId="177" fontId="80" fillId="0" borderId="71" xfId="5" applyNumberFormat="1" applyFont="1" applyBorder="1" applyAlignment="1" applyProtection="1">
      <protection locked="0"/>
    </xf>
    <xf numFmtId="2" fontId="80" fillId="16" borderId="19" xfId="0" applyNumberFormat="1" applyFont="1" applyFill="1" applyBorder="1" applyAlignment="1"/>
    <xf numFmtId="2" fontId="80" fillId="16" borderId="26" xfId="0" applyNumberFormat="1" applyFont="1" applyFill="1" applyBorder="1" applyAlignment="1"/>
    <xf numFmtId="2" fontId="80" fillId="16" borderId="26" xfId="0" applyNumberFormat="1" applyFont="1" applyFill="1" applyBorder="1" applyAlignment="1">
      <alignment wrapText="1"/>
    </xf>
    <xf numFmtId="2" fontId="80" fillId="16" borderId="23" xfId="0" applyNumberFormat="1" applyFont="1" applyFill="1" applyBorder="1" applyAlignment="1"/>
    <xf numFmtId="177" fontId="80" fillId="16" borderId="7" xfId="5" applyNumberFormat="1" applyFont="1" applyFill="1" applyBorder="1" applyAlignment="1" applyProtection="1">
      <protection locked="0"/>
    </xf>
    <xf numFmtId="0" fontId="68" fillId="0" borderId="19" xfId="5" applyFont="1" applyFill="1" applyBorder="1" applyAlignment="1">
      <alignment horizontal="left"/>
    </xf>
    <xf numFmtId="0" fontId="80" fillId="0" borderId="23" xfId="5" applyNumberFormat="1" applyFont="1" applyBorder="1" applyAlignment="1" applyProtection="1">
      <protection locked="0"/>
    </xf>
    <xf numFmtId="0" fontId="68" fillId="0" borderId="7" xfId="5" applyFont="1" applyFill="1" applyBorder="1" applyAlignment="1"/>
    <xf numFmtId="0" fontId="80" fillId="0" borderId="19" xfId="5" applyFont="1" applyBorder="1" applyAlignment="1"/>
    <xf numFmtId="0" fontId="80" fillId="0" borderId="26" xfId="5" applyFont="1" applyBorder="1" applyAlignment="1"/>
    <xf numFmtId="0" fontId="80" fillId="0" borderId="26" xfId="5" applyFont="1" applyBorder="1" applyAlignment="1">
      <alignment wrapText="1"/>
    </xf>
    <xf numFmtId="0" fontId="80" fillId="0" borderId="23" xfId="5" applyFont="1" applyBorder="1" applyAlignment="1"/>
    <xf numFmtId="177" fontId="80" fillId="0" borderId="4" xfId="5" applyNumberFormat="1" applyFont="1" applyBorder="1" applyAlignment="1" applyProtection="1">
      <protection locked="0"/>
    </xf>
    <xf numFmtId="0" fontId="71" fillId="3" borderId="2" xfId="5" applyNumberFormat="1" applyFont="1" applyFill="1" applyBorder="1" applyAlignment="1">
      <alignment shrinkToFit="1"/>
    </xf>
    <xf numFmtId="0" fontId="71" fillId="3" borderId="4" xfId="5" applyNumberFormat="1" applyFont="1" applyFill="1" applyBorder="1" applyAlignment="1">
      <alignment shrinkToFit="1"/>
    </xf>
    <xf numFmtId="176" fontId="71" fillId="0" borderId="19" xfId="5" applyNumberFormat="1" applyFont="1" applyBorder="1" applyAlignment="1">
      <alignment horizontal="right" wrapText="1"/>
    </xf>
    <xf numFmtId="176" fontId="71" fillId="0" borderId="26" xfId="5" applyNumberFormat="1" applyFont="1" applyBorder="1" applyAlignment="1">
      <alignment horizontal="right" wrapText="1"/>
    </xf>
    <xf numFmtId="176" fontId="71" fillId="0" borderId="23" xfId="5" applyNumberFormat="1" applyFont="1" applyBorder="1" applyAlignment="1">
      <alignment horizontal="right" wrapText="1"/>
    </xf>
    <xf numFmtId="177" fontId="84" fillId="0" borderId="4" xfId="5" applyNumberFormat="1" applyFont="1" applyBorder="1" applyAlignment="1" applyProtection="1">
      <protection locked="0"/>
    </xf>
    <xf numFmtId="0" fontId="68" fillId="0" borderId="8" xfId="5" applyFont="1" applyFill="1" applyBorder="1" applyAlignment="1">
      <alignment horizontal="left"/>
    </xf>
    <xf numFmtId="0" fontId="80" fillId="0" borderId="8" xfId="5" applyNumberFormat="1" applyFont="1" applyBorder="1" applyAlignment="1" applyProtection="1">
      <protection locked="0"/>
    </xf>
    <xf numFmtId="0" fontId="68" fillId="0" borderId="8" xfId="5" applyFont="1" applyFill="1" applyBorder="1" applyAlignment="1"/>
    <xf numFmtId="0" fontId="68" fillId="0" borderId="8" xfId="5" applyNumberFormat="1" applyFont="1" applyBorder="1" applyAlignment="1" applyProtection="1">
      <alignment horizontal="center" shrinkToFit="1"/>
      <protection locked="0"/>
    </xf>
    <xf numFmtId="0" fontId="80" fillId="0" borderId="3" xfId="5" applyFont="1" applyBorder="1" applyAlignment="1"/>
    <xf numFmtId="0" fontId="80" fillId="0" borderId="3" xfId="5" applyFont="1" applyBorder="1" applyAlignment="1">
      <alignment wrapText="1"/>
    </xf>
    <xf numFmtId="177" fontId="80" fillId="0" borderId="3" xfId="5" applyNumberFormat="1" applyFont="1" applyBorder="1" applyAlignment="1" applyProtection="1">
      <protection locked="0"/>
    </xf>
    <xf numFmtId="0" fontId="71" fillId="6" borderId="19" xfId="5" applyNumberFormat="1" applyFont="1" applyFill="1" applyBorder="1" applyAlignment="1">
      <alignment horizontal="left" shrinkToFit="1"/>
    </xf>
    <xf numFmtId="0" fontId="71" fillId="6" borderId="23" xfId="5" applyNumberFormat="1" applyFont="1" applyFill="1" applyBorder="1" applyAlignment="1">
      <alignment horizontal="left" shrinkToFit="1"/>
    </xf>
    <xf numFmtId="0" fontId="68" fillId="0" borderId="2" xfId="5" applyFont="1" applyFill="1" applyBorder="1" applyAlignment="1">
      <alignment horizontal="left"/>
    </xf>
    <xf numFmtId="0" fontId="80" fillId="0" borderId="23" xfId="3" applyFont="1" applyBorder="1" applyAlignment="1" applyProtection="1">
      <protection locked="0"/>
    </xf>
    <xf numFmtId="0" fontId="80" fillId="0" borderId="19" xfId="0" applyFont="1" applyFill="1" applyBorder="1" applyAlignment="1">
      <alignment shrinkToFit="1"/>
    </xf>
    <xf numFmtId="0" fontId="80" fillId="0" borderId="23" xfId="0" applyFont="1" applyBorder="1" applyAlignment="1">
      <alignment shrinkToFit="1"/>
    </xf>
    <xf numFmtId="0" fontId="68" fillId="0" borderId="19" xfId="3" applyFont="1" applyFill="1" applyBorder="1" applyAlignment="1" applyProtection="1">
      <alignment horizontal="left" shrinkToFit="1"/>
      <protection locked="0"/>
    </xf>
    <xf numFmtId="0" fontId="68" fillId="0" borderId="23" xfId="5" applyNumberFormat="1" applyFont="1" applyBorder="1" applyAlignment="1" applyProtection="1">
      <alignment horizontal="left" wrapText="1"/>
      <protection locked="0"/>
    </xf>
    <xf numFmtId="0" fontId="71" fillId="6" borderId="2" xfId="5" applyNumberFormat="1" applyFont="1" applyFill="1" applyBorder="1" applyAlignment="1">
      <alignment shrinkToFit="1"/>
    </xf>
    <xf numFmtId="0" fontId="71" fillId="6" borderId="4" xfId="5" applyNumberFormat="1" applyFont="1" applyFill="1" applyBorder="1" applyAlignment="1">
      <alignment shrinkToFit="1"/>
    </xf>
    <xf numFmtId="0" fontId="68" fillId="0" borderId="3" xfId="5" applyFont="1" applyFill="1" applyBorder="1" applyAlignment="1">
      <alignment horizontal="left"/>
    </xf>
    <xf numFmtId="0" fontId="80" fillId="0" borderId="3" xfId="5" applyNumberFormat="1" applyFont="1" applyBorder="1" applyAlignment="1" applyProtection="1">
      <protection locked="0"/>
    </xf>
    <xf numFmtId="0" fontId="68" fillId="0" borderId="3" xfId="5" applyFont="1" applyFill="1" applyBorder="1" applyAlignment="1"/>
    <xf numFmtId="0" fontId="89" fillId="5" borderId="19" xfId="5" applyNumberFormat="1" applyFont="1" applyFill="1" applyBorder="1" applyAlignment="1">
      <alignment horizontal="left" shrinkToFit="1"/>
    </xf>
    <xf numFmtId="0" fontId="90" fillId="4" borderId="23" xfId="5" applyNumberFormat="1" applyFont="1" applyFill="1" applyBorder="1" applyAlignment="1">
      <alignment horizontal="left" shrinkToFit="1"/>
    </xf>
    <xf numFmtId="0" fontId="80" fillId="0" borderId="7" xfId="5" applyFont="1" applyBorder="1" applyAlignment="1"/>
    <xf numFmtId="0" fontId="80" fillId="0" borderId="17" xfId="5" applyFont="1" applyBorder="1" applyAlignment="1"/>
    <xf numFmtId="0" fontId="89" fillId="5" borderId="2" xfId="5" applyNumberFormat="1" applyFont="1" applyFill="1" applyBorder="1" applyAlignment="1">
      <alignment shrinkToFit="1"/>
    </xf>
    <xf numFmtId="0" fontId="89" fillId="5" borderId="4" xfId="5" applyNumberFormat="1" applyFont="1" applyFill="1" applyBorder="1" applyAlignment="1">
      <alignment shrinkToFit="1"/>
    </xf>
    <xf numFmtId="0" fontId="84" fillId="7" borderId="19" xfId="5" applyNumberFormat="1" applyFont="1" applyFill="1" applyBorder="1" applyAlignment="1">
      <alignment horizontal="left" shrinkToFit="1"/>
    </xf>
    <xf numFmtId="0" fontId="84" fillId="7" borderId="23" xfId="5" applyNumberFormat="1" applyFont="1" applyFill="1" applyBorder="1" applyAlignment="1">
      <alignment horizontal="left" shrinkToFit="1"/>
    </xf>
    <xf numFmtId="0" fontId="68" fillId="0" borderId="71" xfId="5" applyNumberFormat="1" applyFont="1" applyBorder="1" applyAlignment="1">
      <alignment horizontal="left" wrapText="1"/>
    </xf>
    <xf numFmtId="0" fontId="80" fillId="0" borderId="3" xfId="5" applyFont="1" applyFill="1" applyBorder="1" applyAlignment="1">
      <alignment horizontal="center" shrinkToFit="1"/>
    </xf>
    <xf numFmtId="0" fontId="84" fillId="7" borderId="2" xfId="5" applyNumberFormat="1" applyFont="1" applyFill="1" applyBorder="1" applyAlignment="1">
      <alignment shrinkToFit="1"/>
    </xf>
    <xf numFmtId="0" fontId="84" fillId="7" borderId="4" xfId="5" applyNumberFormat="1" applyFont="1" applyFill="1" applyBorder="1" applyAlignment="1">
      <alignment shrinkToFit="1"/>
    </xf>
    <xf numFmtId="0" fontId="84" fillId="8" borderId="19" xfId="5" applyNumberFormat="1" applyFont="1" applyFill="1" applyBorder="1" applyAlignment="1">
      <alignment horizontal="left" shrinkToFit="1"/>
    </xf>
    <xf numFmtId="0" fontId="84" fillId="8" borderId="23" xfId="5" applyNumberFormat="1" applyFont="1" applyFill="1" applyBorder="1" applyAlignment="1">
      <alignment horizontal="left" shrinkToFit="1"/>
    </xf>
    <xf numFmtId="0" fontId="80" fillId="16" borderId="19" xfId="0" applyFont="1" applyFill="1" applyBorder="1" applyAlignment="1">
      <alignment shrinkToFit="1"/>
    </xf>
    <xf numFmtId="0" fontId="80" fillId="0" borderId="71" xfId="5" applyFont="1" applyBorder="1" applyAlignment="1"/>
    <xf numFmtId="0" fontId="68" fillId="0" borderId="3" xfId="5" applyNumberFormat="1" applyFont="1" applyFill="1" applyBorder="1" applyAlignment="1">
      <alignment horizontal="center" shrinkToFit="1"/>
    </xf>
    <xf numFmtId="0" fontId="84" fillId="9" borderId="19" xfId="5" applyNumberFormat="1" applyFont="1" applyFill="1" applyBorder="1" applyAlignment="1">
      <alignment horizontal="left" shrinkToFit="1"/>
    </xf>
    <xf numFmtId="0" fontId="71" fillId="9" borderId="23" xfId="5" applyNumberFormat="1" applyFont="1" applyFill="1" applyBorder="1" applyAlignment="1">
      <alignment horizontal="left" shrinkToFit="1"/>
    </xf>
    <xf numFmtId="0" fontId="84" fillId="9" borderId="2" xfId="5" applyNumberFormat="1" applyFont="1" applyFill="1" applyBorder="1" applyAlignment="1">
      <alignment shrinkToFit="1"/>
    </xf>
    <xf numFmtId="0" fontId="84" fillId="9" borderId="4" xfId="5" applyNumberFormat="1" applyFont="1" applyFill="1" applyBorder="1" applyAlignment="1">
      <alignment shrinkToFit="1"/>
    </xf>
    <xf numFmtId="0" fontId="68" fillId="0" borderId="0" xfId="5" applyFont="1" applyFill="1" applyBorder="1" applyAlignment="1">
      <alignment horizontal="left"/>
    </xf>
    <xf numFmtId="0" fontId="68" fillId="0" borderId="0" xfId="5" applyFont="1" applyFill="1" applyBorder="1" applyAlignment="1"/>
    <xf numFmtId="0" fontId="68" fillId="0" borderId="0" xfId="5" applyNumberFormat="1" applyFont="1" applyFill="1" applyBorder="1" applyAlignment="1" applyProtection="1">
      <alignment horizontal="center" shrinkToFit="1"/>
      <protection locked="0"/>
    </xf>
    <xf numFmtId="0" fontId="80" fillId="0" borderId="0" xfId="5" applyFont="1" applyFill="1" applyBorder="1" applyAlignment="1"/>
    <xf numFmtId="0" fontId="80" fillId="0" borderId="0" xfId="5" applyFont="1" applyFill="1" applyBorder="1" applyAlignment="1">
      <alignment wrapText="1"/>
    </xf>
    <xf numFmtId="177" fontId="80" fillId="0" borderId="0" xfId="5" applyNumberFormat="1" applyFont="1" applyFill="1" applyBorder="1" applyAlignment="1" applyProtection="1">
      <protection locked="0"/>
    </xf>
    <xf numFmtId="0" fontId="71" fillId="17" borderId="2" xfId="5" applyFont="1" applyFill="1" applyBorder="1" applyAlignment="1">
      <alignment horizontal="left"/>
    </xf>
    <xf numFmtId="0" fontId="80" fillId="17" borderId="23" xfId="3" applyFont="1" applyFill="1" applyBorder="1" applyAlignment="1" applyProtection="1">
      <protection locked="0"/>
    </xf>
    <xf numFmtId="0" fontId="80" fillId="0" borderId="12" xfId="5" applyFont="1" applyBorder="1" applyAlignment="1"/>
    <xf numFmtId="0" fontId="80" fillId="0" borderId="12" xfId="5" applyFont="1" applyBorder="1" applyAlignment="1">
      <alignment wrapText="1"/>
    </xf>
    <xf numFmtId="178" fontId="71" fillId="0" borderId="19" xfId="5" applyNumberFormat="1" applyFont="1" applyBorder="1" applyAlignment="1">
      <alignment horizontal="right" wrapText="1"/>
    </xf>
    <xf numFmtId="178" fontId="71" fillId="0" borderId="26" xfId="5" applyNumberFormat="1" applyFont="1" applyBorder="1" applyAlignment="1">
      <alignment horizontal="right" wrapText="1"/>
    </xf>
    <xf numFmtId="178" fontId="71" fillId="0" borderId="23" xfId="5" applyNumberFormat="1" applyFont="1" applyBorder="1" applyAlignment="1">
      <alignment horizontal="right" wrapText="1"/>
    </xf>
    <xf numFmtId="178" fontId="71" fillId="0" borderId="47" xfId="5" applyNumberFormat="1" applyFont="1" applyBorder="1" applyAlignment="1">
      <alignment horizontal="right" wrapText="1"/>
    </xf>
    <xf numFmtId="178" fontId="71" fillId="0" borderId="69" xfId="5" applyNumberFormat="1" applyFont="1" applyBorder="1" applyAlignment="1">
      <alignment horizontal="right" wrapText="1"/>
    </xf>
    <xf numFmtId="178" fontId="71" fillId="0" borderId="70" xfId="5" applyNumberFormat="1" applyFont="1" applyBorder="1" applyAlignment="1">
      <alignment horizontal="right" wrapText="1"/>
    </xf>
    <xf numFmtId="177" fontId="84" fillId="0" borderId="7" xfId="5" applyNumberFormat="1" applyFont="1" applyBorder="1" applyAlignment="1" applyProtection="1">
      <protection locked="0"/>
    </xf>
    <xf numFmtId="178" fontId="71" fillId="0" borderId="12" xfId="5" applyNumberFormat="1" applyFont="1" applyBorder="1" applyAlignment="1">
      <alignment horizontal="right" wrapText="1"/>
    </xf>
    <xf numFmtId="178" fontId="71" fillId="0" borderId="21" xfId="5" applyNumberFormat="1" applyFont="1" applyBorder="1" applyAlignment="1">
      <alignment horizontal="right" wrapText="1"/>
    </xf>
    <xf numFmtId="0" fontId="80" fillId="0" borderId="1" xfId="5" applyFont="1" applyFill="1" applyBorder="1" applyAlignment="1"/>
    <xf numFmtId="0" fontId="80" fillId="0" borderId="1" xfId="5" applyFont="1" applyFill="1" applyBorder="1" applyAlignment="1">
      <alignment horizontal="center" shrinkToFit="1"/>
    </xf>
    <xf numFmtId="0" fontId="80" fillId="0" borderId="1" xfId="5" applyFont="1" applyFill="1" applyBorder="1" applyAlignment="1">
      <alignment wrapText="1"/>
    </xf>
    <xf numFmtId="177" fontId="80" fillId="0" borderId="1" xfId="5" applyNumberFormat="1" applyFont="1" applyFill="1" applyBorder="1" applyAlignment="1" applyProtection="1">
      <protection locked="0"/>
    </xf>
    <xf numFmtId="0" fontId="68" fillId="0" borderId="23" xfId="5" applyNumberFormat="1" applyFont="1" applyFill="1" applyBorder="1" applyAlignment="1" applyProtection="1">
      <alignment horizontal="left" wrapText="1"/>
      <protection locked="0"/>
    </xf>
    <xf numFmtId="0" fontId="68" fillId="0" borderId="19" xfId="5" applyFont="1" applyFill="1" applyBorder="1" applyAlignment="1">
      <alignment horizontal="left" shrinkToFit="1"/>
    </xf>
    <xf numFmtId="0" fontId="68" fillId="0" borderId="23" xfId="5" applyFont="1" applyFill="1" applyBorder="1" applyAlignment="1">
      <alignment wrapText="1"/>
    </xf>
    <xf numFmtId="0" fontId="68" fillId="0" borderId="7" xfId="5" applyFont="1" applyFill="1" applyBorder="1" applyAlignment="1">
      <alignment wrapText="1"/>
    </xf>
    <xf numFmtId="0" fontId="68" fillId="0" borderId="3" xfId="5" applyFont="1" applyFill="1" applyBorder="1" applyAlignment="1">
      <alignment horizontal="center" shrinkToFit="1"/>
    </xf>
    <xf numFmtId="0" fontId="84" fillId="9" borderId="19" xfId="0" applyFont="1" applyFill="1" applyBorder="1" applyAlignment="1">
      <alignment shrinkToFit="1"/>
    </xf>
    <xf numFmtId="0" fontId="84" fillId="9" borderId="19" xfId="5" applyNumberFormat="1" applyFont="1" applyFill="1" applyBorder="1" applyAlignment="1">
      <alignment shrinkToFit="1"/>
    </xf>
    <xf numFmtId="0" fontId="84" fillId="9" borderId="23" xfId="5" applyNumberFormat="1" applyFont="1" applyFill="1" applyBorder="1" applyAlignment="1">
      <alignment shrinkToFit="1"/>
    </xf>
    <xf numFmtId="0" fontId="84" fillId="2" borderId="2" xfId="0" applyNumberFormat="1" applyFont="1" applyFill="1" applyBorder="1" applyAlignment="1"/>
    <xf numFmtId="0" fontId="84" fillId="2" borderId="3" xfId="0" applyNumberFormat="1" applyFont="1" applyFill="1" applyBorder="1" applyAlignment="1"/>
    <xf numFmtId="0" fontId="84" fillId="2" borderId="3" xfId="0" applyNumberFormat="1" applyFont="1" applyFill="1" applyBorder="1" applyAlignment="1">
      <alignment wrapText="1"/>
    </xf>
    <xf numFmtId="0" fontId="84" fillId="2" borderId="4" xfId="0" applyNumberFormat="1" applyFont="1" applyFill="1" applyBorder="1" applyAlignment="1"/>
    <xf numFmtId="177" fontId="80" fillId="0" borderId="9" xfId="5" applyNumberFormat="1" applyFont="1" applyBorder="1" applyAlignment="1">
      <alignment horizontal="center"/>
    </xf>
    <xf numFmtId="0" fontId="71" fillId="2" borderId="17" xfId="5" applyNumberFormat="1" applyFont="1" applyFill="1" applyBorder="1" applyAlignment="1">
      <alignment vertical="center" shrinkToFit="1"/>
    </xf>
    <xf numFmtId="0" fontId="71" fillId="2" borderId="24" xfId="5" applyNumberFormat="1" applyFont="1" applyFill="1" applyBorder="1" applyAlignment="1">
      <alignment vertical="center"/>
    </xf>
    <xf numFmtId="0" fontId="71" fillId="2" borderId="15" xfId="5" applyNumberFormat="1" applyFont="1" applyFill="1" applyBorder="1" applyAlignment="1">
      <alignment vertical="center"/>
    </xf>
    <xf numFmtId="0" fontId="71" fillId="2" borderId="5" xfId="5" applyNumberFormat="1" applyFont="1" applyFill="1" applyBorder="1" applyAlignment="1">
      <alignment vertical="center" shrinkToFit="1"/>
    </xf>
    <xf numFmtId="0" fontId="71" fillId="2" borderId="19" xfId="0" applyNumberFormat="1" applyFont="1" applyFill="1" applyBorder="1" applyAlignment="1">
      <alignment horizontal="right" vertical="center"/>
    </xf>
    <xf numFmtId="0" fontId="71" fillId="2" borderId="26" xfId="0" applyNumberFormat="1" applyFont="1" applyFill="1" applyBorder="1" applyAlignment="1">
      <alignment horizontal="right" vertical="center" wrapText="1"/>
    </xf>
    <xf numFmtId="0" fontId="71" fillId="2" borderId="23" xfId="0" applyNumberFormat="1" applyFont="1" applyFill="1" applyBorder="1" applyAlignment="1">
      <alignment horizontal="center" vertical="center" wrapText="1"/>
    </xf>
    <xf numFmtId="0" fontId="80" fillId="0" borderId="4" xfId="5" applyNumberFormat="1" applyFont="1" applyBorder="1" applyAlignment="1" applyProtection="1">
      <protection locked="0"/>
    </xf>
    <xf numFmtId="0" fontId="71" fillId="17" borderId="19" xfId="3" applyFont="1" applyFill="1" applyBorder="1" applyAlignment="1" applyProtection="1">
      <alignment horizontal="left" shrinkToFit="1"/>
      <protection locked="0"/>
    </xf>
    <xf numFmtId="0" fontId="84" fillId="17" borderId="23" xfId="3" applyFont="1" applyFill="1" applyBorder="1" applyAlignment="1" applyProtection="1">
      <protection locked="0"/>
    </xf>
    <xf numFmtId="0" fontId="68" fillId="0" borderId="4" xfId="5" applyNumberFormat="1" applyFont="1" applyFill="1" applyBorder="1" applyAlignment="1" applyProtection="1">
      <alignment horizontal="left" wrapText="1"/>
      <protection locked="0"/>
    </xf>
    <xf numFmtId="0" fontId="68" fillId="11" borderId="3" xfId="5" applyNumberFormat="1" applyFont="1" applyFill="1" applyBorder="1" applyAlignment="1" applyProtection="1">
      <alignment horizontal="center" shrinkToFit="1"/>
      <protection locked="0"/>
    </xf>
    <xf numFmtId="0" fontId="80" fillId="0" borderId="4" xfId="3" applyFont="1" applyBorder="1" applyAlignment="1" applyProtection="1">
      <protection locked="0"/>
    </xf>
    <xf numFmtId="0" fontId="68" fillId="17" borderId="2" xfId="3" applyFont="1" applyFill="1" applyBorder="1" applyAlignment="1" applyProtection="1">
      <alignment shrinkToFit="1"/>
      <protection locked="0"/>
    </xf>
    <xf numFmtId="0" fontId="68" fillId="17" borderId="4" xfId="3" applyFont="1" applyFill="1" applyBorder="1" applyAlignment="1" applyProtection="1">
      <alignment shrinkToFit="1"/>
      <protection locked="0"/>
    </xf>
    <xf numFmtId="0" fontId="68" fillId="0" borderId="8" xfId="5" applyNumberFormat="1" applyFont="1" applyFill="1" applyBorder="1" applyAlignment="1" applyProtection="1">
      <alignment horizontal="center" shrinkToFit="1"/>
      <protection locked="0"/>
    </xf>
    <xf numFmtId="0" fontId="80" fillId="0" borderId="8" xfId="5" applyFont="1" applyFill="1" applyBorder="1" applyAlignment="1"/>
    <xf numFmtId="0" fontId="80" fillId="0" borderId="8" xfId="5" applyFont="1" applyFill="1" applyBorder="1" applyAlignment="1">
      <alignment wrapText="1"/>
    </xf>
    <xf numFmtId="177" fontId="80" fillId="0" borderId="8" xfId="5" applyNumberFormat="1" applyFont="1" applyFill="1" applyBorder="1" applyAlignment="1" applyProtection="1">
      <protection locked="0"/>
    </xf>
    <xf numFmtId="0" fontId="71" fillId="0" borderId="2" xfId="5" applyNumberFormat="1" applyFont="1" applyBorder="1" applyAlignment="1"/>
    <xf numFmtId="0" fontId="71" fillId="0" borderId="3" xfId="5" applyNumberFormat="1" applyFont="1" applyBorder="1" applyAlignment="1">
      <alignment shrinkToFit="1"/>
    </xf>
    <xf numFmtId="0" fontId="68" fillId="0" borderId="3" xfId="5" applyNumberFormat="1" applyFont="1" applyBorder="1" applyAlignment="1">
      <alignment horizontal="left" wrapText="1"/>
    </xf>
    <xf numFmtId="0" fontId="86" fillId="0" borderId="0" xfId="5" applyFont="1" applyFill="1" applyBorder="1" applyAlignment="1">
      <alignment horizontal="left"/>
    </xf>
    <xf numFmtId="0" fontId="86" fillId="0" borderId="0" xfId="5" applyFont="1" applyFill="1" applyBorder="1" applyAlignment="1"/>
    <xf numFmtId="0" fontId="71" fillId="0" borderId="0" xfId="5" applyFont="1" applyFill="1" applyBorder="1" applyAlignment="1">
      <alignment horizontal="left"/>
    </xf>
    <xf numFmtId="0" fontId="71" fillId="0" borderId="0" xfId="5" applyFont="1" applyFill="1" applyBorder="1" applyAlignment="1"/>
    <xf numFmtId="2" fontId="80" fillId="0" borderId="17" xfId="0" applyNumberFormat="1" applyFont="1" applyBorder="1" applyAlignment="1"/>
    <xf numFmtId="0" fontId="71" fillId="0" borderId="0" xfId="5" applyNumberFormat="1" applyFont="1" applyBorder="1" applyAlignment="1"/>
    <xf numFmtId="0" fontId="71" fillId="0" borderId="0" xfId="5" applyNumberFormat="1" applyFont="1" applyBorder="1" applyAlignment="1">
      <alignment shrinkToFit="1"/>
    </xf>
    <xf numFmtId="0" fontId="68" fillId="0" borderId="0" xfId="5" applyNumberFormat="1" applyFont="1" applyBorder="1" applyAlignment="1">
      <alignment horizontal="center" shrinkToFit="1"/>
    </xf>
    <xf numFmtId="178" fontId="71" fillId="0" borderId="0" xfId="5" applyNumberFormat="1" applyFont="1" applyBorder="1" applyAlignment="1">
      <alignment horizontal="right" wrapText="1"/>
    </xf>
    <xf numFmtId="177" fontId="84" fillId="0" borderId="0" xfId="5" applyNumberFormat="1" applyFont="1" applyBorder="1" applyAlignment="1" applyProtection="1">
      <protection locked="0"/>
    </xf>
    <xf numFmtId="0" fontId="86" fillId="0" borderId="0" xfId="5" applyNumberFormat="1" applyFont="1" applyBorder="1" applyAlignment="1">
      <alignment wrapText="1"/>
    </xf>
    <xf numFmtId="0" fontId="86" fillId="0" borderId="0" xfId="5" applyNumberFormat="1" applyFont="1" applyBorder="1" applyAlignment="1">
      <alignment shrinkToFit="1"/>
    </xf>
    <xf numFmtId="0" fontId="68" fillId="0" borderId="0" xfId="5" applyNumberFormat="1" applyFont="1" applyBorder="1" applyAlignment="1">
      <alignment wrapText="1"/>
    </xf>
    <xf numFmtId="0" fontId="80" fillId="0" borderId="1" xfId="5" applyFont="1" applyFill="1" applyBorder="1" applyAlignment="1">
      <alignment shrinkToFit="1"/>
    </xf>
    <xf numFmtId="2" fontId="80" fillId="0" borderId="19" xfId="0" applyNumberFormat="1" applyFont="1" applyFill="1" applyBorder="1" applyAlignment="1"/>
    <xf numFmtId="2" fontId="80" fillId="0" borderId="26" xfId="0" applyNumberFormat="1" applyFont="1" applyFill="1" applyBorder="1" applyAlignment="1"/>
    <xf numFmtId="2" fontId="80" fillId="0" borderId="26" xfId="0" applyNumberFormat="1" applyFont="1" applyFill="1" applyBorder="1" applyAlignment="1">
      <alignment wrapText="1"/>
    </xf>
    <xf numFmtId="2" fontId="80" fillId="0" borderId="23" xfId="0" applyNumberFormat="1" applyFont="1" applyFill="1" applyBorder="1" applyAlignment="1"/>
    <xf numFmtId="177" fontId="80" fillId="0" borderId="7" xfId="5" applyNumberFormat="1" applyFont="1" applyFill="1" applyBorder="1" applyAlignment="1" applyProtection="1">
      <protection locked="0"/>
    </xf>
    <xf numFmtId="0" fontId="68" fillId="0" borderId="19" xfId="3" applyFont="1" applyFill="1" applyBorder="1" applyAlignment="1" applyProtection="1">
      <alignment shrinkToFit="1"/>
      <protection locked="0"/>
    </xf>
    <xf numFmtId="0" fontId="91" fillId="0" borderId="0" xfId="5" applyNumberFormat="1" applyFont="1" applyBorder="1" applyAlignment="1">
      <alignment wrapText="1"/>
    </xf>
    <xf numFmtId="2" fontId="80" fillId="0" borderId="19" xfId="0" applyNumberFormat="1" applyFont="1" applyBorder="1" applyAlignment="1">
      <alignment horizontal="right"/>
    </xf>
    <xf numFmtId="0" fontId="68" fillId="0" borderId="4" xfId="5" applyNumberFormat="1" applyFont="1" applyBorder="1" applyAlignment="1" applyProtection="1">
      <alignment wrapText="1"/>
      <protection locked="0"/>
    </xf>
    <xf numFmtId="178" fontId="71" fillId="0" borderId="19" xfId="0" applyNumberFormat="1" applyFont="1" applyBorder="1" applyAlignment="1">
      <alignment horizontal="right" wrapText="1"/>
    </xf>
    <xf numFmtId="178" fontId="71" fillId="0" borderId="26" xfId="0" applyNumberFormat="1" applyFont="1" applyBorder="1" applyAlignment="1">
      <alignment horizontal="right" wrapText="1"/>
    </xf>
    <xf numFmtId="178" fontId="71" fillId="0" borderId="23" xfId="0" applyNumberFormat="1" applyFont="1" applyBorder="1" applyAlignment="1">
      <alignment horizontal="right" wrapText="1"/>
    </xf>
    <xf numFmtId="0" fontId="85" fillId="0" borderId="0" xfId="5" applyNumberFormat="1" applyFont="1" applyBorder="1" applyAlignment="1">
      <alignment horizontal="left"/>
    </xf>
    <xf numFmtId="0" fontId="68" fillId="0" borderId="26" xfId="5" applyNumberFormat="1" applyFont="1" applyBorder="1" applyAlignment="1">
      <alignment horizontal="right" wrapText="1"/>
    </xf>
    <xf numFmtId="2" fontId="80" fillId="0" borderId="27" xfId="0" applyNumberFormat="1" applyFont="1" applyBorder="1" applyAlignment="1"/>
    <xf numFmtId="2" fontId="80" fillId="0" borderId="27" xfId="0" applyNumberFormat="1" applyFont="1" applyBorder="1" applyAlignment="1">
      <alignment wrapText="1"/>
    </xf>
    <xf numFmtId="2" fontId="80" fillId="0" borderId="24" xfId="0" applyNumberFormat="1" applyFont="1" applyBorder="1" applyAlignment="1"/>
    <xf numFmtId="0" fontId="80" fillId="0" borderId="3" xfId="5" applyFont="1" applyBorder="1" applyAlignment="1">
      <alignment horizontal="center" shrinkToFit="1"/>
    </xf>
    <xf numFmtId="0" fontId="84" fillId="8" borderId="19" xfId="5" applyNumberFormat="1" applyFont="1" applyFill="1" applyBorder="1" applyAlignment="1">
      <alignment shrinkToFit="1"/>
    </xf>
    <xf numFmtId="0" fontId="84" fillId="8" borderId="23" xfId="5" applyNumberFormat="1" applyFont="1" applyFill="1" applyBorder="1" applyAlignment="1">
      <alignment shrinkToFit="1"/>
    </xf>
    <xf numFmtId="0" fontId="68" fillId="0" borderId="20" xfId="5" applyFont="1" applyFill="1" applyBorder="1" applyAlignment="1">
      <alignment horizontal="left"/>
    </xf>
    <xf numFmtId="0" fontId="80" fillId="0" borderId="25" xfId="5" applyNumberFormat="1" applyFont="1" applyBorder="1" applyAlignment="1" applyProtection="1">
      <protection locked="0"/>
    </xf>
    <xf numFmtId="0" fontId="68" fillId="0" borderId="13" xfId="5" applyFont="1" applyFill="1" applyBorder="1" applyAlignment="1"/>
    <xf numFmtId="0" fontId="80" fillId="0" borderId="20" xfId="5" applyFont="1" applyBorder="1" applyAlignment="1"/>
    <xf numFmtId="0" fontId="80" fillId="0" borderId="32" xfId="5" applyFont="1" applyBorder="1" applyAlignment="1"/>
    <xf numFmtId="0" fontId="80" fillId="0" borderId="32" xfId="5" applyFont="1" applyBorder="1" applyAlignment="1">
      <alignment wrapText="1"/>
    </xf>
    <xf numFmtId="0" fontId="80" fillId="0" borderId="25" xfId="5" applyFont="1" applyBorder="1" applyAlignment="1"/>
    <xf numFmtId="177" fontId="80" fillId="0" borderId="9" xfId="5" applyNumberFormat="1" applyFont="1" applyBorder="1" applyAlignment="1" applyProtection="1">
      <protection locked="0"/>
    </xf>
    <xf numFmtId="0" fontId="80" fillId="0" borderId="0" xfId="5" applyNumberFormat="1" applyFont="1" applyBorder="1" applyAlignment="1" applyProtection="1">
      <protection locked="0"/>
    </xf>
    <xf numFmtId="0" fontId="68" fillId="0" borderId="0" xfId="5" applyNumberFormat="1" applyFont="1" applyBorder="1" applyAlignment="1" applyProtection="1">
      <alignment horizontal="center" shrinkToFit="1"/>
      <protection locked="0"/>
    </xf>
    <xf numFmtId="0" fontId="80" fillId="0" borderId="0" xfId="5" applyFont="1" applyBorder="1" applyAlignment="1"/>
    <xf numFmtId="0" fontId="80" fillId="0" borderId="0" xfId="5" applyFont="1" applyBorder="1" applyAlignment="1">
      <alignment wrapText="1"/>
    </xf>
    <xf numFmtId="177" fontId="80" fillId="0" borderId="0" xfId="5" applyNumberFormat="1" applyFont="1" applyBorder="1" applyAlignment="1" applyProtection="1">
      <protection locked="0"/>
    </xf>
    <xf numFmtId="0" fontId="71" fillId="9" borderId="23" xfId="5" applyNumberFormat="1" applyFont="1" applyFill="1" applyBorder="1" applyAlignment="1">
      <alignment horizontal="left"/>
    </xf>
    <xf numFmtId="0" fontId="68" fillId="0" borderId="25" xfId="5" applyFont="1" applyFill="1" applyBorder="1" applyAlignment="1"/>
    <xf numFmtId="0" fontId="68" fillId="0" borderId="10" xfId="5" applyNumberFormat="1" applyFont="1" applyFill="1" applyBorder="1" applyAlignment="1" applyProtection="1">
      <alignment horizontal="center" shrinkToFit="1"/>
      <protection locked="0"/>
    </xf>
    <xf numFmtId="0" fontId="80" fillId="0" borderId="19" xfId="5" applyFont="1" applyFill="1" applyBorder="1" applyAlignment="1"/>
    <xf numFmtId="0" fontId="80" fillId="0" borderId="32" xfId="5" applyFont="1" applyFill="1" applyBorder="1" applyAlignment="1"/>
    <xf numFmtId="0" fontId="80" fillId="0" borderId="32" xfId="5" applyFont="1" applyFill="1" applyBorder="1" applyAlignment="1">
      <alignment wrapText="1"/>
    </xf>
    <xf numFmtId="0" fontId="80" fillId="0" borderId="25" xfId="5" applyFont="1" applyFill="1" applyBorder="1" applyAlignment="1"/>
    <xf numFmtId="0" fontId="80" fillId="0" borderId="20" xfId="5" applyFont="1" applyFill="1" applyBorder="1" applyAlignment="1"/>
    <xf numFmtId="177" fontId="80" fillId="0" borderId="9" xfId="5" applyNumberFormat="1" applyFont="1" applyFill="1" applyBorder="1" applyAlignment="1" applyProtection="1">
      <protection locked="0"/>
    </xf>
    <xf numFmtId="0" fontId="80" fillId="0" borderId="17" xfId="5" applyFont="1" applyFill="1" applyBorder="1" applyAlignment="1"/>
    <xf numFmtId="0" fontId="68" fillId="10" borderId="19" xfId="3" applyFont="1" applyFill="1" applyBorder="1" applyAlignment="1" applyProtection="1">
      <alignment horizontal="left" shrinkToFit="1"/>
      <protection locked="0"/>
    </xf>
    <xf numFmtId="0" fontId="80" fillId="10" borderId="23" xfId="3" applyFont="1" applyFill="1" applyBorder="1" applyAlignment="1" applyProtection="1">
      <protection locked="0"/>
    </xf>
    <xf numFmtId="0" fontId="80" fillId="0" borderId="26" xfId="5" applyFont="1" applyFill="1" applyBorder="1" applyAlignment="1"/>
    <xf numFmtId="0" fontId="80" fillId="0" borderId="26" xfId="5" applyFont="1" applyFill="1" applyBorder="1" applyAlignment="1">
      <alignment wrapText="1"/>
    </xf>
    <xf numFmtId="0" fontId="80" fillId="0" borderId="23" xfId="5" applyFont="1" applyFill="1" applyBorder="1" applyAlignment="1"/>
    <xf numFmtId="0" fontId="68" fillId="16" borderId="0" xfId="3" applyFont="1" applyFill="1" applyBorder="1" applyAlignment="1" applyProtection="1">
      <alignment horizontal="left" shrinkToFit="1"/>
      <protection locked="0"/>
    </xf>
    <xf numFmtId="0" fontId="80" fillId="16" borderId="0" xfId="3" applyFont="1" applyFill="1" applyBorder="1" applyAlignment="1" applyProtection="1">
      <protection locked="0"/>
    </xf>
    <xf numFmtId="176" fontId="71" fillId="0" borderId="0" xfId="5" applyNumberFormat="1" applyFont="1" applyBorder="1" applyAlignment="1">
      <alignment horizontal="right" wrapText="1"/>
    </xf>
    <xf numFmtId="0" fontId="84" fillId="17" borderId="19" xfId="5" applyNumberFormat="1" applyFont="1" applyFill="1" applyBorder="1" applyAlignment="1">
      <alignment horizontal="left" shrinkToFit="1"/>
    </xf>
    <xf numFmtId="0" fontId="71" fillId="17" borderId="23" xfId="5" applyNumberFormat="1" applyFont="1" applyFill="1" applyBorder="1" applyAlignment="1">
      <alignment horizontal="left"/>
    </xf>
    <xf numFmtId="0" fontId="68" fillId="0" borderId="2" xfId="5" applyNumberFormat="1" applyFont="1" applyFill="1" applyBorder="1" applyAlignment="1">
      <alignment horizontal="center" shrinkToFit="1"/>
    </xf>
    <xf numFmtId="0" fontId="68" fillId="0" borderId="19" xfId="5" applyNumberFormat="1" applyFont="1" applyBorder="1" applyAlignment="1">
      <alignment horizontal="right" wrapText="1"/>
    </xf>
    <xf numFmtId="0" fontId="68" fillId="0" borderId="23" xfId="5" applyNumberFormat="1" applyFont="1" applyBorder="1" applyAlignment="1">
      <alignment horizontal="right" wrapText="1"/>
    </xf>
    <xf numFmtId="177" fontId="80" fillId="0" borderId="7" xfId="5" applyNumberFormat="1" applyFont="1" applyBorder="1" applyAlignment="1"/>
    <xf numFmtId="2" fontId="84" fillId="0" borderId="19" xfId="0" applyNumberFormat="1" applyFont="1" applyBorder="1" applyAlignment="1"/>
    <xf numFmtId="2" fontId="84" fillId="0" borderId="26" xfId="0" applyNumberFormat="1" applyFont="1" applyBorder="1" applyAlignment="1"/>
    <xf numFmtId="2" fontId="84" fillId="0" borderId="26" xfId="0" applyNumberFormat="1" applyFont="1" applyBorder="1" applyAlignment="1">
      <alignment wrapText="1"/>
    </xf>
    <xf numFmtId="2" fontId="84" fillId="0" borderId="23" xfId="0" applyNumberFormat="1" applyFont="1" applyBorder="1" applyAlignment="1"/>
    <xf numFmtId="2" fontId="80" fillId="0" borderId="3" xfId="0" applyNumberFormat="1" applyFont="1" applyBorder="1" applyAlignment="1"/>
    <xf numFmtId="2" fontId="80" fillId="0" borderId="3" xfId="0" applyNumberFormat="1" applyFont="1" applyBorder="1" applyAlignment="1">
      <alignment wrapText="1"/>
    </xf>
    <xf numFmtId="0" fontId="80" fillId="16" borderId="19" xfId="5" applyNumberFormat="1" applyFont="1" applyFill="1" applyBorder="1" applyAlignment="1">
      <alignment horizontal="left" shrinkToFit="1"/>
    </xf>
    <xf numFmtId="0" fontId="80" fillId="16" borderId="23" xfId="5" applyNumberFormat="1" applyFont="1" applyFill="1" applyBorder="1" applyAlignment="1">
      <alignment horizontal="left" shrinkToFit="1"/>
    </xf>
    <xf numFmtId="2" fontId="68" fillId="0" borderId="17" xfId="5" applyNumberFormat="1" applyFont="1" applyBorder="1" applyAlignment="1">
      <alignment horizontal="right" wrapText="1"/>
    </xf>
    <xf numFmtId="2" fontId="68" fillId="0" borderId="27" xfId="5" applyNumberFormat="1" applyFont="1" applyBorder="1" applyAlignment="1">
      <alignment horizontal="right" wrapText="1"/>
    </xf>
    <xf numFmtId="2" fontId="68" fillId="0" borderId="24" xfId="5" applyNumberFormat="1" applyFont="1" applyBorder="1" applyAlignment="1">
      <alignment horizontal="right" wrapText="1"/>
    </xf>
    <xf numFmtId="0" fontId="71" fillId="9" borderId="24" xfId="5" applyNumberFormat="1" applyFont="1" applyFill="1" applyBorder="1" applyAlignment="1">
      <alignment horizontal="left"/>
    </xf>
    <xf numFmtId="0" fontId="68" fillId="16" borderId="3" xfId="5" applyNumberFormat="1" applyFont="1" applyFill="1" applyBorder="1" applyAlignment="1" applyProtection="1">
      <alignment horizontal="center" shrinkToFit="1"/>
      <protection locked="0"/>
    </xf>
    <xf numFmtId="0" fontId="71" fillId="17" borderId="2" xfId="3" applyFont="1" applyFill="1" applyBorder="1" applyAlignment="1" applyProtection="1">
      <alignment shrinkToFit="1"/>
      <protection locked="0"/>
    </xf>
    <xf numFmtId="0" fontId="71" fillId="17" borderId="4" xfId="3" applyFont="1" applyFill="1" applyBorder="1" applyAlignment="1" applyProtection="1">
      <alignment shrinkToFit="1"/>
      <protection locked="0"/>
    </xf>
    <xf numFmtId="2" fontId="81" fillId="0" borderId="0" xfId="0" applyNumberFormat="1" applyFont="1">
      <alignment vertical="center"/>
    </xf>
    <xf numFmtId="0" fontId="68" fillId="0" borderId="4" xfId="5" applyNumberFormat="1" applyFont="1" applyBorder="1" applyAlignment="1" applyProtection="1">
      <alignment horizontal="left" wrapText="1"/>
      <protection locked="0"/>
    </xf>
    <xf numFmtId="0" fontId="80" fillId="16" borderId="19" xfId="5" applyFont="1" applyFill="1" applyBorder="1" applyAlignment="1"/>
    <xf numFmtId="0" fontId="80" fillId="16" borderId="26" xfId="5" applyFont="1" applyFill="1" applyBorder="1" applyAlignment="1"/>
    <xf numFmtId="0" fontId="80" fillId="16" borderId="26" xfId="5" applyFont="1" applyFill="1" applyBorder="1" applyAlignment="1">
      <alignment wrapText="1"/>
    </xf>
    <xf numFmtId="0" fontId="80" fillId="16" borderId="23" xfId="5" applyFont="1" applyFill="1" applyBorder="1" applyAlignment="1"/>
    <xf numFmtId="177" fontId="84" fillId="16" borderId="4" xfId="5" applyNumberFormat="1" applyFont="1" applyFill="1" applyBorder="1" applyAlignment="1" applyProtection="1">
      <protection locked="0"/>
    </xf>
    <xf numFmtId="4" fontId="68" fillId="16" borderId="19" xfId="5" applyNumberFormat="1" applyFont="1" applyFill="1" applyBorder="1" applyAlignment="1">
      <alignment horizontal="right"/>
    </xf>
    <xf numFmtId="4" fontId="68" fillId="16" borderId="26" xfId="5" applyNumberFormat="1" applyFont="1" applyFill="1" applyBorder="1" applyAlignment="1">
      <alignment horizontal="right"/>
    </xf>
    <xf numFmtId="4" fontId="68" fillId="16" borderId="26" xfId="5" applyNumberFormat="1" applyFont="1" applyFill="1" applyBorder="1" applyAlignment="1">
      <alignment horizontal="right" wrapText="1"/>
    </xf>
    <xf numFmtId="4" fontId="68" fillId="16" borderId="23" xfId="5" applyNumberFormat="1" applyFont="1" applyFill="1" applyBorder="1" applyAlignment="1">
      <alignment horizontal="right"/>
    </xf>
    <xf numFmtId="177" fontId="80" fillId="16" borderId="4" xfId="5" applyNumberFormat="1" applyFont="1" applyFill="1" applyBorder="1" applyAlignment="1" applyProtection="1">
      <protection locked="0"/>
    </xf>
    <xf numFmtId="0" fontId="68" fillId="0" borderId="3" xfId="5" applyNumberFormat="1" applyFont="1" applyBorder="1" applyAlignment="1">
      <alignment wrapText="1"/>
    </xf>
    <xf numFmtId="0" fontId="68" fillId="0" borderId="3" xfId="5" applyNumberFormat="1" applyFont="1" applyBorder="1" applyAlignment="1">
      <alignment shrinkToFit="1"/>
    </xf>
    <xf numFmtId="178" fontId="71" fillId="0" borderId="19" xfId="5" applyNumberFormat="1" applyFont="1" applyBorder="1" applyAlignment="1">
      <alignment wrapText="1"/>
    </xf>
    <xf numFmtId="178" fontId="71" fillId="0" borderId="26" xfId="5" applyNumberFormat="1" applyFont="1" applyBorder="1" applyAlignment="1">
      <alignment wrapText="1"/>
    </xf>
    <xf numFmtId="178" fontId="71" fillId="0" borderId="23" xfId="5" applyNumberFormat="1" applyFont="1" applyBorder="1" applyAlignment="1">
      <alignment wrapText="1"/>
    </xf>
    <xf numFmtId="0" fontId="71" fillId="0" borderId="30" xfId="5" applyNumberFormat="1" applyFont="1" applyBorder="1" applyAlignment="1"/>
    <xf numFmtId="0" fontId="71" fillId="0" borderId="28" xfId="5" applyNumberFormat="1" applyFont="1" applyBorder="1" applyAlignment="1">
      <alignment shrinkToFit="1"/>
    </xf>
    <xf numFmtId="0" fontId="68" fillId="0" borderId="52" xfId="5" applyNumberFormat="1" applyFont="1" applyBorder="1" applyAlignment="1">
      <alignment wrapText="1"/>
    </xf>
    <xf numFmtId="0" fontId="68" fillId="0" borderId="52" xfId="5" applyNumberFormat="1" applyFont="1" applyBorder="1" applyAlignment="1">
      <alignment shrinkToFit="1"/>
    </xf>
    <xf numFmtId="178" fontId="71" fillId="0" borderId="18" xfId="5" applyNumberFormat="1" applyFont="1" applyBorder="1" applyAlignment="1">
      <alignment horizontal="right" wrapText="1"/>
    </xf>
    <xf numFmtId="178" fontId="71" fillId="0" borderId="38" xfId="5" applyNumberFormat="1" applyFont="1" applyBorder="1" applyAlignment="1">
      <alignment horizontal="right" wrapText="1"/>
    </xf>
    <xf numFmtId="178" fontId="84" fillId="0" borderId="29" xfId="5" applyNumberFormat="1" applyFont="1" applyBorder="1" applyAlignment="1">
      <alignment horizontal="right"/>
    </xf>
    <xf numFmtId="178" fontId="84" fillId="0" borderId="29" xfId="5" applyNumberFormat="1" applyFont="1" applyBorder="1" applyAlignment="1"/>
    <xf numFmtId="177" fontId="84" fillId="0" borderId="39" xfId="5" applyNumberFormat="1" applyFont="1" applyBorder="1" applyAlignment="1" applyProtection="1">
      <protection locked="0"/>
    </xf>
    <xf numFmtId="0" fontId="68" fillId="0" borderId="74" xfId="5" applyFont="1" applyFill="1" applyBorder="1" applyAlignment="1"/>
    <xf numFmtId="0" fontId="80" fillId="0" borderId="74" xfId="3" applyFont="1" applyBorder="1" applyAlignment="1" applyProtection="1">
      <protection locked="0"/>
    </xf>
    <xf numFmtId="0" fontId="68" fillId="0" borderId="74" xfId="3" applyFont="1" applyFill="1" applyBorder="1" applyAlignment="1" applyProtection="1">
      <protection locked="0"/>
    </xf>
    <xf numFmtId="0" fontId="68" fillId="0" borderId="74" xfId="5" applyNumberFormat="1" applyFont="1" applyBorder="1" applyAlignment="1" applyProtection="1">
      <alignment horizontal="center" shrinkToFit="1"/>
      <protection locked="0"/>
    </xf>
    <xf numFmtId="4" fontId="68" fillId="0" borderId="74" xfId="5" applyNumberFormat="1" applyFont="1" applyFill="1" applyBorder="1" applyAlignment="1">
      <alignment horizontal="right"/>
    </xf>
    <xf numFmtId="4" fontId="68" fillId="0" borderId="74" xfId="5" applyNumberFormat="1" applyFont="1" applyFill="1" applyBorder="1" applyAlignment="1">
      <alignment horizontal="right" wrapText="1"/>
    </xf>
    <xf numFmtId="177" fontId="80" fillId="0" borderId="74" xfId="5" applyNumberFormat="1" applyFont="1" applyBorder="1" applyAlignment="1" applyProtection="1">
      <protection locked="0"/>
    </xf>
    <xf numFmtId="0" fontId="68" fillId="0" borderId="0" xfId="3" applyFont="1" applyFill="1" applyBorder="1" applyAlignment="1" applyProtection="1">
      <protection locked="0"/>
    </xf>
    <xf numFmtId="4" fontId="68" fillId="0" borderId="0" xfId="5" applyNumberFormat="1" applyFont="1" applyFill="1" applyBorder="1" applyAlignment="1">
      <alignment horizontal="right"/>
    </xf>
    <xf numFmtId="0" fontId="71" fillId="0" borderId="34" xfId="5" applyNumberFormat="1" applyFont="1" applyBorder="1" applyAlignment="1"/>
    <xf numFmtId="0" fontId="71" fillId="0" borderId="35" xfId="5" applyNumberFormat="1" applyFont="1" applyBorder="1" applyAlignment="1">
      <alignment shrinkToFit="1"/>
    </xf>
    <xf numFmtId="0" fontId="68" fillId="0" borderId="35" xfId="3" applyFont="1" applyFill="1" applyBorder="1" applyAlignment="1" applyProtection="1">
      <protection locked="0"/>
    </xf>
    <xf numFmtId="0" fontId="68" fillId="0" borderId="35" xfId="5" applyNumberFormat="1" applyFont="1" applyBorder="1" applyAlignment="1" applyProtection="1">
      <alignment horizontal="center" shrinkToFit="1"/>
      <protection locked="0"/>
    </xf>
    <xf numFmtId="178" fontId="84" fillId="0" borderId="40" xfId="5" applyNumberFormat="1" applyFont="1" applyBorder="1" applyAlignment="1"/>
    <xf numFmtId="178" fontId="84" fillId="0" borderId="37" xfId="5" applyNumberFormat="1" applyFont="1" applyBorder="1" applyAlignment="1"/>
    <xf numFmtId="178" fontId="84" fillId="0" borderId="37" xfId="5" applyNumberFormat="1" applyFont="1" applyBorder="1" applyAlignment="1">
      <alignment wrapText="1"/>
    </xf>
    <xf numFmtId="178" fontId="84" fillId="0" borderId="36" xfId="5" applyNumberFormat="1" applyFont="1" applyBorder="1" applyAlignment="1"/>
    <xf numFmtId="0" fontId="80" fillId="0" borderId="0" xfId="0" applyFont="1">
      <alignment vertical="center"/>
    </xf>
    <xf numFmtId="177" fontId="84" fillId="0" borderId="50" xfId="5" applyNumberFormat="1" applyFont="1" applyBorder="1" applyAlignment="1" applyProtection="1">
      <protection locked="0"/>
    </xf>
    <xf numFmtId="178" fontId="84" fillId="0" borderId="0" xfId="5" applyNumberFormat="1" applyFont="1" applyBorder="1" applyAlignment="1"/>
    <xf numFmtId="178" fontId="84" fillId="0" borderId="0" xfId="5" applyNumberFormat="1" applyFont="1" applyBorder="1" applyAlignment="1">
      <alignment wrapText="1"/>
    </xf>
    <xf numFmtId="0" fontId="80" fillId="0" borderId="8" xfId="5" applyFont="1" applyBorder="1" applyAlignment="1"/>
    <xf numFmtId="0" fontId="80" fillId="0" borderId="8" xfId="5" applyFont="1" applyBorder="1" applyAlignment="1">
      <alignment wrapText="1"/>
    </xf>
    <xf numFmtId="177" fontId="80" fillId="0" borderId="8" xfId="5" applyNumberFormat="1" applyFont="1" applyBorder="1" applyAlignment="1" applyProtection="1">
      <protection locked="0"/>
    </xf>
    <xf numFmtId="0" fontId="92" fillId="2" borderId="20" xfId="5" applyNumberFormat="1" applyFont="1" applyFill="1" applyBorder="1" applyAlignment="1">
      <alignment vertical="center" shrinkToFit="1"/>
    </xf>
    <xf numFmtId="0" fontId="92" fillId="2" borderId="25" xfId="5" applyNumberFormat="1" applyFont="1" applyFill="1" applyBorder="1" applyAlignment="1">
      <alignment vertical="center"/>
    </xf>
    <xf numFmtId="0" fontId="92" fillId="2" borderId="13" xfId="5" applyNumberFormat="1" applyFont="1" applyFill="1" applyBorder="1" applyAlignment="1">
      <alignment vertical="center"/>
    </xf>
    <xf numFmtId="0" fontId="92" fillId="2" borderId="13" xfId="5" applyNumberFormat="1" applyFont="1" applyFill="1" applyBorder="1" applyAlignment="1">
      <alignment vertical="center" shrinkToFit="1"/>
    </xf>
    <xf numFmtId="177" fontId="58" fillId="0" borderId="71" xfId="5" applyNumberFormat="1" applyFont="1" applyBorder="1" applyAlignment="1">
      <alignment horizontal="center"/>
    </xf>
    <xf numFmtId="0" fontId="93" fillId="0" borderId="0" xfId="0" applyFont="1">
      <alignment vertical="center"/>
    </xf>
    <xf numFmtId="0" fontId="92" fillId="2" borderId="20" xfId="5" applyNumberFormat="1" applyFont="1" applyFill="1" applyBorder="1" applyAlignment="1">
      <alignment horizontal="left" vertical="center" shrinkToFit="1"/>
    </xf>
    <xf numFmtId="0" fontId="92" fillId="2" borderId="25" xfId="5" applyNumberFormat="1" applyFont="1" applyFill="1" applyBorder="1" applyAlignment="1">
      <alignment horizontal="left" vertical="center"/>
    </xf>
    <xf numFmtId="0" fontId="92" fillId="2" borderId="13" xfId="5" applyNumberFormat="1" applyFont="1" applyFill="1" applyBorder="1" applyAlignment="1">
      <alignment horizontal="left" vertical="center"/>
    </xf>
    <xf numFmtId="0" fontId="92" fillId="2" borderId="13" xfId="5" applyNumberFormat="1" applyFont="1" applyFill="1" applyBorder="1" applyAlignment="1">
      <alignment horizontal="left" vertical="center" shrinkToFit="1"/>
    </xf>
    <xf numFmtId="0" fontId="92" fillId="2" borderId="19" xfId="0" applyNumberFormat="1" applyFont="1" applyFill="1" applyBorder="1" applyAlignment="1">
      <alignment horizontal="center" vertical="center" wrapText="1"/>
    </xf>
    <xf numFmtId="0" fontId="92" fillId="2" borderId="26" xfId="0" applyNumberFormat="1" applyFont="1" applyFill="1" applyBorder="1" applyAlignment="1">
      <alignment horizontal="center" vertical="center" wrapText="1"/>
    </xf>
    <xf numFmtId="0" fontId="94" fillId="2" borderId="26" xfId="0" applyNumberFormat="1" applyFont="1" applyFill="1" applyBorder="1" applyAlignment="1">
      <alignment horizontal="center" vertical="center" wrapText="1"/>
    </xf>
    <xf numFmtId="0" fontId="94" fillId="2" borderId="23" xfId="0" applyNumberFormat="1" applyFont="1" applyFill="1" applyBorder="1" applyAlignment="1">
      <alignment horizontal="center" vertical="center" wrapText="1"/>
    </xf>
    <xf numFmtId="0" fontId="92" fillId="2" borderId="19" xfId="0" applyNumberFormat="1" applyFont="1" applyFill="1" applyBorder="1" applyAlignment="1">
      <alignment horizontal="center" vertical="center"/>
    </xf>
    <xf numFmtId="177" fontId="92" fillId="2" borderId="6" xfId="5" applyNumberFormat="1" applyFont="1" applyFill="1" applyBorder="1" applyAlignment="1">
      <alignment horizontal="center"/>
    </xf>
    <xf numFmtId="0" fontId="92" fillId="0" borderId="72" xfId="5" applyNumberFormat="1" applyFont="1" applyBorder="1" applyAlignment="1"/>
    <xf numFmtId="0" fontId="92" fillId="0" borderId="3" xfId="5" applyNumberFormat="1" applyFont="1" applyBorder="1" applyAlignment="1">
      <alignment shrinkToFit="1"/>
    </xf>
    <xf numFmtId="0" fontId="95" fillId="0" borderId="3" xfId="5" applyNumberFormat="1" applyFont="1" applyBorder="1" applyAlignment="1">
      <alignment horizontal="left" wrapText="1"/>
    </xf>
    <xf numFmtId="0" fontId="95" fillId="0" borderId="3" xfId="5" applyNumberFormat="1" applyFont="1" applyBorder="1" applyAlignment="1">
      <alignment horizontal="center" shrinkToFit="1"/>
    </xf>
    <xf numFmtId="178" fontId="92" fillId="0" borderId="19" xfId="5" applyNumberFormat="1" applyFont="1" applyBorder="1" applyAlignment="1">
      <alignment horizontal="right" wrapText="1"/>
    </xf>
    <xf numFmtId="178" fontId="92" fillId="0" borderId="26" xfId="5" applyNumberFormat="1" applyFont="1" applyBorder="1" applyAlignment="1">
      <alignment horizontal="right" wrapText="1"/>
    </xf>
    <xf numFmtId="178" fontId="92" fillId="0" borderId="23" xfId="5" applyNumberFormat="1" applyFont="1" applyBorder="1" applyAlignment="1">
      <alignment horizontal="right" wrapText="1"/>
    </xf>
    <xf numFmtId="177" fontId="56" fillId="0" borderId="75" xfId="5" applyNumberFormat="1" applyFont="1" applyBorder="1" applyAlignment="1" applyProtection="1">
      <protection locked="0"/>
    </xf>
    <xf numFmtId="0" fontId="96" fillId="0" borderId="0" xfId="5" applyNumberFormat="1" applyFont="1" applyBorder="1" applyAlignment="1">
      <alignment wrapText="1"/>
    </xf>
    <xf numFmtId="0" fontId="96" fillId="0" borderId="0" xfId="5" applyNumberFormat="1" applyFont="1" applyBorder="1" applyAlignment="1">
      <alignment shrinkToFit="1"/>
    </xf>
    <xf numFmtId="0" fontId="95" fillId="0" borderId="0" xfId="5" applyNumberFormat="1" applyFont="1" applyBorder="1" applyAlignment="1">
      <alignment wrapText="1"/>
    </xf>
    <xf numFmtId="0" fontId="92" fillId="0" borderId="0" xfId="5" applyNumberFormat="1" applyFont="1" applyBorder="1" applyAlignment="1">
      <alignment shrinkToFit="1"/>
    </xf>
    <xf numFmtId="0" fontId="95" fillId="0" borderId="0" xfId="5" applyNumberFormat="1" applyFont="1" applyBorder="1" applyAlignment="1">
      <alignment horizontal="right" wrapText="1"/>
    </xf>
    <xf numFmtId="177" fontId="58" fillId="0" borderId="0" xfId="5" applyNumberFormat="1" applyFont="1" applyBorder="1">
      <alignment vertical="center"/>
    </xf>
    <xf numFmtId="0" fontId="58" fillId="0" borderId="1" xfId="5" applyFont="1" applyFill="1" applyBorder="1" applyAlignment="1"/>
    <xf numFmtId="0" fontId="58" fillId="0" borderId="1" xfId="5" applyFont="1" applyFill="1" applyBorder="1" applyAlignment="1">
      <alignment shrinkToFit="1"/>
    </xf>
    <xf numFmtId="0" fontId="58" fillId="0" borderId="1" xfId="5" applyFont="1" applyFill="1" applyBorder="1" applyAlignment="1">
      <alignment wrapText="1"/>
    </xf>
    <xf numFmtId="177" fontId="58" fillId="0" borderId="1" xfId="5" applyNumberFormat="1" applyFont="1" applyFill="1" applyBorder="1" applyAlignment="1" applyProtection="1">
      <protection locked="0"/>
    </xf>
    <xf numFmtId="0" fontId="97" fillId="0" borderId="0" xfId="5" applyNumberFormat="1" applyFont="1" applyBorder="1" applyAlignment="1">
      <alignment wrapText="1"/>
    </xf>
    <xf numFmtId="0" fontId="80" fillId="0" borderId="8" xfId="5" applyFont="1" applyFill="1" applyBorder="1" applyAlignment="1">
      <alignment shrinkToFit="1"/>
    </xf>
    <xf numFmtId="0" fontId="28" fillId="0" borderId="27" xfId="0" applyNumberFormat="1" applyFont="1" applyFill="1" applyBorder="1" applyAlignment="1">
      <alignment horizontal="center" vertical="center" wrapText="1"/>
    </xf>
    <xf numFmtId="0" fontId="28" fillId="0" borderId="22" xfId="0" applyNumberFormat="1" applyFont="1" applyFill="1" applyBorder="1" applyAlignment="1">
      <alignment horizontal="center" vertical="center" wrapText="1"/>
    </xf>
    <xf numFmtId="180" fontId="10" fillId="0" borderId="76" xfId="0" applyNumberFormat="1" applyFont="1" applyFill="1" applyBorder="1" applyAlignment="1">
      <alignment vertical="center"/>
    </xf>
    <xf numFmtId="180" fontId="10" fillId="0" borderId="77" xfId="0" applyNumberFormat="1" applyFont="1" applyFill="1" applyBorder="1" applyAlignment="1">
      <alignment vertical="center"/>
    </xf>
    <xf numFmtId="180" fontId="10" fillId="0" borderId="78" xfId="0" applyNumberFormat="1" applyFont="1" applyFill="1" applyBorder="1" applyAlignment="1">
      <alignment vertical="center"/>
    </xf>
    <xf numFmtId="180" fontId="10" fillId="0" borderId="79" xfId="0" applyNumberFormat="1" applyFont="1" applyFill="1" applyBorder="1" applyAlignment="1">
      <alignment vertical="center"/>
    </xf>
    <xf numFmtId="180" fontId="10" fillId="0" borderId="80" xfId="0" applyNumberFormat="1" applyFont="1" applyFill="1" applyBorder="1" applyAlignment="1">
      <alignment vertical="center"/>
    </xf>
    <xf numFmtId="180" fontId="10" fillId="0" borderId="81" xfId="0" applyNumberFormat="1" applyFont="1" applyFill="1" applyBorder="1" applyAlignment="1">
      <alignment vertical="center"/>
    </xf>
    <xf numFmtId="180" fontId="10" fillId="0" borderId="82" xfId="0" applyNumberFormat="1" applyFont="1" applyFill="1" applyBorder="1" applyAlignment="1">
      <alignment vertical="center"/>
    </xf>
    <xf numFmtId="180" fontId="10" fillId="0" borderId="83" xfId="0" applyNumberFormat="1" applyFont="1" applyFill="1" applyBorder="1" applyAlignment="1">
      <alignment vertical="center"/>
    </xf>
    <xf numFmtId="180" fontId="10" fillId="0" borderId="84" xfId="0" applyNumberFormat="1" applyFont="1" applyFill="1" applyBorder="1" applyAlignment="1">
      <alignment vertical="center"/>
    </xf>
    <xf numFmtId="0" fontId="10" fillId="0" borderId="76" xfId="0" applyNumberFormat="1" applyFont="1" applyFill="1" applyBorder="1" applyAlignment="1">
      <alignment vertical="center" shrinkToFit="1"/>
    </xf>
    <xf numFmtId="0" fontId="10" fillId="0" borderId="78" xfId="0" applyNumberFormat="1" applyFont="1" applyFill="1" applyBorder="1" applyAlignment="1">
      <alignment vertical="center"/>
    </xf>
    <xf numFmtId="0" fontId="10" fillId="0" borderId="80" xfId="0" applyNumberFormat="1" applyFont="1" applyFill="1" applyBorder="1" applyAlignment="1">
      <alignment vertical="center"/>
    </xf>
    <xf numFmtId="180" fontId="10" fillId="0" borderId="85" xfId="0" applyNumberFormat="1" applyFont="1" applyFill="1" applyBorder="1" applyAlignment="1">
      <alignment vertical="center"/>
    </xf>
    <xf numFmtId="180" fontId="10" fillId="0" borderId="76" xfId="4" applyNumberFormat="1" applyFont="1" applyBorder="1" applyProtection="1">
      <alignment vertical="center"/>
      <protection locked="0"/>
    </xf>
    <xf numFmtId="178" fontId="10" fillId="0" borderId="86" xfId="4" applyNumberFormat="1" applyFont="1" applyBorder="1" applyProtection="1">
      <alignment vertical="center"/>
      <protection locked="0"/>
    </xf>
    <xf numFmtId="178" fontId="10" fillId="0" borderId="77" xfId="4" applyNumberFormat="1" applyFont="1" applyBorder="1" applyProtection="1">
      <alignment vertical="center"/>
      <protection locked="0"/>
    </xf>
    <xf numFmtId="183" fontId="10" fillId="0" borderId="77" xfId="4" applyNumberFormat="1" applyFont="1" applyBorder="1" applyProtection="1">
      <alignment vertical="center"/>
      <protection locked="0"/>
    </xf>
    <xf numFmtId="180" fontId="10" fillId="0" borderId="87" xfId="0" applyNumberFormat="1" applyFont="1" applyFill="1" applyBorder="1" applyAlignment="1">
      <alignment vertical="center"/>
    </xf>
    <xf numFmtId="180" fontId="10" fillId="0" borderId="78" xfId="4" applyNumberFormat="1" applyFont="1" applyBorder="1" applyProtection="1">
      <alignment vertical="center"/>
      <protection locked="0"/>
    </xf>
    <xf numFmtId="178" fontId="10" fillId="0" borderId="88" xfId="4" applyNumberFormat="1" applyFont="1" applyBorder="1" applyProtection="1">
      <alignment vertical="center"/>
      <protection locked="0"/>
    </xf>
    <xf numFmtId="178" fontId="10" fillId="0" borderId="79" xfId="4" applyNumberFormat="1" applyFont="1" applyBorder="1" applyProtection="1">
      <alignment vertical="center"/>
      <protection locked="0"/>
    </xf>
    <xf numFmtId="183" fontId="10" fillId="0" borderId="79" xfId="4" applyNumberFormat="1" applyFont="1" applyBorder="1" applyProtection="1">
      <alignment vertical="center"/>
      <protection locked="0"/>
    </xf>
    <xf numFmtId="49" fontId="10" fillId="0" borderId="78" xfId="4" quotePrefix="1" applyNumberFormat="1" applyFont="1" applyBorder="1" applyAlignment="1" applyProtection="1">
      <alignment horizontal="right" vertical="center"/>
      <protection locked="0"/>
    </xf>
    <xf numFmtId="49" fontId="10" fillId="0" borderId="88" xfId="4" quotePrefix="1" applyNumberFormat="1" applyFont="1" applyBorder="1" applyAlignment="1" applyProtection="1">
      <alignment horizontal="right" vertical="center"/>
      <protection locked="0"/>
    </xf>
    <xf numFmtId="49" fontId="10" fillId="0" borderId="79" xfId="4" quotePrefix="1" applyNumberFormat="1" applyFont="1" applyBorder="1" applyAlignment="1" applyProtection="1">
      <alignment horizontal="right" vertical="center"/>
      <protection locked="0"/>
    </xf>
    <xf numFmtId="180" fontId="10" fillId="0" borderId="89" xfId="0" applyNumberFormat="1" applyFont="1" applyFill="1" applyBorder="1" applyAlignment="1">
      <alignment vertical="center"/>
    </xf>
    <xf numFmtId="180" fontId="10" fillId="0" borderId="80" xfId="4" applyNumberFormat="1" applyFont="1" applyBorder="1" applyProtection="1">
      <alignment vertical="center"/>
      <protection locked="0"/>
    </xf>
    <xf numFmtId="178" fontId="10" fillId="0" borderId="90" xfId="4" applyNumberFormat="1" applyFont="1" applyBorder="1" applyProtection="1">
      <alignment vertical="center"/>
      <protection locked="0"/>
    </xf>
    <xf numFmtId="178" fontId="10" fillId="0" borderId="81" xfId="4" applyNumberFormat="1" applyFont="1" applyBorder="1" applyProtection="1">
      <alignment vertical="center"/>
      <protection locked="0"/>
    </xf>
    <xf numFmtId="183" fontId="10" fillId="0" borderId="81" xfId="4" applyNumberFormat="1" applyFont="1" applyBorder="1" applyProtection="1">
      <alignment vertical="center"/>
      <protection locked="0"/>
    </xf>
    <xf numFmtId="183" fontId="10" fillId="0" borderId="76" xfId="4" applyNumberFormat="1" applyFont="1" applyBorder="1" applyProtection="1">
      <alignment vertical="center"/>
      <protection locked="0"/>
    </xf>
    <xf numFmtId="183" fontId="10" fillId="0" borderId="78" xfId="4" applyNumberFormat="1" applyFont="1" applyBorder="1" applyProtection="1">
      <alignment vertical="center"/>
      <protection locked="0"/>
    </xf>
    <xf numFmtId="185" fontId="10" fillId="0" borderId="78" xfId="4" quotePrefix="1" applyNumberFormat="1" applyFont="1" applyBorder="1" applyAlignment="1" applyProtection="1">
      <alignment horizontal="right" vertical="center"/>
      <protection locked="0"/>
    </xf>
    <xf numFmtId="183" fontId="10" fillId="0" borderId="80" xfId="4" applyNumberFormat="1" applyFont="1" applyBorder="1" applyProtection="1">
      <alignment vertical="center"/>
      <protection locked="0"/>
    </xf>
    <xf numFmtId="183" fontId="10" fillId="0" borderId="76" xfId="4" applyNumberFormat="1" applyFont="1" applyFill="1" applyBorder="1" applyAlignment="1">
      <alignment vertical="center"/>
    </xf>
    <xf numFmtId="182" fontId="10" fillId="0" borderId="76" xfId="0" applyNumberFormat="1" applyFont="1" applyBorder="1" applyProtection="1">
      <alignment vertical="center"/>
      <protection locked="0"/>
    </xf>
    <xf numFmtId="183" fontId="10" fillId="0" borderId="78" xfId="4" applyNumberFormat="1" applyFont="1" applyFill="1" applyBorder="1" applyAlignment="1">
      <alignment vertical="center"/>
    </xf>
    <xf numFmtId="182" fontId="10" fillId="0" borderId="78" xfId="0" applyNumberFormat="1" applyFont="1" applyBorder="1" applyProtection="1">
      <alignment vertical="center"/>
      <protection locked="0"/>
    </xf>
    <xf numFmtId="183" fontId="10" fillId="0" borderId="80" xfId="4" applyNumberFormat="1" applyFont="1" applyFill="1" applyBorder="1" applyAlignment="1">
      <alignment vertical="center"/>
    </xf>
    <xf numFmtId="182" fontId="10" fillId="0" borderId="80" xfId="0" applyNumberFormat="1" applyFont="1" applyBorder="1" applyProtection="1">
      <alignment vertical="center"/>
      <protection locked="0"/>
    </xf>
    <xf numFmtId="0" fontId="20" fillId="0" borderId="78" xfId="0" applyNumberFormat="1" applyFont="1" applyFill="1" applyBorder="1" applyAlignment="1">
      <alignment vertical="center" wrapText="1" shrinkToFit="1"/>
    </xf>
    <xf numFmtId="0" fontId="20" fillId="0" borderId="78" xfId="0" applyNumberFormat="1" applyFont="1" applyFill="1" applyBorder="1" applyAlignment="1">
      <alignment vertical="center" wrapText="1"/>
    </xf>
    <xf numFmtId="185" fontId="10" fillId="0" borderId="78" xfId="4" quotePrefix="1" applyNumberFormat="1" applyFont="1" applyBorder="1" applyAlignment="1" applyProtection="1">
      <alignment vertical="center"/>
      <protection locked="0"/>
    </xf>
    <xf numFmtId="185" fontId="10" fillId="0" borderId="78" xfId="4" quotePrefix="1" applyNumberFormat="1" applyFont="1" applyBorder="1" applyAlignment="1" applyProtection="1">
      <alignment horizontal="center" vertical="center"/>
      <protection locked="0"/>
    </xf>
    <xf numFmtId="183" fontId="10" fillId="0" borderId="78" xfId="4" applyNumberFormat="1" applyFont="1" applyBorder="1" applyAlignment="1" applyProtection="1">
      <alignment vertical="center"/>
      <protection locked="0"/>
    </xf>
    <xf numFmtId="183" fontId="10" fillId="0" borderId="78" xfId="4" applyNumberFormat="1" applyFont="1" applyBorder="1" applyAlignment="1" applyProtection="1">
      <alignment horizontal="center" vertical="center"/>
      <protection locked="0"/>
    </xf>
    <xf numFmtId="0" fontId="20" fillId="0" borderId="80" xfId="0" applyNumberFormat="1" applyFont="1" applyFill="1" applyBorder="1" applyAlignment="1">
      <alignment horizontal="center" vertical="center" shrinkToFit="1"/>
    </xf>
    <xf numFmtId="0" fontId="23" fillId="0" borderId="85" xfId="0" applyNumberFormat="1" applyFont="1" applyFill="1" applyBorder="1" applyAlignment="1">
      <alignment vertical="center"/>
    </xf>
    <xf numFmtId="183" fontId="23" fillId="0" borderId="91" xfId="0" applyNumberFormat="1" applyFont="1" applyFill="1" applyBorder="1" applyAlignment="1">
      <alignment horizontal="right" vertical="center"/>
    </xf>
    <xf numFmtId="183" fontId="23" fillId="0" borderId="82" xfId="0" applyNumberFormat="1" applyFont="1" applyFill="1" applyBorder="1" applyAlignment="1">
      <alignment horizontal="right" vertical="center"/>
    </xf>
    <xf numFmtId="183" fontId="23" fillId="0" borderId="77" xfId="0" applyNumberFormat="1" applyFont="1" applyFill="1" applyBorder="1" applyAlignment="1">
      <alignment horizontal="right" vertical="center"/>
    </xf>
    <xf numFmtId="0" fontId="23" fillId="0" borderId="92" xfId="0" applyNumberFormat="1" applyFont="1" applyFill="1" applyBorder="1" applyAlignment="1">
      <alignment vertical="center"/>
    </xf>
    <xf numFmtId="183" fontId="23" fillId="0" borderId="93" xfId="0" applyNumberFormat="1" applyFont="1" applyFill="1" applyBorder="1" applyAlignment="1">
      <alignment horizontal="right" vertical="center"/>
    </xf>
    <xf numFmtId="183" fontId="23" fillId="0" borderId="83" xfId="0" applyNumberFormat="1" applyFont="1" applyFill="1" applyBorder="1" applyAlignment="1">
      <alignment horizontal="right" vertical="center"/>
    </xf>
    <xf numFmtId="183" fontId="23" fillId="0" borderId="79" xfId="0" applyNumberFormat="1" applyFont="1" applyFill="1" applyBorder="1" applyAlignment="1">
      <alignment horizontal="right" vertical="center"/>
    </xf>
    <xf numFmtId="0" fontId="23" fillId="0" borderId="94" xfId="0" applyNumberFormat="1" applyFont="1" applyFill="1" applyBorder="1" applyAlignment="1">
      <alignment vertical="center"/>
    </xf>
    <xf numFmtId="183" fontId="23" fillId="0" borderId="95" xfId="0" applyNumberFormat="1" applyFont="1" applyFill="1" applyBorder="1" applyAlignment="1">
      <alignment horizontal="right" vertical="center"/>
    </xf>
    <xf numFmtId="183" fontId="23" fillId="0" borderId="84" xfId="0" applyNumberFormat="1" applyFont="1" applyFill="1" applyBorder="1" applyAlignment="1">
      <alignment horizontal="right" vertical="center"/>
    </xf>
    <xf numFmtId="183" fontId="23" fillId="0" borderId="81" xfId="0" applyNumberFormat="1" applyFont="1" applyFill="1" applyBorder="1" applyAlignment="1">
      <alignment horizontal="right" vertical="center"/>
    </xf>
    <xf numFmtId="183" fontId="23" fillId="0" borderId="96" xfId="0" applyNumberFormat="1" applyFont="1" applyFill="1" applyBorder="1" applyAlignment="1">
      <alignment horizontal="right" vertical="center"/>
    </xf>
    <xf numFmtId="183" fontId="23" fillId="0" borderId="97" xfId="0" applyNumberFormat="1" applyFont="1" applyFill="1" applyBorder="1" applyAlignment="1">
      <alignment horizontal="right" vertical="center"/>
    </xf>
    <xf numFmtId="183" fontId="23" fillId="0" borderId="98" xfId="0" applyNumberFormat="1" applyFont="1" applyFill="1" applyBorder="1" applyAlignment="1">
      <alignment horizontal="right" vertical="center"/>
    </xf>
    <xf numFmtId="4" fontId="25" fillId="0" borderId="99" xfId="2" applyNumberFormat="1" applyFont="1" applyFill="1" applyBorder="1" applyAlignment="1">
      <alignment horizontal="right" wrapText="1"/>
    </xf>
    <xf numFmtId="4" fontId="25" fillId="0" borderId="100" xfId="2" applyNumberFormat="1" applyFont="1" applyFill="1" applyBorder="1" applyAlignment="1">
      <alignment horizontal="right" wrapText="1"/>
    </xf>
    <xf numFmtId="4" fontId="25" fillId="0" borderId="77" xfId="2" applyNumberFormat="1" applyFont="1" applyFill="1" applyBorder="1" applyAlignment="1">
      <alignment horizontal="right" wrapText="1"/>
    </xf>
    <xf numFmtId="4" fontId="25" fillId="0" borderId="99" xfId="1" applyNumberFormat="1" applyFont="1" applyFill="1" applyBorder="1" applyAlignment="1">
      <alignment horizontal="right"/>
    </xf>
    <xf numFmtId="4" fontId="25" fillId="0" borderId="100" xfId="1" applyNumberFormat="1" applyFont="1" applyFill="1" applyBorder="1" applyAlignment="1">
      <alignment horizontal="right"/>
    </xf>
    <xf numFmtId="4" fontId="25" fillId="0" borderId="86" xfId="1" applyNumberFormat="1" applyFont="1" applyFill="1" applyBorder="1" applyAlignment="1">
      <alignment horizontal="right"/>
    </xf>
    <xf numFmtId="4" fontId="25" fillId="0" borderId="101" xfId="1" applyNumberFormat="1" applyFont="1" applyFill="1" applyBorder="1" applyAlignment="1">
      <alignment horizontal="right"/>
    </xf>
    <xf numFmtId="4" fontId="25" fillId="0" borderId="86" xfId="2" applyNumberFormat="1" applyFont="1" applyFill="1" applyBorder="1" applyAlignment="1">
      <alignment wrapText="1"/>
    </xf>
    <xf numFmtId="4" fontId="25" fillId="0" borderId="87" xfId="2" applyNumberFormat="1" applyFont="1" applyFill="1" applyBorder="1" applyAlignment="1">
      <alignment horizontal="right" wrapText="1"/>
    </xf>
    <xf numFmtId="4" fontId="25" fillId="0" borderId="102" xfId="2" applyNumberFormat="1" applyFont="1" applyFill="1" applyBorder="1" applyAlignment="1">
      <alignment horizontal="right" wrapText="1"/>
    </xf>
    <xf numFmtId="4" fontId="25" fillId="0" borderId="79" xfId="2" applyNumberFormat="1" applyFont="1" applyFill="1" applyBorder="1" applyAlignment="1">
      <alignment horizontal="right" wrapText="1"/>
    </xf>
    <xf numFmtId="4" fontId="25" fillId="0" borderId="87" xfId="1" applyNumberFormat="1" applyFont="1" applyFill="1" applyBorder="1" applyAlignment="1">
      <alignment horizontal="right"/>
    </xf>
    <xf numFmtId="4" fontId="25" fillId="0" borderId="102" xfId="1" applyNumberFormat="1" applyFont="1" applyFill="1" applyBorder="1" applyAlignment="1">
      <alignment horizontal="right"/>
    </xf>
    <xf numFmtId="4" fontId="25" fillId="0" borderId="88" xfId="1" applyNumberFormat="1" applyFont="1" applyFill="1" applyBorder="1" applyAlignment="1">
      <alignment horizontal="right"/>
    </xf>
    <xf numFmtId="4" fontId="25" fillId="0" borderId="103" xfId="1" applyNumberFormat="1" applyFont="1" applyFill="1" applyBorder="1" applyAlignment="1">
      <alignment horizontal="right"/>
    </xf>
    <xf numFmtId="4" fontId="25" fillId="0" borderId="88" xfId="2" applyNumberFormat="1" applyFont="1" applyFill="1" applyBorder="1" applyAlignment="1">
      <alignment wrapText="1"/>
    </xf>
    <xf numFmtId="4" fontId="25" fillId="0" borderId="89" xfId="2" applyNumberFormat="1" applyFont="1" applyFill="1" applyBorder="1" applyAlignment="1">
      <alignment horizontal="right" wrapText="1"/>
    </xf>
    <xf numFmtId="4" fontId="25" fillId="0" borderId="104" xfId="2" applyNumberFormat="1" applyFont="1" applyFill="1" applyBorder="1" applyAlignment="1">
      <alignment horizontal="right" wrapText="1"/>
    </xf>
    <xf numFmtId="4" fontId="25" fillId="0" borderId="81" xfId="2" applyNumberFormat="1" applyFont="1" applyFill="1" applyBorder="1" applyAlignment="1">
      <alignment horizontal="right" wrapText="1"/>
    </xf>
    <xf numFmtId="4" fontId="25" fillId="0" borderId="89" xfId="1" applyNumberFormat="1" applyFont="1" applyFill="1" applyBorder="1" applyAlignment="1">
      <alignment horizontal="right"/>
    </xf>
    <xf numFmtId="4" fontId="25" fillId="0" borderId="104" xfId="1" applyNumberFormat="1" applyFont="1" applyFill="1" applyBorder="1" applyAlignment="1">
      <alignment horizontal="right"/>
    </xf>
    <xf numFmtId="4" fontId="25" fillId="0" borderId="90" xfId="1" applyNumberFormat="1" applyFont="1" applyFill="1" applyBorder="1" applyAlignment="1">
      <alignment horizontal="right"/>
    </xf>
    <xf numFmtId="4" fontId="25" fillId="0" borderId="105" xfId="1" applyNumberFormat="1" applyFont="1" applyFill="1" applyBorder="1" applyAlignment="1">
      <alignment horizontal="right"/>
    </xf>
    <xf numFmtId="4" fontId="25" fillId="0" borderId="90" xfId="2" applyNumberFormat="1" applyFont="1" applyFill="1" applyBorder="1" applyAlignment="1">
      <alignment wrapText="1"/>
    </xf>
    <xf numFmtId="4" fontId="25" fillId="0" borderId="88" xfId="2" applyNumberFormat="1" applyFont="1" applyFill="1" applyBorder="1" applyAlignment="1">
      <alignment horizontal="right" wrapText="1"/>
    </xf>
    <xf numFmtId="4" fontId="25" fillId="0" borderId="106" xfId="1" applyNumberFormat="1" applyFont="1" applyFill="1" applyBorder="1" applyAlignment="1"/>
    <xf numFmtId="4" fontId="25" fillId="0" borderId="106" xfId="2" applyNumberFormat="1" applyFont="1" applyFill="1" applyBorder="1" applyAlignment="1">
      <alignment wrapText="1"/>
    </xf>
    <xf numFmtId="4" fontId="25" fillId="0" borderId="107" xfId="1" applyNumberFormat="1" applyFont="1" applyFill="1" applyBorder="1" applyAlignment="1"/>
    <xf numFmtId="4" fontId="25" fillId="0" borderId="107" xfId="2" applyNumberFormat="1" applyFont="1" applyFill="1" applyBorder="1" applyAlignment="1">
      <alignment wrapText="1"/>
    </xf>
    <xf numFmtId="4" fontId="25" fillId="0" borderId="107" xfId="2" applyNumberFormat="1" applyFont="1" applyFill="1" applyBorder="1" applyAlignment="1">
      <alignment horizontal="right" wrapText="1"/>
    </xf>
    <xf numFmtId="4" fontId="25" fillId="0" borderId="108" xfId="1" applyNumberFormat="1" applyFont="1" applyFill="1" applyBorder="1" applyAlignment="1"/>
    <xf numFmtId="4" fontId="25" fillId="0" borderId="108" xfId="2" applyNumberFormat="1" applyFont="1" applyFill="1" applyBorder="1" applyAlignment="1">
      <alignment wrapText="1"/>
    </xf>
    <xf numFmtId="0" fontId="23" fillId="0" borderId="109" xfId="0" applyNumberFormat="1" applyFont="1" applyFill="1" applyBorder="1" applyAlignment="1">
      <alignment vertical="center" shrinkToFit="1"/>
    </xf>
    <xf numFmtId="4" fontId="25" fillId="0" borderId="110" xfId="1" applyNumberFormat="1" applyFont="1" applyFill="1" applyBorder="1" applyAlignment="1">
      <alignment horizontal="right"/>
    </xf>
    <xf numFmtId="4" fontId="25" fillId="0" borderId="111" xfId="1" applyNumberFormat="1" applyFont="1" applyFill="1" applyBorder="1" applyAlignment="1">
      <alignment horizontal="right"/>
    </xf>
    <xf numFmtId="4" fontId="25" fillId="0" borderId="112" xfId="1" applyNumberFormat="1" applyFont="1" applyFill="1" applyBorder="1" applyAlignment="1">
      <alignment horizontal="right"/>
    </xf>
    <xf numFmtId="4" fontId="25" fillId="0" borderId="112" xfId="1" applyNumberFormat="1" applyFont="1" applyFill="1" applyBorder="1" applyAlignment="1"/>
    <xf numFmtId="4" fontId="25" fillId="0" borderId="112" xfId="2" applyNumberFormat="1" applyFont="1" applyFill="1" applyBorder="1" applyAlignment="1">
      <alignment wrapText="1"/>
    </xf>
    <xf numFmtId="177" fontId="10" fillId="0" borderId="76" xfId="0" applyNumberFormat="1" applyFont="1" applyFill="1" applyBorder="1" applyAlignment="1">
      <alignment vertical="center"/>
    </xf>
    <xf numFmtId="0" fontId="23" fillId="0" borderId="92" xfId="0" applyNumberFormat="1" applyFont="1" applyFill="1" applyBorder="1" applyAlignment="1">
      <alignment vertical="center" shrinkToFit="1"/>
    </xf>
    <xf numFmtId="4" fontId="25" fillId="0" borderId="107" xfId="1" applyNumberFormat="1" applyFont="1" applyFill="1" applyBorder="1" applyAlignment="1">
      <alignment horizontal="right"/>
    </xf>
    <xf numFmtId="177" fontId="10" fillId="0" borderId="78" xfId="0" applyNumberFormat="1" applyFont="1" applyFill="1" applyBorder="1" applyAlignment="1">
      <alignment vertical="center"/>
    </xf>
    <xf numFmtId="177" fontId="10" fillId="0" borderId="78" xfId="0" applyNumberFormat="1" applyFont="1" applyFill="1" applyBorder="1" applyAlignment="1">
      <alignment horizontal="right" vertical="center"/>
    </xf>
    <xf numFmtId="0" fontId="23" fillId="0" borderId="113" xfId="0" applyNumberFormat="1" applyFont="1" applyFill="1" applyBorder="1" applyAlignment="1">
      <alignment vertical="center" shrinkToFit="1"/>
    </xf>
    <xf numFmtId="4" fontId="25" fillId="0" borderId="114" xfId="1" applyNumberFormat="1" applyFont="1" applyFill="1" applyBorder="1" applyAlignment="1">
      <alignment horizontal="right"/>
    </xf>
    <xf numFmtId="4" fontId="25" fillId="0" borderId="115" xfId="1" applyNumberFormat="1" applyFont="1" applyFill="1" applyBorder="1" applyAlignment="1">
      <alignment horizontal="right"/>
    </xf>
    <xf numFmtId="4" fontId="25" fillId="0" borderId="116" xfId="1" applyNumberFormat="1" applyFont="1" applyFill="1" applyBorder="1" applyAlignment="1">
      <alignment horizontal="right"/>
    </xf>
    <xf numFmtId="4" fontId="25" fillId="0" borderId="116" xfId="2" applyNumberFormat="1" applyFont="1" applyFill="1" applyBorder="1" applyAlignment="1">
      <alignment horizontal="right" wrapText="1"/>
    </xf>
    <xf numFmtId="4" fontId="25" fillId="0" borderId="116" xfId="2" applyNumberFormat="1" applyFont="1" applyFill="1" applyBorder="1" applyAlignment="1">
      <alignment wrapText="1"/>
    </xf>
    <xf numFmtId="177" fontId="10" fillId="0" borderId="8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0" fillId="0" borderId="8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4" fontId="25" fillId="0" borderId="21" xfId="2" applyNumberFormat="1" applyFont="1" applyFill="1" applyBorder="1" applyAlignment="1">
      <alignment wrapText="1"/>
    </xf>
    <xf numFmtId="4" fontId="25" fillId="0" borderId="4" xfId="2" applyNumberFormat="1" applyFont="1" applyFill="1" applyBorder="1" applyAlignment="1">
      <alignment wrapText="1"/>
    </xf>
    <xf numFmtId="4" fontId="25" fillId="0" borderId="2" xfId="2" applyNumberFormat="1" applyFont="1" applyFill="1" applyBorder="1" applyAlignment="1">
      <alignment wrapText="1"/>
    </xf>
    <xf numFmtId="4" fontId="25" fillId="0" borderId="107" xfId="2" applyNumberFormat="1" applyFont="1" applyFill="1" applyBorder="1" applyAlignment="1">
      <alignment wrapText="1"/>
    </xf>
    <xf numFmtId="4" fontId="25" fillId="0" borderId="79" xfId="2" applyNumberFormat="1" applyFont="1" applyFill="1" applyBorder="1" applyAlignment="1">
      <alignment wrapText="1"/>
    </xf>
    <xf numFmtId="4" fontId="25" fillId="0" borderId="92" xfId="2" applyNumberFormat="1" applyFont="1" applyFill="1" applyBorder="1" applyAlignment="1">
      <alignment wrapText="1"/>
    </xf>
    <xf numFmtId="4" fontId="25" fillId="0" borderId="108" xfId="2" applyNumberFormat="1" applyFont="1" applyFill="1" applyBorder="1" applyAlignment="1">
      <alignment wrapText="1"/>
    </xf>
    <xf numFmtId="4" fontId="25" fillId="0" borderId="81" xfId="2" applyNumberFormat="1" applyFont="1" applyFill="1" applyBorder="1" applyAlignment="1">
      <alignment wrapText="1"/>
    </xf>
    <xf numFmtId="4" fontId="25" fillId="0" borderId="94" xfId="2" applyNumberFormat="1" applyFont="1" applyFill="1" applyBorder="1" applyAlignment="1">
      <alignment wrapText="1"/>
    </xf>
    <xf numFmtId="4" fontId="25" fillId="0" borderId="107" xfId="2" applyNumberFormat="1" applyFont="1" applyFill="1" applyBorder="1" applyAlignment="1">
      <alignment horizontal="right" wrapText="1"/>
    </xf>
    <xf numFmtId="4" fontId="25" fillId="0" borderId="79" xfId="2" applyNumberFormat="1" applyFont="1" applyFill="1" applyBorder="1" applyAlignment="1">
      <alignment horizontal="right" wrapText="1"/>
    </xf>
    <xf numFmtId="4" fontId="25" fillId="0" borderId="106" xfId="2" applyNumberFormat="1" applyFont="1" applyFill="1" applyBorder="1" applyAlignment="1">
      <alignment wrapText="1"/>
    </xf>
    <xf numFmtId="4" fontId="25" fillId="0" borderId="77" xfId="2" applyNumberFormat="1" applyFont="1" applyFill="1" applyBorder="1" applyAlignment="1">
      <alignment wrapText="1"/>
    </xf>
    <xf numFmtId="4" fontId="25" fillId="0" borderId="85" xfId="2" applyNumberFormat="1" applyFont="1" applyFill="1" applyBorder="1" applyAlignment="1">
      <alignment wrapText="1"/>
    </xf>
    <xf numFmtId="0" fontId="23" fillId="0" borderId="2" xfId="0" applyNumberFormat="1" applyFont="1" applyFill="1" applyBorder="1" applyAlignment="1">
      <alignment horizontal="center" vertical="center"/>
    </xf>
    <xf numFmtId="0" fontId="23" fillId="0" borderId="3" xfId="0" applyNumberFormat="1" applyFont="1" applyFill="1" applyBorder="1" applyAlignment="1">
      <alignment horizontal="center" vertical="center"/>
    </xf>
    <xf numFmtId="0" fontId="23" fillId="0" borderId="4" xfId="0" applyNumberFormat="1" applyFont="1" applyFill="1" applyBorder="1" applyAlignment="1">
      <alignment horizontal="center" vertical="center"/>
    </xf>
    <xf numFmtId="0" fontId="23" fillId="0" borderId="21" xfId="0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>
      <alignment horizontal="center" vertical="center" wrapText="1"/>
    </xf>
    <xf numFmtId="0" fontId="23" fillId="0" borderId="44" xfId="0" applyNumberFormat="1" applyFont="1" applyFill="1" applyBorder="1" applyAlignment="1">
      <alignment horizontal="center" vertical="center"/>
    </xf>
    <xf numFmtId="0" fontId="23" fillId="0" borderId="45" xfId="0" applyNumberFormat="1" applyFont="1" applyFill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179" fontId="20" fillId="0" borderId="0" xfId="0" applyNumberFormat="1" applyFont="1" applyFill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/>
    </xf>
    <xf numFmtId="0" fontId="23" fillId="0" borderId="72" xfId="0" applyNumberFormat="1" applyFont="1" applyFill="1" applyBorder="1" applyAlignment="1">
      <alignment horizontal="center" vertical="center"/>
    </xf>
    <xf numFmtId="0" fontId="59" fillId="2" borderId="72" xfId="0" applyNumberFormat="1" applyFont="1" applyFill="1" applyBorder="1" applyAlignment="1">
      <alignment horizontal="center"/>
    </xf>
    <xf numFmtId="0" fontId="59" fillId="2" borderId="3" xfId="0" applyNumberFormat="1" applyFont="1" applyFill="1" applyBorder="1" applyAlignment="1">
      <alignment horizontal="center"/>
    </xf>
    <xf numFmtId="0" fontId="59" fillId="2" borderId="4" xfId="0" applyNumberFormat="1" applyFont="1" applyFill="1" applyBorder="1" applyAlignment="1">
      <alignment horizontal="center"/>
    </xf>
    <xf numFmtId="2" fontId="56" fillId="0" borderId="72" xfId="0" applyNumberFormat="1" applyFont="1" applyBorder="1" applyAlignment="1">
      <alignment horizontal="center"/>
    </xf>
    <xf numFmtId="2" fontId="56" fillId="0" borderId="3" xfId="0" applyNumberFormat="1" applyFont="1" applyBorder="1" applyAlignment="1">
      <alignment horizontal="center"/>
    </xf>
    <xf numFmtId="2" fontId="56" fillId="0" borderId="4" xfId="0" applyNumberFormat="1" applyFont="1" applyBorder="1" applyAlignment="1">
      <alignment horizontal="center"/>
    </xf>
    <xf numFmtId="0" fontId="11" fillId="0" borderId="72" xfId="5" applyNumberFormat="1" applyFont="1" applyBorder="1" applyAlignment="1">
      <alignment horizontal="left" shrinkToFit="1"/>
    </xf>
    <xf numFmtId="0" fontId="11" fillId="0" borderId="3" xfId="5" applyNumberFormat="1" applyFont="1" applyBorder="1" applyAlignment="1">
      <alignment horizontal="left" shrinkToFit="1"/>
    </xf>
    <xf numFmtId="0" fontId="11" fillId="0" borderId="4" xfId="5" applyNumberFormat="1" applyFont="1" applyBorder="1" applyAlignment="1">
      <alignment horizontal="left" shrinkToFit="1"/>
    </xf>
    <xf numFmtId="0" fontId="84" fillId="8" borderId="72" xfId="5" applyNumberFormat="1" applyFont="1" applyFill="1" applyBorder="1" applyAlignment="1">
      <alignment horizontal="left" shrinkToFit="1"/>
    </xf>
    <xf numFmtId="0" fontId="84" fillId="8" borderId="75" xfId="5" applyNumberFormat="1" applyFont="1" applyFill="1" applyBorder="1" applyAlignment="1">
      <alignment horizontal="left" shrinkToFit="1"/>
    </xf>
    <xf numFmtId="0" fontId="84" fillId="2" borderId="72" xfId="0" applyNumberFormat="1" applyFont="1" applyFill="1" applyBorder="1" applyAlignment="1">
      <alignment horizontal="center"/>
    </xf>
    <xf numFmtId="0" fontId="84" fillId="2" borderId="3" xfId="0" applyNumberFormat="1" applyFont="1" applyFill="1" applyBorder="1" applyAlignment="1">
      <alignment horizontal="center"/>
    </xf>
    <xf numFmtId="0" fontId="84" fillId="2" borderId="4" xfId="0" applyNumberFormat="1" applyFont="1" applyFill="1" applyBorder="1" applyAlignment="1">
      <alignment horizontal="center"/>
    </xf>
    <xf numFmtId="0" fontId="71" fillId="0" borderId="72" xfId="5" applyNumberFormat="1" applyFont="1" applyBorder="1" applyAlignment="1">
      <alignment horizontal="left" shrinkToFit="1"/>
    </xf>
    <xf numFmtId="0" fontId="71" fillId="0" borderId="3" xfId="5" applyNumberFormat="1" applyFont="1" applyBorder="1" applyAlignment="1">
      <alignment horizontal="left" shrinkToFit="1"/>
    </xf>
    <xf numFmtId="0" fontId="71" fillId="0" borderId="4" xfId="5" applyNumberFormat="1" applyFont="1" applyBorder="1" applyAlignment="1">
      <alignment horizontal="left" shrinkToFit="1"/>
    </xf>
    <xf numFmtId="179" fontId="80" fillId="0" borderId="0" xfId="5" applyNumberFormat="1" applyFont="1" applyFill="1" applyAlignment="1">
      <alignment horizontal="center" vertical="center"/>
    </xf>
    <xf numFmtId="0" fontId="84" fillId="8" borderId="4" xfId="5" applyNumberFormat="1" applyFont="1" applyFill="1" applyBorder="1" applyAlignment="1">
      <alignment horizontal="left" shrinkToFit="1"/>
    </xf>
    <xf numFmtId="0" fontId="84" fillId="2" borderId="75" xfId="0" applyNumberFormat="1" applyFont="1" applyFill="1" applyBorder="1" applyAlignment="1">
      <alignment horizontal="center"/>
    </xf>
    <xf numFmtId="0" fontId="56" fillId="2" borderId="72" xfId="0" applyNumberFormat="1" applyFont="1" applyFill="1" applyBorder="1" applyAlignment="1">
      <alignment horizontal="center"/>
    </xf>
    <xf numFmtId="0" fontId="56" fillId="2" borderId="3" xfId="0" applyNumberFormat="1" applyFont="1" applyFill="1" applyBorder="1" applyAlignment="1">
      <alignment horizontal="center"/>
    </xf>
    <xf numFmtId="0" fontId="56" fillId="2" borderId="75" xfId="0" applyNumberFormat="1" applyFont="1" applyFill="1" applyBorder="1" applyAlignment="1">
      <alignment horizontal="center"/>
    </xf>
    <xf numFmtId="0" fontId="84" fillId="7" borderId="72" xfId="5" applyNumberFormat="1" applyFont="1" applyFill="1" applyBorder="1" applyAlignment="1">
      <alignment horizontal="left" shrinkToFit="1"/>
    </xf>
    <xf numFmtId="0" fontId="84" fillId="7" borderId="75" xfId="5" applyNumberFormat="1" applyFont="1" applyFill="1" applyBorder="1" applyAlignment="1">
      <alignment horizontal="left" shrinkToFit="1"/>
    </xf>
    <xf numFmtId="0" fontId="57" fillId="17" borderId="72" xfId="0" applyFont="1" applyFill="1" applyBorder="1" applyAlignment="1">
      <alignment horizontal="left" shrinkToFit="1"/>
    </xf>
    <xf numFmtId="0" fontId="57" fillId="17" borderId="75" xfId="0" applyFont="1" applyFill="1" applyBorder="1" applyAlignment="1">
      <alignment horizontal="left" shrinkToFit="1"/>
    </xf>
    <xf numFmtId="0" fontId="71" fillId="6" borderId="72" xfId="5" applyNumberFormat="1" applyFont="1" applyFill="1" applyBorder="1" applyAlignment="1">
      <alignment horizontal="left" shrinkToFit="1"/>
    </xf>
    <xf numFmtId="0" fontId="71" fillId="6" borderId="75" xfId="5" applyNumberFormat="1" applyFont="1" applyFill="1" applyBorder="1" applyAlignment="1">
      <alignment horizontal="left" shrinkToFit="1"/>
    </xf>
    <xf numFmtId="0" fontId="89" fillId="5" borderId="72" xfId="5" applyNumberFormat="1" applyFont="1" applyFill="1" applyBorder="1" applyAlignment="1">
      <alignment horizontal="left" shrinkToFit="1"/>
    </xf>
    <xf numFmtId="0" fontId="89" fillId="5" borderId="75" xfId="5" applyNumberFormat="1" applyFont="1" applyFill="1" applyBorder="1" applyAlignment="1">
      <alignment horizontal="left" shrinkToFit="1"/>
    </xf>
    <xf numFmtId="0" fontId="84" fillId="9" borderId="72" xfId="5" applyNumberFormat="1" applyFont="1" applyFill="1" applyBorder="1" applyAlignment="1">
      <alignment horizontal="left" shrinkToFit="1"/>
    </xf>
    <xf numFmtId="0" fontId="84" fillId="9" borderId="4" xfId="5" applyNumberFormat="1" applyFont="1" applyFill="1" applyBorder="1" applyAlignment="1">
      <alignment horizontal="left" shrinkToFit="1"/>
    </xf>
    <xf numFmtId="0" fontId="11" fillId="6" borderId="72" xfId="5" applyNumberFormat="1" applyFont="1" applyFill="1" applyBorder="1" applyAlignment="1">
      <alignment horizontal="left" shrinkToFit="1"/>
    </xf>
    <xf numFmtId="0" fontId="11" fillId="6" borderId="75" xfId="5" applyNumberFormat="1" applyFont="1" applyFill="1" applyBorder="1" applyAlignment="1">
      <alignment horizontal="left" shrinkToFit="1"/>
    </xf>
    <xf numFmtId="0" fontId="69" fillId="5" borderId="72" xfId="5" applyNumberFormat="1" applyFont="1" applyFill="1" applyBorder="1" applyAlignment="1">
      <alignment horizontal="left" shrinkToFit="1"/>
    </xf>
    <xf numFmtId="0" fontId="69" fillId="5" borderId="75" xfId="5" applyNumberFormat="1" applyFont="1" applyFill="1" applyBorder="1" applyAlignment="1">
      <alignment horizontal="left" shrinkToFit="1"/>
    </xf>
    <xf numFmtId="0" fontId="59" fillId="7" borderId="72" xfId="5" applyNumberFormat="1" applyFont="1" applyFill="1" applyBorder="1" applyAlignment="1">
      <alignment horizontal="left" shrinkToFit="1"/>
    </xf>
    <xf numFmtId="0" fontId="59" fillId="7" borderId="75" xfId="5" applyNumberFormat="1" applyFont="1" applyFill="1" applyBorder="1" applyAlignment="1">
      <alignment horizontal="left" shrinkToFit="1"/>
    </xf>
    <xf numFmtId="0" fontId="59" fillId="9" borderId="72" xfId="5" applyNumberFormat="1" applyFont="1" applyFill="1" applyBorder="1" applyAlignment="1">
      <alignment horizontal="left" shrinkToFit="1"/>
    </xf>
    <xf numFmtId="0" fontId="59" fillId="9" borderId="4" xfId="5" applyNumberFormat="1" applyFont="1" applyFill="1" applyBorder="1" applyAlignment="1">
      <alignment horizontal="left" shrinkToFit="1"/>
    </xf>
    <xf numFmtId="179" fontId="17" fillId="0" borderId="0" xfId="5" applyNumberFormat="1" applyFont="1" applyFill="1" applyAlignment="1">
      <alignment horizontal="center" vertical="center"/>
    </xf>
    <xf numFmtId="179" fontId="10" fillId="0" borderId="0" xfId="5" applyNumberFormat="1" applyFont="1" applyFill="1" applyAlignment="1">
      <alignment horizontal="right" vertical="center"/>
    </xf>
    <xf numFmtId="0" fontId="14" fillId="2" borderId="2" xfId="0" applyNumberFormat="1" applyFont="1" applyFill="1" applyBorder="1" applyAlignment="1">
      <alignment horizontal="center"/>
    </xf>
    <xf numFmtId="0" fontId="14" fillId="2" borderId="3" xfId="0" applyNumberFormat="1" applyFont="1" applyFill="1" applyBorder="1" applyAlignment="1">
      <alignment horizontal="center"/>
    </xf>
    <xf numFmtId="0" fontId="14" fillId="2" borderId="4" xfId="0" applyNumberFormat="1" applyFont="1" applyFill="1" applyBorder="1" applyAlignment="1">
      <alignment horizontal="center"/>
    </xf>
    <xf numFmtId="0" fontId="14" fillId="2" borderId="72" xfId="0" applyNumberFormat="1" applyFont="1" applyFill="1" applyBorder="1" applyAlignment="1">
      <alignment horizontal="center"/>
    </xf>
    <xf numFmtId="0" fontId="13" fillId="2" borderId="13" xfId="5" applyNumberFormat="1" applyFont="1" applyFill="1" applyBorder="1" applyAlignment="1">
      <alignment horizontal="center" vertical="center"/>
    </xf>
    <xf numFmtId="0" fontId="13" fillId="2" borderId="15" xfId="5" applyNumberFormat="1" applyFont="1" applyFill="1" applyBorder="1" applyAlignment="1">
      <alignment horizontal="center" vertical="center"/>
    </xf>
    <xf numFmtId="0" fontId="13" fillId="2" borderId="13" xfId="5" applyNumberFormat="1" applyFont="1" applyFill="1" applyBorder="1" applyAlignment="1">
      <alignment horizontal="center" vertical="center" shrinkToFit="1"/>
    </xf>
    <xf numFmtId="0" fontId="13" fillId="2" borderId="5" xfId="5" applyNumberFormat="1" applyFont="1" applyFill="1" applyBorder="1" applyAlignment="1">
      <alignment horizontal="center" vertical="center" shrinkToFit="1"/>
    </xf>
    <xf numFmtId="0" fontId="14" fillId="2" borderId="1" xfId="0" applyNumberFormat="1" applyFont="1" applyFill="1" applyBorder="1" applyAlignment="1">
      <alignment horizontal="center"/>
    </xf>
    <xf numFmtId="0" fontId="59" fillId="2" borderId="75" xfId="0" applyNumberFormat="1" applyFont="1" applyFill="1" applyBorder="1" applyAlignment="1">
      <alignment horizontal="center"/>
    </xf>
    <xf numFmtId="14" fontId="58" fillId="0" borderId="0" xfId="0" applyNumberFormat="1" applyFont="1" applyAlignment="1">
      <alignment horizontal="center" vertical="center" shrinkToFit="1"/>
    </xf>
    <xf numFmtId="0" fontId="58" fillId="0" borderId="0" xfId="0" applyFont="1" applyAlignment="1">
      <alignment horizontal="center" vertical="center" shrinkToFit="1"/>
    </xf>
    <xf numFmtId="14" fontId="58" fillId="0" borderId="0" xfId="0" applyNumberFormat="1" applyFont="1" applyAlignment="1">
      <alignment horizontal="right" vertical="center" shrinkToFit="1"/>
    </xf>
    <xf numFmtId="0" fontId="58" fillId="0" borderId="0" xfId="0" applyFont="1" applyAlignment="1">
      <alignment horizontal="right" vertical="center" shrinkToFit="1"/>
    </xf>
    <xf numFmtId="0" fontId="64" fillId="0" borderId="0" xfId="0" applyFont="1" applyAlignment="1">
      <alignment horizontal="center" vertical="center" shrinkToFit="1"/>
    </xf>
    <xf numFmtId="0" fontId="56" fillId="0" borderId="2" xfId="0" applyFont="1" applyBorder="1" applyAlignment="1">
      <alignment horizontal="center" vertical="center" shrinkToFit="1"/>
    </xf>
    <xf numFmtId="0" fontId="56" fillId="0" borderId="3" xfId="0" applyFont="1" applyBorder="1" applyAlignment="1">
      <alignment horizontal="center" vertical="center" shrinkToFit="1"/>
    </xf>
    <xf numFmtId="0" fontId="56" fillId="0" borderId="4" xfId="0" applyFont="1" applyBorder="1" applyAlignment="1">
      <alignment horizontal="center" vertical="center" shrinkToFit="1"/>
    </xf>
    <xf numFmtId="0" fontId="59" fillId="2" borderId="7" xfId="0" applyNumberFormat="1" applyFont="1" applyFill="1" applyBorder="1" applyAlignment="1">
      <alignment horizontal="center" shrinkToFit="1"/>
    </xf>
    <xf numFmtId="0" fontId="59" fillId="2" borderId="71" xfId="0" applyNumberFormat="1" applyFont="1" applyFill="1" applyBorder="1" applyAlignment="1">
      <alignment horizontal="center" shrinkToFit="1"/>
    </xf>
    <xf numFmtId="0" fontId="59" fillId="8" borderId="72" xfId="5" applyNumberFormat="1" applyFont="1" applyFill="1" applyBorder="1" applyAlignment="1">
      <alignment horizontal="left" shrinkToFit="1"/>
    </xf>
    <xf numFmtId="0" fontId="59" fillId="8" borderId="4" xfId="5" applyNumberFormat="1" applyFont="1" applyFill="1" applyBorder="1" applyAlignment="1">
      <alignment horizontal="left" shrinkToFit="1"/>
    </xf>
    <xf numFmtId="0" fontId="36" fillId="0" borderId="0" xfId="0" applyFont="1" applyFill="1" applyBorder="1" applyAlignment="1">
      <alignment horizontal="center" vertical="top" wrapText="1"/>
    </xf>
    <xf numFmtId="0" fontId="39" fillId="0" borderId="55" xfId="0" applyFont="1" applyFill="1" applyBorder="1" applyAlignment="1">
      <alignment horizontal="left" vertical="top" wrapText="1"/>
    </xf>
    <xf numFmtId="0" fontId="39" fillId="0" borderId="56" xfId="0" applyFont="1" applyFill="1" applyBorder="1" applyAlignment="1">
      <alignment horizontal="left" vertical="top" wrapText="1"/>
    </xf>
    <xf numFmtId="0" fontId="39" fillId="0" borderId="57" xfId="0" applyFont="1" applyFill="1" applyBorder="1" applyAlignment="1">
      <alignment horizontal="left" vertical="top" wrapText="1"/>
    </xf>
    <xf numFmtId="0" fontId="42" fillId="0" borderId="58" xfId="0" applyFont="1" applyFill="1" applyBorder="1" applyAlignment="1">
      <alignment horizontal="left" vertical="top" wrapText="1"/>
    </xf>
    <xf numFmtId="0" fontId="0" fillId="0" borderId="59" xfId="0" applyFill="1" applyBorder="1" applyAlignment="1">
      <alignment horizontal="left" vertical="top" wrapText="1"/>
    </xf>
    <xf numFmtId="0" fontId="0" fillId="0" borderId="60" xfId="0" applyFill="1" applyBorder="1" applyAlignment="1">
      <alignment horizontal="left" vertical="top" wrapText="1"/>
    </xf>
    <xf numFmtId="0" fontId="0" fillId="0" borderId="6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62" xfId="0" applyFill="1" applyBorder="1" applyAlignment="1">
      <alignment horizontal="left" vertical="top" wrapText="1"/>
    </xf>
    <xf numFmtId="0" fontId="0" fillId="0" borderId="64" xfId="0" applyFill="1" applyBorder="1" applyAlignment="1">
      <alignment horizontal="left" vertical="top" wrapText="1"/>
    </xf>
    <xf numFmtId="0" fontId="0" fillId="0" borderId="65" xfId="0" applyFill="1" applyBorder="1" applyAlignment="1">
      <alignment horizontal="left" vertical="top" wrapText="1"/>
    </xf>
    <xf numFmtId="0" fontId="0" fillId="0" borderId="66" xfId="0" applyFill="1" applyBorder="1" applyAlignment="1">
      <alignment horizontal="left" vertical="top" wrapText="1"/>
    </xf>
    <xf numFmtId="0" fontId="13" fillId="2" borderId="20" xfId="5" applyNumberFormat="1" applyFont="1" applyFill="1" applyBorder="1" applyAlignment="1">
      <alignment horizontal="center" vertical="center" shrinkToFit="1"/>
    </xf>
    <xf numFmtId="0" fontId="13" fillId="2" borderId="17" xfId="5" applyNumberFormat="1" applyFont="1" applyFill="1" applyBorder="1" applyAlignment="1">
      <alignment horizontal="center" vertical="center" shrinkToFit="1"/>
    </xf>
    <xf numFmtId="0" fontId="13" fillId="2" borderId="25" xfId="5" applyNumberFormat="1" applyFont="1" applyFill="1" applyBorder="1" applyAlignment="1">
      <alignment horizontal="center" vertical="center"/>
    </xf>
    <xf numFmtId="0" fontId="13" fillId="2" borderId="24" xfId="5" applyNumberFormat="1" applyFont="1" applyFill="1" applyBorder="1" applyAlignment="1">
      <alignment horizontal="center" vertical="center"/>
    </xf>
  </cellXfs>
  <cellStyles count="13">
    <cellStyle name="Standaard 2" xfId="1"/>
    <cellStyle name="Standaard_Blad1" xfId="2"/>
    <cellStyle name="パーセント" xfId="12" builtinId="5"/>
    <cellStyle name="桁区切り" xfId="4" builtinId="6"/>
    <cellStyle name="標準" xfId="0" builtinId="0"/>
    <cellStyle name="標準 2" xfId="5"/>
    <cellStyle name="標準 3" xfId="6"/>
    <cellStyle name="標準 4" xfId="7"/>
    <cellStyle name="標準 4 2" xfId="9"/>
    <cellStyle name="標準 4 3" xfId="11"/>
    <cellStyle name="標準 5" xfId="8"/>
    <cellStyle name="標準 6" xfId="10"/>
    <cellStyle name="標準_2007年産オランダ産百合栽培面積（英語バージョン）" xfId="3"/>
  </cellStyles>
  <dxfs count="0"/>
  <tableStyles count="0" defaultTableStyle="TableStyleMedium2" defaultPivotStyle="PivotStyleLight16"/>
  <colors>
    <mruColors>
      <color rgb="FF66FFFF"/>
      <color rgb="FFFF6600"/>
      <color rgb="FFFF99CC"/>
      <color rgb="FFC0C0C0"/>
      <color rgb="FFFFCCFF"/>
      <color rgb="FFCCFFCC"/>
      <color rgb="FF0000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23</a:t>
            </a:r>
            <a:r>
              <a:rPr lang="ja-JP" altLang="en-US"/>
              <a:t>年産シングル</a:t>
            </a:r>
            <a:r>
              <a:rPr lang="en-US" altLang="ja-JP"/>
              <a:t>OH</a:t>
            </a:r>
            <a:r>
              <a:rPr lang="ja-JP" altLang="en-US" baseline="0"/>
              <a:t> </a:t>
            </a:r>
            <a:r>
              <a:rPr lang="en-US" altLang="ja-JP" baseline="0"/>
              <a:t>1N</a:t>
            </a:r>
            <a:r>
              <a:rPr lang="ja-JP" altLang="en-US" baseline="0"/>
              <a:t>開花球</a:t>
            </a:r>
            <a:r>
              <a:rPr lang="en-US" altLang="ja-JP" baseline="0"/>
              <a:t>+2</a:t>
            </a:r>
            <a:r>
              <a:rPr lang="ja-JP" altLang="en-US" baseline="0"/>
              <a:t>年養成開花球</a:t>
            </a:r>
            <a:r>
              <a:rPr lang="en-US" altLang="ja-JP" baseline="0"/>
              <a:t>2</a:t>
            </a:r>
            <a:r>
              <a:rPr lang="ja-JP" altLang="en-US" baseline="0"/>
              <a:t>年目</a:t>
            </a:r>
            <a:r>
              <a:rPr lang="ja-JP" altLang="en-US"/>
              <a:t>　　色バランス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0C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05-4CDB-9C25-168C3AD81DC3}"/>
              </c:ext>
            </c:extLst>
          </c:dPt>
          <c:dPt>
            <c:idx val="1"/>
            <c:bubble3D val="0"/>
            <c:spPr>
              <a:solidFill>
                <a:srgbClr val="FF99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05-4CDB-9C25-168C3AD81DC3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505-4CDB-9C25-168C3AD81D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505-4CDB-9C25-168C3AD81DC3}"/>
              </c:ext>
            </c:extLst>
          </c:dPt>
          <c:dPt>
            <c:idx val="4"/>
            <c:bubble3D val="0"/>
            <c:spPr>
              <a:solidFill>
                <a:srgbClr val="FF6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5D6-49ED-BBF1-DC9BDB872074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669C-41EF-804E-90FD2311500F}"/>
              </c:ext>
            </c:extLst>
          </c:dPt>
          <c:dLbls>
            <c:dLbl>
              <c:idx val="4"/>
              <c:layout>
                <c:manualLayout>
                  <c:x val="3.5695538057742781E-4"/>
                  <c:y val="0.2219556496605962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5D6-49ED-BBF1-DC9BDB8720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'栽培面積　色バランス'!$AC$152:$AC$157</c:f>
              <c:strCache>
                <c:ptCount val="6"/>
                <c:pt idx="0">
                  <c:v>White</c:v>
                </c:pt>
                <c:pt idx="1">
                  <c:v>Pink</c:v>
                </c:pt>
                <c:pt idx="2">
                  <c:v>Red</c:v>
                </c:pt>
                <c:pt idx="3">
                  <c:v>Unknown</c:v>
                </c:pt>
                <c:pt idx="4">
                  <c:v>Orange</c:v>
                </c:pt>
                <c:pt idx="5">
                  <c:v>bi-color</c:v>
                </c:pt>
              </c:strCache>
            </c:strRef>
          </c:cat>
          <c:val>
            <c:numRef>
              <c:f>'栽培面積　色バランス'!$AD$152:$AD$157</c:f>
              <c:numCache>
                <c:formatCode>0.0</c:formatCode>
                <c:ptCount val="6"/>
                <c:pt idx="0">
                  <c:v>42.281490382036466</c:v>
                </c:pt>
                <c:pt idx="1">
                  <c:v>32.594865412880459</c:v>
                </c:pt>
                <c:pt idx="2">
                  <c:v>24.599028011715355</c:v>
                </c:pt>
                <c:pt idx="3" formatCode="General">
                  <c:v>0.05</c:v>
                </c:pt>
                <c:pt idx="4">
                  <c:v>0</c:v>
                </c:pt>
                <c:pt idx="5">
                  <c:v>4.720472905558358E-2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D6-49ED-BBF1-DC9BDB872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23</a:t>
            </a:r>
            <a:r>
              <a:rPr lang="ja-JP" altLang="en-US"/>
              <a:t>年産八重咲</a:t>
            </a:r>
            <a:r>
              <a:rPr lang="en-US" altLang="ja-JP"/>
              <a:t>OH</a:t>
            </a:r>
            <a:r>
              <a:rPr lang="ja-JP" altLang="en-US" baseline="0"/>
              <a:t> </a:t>
            </a:r>
            <a:r>
              <a:rPr lang="en-US" altLang="ja-JP" baseline="0"/>
              <a:t>1N</a:t>
            </a:r>
            <a:r>
              <a:rPr lang="ja-JP" altLang="en-US" baseline="0"/>
              <a:t>開花球</a:t>
            </a:r>
            <a:r>
              <a:rPr lang="en-US" altLang="ja-JP" baseline="0"/>
              <a:t>+2</a:t>
            </a:r>
            <a:r>
              <a:rPr lang="ja-JP" altLang="en-US" baseline="0"/>
              <a:t>年養成開花球</a:t>
            </a:r>
            <a:r>
              <a:rPr lang="en-US" altLang="ja-JP" baseline="0"/>
              <a:t>2</a:t>
            </a:r>
            <a:r>
              <a:rPr lang="ja-JP" altLang="en-US" baseline="0"/>
              <a:t>年目</a:t>
            </a:r>
            <a:r>
              <a:rPr lang="en-US" altLang="ja-JP"/>
              <a:t> </a:t>
            </a:r>
            <a:r>
              <a:rPr lang="ja-JP" altLang="en-US"/>
              <a:t>色バランス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99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3F-4F4D-B4BD-626767E31ECB}"/>
              </c:ext>
            </c:extLst>
          </c:dPt>
          <c:dPt>
            <c:idx val="1"/>
            <c:bubble3D val="0"/>
            <c:spPr>
              <a:solidFill>
                <a:srgbClr val="C0C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3F-4F4D-B4BD-626767E31EC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3F-4F4D-B4BD-626767E31ECB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AC1-4C4F-B6A2-99E6644E3405}"/>
              </c:ext>
            </c:extLst>
          </c:dPt>
          <c:dPt>
            <c:idx val="4"/>
            <c:bubble3D val="0"/>
            <c:spPr>
              <a:solidFill>
                <a:srgbClr val="FF6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C1-4C4F-B6A2-99E6644E3405}"/>
              </c:ext>
            </c:extLst>
          </c:dPt>
          <c:dPt>
            <c:idx val="5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26F0-46DA-815D-786EB074F0E4}"/>
              </c:ext>
            </c:extLst>
          </c:dPt>
          <c:dLbls>
            <c:dLbl>
              <c:idx val="3"/>
              <c:layout>
                <c:manualLayout>
                  <c:x val="1.475787401574798E-2"/>
                  <c:y val="0.1074525997175389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AC1-4C4F-B6A2-99E6644E3405}"/>
                </c:ext>
              </c:extLst>
            </c:dLbl>
            <c:dLbl>
              <c:idx val="4"/>
              <c:layout>
                <c:manualLayout>
                  <c:x val="1.7003499562554681E-3"/>
                  <c:y val="0.196686490119761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AC1-4C4F-B6A2-99E6644E34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'栽培面積　色バランス'!$AC$175:$AC$180</c:f>
              <c:strCache>
                <c:ptCount val="6"/>
                <c:pt idx="0">
                  <c:v>Pink</c:v>
                </c:pt>
                <c:pt idx="1">
                  <c:v>White</c:v>
                </c:pt>
                <c:pt idx="2">
                  <c:v>Red</c:v>
                </c:pt>
                <c:pt idx="3">
                  <c:v>bi-color</c:v>
                </c:pt>
                <c:pt idx="4">
                  <c:v>Orange</c:v>
                </c:pt>
                <c:pt idx="5">
                  <c:v>Unknown</c:v>
                </c:pt>
              </c:strCache>
            </c:strRef>
          </c:cat>
          <c:val>
            <c:numRef>
              <c:f>'栽培面積　色バランス'!$AD$175:$AD$180</c:f>
              <c:numCache>
                <c:formatCode>0.0</c:formatCode>
                <c:ptCount val="6"/>
                <c:pt idx="0">
                  <c:v>46.878178735771378</c:v>
                </c:pt>
                <c:pt idx="1">
                  <c:v>31.005085977234199</c:v>
                </c:pt>
                <c:pt idx="2">
                  <c:v>21.981109227415843</c:v>
                </c:pt>
                <c:pt idx="3">
                  <c:v>0.13562605957859045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C1-4C4F-B6A2-99E6644E3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23</a:t>
            </a:r>
            <a:r>
              <a:rPr lang="ja-JP" altLang="en-US"/>
              <a:t>年産</a:t>
            </a:r>
            <a:r>
              <a:rPr lang="en-US" altLang="ja-JP"/>
              <a:t>OT</a:t>
            </a:r>
            <a:r>
              <a:rPr lang="ja-JP" altLang="en-US" baseline="0"/>
              <a:t> </a:t>
            </a:r>
            <a:r>
              <a:rPr lang="en-US" altLang="ja-JP" baseline="0"/>
              <a:t>1N</a:t>
            </a:r>
            <a:r>
              <a:rPr lang="ja-JP" altLang="en-US" baseline="0"/>
              <a:t>開花球</a:t>
            </a:r>
            <a:r>
              <a:rPr lang="en-US" altLang="ja-JP" baseline="0"/>
              <a:t>+2</a:t>
            </a:r>
            <a:r>
              <a:rPr lang="ja-JP" altLang="en-US" baseline="0"/>
              <a:t>年養成開花球</a:t>
            </a:r>
            <a:r>
              <a:rPr lang="en-US" altLang="ja-JP" baseline="0"/>
              <a:t>2</a:t>
            </a:r>
            <a:r>
              <a:rPr lang="ja-JP" altLang="en-US" baseline="0"/>
              <a:t>年目</a:t>
            </a:r>
            <a:r>
              <a:rPr lang="ja-JP" altLang="en-US"/>
              <a:t>　色バランス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7A-4ECC-B66B-0B55E2BBB156}"/>
              </c:ext>
            </c:extLst>
          </c:dPt>
          <c:dPt>
            <c:idx val="1"/>
            <c:bubble3D val="0"/>
            <c:spPr>
              <a:solidFill>
                <a:srgbClr val="C0C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7A-4ECC-B66B-0B55E2BBB156}"/>
              </c:ext>
            </c:extLst>
          </c:dPt>
          <c:dPt>
            <c:idx val="2"/>
            <c:bubble3D val="0"/>
            <c:spPr>
              <a:solidFill>
                <a:srgbClr val="FF99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37A-4ECC-B66B-0B55E2BBB156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37A-4ECC-B66B-0B55E2BBB156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37A-4ECC-B66B-0B55E2BBB156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98D-4F63-89E7-B68319790B34}"/>
              </c:ext>
            </c:extLst>
          </c:dPt>
          <c:dPt>
            <c:idx val="6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98D-4F63-89E7-B68319790B34}"/>
              </c:ext>
            </c:extLst>
          </c:dPt>
          <c:dLbls>
            <c:dLbl>
              <c:idx val="5"/>
              <c:layout>
                <c:manualLayout>
                  <c:x val="3.9745406824146984E-2"/>
                  <c:y val="9.35992229101945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98D-4F63-89E7-B68319790B34}"/>
                </c:ext>
              </c:extLst>
            </c:dLbl>
            <c:dLbl>
              <c:idx val="6"/>
              <c:layout>
                <c:manualLayout>
                  <c:x val="2.2965879265040938E-5"/>
                  <c:y val="0.2057039265984709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98D-4F63-89E7-B68319790B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'栽培面積　色バランス'!$AC$194:$AC$200</c:f>
              <c:strCache>
                <c:ptCount val="7"/>
                <c:pt idx="0">
                  <c:v>Red</c:v>
                </c:pt>
                <c:pt idx="1">
                  <c:v>White</c:v>
                </c:pt>
                <c:pt idx="2">
                  <c:v>Pink</c:v>
                </c:pt>
                <c:pt idx="3">
                  <c:v>Yellow</c:v>
                </c:pt>
                <c:pt idx="4">
                  <c:v>Orange</c:v>
                </c:pt>
                <c:pt idx="5">
                  <c:v>bi-color</c:v>
                </c:pt>
                <c:pt idx="6">
                  <c:v>Unknown</c:v>
                </c:pt>
              </c:strCache>
            </c:strRef>
          </c:cat>
          <c:val>
            <c:numRef>
              <c:f>'栽培面積　色バランス'!$AD$194:$AD$200</c:f>
              <c:numCache>
                <c:formatCode>0.0</c:formatCode>
                <c:ptCount val="7"/>
                <c:pt idx="0">
                  <c:v>27.507538089818084</c:v>
                </c:pt>
                <c:pt idx="1">
                  <c:v>24.854729527346795</c:v>
                </c:pt>
                <c:pt idx="2">
                  <c:v>22.859881387407896</c:v>
                </c:pt>
                <c:pt idx="3">
                  <c:v>21.748637153297789</c:v>
                </c:pt>
                <c:pt idx="4">
                  <c:v>2.4840751612452321</c:v>
                </c:pt>
                <c:pt idx="5">
                  <c:v>0.51718285109526951</c:v>
                </c:pt>
                <c:pt idx="6">
                  <c:v>2.7955829788933486E-2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8D-4F63-89E7-B68319790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23</a:t>
            </a:r>
            <a:r>
              <a:rPr lang="ja-JP" altLang="en-US"/>
              <a:t>年産</a:t>
            </a:r>
            <a:r>
              <a:rPr lang="en-US" altLang="ja-JP"/>
              <a:t>AH</a:t>
            </a:r>
            <a:r>
              <a:rPr lang="ja-JP" altLang="en-US"/>
              <a:t>・</a:t>
            </a:r>
            <a:r>
              <a:rPr lang="en-US" altLang="ja-JP"/>
              <a:t>LA 1N</a:t>
            </a:r>
            <a:r>
              <a:rPr lang="ja-JP" altLang="en-US"/>
              <a:t>開花球</a:t>
            </a:r>
            <a:r>
              <a:rPr lang="en-US" altLang="ja-JP"/>
              <a:t>+2</a:t>
            </a:r>
            <a:r>
              <a:rPr lang="ja-JP" altLang="en-US"/>
              <a:t>年養成開花球</a:t>
            </a:r>
            <a:r>
              <a:rPr lang="en-US" altLang="ja-JP"/>
              <a:t>2</a:t>
            </a:r>
            <a:r>
              <a:rPr lang="ja-JP" altLang="en-US"/>
              <a:t>年目 色バランス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99CC"/>
            </a:solidFill>
          </c:spPr>
          <c:dPt>
            <c:idx val="0"/>
            <c:bubble3D val="0"/>
            <c:spPr>
              <a:solidFill>
                <a:srgbClr val="C0C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40C-486B-98C4-7C45FEC87995}"/>
              </c:ext>
            </c:extLst>
          </c:dPt>
          <c:dPt>
            <c:idx val="1"/>
            <c:bubble3D val="0"/>
            <c:spPr>
              <a:solidFill>
                <a:srgbClr val="FF99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40C-486B-98C4-7C45FEC87995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40C-486B-98C4-7C45FEC87995}"/>
              </c:ext>
            </c:extLst>
          </c:dPt>
          <c:dPt>
            <c:idx val="3"/>
            <c:bubble3D val="0"/>
            <c:spPr>
              <a:solidFill>
                <a:srgbClr val="FF6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40C-486B-98C4-7C45FEC87995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40C-486B-98C4-7C45FEC87995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40C-486B-98C4-7C45FEC87995}"/>
              </c:ext>
            </c:extLst>
          </c:dPt>
          <c:dPt>
            <c:idx val="6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AAA-49C5-85CB-3F9AD20E5E2F}"/>
              </c:ext>
            </c:extLst>
          </c:dPt>
          <c:dLbls>
            <c:dLbl>
              <c:idx val="6"/>
              <c:layout>
                <c:manualLayout>
                  <c:x val="5.6487314085739279E-3"/>
                  <c:y val="0.197385126433518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AAA-49C5-85CB-3F9AD20E5E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'栽培面積　色バランス'!$AC$79:$AC$85</c:f>
              <c:strCache>
                <c:ptCount val="7"/>
                <c:pt idx="0">
                  <c:v>White</c:v>
                </c:pt>
                <c:pt idx="1">
                  <c:v>Pink</c:v>
                </c:pt>
                <c:pt idx="2">
                  <c:v>Yellow</c:v>
                </c:pt>
                <c:pt idx="3">
                  <c:v>Orange</c:v>
                </c:pt>
                <c:pt idx="4">
                  <c:v>Red</c:v>
                </c:pt>
                <c:pt idx="5">
                  <c:v>bi-color</c:v>
                </c:pt>
                <c:pt idx="6">
                  <c:v>Unknown</c:v>
                </c:pt>
              </c:strCache>
            </c:strRef>
          </c:cat>
          <c:val>
            <c:numRef>
              <c:f>'栽培面積　色バランス'!$AD$79:$AD$85</c:f>
              <c:numCache>
                <c:formatCode>0.0</c:formatCode>
                <c:ptCount val="7"/>
                <c:pt idx="0">
                  <c:v>30.308332291871228</c:v>
                </c:pt>
                <c:pt idx="1">
                  <c:v>21.38954848154825</c:v>
                </c:pt>
                <c:pt idx="2">
                  <c:v>18.964132045491056</c:v>
                </c:pt>
                <c:pt idx="3">
                  <c:v>18.603488600453474</c:v>
                </c:pt>
                <c:pt idx="4">
                  <c:v>10.202460231026043</c:v>
                </c:pt>
                <c:pt idx="5">
                  <c:v>0.53203834960989782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AA-49C5-85CB-3F9AD20E5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23</a:t>
            </a:r>
            <a:r>
              <a:rPr lang="ja-JP" altLang="en-US"/>
              <a:t>年産</a:t>
            </a:r>
            <a:r>
              <a:rPr lang="en-US" altLang="ja-JP"/>
              <a:t>LO</a:t>
            </a:r>
            <a:r>
              <a:rPr lang="ja-JP" altLang="en-US"/>
              <a:t>・鉄砲 </a:t>
            </a:r>
            <a:r>
              <a:rPr lang="en-US" altLang="ja-JP"/>
              <a:t>1N</a:t>
            </a:r>
            <a:r>
              <a:rPr lang="ja-JP" altLang="en-US"/>
              <a:t>開花球</a:t>
            </a:r>
            <a:r>
              <a:rPr lang="en-US" altLang="ja-JP"/>
              <a:t>+2</a:t>
            </a:r>
            <a:r>
              <a:rPr lang="ja-JP" altLang="en-US"/>
              <a:t>年養成開花球</a:t>
            </a:r>
            <a:r>
              <a:rPr lang="en-US" altLang="ja-JP"/>
              <a:t>2</a:t>
            </a:r>
            <a:r>
              <a:rPr lang="ja-JP" altLang="en-US"/>
              <a:t>年目 色バランス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0C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10D-44AE-ABC0-E9BF3F5AA8F4}"/>
              </c:ext>
            </c:extLst>
          </c:dPt>
          <c:dPt>
            <c:idx val="1"/>
            <c:bubble3D val="0"/>
            <c:spPr>
              <a:solidFill>
                <a:srgbClr val="FF99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73D-4B08-A319-71B926FF3595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73D-4B08-A319-71B926FF3595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B1E-4BA1-9B52-B4786E4ADC68}"/>
              </c:ext>
            </c:extLst>
          </c:dPt>
          <c:dPt>
            <c:idx val="4"/>
            <c:bubble3D val="0"/>
            <c:spPr>
              <a:solidFill>
                <a:srgbClr val="FF6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1E-4BA1-9B52-B4786E4ADC68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B1E-4BA1-9B52-B4786E4ADC68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B1E-4BA1-9B52-B4786E4ADC68}"/>
              </c:ext>
            </c:extLst>
          </c:dPt>
          <c:dLbls>
            <c:dLbl>
              <c:idx val="1"/>
              <c:layout>
                <c:manualLayout>
                  <c:x val="2.8527340332458493E-2"/>
                  <c:y val="0.155554723388092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73D-4B08-A319-71B926FF3595}"/>
                </c:ext>
              </c:extLst>
            </c:dLbl>
            <c:dLbl>
              <c:idx val="2"/>
              <c:layout>
                <c:manualLayout>
                  <c:x val="1.8717191601049819E-2"/>
                  <c:y val="0.3002530049139860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73D-4B08-A319-71B926FF35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'栽培面積　色バランス'!$AC$128:$AC$134</c:f>
              <c:strCache>
                <c:ptCount val="7"/>
                <c:pt idx="0">
                  <c:v>White</c:v>
                </c:pt>
                <c:pt idx="1">
                  <c:v>Pink</c:v>
                </c:pt>
                <c:pt idx="2">
                  <c:v>Unknown</c:v>
                </c:pt>
                <c:pt idx="3">
                  <c:v>Yellow</c:v>
                </c:pt>
                <c:pt idx="4">
                  <c:v>Orange</c:v>
                </c:pt>
                <c:pt idx="5">
                  <c:v>bi-color</c:v>
                </c:pt>
                <c:pt idx="6">
                  <c:v>Red</c:v>
                </c:pt>
              </c:strCache>
            </c:strRef>
          </c:cat>
          <c:val>
            <c:numRef>
              <c:f>'栽培面積　色バランス'!$AD$128:$AD$134</c:f>
              <c:numCache>
                <c:formatCode>0.00</c:formatCode>
                <c:ptCount val="7"/>
                <c:pt idx="0">
                  <c:v>92.971030765775879</c:v>
                </c:pt>
                <c:pt idx="1">
                  <c:v>4.0871322703795201</c:v>
                </c:pt>
                <c:pt idx="2">
                  <c:v>2.9418369638445991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D-4B08-A319-71B926FF3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23</a:t>
            </a:r>
            <a:r>
              <a:rPr lang="ja-JP" altLang="en-US"/>
              <a:t>年産</a:t>
            </a:r>
            <a:r>
              <a:rPr lang="en-US" altLang="ja-JP"/>
              <a:t>TA</a:t>
            </a:r>
            <a:r>
              <a:rPr lang="en-US" altLang="ja-JP" baseline="0"/>
              <a:t> </a:t>
            </a:r>
            <a:r>
              <a:rPr lang="en-US" altLang="ja-JP"/>
              <a:t>1N</a:t>
            </a:r>
            <a:r>
              <a:rPr lang="ja-JP" altLang="en-US"/>
              <a:t>開花球</a:t>
            </a:r>
            <a:r>
              <a:rPr lang="en-US" altLang="ja-JP"/>
              <a:t>+2</a:t>
            </a:r>
            <a:r>
              <a:rPr lang="ja-JP" altLang="en-US"/>
              <a:t>年養成開花球</a:t>
            </a:r>
            <a:r>
              <a:rPr lang="en-US" altLang="ja-JP"/>
              <a:t>2</a:t>
            </a:r>
            <a:r>
              <a:rPr lang="ja-JP" altLang="en-US"/>
              <a:t>年目 　　色バランス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39-4BB1-9CC4-9D6D16DDAC11}"/>
              </c:ext>
            </c:extLst>
          </c:dPt>
          <c:dPt>
            <c:idx val="1"/>
            <c:bubble3D val="0"/>
            <c:spPr>
              <a:solidFill>
                <a:srgbClr val="FF6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39-4BB1-9CC4-9D6D16DDAC1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439-4BB1-9CC4-9D6D16DDAC11}"/>
              </c:ext>
            </c:extLst>
          </c:dPt>
          <c:dPt>
            <c:idx val="3"/>
            <c:bubble3D val="0"/>
            <c:spPr>
              <a:solidFill>
                <a:srgbClr val="FF99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439-4BB1-9CC4-9D6D16DDAC11}"/>
              </c:ext>
            </c:extLst>
          </c:dPt>
          <c:dPt>
            <c:idx val="4"/>
            <c:bubble3D val="0"/>
            <c:spPr>
              <a:solidFill>
                <a:srgbClr val="C0C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439-4BB1-9CC4-9D6D16DDAC11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439-4BB1-9CC4-9D6D16DDAC11}"/>
              </c:ext>
            </c:extLst>
          </c:dPt>
          <c:dPt>
            <c:idx val="6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439-4BB1-9CC4-9D6D16DDAC11}"/>
              </c:ext>
            </c:extLst>
          </c:dPt>
          <c:dLbls>
            <c:dLbl>
              <c:idx val="6"/>
              <c:layout>
                <c:manualLayout>
                  <c:x val="5.6487314085739279E-3"/>
                  <c:y val="0.197385126433518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439-4BB1-9CC4-9D6D16DDAC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'栽培面積　色バランス'!$AC$105:$AC$111</c:f>
              <c:strCache>
                <c:ptCount val="7"/>
                <c:pt idx="0">
                  <c:v>Yellow</c:v>
                </c:pt>
                <c:pt idx="1">
                  <c:v>Orange</c:v>
                </c:pt>
                <c:pt idx="2">
                  <c:v>Red</c:v>
                </c:pt>
                <c:pt idx="3">
                  <c:v>Pink</c:v>
                </c:pt>
                <c:pt idx="4">
                  <c:v>White</c:v>
                </c:pt>
                <c:pt idx="5">
                  <c:v>bi-color</c:v>
                </c:pt>
                <c:pt idx="6">
                  <c:v>Unknown</c:v>
                </c:pt>
              </c:strCache>
            </c:strRef>
          </c:cat>
          <c:val>
            <c:numRef>
              <c:f>'栽培面積　色バランス'!$AD$105:$AD$111</c:f>
              <c:numCache>
                <c:formatCode>0.0</c:formatCode>
                <c:ptCount val="7"/>
                <c:pt idx="0">
                  <c:v>28.918918918918912</c:v>
                </c:pt>
                <c:pt idx="1">
                  <c:v>26.283783783783782</c:v>
                </c:pt>
                <c:pt idx="2">
                  <c:v>16.891891891891888</c:v>
                </c:pt>
                <c:pt idx="3">
                  <c:v>15.135135135135133</c:v>
                </c:pt>
                <c:pt idx="4">
                  <c:v>12.770270270270267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439-4BB1-9CC4-9D6D16DDA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23</a:t>
            </a:r>
            <a:r>
              <a:rPr lang="ja-JP" altLang="en-US"/>
              <a:t>年産全系統</a:t>
            </a:r>
            <a:r>
              <a:rPr lang="en-US" altLang="ja-JP"/>
              <a:t> 1N</a:t>
            </a:r>
            <a:r>
              <a:rPr lang="ja-JP" altLang="en-US"/>
              <a:t>開花球</a:t>
            </a:r>
            <a:r>
              <a:rPr lang="en-US" altLang="ja-JP"/>
              <a:t>+2</a:t>
            </a:r>
            <a:r>
              <a:rPr lang="ja-JP" altLang="en-US"/>
              <a:t>年養成開花球</a:t>
            </a:r>
            <a:r>
              <a:rPr lang="en-US" altLang="ja-JP"/>
              <a:t>2</a:t>
            </a:r>
            <a:r>
              <a:rPr lang="ja-JP" altLang="en-US"/>
              <a:t>年目 栽培面積バランス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99CC"/>
            </a:solidFill>
          </c:spPr>
          <c:dPt>
            <c:idx val="0"/>
            <c:bubble3D val="0"/>
            <c:spPr>
              <a:solidFill>
                <a:srgbClr val="C0C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D8-4456-A10F-BD663EBF0821}"/>
              </c:ext>
            </c:extLst>
          </c:dPt>
          <c:dPt>
            <c:idx val="1"/>
            <c:bubble3D val="0"/>
            <c:spPr>
              <a:solidFill>
                <a:srgbClr val="FF99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D8-4456-A10F-BD663EBF0821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D8-4456-A10F-BD663EBF0821}"/>
              </c:ext>
            </c:extLst>
          </c:dPt>
          <c:dPt>
            <c:idx val="3"/>
            <c:bubble3D val="0"/>
            <c:spPr>
              <a:solidFill>
                <a:srgbClr val="FF6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D8-4456-A10F-BD663EBF0821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D8-4456-A10F-BD663EBF0821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3D8-4456-A10F-BD663EBF0821}"/>
              </c:ext>
            </c:extLst>
          </c:dPt>
          <c:dPt>
            <c:idx val="6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3D8-4456-A10F-BD663EBF0821}"/>
              </c:ext>
            </c:extLst>
          </c:dPt>
          <c:dLbls>
            <c:dLbl>
              <c:idx val="6"/>
              <c:layout>
                <c:manualLayout>
                  <c:x val="5.6487314085739279E-3"/>
                  <c:y val="0.197385126433518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3D8-4456-A10F-BD663EBF08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'栽培面積　色バランス'!$AC$56:$AC$61</c:f>
              <c:strCache>
                <c:ptCount val="6"/>
                <c:pt idx="0">
                  <c:v>LA</c:v>
                </c:pt>
                <c:pt idx="1">
                  <c:v>OT</c:v>
                </c:pt>
                <c:pt idx="2">
                  <c:v>OR</c:v>
                </c:pt>
                <c:pt idx="3">
                  <c:v>Other</c:v>
                </c:pt>
                <c:pt idx="4">
                  <c:v>LO</c:v>
                </c:pt>
                <c:pt idx="5">
                  <c:v>TA</c:v>
                </c:pt>
              </c:strCache>
            </c:strRef>
          </c:cat>
          <c:val>
            <c:numRef>
              <c:f>'栽培面積　色バランス'!$AD$56:$AD$61</c:f>
              <c:numCache>
                <c:formatCode>0.0</c:formatCode>
                <c:ptCount val="6"/>
                <c:pt idx="0">
                  <c:v>1120.2200000000005</c:v>
                </c:pt>
                <c:pt idx="1">
                  <c:v>1001.58</c:v>
                </c:pt>
                <c:pt idx="2">
                  <c:v>932.11</c:v>
                </c:pt>
                <c:pt idx="3">
                  <c:v>575.89</c:v>
                </c:pt>
                <c:pt idx="4">
                  <c:v>44.53</c:v>
                </c:pt>
                <c:pt idx="5">
                  <c:v>14.800000000000002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3D8-4456-A10F-BD663EBF0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111125</xdr:colOff>
      <xdr:row>148</xdr:row>
      <xdr:rowOff>15875</xdr:rowOff>
    </xdr:from>
    <xdr:to>
      <xdr:col>26</xdr:col>
      <xdr:colOff>335375</xdr:colOff>
      <xdr:row>164</xdr:row>
      <xdr:rowOff>17875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31750</xdr:colOff>
      <xdr:row>170</xdr:row>
      <xdr:rowOff>0</xdr:rowOff>
    </xdr:from>
    <xdr:to>
      <xdr:col>26</xdr:col>
      <xdr:colOff>256000</xdr:colOff>
      <xdr:row>186</xdr:row>
      <xdr:rowOff>2000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253999</xdr:colOff>
      <xdr:row>195</xdr:row>
      <xdr:rowOff>15874</xdr:rowOff>
    </xdr:from>
    <xdr:to>
      <xdr:col>26</xdr:col>
      <xdr:colOff>478249</xdr:colOff>
      <xdr:row>211</xdr:row>
      <xdr:rowOff>17874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142875</xdr:colOff>
      <xdr:row>73</xdr:row>
      <xdr:rowOff>15875</xdr:rowOff>
    </xdr:from>
    <xdr:to>
      <xdr:col>26</xdr:col>
      <xdr:colOff>367125</xdr:colOff>
      <xdr:row>89</xdr:row>
      <xdr:rowOff>17875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174625</xdr:colOff>
      <xdr:row>125</xdr:row>
      <xdr:rowOff>222249</xdr:rowOff>
    </xdr:from>
    <xdr:to>
      <xdr:col>26</xdr:col>
      <xdr:colOff>398875</xdr:colOff>
      <xdr:row>141</xdr:row>
      <xdr:rowOff>224249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682623</xdr:colOff>
      <xdr:row>99</xdr:row>
      <xdr:rowOff>15875</xdr:rowOff>
    </xdr:from>
    <xdr:to>
      <xdr:col>26</xdr:col>
      <xdr:colOff>224248</xdr:colOff>
      <xdr:row>115</xdr:row>
      <xdr:rowOff>17875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31748</xdr:colOff>
      <xdr:row>53</xdr:row>
      <xdr:rowOff>190500</xdr:rowOff>
    </xdr:from>
    <xdr:to>
      <xdr:col>26</xdr:col>
      <xdr:colOff>255998</xdr:colOff>
      <xdr:row>68</xdr:row>
      <xdr:rowOff>446500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9905</xdr:colOff>
      <xdr:row>7</xdr:row>
      <xdr:rowOff>26669</xdr:rowOff>
    </xdr:from>
    <xdr:ext cx="9366250" cy="13589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905" y="1636394"/>
          <a:ext cx="9366250" cy="135890"/>
        </a:xfrm>
        <a:custGeom>
          <a:avLst/>
          <a:gdLst/>
          <a:ahLst/>
          <a:cxnLst/>
          <a:rect l="0" t="0" r="0" b="0"/>
          <a:pathLst>
            <a:path w="9366250" h="135890">
              <a:moveTo>
                <a:pt x="9366250" y="0"/>
              </a:moveTo>
              <a:lnTo>
                <a:pt x="0" y="0"/>
              </a:lnTo>
              <a:lnTo>
                <a:pt x="0" y="135636"/>
              </a:lnTo>
              <a:lnTo>
                <a:pt x="9366250" y="135636"/>
              </a:lnTo>
              <a:lnTo>
                <a:pt x="9366250" y="0"/>
              </a:lnTo>
              <a:close/>
            </a:path>
          </a:pathLst>
        </a:custGeom>
        <a:noFill/>
      </xdr:spPr>
    </xdr:sp>
    <xdr:clientData/>
  </xdr:oneCellAnchor>
  <xdr:oneCellAnchor>
    <xdr:from>
      <xdr:col>0</xdr:col>
      <xdr:colOff>9905</xdr:colOff>
      <xdr:row>434</xdr:row>
      <xdr:rowOff>0</xdr:rowOff>
    </xdr:from>
    <xdr:ext cx="9366250" cy="135890"/>
    <xdr:sp macro="" textlink="">
      <xdr:nvSpPr>
        <xdr:cNvPr id="9" name="Shap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905" y="37261800"/>
          <a:ext cx="9366250" cy="135890"/>
        </a:xfrm>
        <a:custGeom>
          <a:avLst/>
          <a:gdLst/>
          <a:ahLst/>
          <a:cxnLst/>
          <a:rect l="0" t="0" r="0" b="0"/>
          <a:pathLst>
            <a:path w="9366250" h="135890">
              <a:moveTo>
                <a:pt x="9366250" y="0"/>
              </a:moveTo>
              <a:lnTo>
                <a:pt x="0" y="0"/>
              </a:lnTo>
              <a:lnTo>
                <a:pt x="0" y="135636"/>
              </a:lnTo>
              <a:lnTo>
                <a:pt x="9366250" y="135636"/>
              </a:lnTo>
              <a:lnTo>
                <a:pt x="9366250" y="0"/>
              </a:lnTo>
              <a:close/>
            </a:path>
          </a:pathLst>
        </a:custGeom>
        <a:noFill/>
      </xdr:spPr>
    </xdr:sp>
    <xdr:clientData/>
  </xdr:oneCellAnchor>
  <xdr:oneCellAnchor>
    <xdr:from>
      <xdr:col>0</xdr:col>
      <xdr:colOff>9905</xdr:colOff>
      <xdr:row>274</xdr:row>
      <xdr:rowOff>0</xdr:rowOff>
    </xdr:from>
    <xdr:ext cx="9366250" cy="135890"/>
    <xdr:sp macro="" textlink="">
      <xdr:nvSpPr>
        <xdr:cNvPr id="10" name="Shape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9905" y="42291000"/>
          <a:ext cx="9366250" cy="135890"/>
        </a:xfrm>
        <a:custGeom>
          <a:avLst/>
          <a:gdLst/>
          <a:ahLst/>
          <a:cxnLst/>
          <a:rect l="0" t="0" r="0" b="0"/>
          <a:pathLst>
            <a:path w="9366250" h="135890">
              <a:moveTo>
                <a:pt x="9366250" y="0"/>
              </a:moveTo>
              <a:lnTo>
                <a:pt x="0" y="0"/>
              </a:lnTo>
              <a:lnTo>
                <a:pt x="0" y="135636"/>
              </a:lnTo>
              <a:lnTo>
                <a:pt x="9366250" y="135636"/>
              </a:lnTo>
              <a:lnTo>
                <a:pt x="9366250" y="0"/>
              </a:lnTo>
              <a:close/>
            </a:path>
          </a:pathLst>
        </a:custGeom>
        <a:noFill/>
      </xdr:spPr>
    </xdr:sp>
    <xdr:clientData/>
  </xdr:oneCellAnchor>
  <xdr:oneCellAnchor>
    <xdr:from>
      <xdr:col>0</xdr:col>
      <xdr:colOff>9905</xdr:colOff>
      <xdr:row>119</xdr:row>
      <xdr:rowOff>0</xdr:rowOff>
    </xdr:from>
    <xdr:ext cx="9366250" cy="135890"/>
    <xdr:sp macro="" textlink="">
      <xdr:nvSpPr>
        <xdr:cNvPr id="13" name="Shape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9905" y="57378600"/>
          <a:ext cx="9366250" cy="135890"/>
        </a:xfrm>
        <a:custGeom>
          <a:avLst/>
          <a:gdLst/>
          <a:ahLst/>
          <a:cxnLst/>
          <a:rect l="0" t="0" r="0" b="0"/>
          <a:pathLst>
            <a:path w="9366250" h="135890">
              <a:moveTo>
                <a:pt x="9366250" y="0"/>
              </a:moveTo>
              <a:lnTo>
                <a:pt x="0" y="0"/>
              </a:lnTo>
              <a:lnTo>
                <a:pt x="0" y="135636"/>
              </a:lnTo>
              <a:lnTo>
                <a:pt x="9366250" y="135636"/>
              </a:lnTo>
              <a:lnTo>
                <a:pt x="9366250" y="0"/>
              </a:lnTo>
              <a:close/>
            </a:path>
          </a:pathLst>
        </a:custGeom>
        <a:noFill/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R109"/>
  <sheetViews>
    <sheetView view="pageBreakPreview" zoomScaleNormal="110" zoomScaleSheetLayoutView="100" workbookViewId="0">
      <selection activeCell="G46" sqref="G46"/>
    </sheetView>
  </sheetViews>
  <sheetFormatPr defaultRowHeight="13.5"/>
  <cols>
    <col min="1" max="1" width="14.625" style="28" customWidth="1"/>
    <col min="2" max="8" width="11.375" style="28" customWidth="1"/>
    <col min="9" max="9" width="7.125" style="28" customWidth="1"/>
    <col min="10" max="16" width="9.125" style="28" customWidth="1"/>
    <col min="17" max="17" width="4.75" style="28" customWidth="1"/>
    <col min="18" max="16384" width="9" style="1"/>
  </cols>
  <sheetData>
    <row r="1" spans="1:17" ht="18" customHeight="1">
      <c r="C1" s="223"/>
      <c r="D1" s="7"/>
      <c r="E1" s="7"/>
      <c r="F1" s="7"/>
      <c r="G1" s="1338">
        <v>45128</v>
      </c>
      <c r="H1" s="1338"/>
      <c r="I1" s="7"/>
      <c r="J1" s="7"/>
      <c r="K1" s="7"/>
      <c r="L1" s="7"/>
      <c r="M1" s="7"/>
      <c r="N1" s="7"/>
      <c r="O1" s="7"/>
      <c r="P1" s="7"/>
      <c r="Q1" s="7"/>
    </row>
    <row r="2" spans="1:17" ht="18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1.95" customHeight="1">
      <c r="A3" s="1339" t="s">
        <v>1355</v>
      </c>
      <c r="B3" s="1339"/>
      <c r="C3" s="1339"/>
      <c r="D3" s="1339"/>
      <c r="E3" s="1339"/>
      <c r="F3" s="1339"/>
      <c r="G3" s="1339"/>
      <c r="H3" s="1339"/>
      <c r="I3" s="7"/>
      <c r="J3" s="7"/>
      <c r="K3" s="7"/>
      <c r="L3" s="7"/>
      <c r="M3" s="7"/>
      <c r="N3" s="7"/>
      <c r="O3" s="7"/>
      <c r="P3" s="7"/>
      <c r="Q3" s="7"/>
    </row>
    <row r="4" spans="1:17" ht="18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12" customFormat="1" ht="18" customHeight="1">
      <c r="A5" s="8" t="s">
        <v>82</v>
      </c>
      <c r="B5" s="9">
        <v>1991</v>
      </c>
      <c r="C5" s="9">
        <v>1992</v>
      </c>
      <c r="D5" s="9">
        <v>1993</v>
      </c>
      <c r="E5" s="9">
        <v>1994</v>
      </c>
      <c r="F5" s="9">
        <v>1995</v>
      </c>
      <c r="G5" s="9">
        <v>1996</v>
      </c>
      <c r="H5" s="9">
        <v>1997</v>
      </c>
      <c r="I5" s="10"/>
      <c r="J5" s="11"/>
      <c r="K5" s="11"/>
      <c r="L5" s="11"/>
      <c r="M5" s="11"/>
      <c r="N5" s="11"/>
      <c r="O5" s="11"/>
      <c r="P5" s="150"/>
      <c r="Q5" s="150"/>
    </row>
    <row r="6" spans="1:17" s="12" customFormat="1" ht="18" customHeight="1">
      <c r="A6" s="1235" t="s">
        <v>83</v>
      </c>
      <c r="B6" s="1226">
        <v>2153.7600000000002</v>
      </c>
      <c r="C6" s="1227">
        <v>2361.6799999999998</v>
      </c>
      <c r="D6" s="1227">
        <v>2469.1999999999998</v>
      </c>
      <c r="E6" s="1227">
        <v>2658.72</v>
      </c>
      <c r="F6" s="1227">
        <v>3015.57</v>
      </c>
      <c r="G6" s="1227">
        <v>3069.36</v>
      </c>
      <c r="H6" s="1227">
        <v>3095.42</v>
      </c>
      <c r="I6" s="13"/>
      <c r="J6" s="14"/>
      <c r="K6" s="14"/>
      <c r="L6" s="14"/>
      <c r="M6" s="14"/>
      <c r="N6" s="14"/>
      <c r="O6" s="14"/>
      <c r="P6" s="14"/>
      <c r="Q6" s="15"/>
    </row>
    <row r="7" spans="1:17" s="12" customFormat="1" ht="18" customHeight="1">
      <c r="A7" s="1236" t="s">
        <v>84</v>
      </c>
      <c r="B7" s="1228">
        <v>380.54</v>
      </c>
      <c r="C7" s="1229">
        <v>342.25</v>
      </c>
      <c r="D7" s="1229">
        <v>419.6</v>
      </c>
      <c r="E7" s="1229">
        <v>431.75</v>
      </c>
      <c r="F7" s="1229">
        <v>495.32</v>
      </c>
      <c r="G7" s="1229">
        <v>506.22</v>
      </c>
      <c r="H7" s="1229">
        <v>478.86</v>
      </c>
      <c r="I7" s="13"/>
      <c r="J7" s="14"/>
      <c r="K7" s="14"/>
      <c r="L7" s="14"/>
      <c r="M7" s="14"/>
      <c r="N7" s="14"/>
      <c r="O7" s="14"/>
      <c r="P7" s="14"/>
      <c r="Q7" s="15"/>
    </row>
    <row r="8" spans="1:17" s="12" customFormat="1" ht="18" customHeight="1">
      <c r="A8" s="1237" t="s">
        <v>85</v>
      </c>
      <c r="B8" s="1230">
        <v>25.6</v>
      </c>
      <c r="C8" s="1231">
        <v>27.76</v>
      </c>
      <c r="D8" s="1231">
        <v>30.49</v>
      </c>
      <c r="E8" s="1231">
        <v>26.11</v>
      </c>
      <c r="F8" s="1231">
        <v>28.4</v>
      </c>
      <c r="G8" s="1231">
        <v>27.43</v>
      </c>
      <c r="H8" s="1231">
        <v>26.63</v>
      </c>
      <c r="I8" s="13"/>
      <c r="J8" s="14"/>
      <c r="K8" s="14"/>
      <c r="L8" s="14"/>
      <c r="M8" s="14"/>
      <c r="N8" s="14"/>
      <c r="O8" s="14"/>
      <c r="P8" s="14"/>
      <c r="Q8" s="15"/>
    </row>
    <row r="9" spans="1:17" s="12" customFormat="1" ht="18" customHeight="1">
      <c r="A9" s="16" t="s">
        <v>86</v>
      </c>
      <c r="B9" s="17">
        <f t="shared" ref="B9:H9" si="0">SUM(B6:B8)</f>
        <v>2559.9</v>
      </c>
      <c r="C9" s="17">
        <f t="shared" si="0"/>
        <v>2731.69</v>
      </c>
      <c r="D9" s="17">
        <f t="shared" si="0"/>
        <v>2919.2899999999995</v>
      </c>
      <c r="E9" s="17">
        <f t="shared" si="0"/>
        <v>3116.58</v>
      </c>
      <c r="F9" s="17">
        <f t="shared" si="0"/>
        <v>3539.2900000000004</v>
      </c>
      <c r="G9" s="17">
        <f t="shared" si="0"/>
        <v>3603.0099999999998</v>
      </c>
      <c r="H9" s="17">
        <f t="shared" si="0"/>
        <v>3600.9100000000003</v>
      </c>
      <c r="I9" s="13"/>
      <c r="J9" s="14"/>
      <c r="K9" s="14"/>
      <c r="L9" s="14"/>
      <c r="M9" s="14"/>
      <c r="N9" s="14"/>
      <c r="O9" s="14"/>
      <c r="P9" s="14"/>
      <c r="Q9" s="15"/>
    </row>
    <row r="10" spans="1:17" s="12" customFormat="1" ht="18" customHeight="1">
      <c r="A10" s="149"/>
      <c r="B10" s="149"/>
      <c r="C10" s="149"/>
      <c r="D10" s="149"/>
      <c r="E10" s="149"/>
      <c r="F10" s="149"/>
      <c r="G10" s="149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8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8" customHeight="1">
      <c r="A12" s="8" t="s">
        <v>82</v>
      </c>
      <c r="B12" s="9">
        <v>1998</v>
      </c>
      <c r="C12" s="9">
        <v>1999</v>
      </c>
      <c r="D12" s="9">
        <v>2000</v>
      </c>
      <c r="E12" s="9">
        <v>2001</v>
      </c>
      <c r="F12" s="9">
        <v>2002</v>
      </c>
      <c r="G12" s="9">
        <v>2003</v>
      </c>
      <c r="H12" s="9">
        <v>2004</v>
      </c>
      <c r="I12" s="18"/>
      <c r="J12" s="7"/>
      <c r="K12" s="7"/>
      <c r="L12" s="7"/>
      <c r="M12" s="7"/>
      <c r="N12" s="7"/>
      <c r="O12" s="7"/>
      <c r="P12" s="7"/>
      <c r="Q12" s="7"/>
    </row>
    <row r="13" spans="1:17" ht="18" customHeight="1">
      <c r="A13" s="1235" t="s">
        <v>83</v>
      </c>
      <c r="B13" s="1226">
        <v>3420.15</v>
      </c>
      <c r="C13" s="1227">
        <v>3599.15</v>
      </c>
      <c r="D13" s="1227">
        <v>3794</v>
      </c>
      <c r="E13" s="1227">
        <v>3641.94</v>
      </c>
      <c r="F13" s="1227">
        <v>3785.29</v>
      </c>
      <c r="G13" s="1232">
        <v>3681</v>
      </c>
      <c r="H13" s="1226">
        <v>3211.64</v>
      </c>
      <c r="I13" s="18"/>
      <c r="J13" s="7"/>
      <c r="K13" s="7"/>
      <c r="L13" s="7"/>
      <c r="M13" s="7"/>
      <c r="N13" s="7"/>
      <c r="O13" s="7"/>
      <c r="P13" s="7"/>
      <c r="Q13" s="7"/>
    </row>
    <row r="14" spans="1:17" ht="18" customHeight="1">
      <c r="A14" s="1236" t="s">
        <v>84</v>
      </c>
      <c r="B14" s="1228">
        <v>480.19</v>
      </c>
      <c r="C14" s="1229">
        <v>576.28</v>
      </c>
      <c r="D14" s="1229">
        <v>700</v>
      </c>
      <c r="E14" s="1229">
        <v>668.93</v>
      </c>
      <c r="F14" s="1229">
        <v>626.36</v>
      </c>
      <c r="G14" s="1233">
        <v>613</v>
      </c>
      <c r="H14" s="1228">
        <v>492.17</v>
      </c>
      <c r="I14" s="18"/>
      <c r="J14" s="7"/>
      <c r="K14" s="7"/>
      <c r="L14" s="7"/>
      <c r="M14" s="7"/>
      <c r="N14" s="7"/>
      <c r="O14" s="7"/>
      <c r="P14" s="7"/>
      <c r="Q14" s="7"/>
    </row>
    <row r="15" spans="1:17" ht="18" customHeight="1">
      <c r="A15" s="1237" t="s">
        <v>85</v>
      </c>
      <c r="B15" s="1230">
        <v>26.53</v>
      </c>
      <c r="C15" s="1231">
        <v>28.55</v>
      </c>
      <c r="D15" s="1231">
        <v>26.3</v>
      </c>
      <c r="E15" s="1231">
        <v>23.41</v>
      </c>
      <c r="F15" s="1231">
        <v>18.09</v>
      </c>
      <c r="G15" s="1234">
        <v>16</v>
      </c>
      <c r="H15" s="1230">
        <v>10.58</v>
      </c>
      <c r="I15" s="18"/>
      <c r="J15" s="7"/>
      <c r="K15" s="7"/>
      <c r="L15" s="7"/>
      <c r="M15" s="7"/>
      <c r="N15" s="7"/>
      <c r="O15" s="7"/>
      <c r="P15" s="7"/>
      <c r="Q15" s="7"/>
    </row>
    <row r="16" spans="1:17" ht="18" customHeight="1">
      <c r="A16" s="16" t="s">
        <v>86</v>
      </c>
      <c r="B16" s="17">
        <f t="shared" ref="B16:H16" si="1">SUM(B13:B15)</f>
        <v>3926.8700000000003</v>
      </c>
      <c r="C16" s="17">
        <f t="shared" si="1"/>
        <v>4203.9800000000005</v>
      </c>
      <c r="D16" s="17">
        <f t="shared" si="1"/>
        <v>4520.3</v>
      </c>
      <c r="E16" s="17">
        <f t="shared" si="1"/>
        <v>4334.28</v>
      </c>
      <c r="F16" s="17">
        <f t="shared" si="1"/>
        <v>4429.74</v>
      </c>
      <c r="G16" s="19">
        <f t="shared" si="1"/>
        <v>4310</v>
      </c>
      <c r="H16" s="20">
        <f t="shared" si="1"/>
        <v>3714.39</v>
      </c>
      <c r="I16" s="18"/>
      <c r="J16" s="7"/>
      <c r="K16" s="7"/>
      <c r="L16" s="7"/>
      <c r="M16" s="7"/>
      <c r="N16" s="7"/>
      <c r="O16" s="7"/>
      <c r="P16" s="7"/>
      <c r="Q16" s="7"/>
    </row>
    <row r="17" spans="1:17" ht="18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8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8" customHeight="1">
      <c r="A19" s="8" t="s">
        <v>82</v>
      </c>
      <c r="B19" s="21">
        <v>2005</v>
      </c>
      <c r="C19" s="22">
        <v>2006</v>
      </c>
      <c r="D19" s="22">
        <v>2007</v>
      </c>
      <c r="E19" s="152">
        <v>2008</v>
      </c>
      <c r="F19" s="23">
        <v>2009</v>
      </c>
      <c r="G19" s="27">
        <v>2010</v>
      </c>
      <c r="H19" s="27">
        <v>2011</v>
      </c>
      <c r="J19" s="7"/>
      <c r="K19" s="7"/>
      <c r="L19" s="7"/>
      <c r="M19" s="7"/>
      <c r="N19" s="7"/>
      <c r="O19" s="7"/>
      <c r="P19" s="7"/>
      <c r="Q19" s="7"/>
    </row>
    <row r="20" spans="1:17" ht="18" customHeight="1">
      <c r="A20" s="1235" t="s">
        <v>83</v>
      </c>
      <c r="B20" s="1238">
        <v>3293.3</v>
      </c>
      <c r="C20" s="1226">
        <v>3603.56</v>
      </c>
      <c r="D20" s="1226">
        <v>3696</v>
      </c>
      <c r="E20" s="1239">
        <v>3357</v>
      </c>
      <c r="F20" s="1240">
        <v>2974</v>
      </c>
      <c r="G20" s="1241">
        <v>3248</v>
      </c>
      <c r="H20" s="1242">
        <v>3613.72</v>
      </c>
      <c r="J20" s="7"/>
      <c r="K20" s="7"/>
      <c r="L20" s="7"/>
      <c r="M20" s="7"/>
      <c r="N20" s="7"/>
      <c r="O20" s="7"/>
      <c r="P20" s="7"/>
      <c r="Q20" s="7"/>
    </row>
    <row r="21" spans="1:17" ht="18" customHeight="1">
      <c r="A21" s="1236" t="s">
        <v>87</v>
      </c>
      <c r="B21" s="1243">
        <v>542.87</v>
      </c>
      <c r="C21" s="1243">
        <v>568.82000000000005</v>
      </c>
      <c r="D21" s="1228">
        <v>531</v>
      </c>
      <c r="E21" s="1244">
        <v>511</v>
      </c>
      <c r="F21" s="1245">
        <v>435.34</v>
      </c>
      <c r="G21" s="1246">
        <v>321</v>
      </c>
      <c r="H21" s="1247">
        <v>307.73</v>
      </c>
      <c r="J21" s="7"/>
      <c r="K21" s="7"/>
      <c r="L21" s="7"/>
      <c r="M21" s="7"/>
      <c r="N21" s="7"/>
      <c r="O21" s="7"/>
      <c r="P21" s="7"/>
      <c r="Q21" s="7"/>
    </row>
    <row r="22" spans="1:17" ht="18" customHeight="1">
      <c r="A22" s="1236" t="s">
        <v>88</v>
      </c>
      <c r="B22" s="1248" t="s">
        <v>81</v>
      </c>
      <c r="C22" s="1248" t="s">
        <v>81</v>
      </c>
      <c r="D22" s="1248" t="s">
        <v>81</v>
      </c>
      <c r="E22" s="1248" t="s">
        <v>81</v>
      </c>
      <c r="F22" s="1249" t="s">
        <v>81</v>
      </c>
      <c r="G22" s="1246">
        <v>107</v>
      </c>
      <c r="H22" s="1250" t="s">
        <v>121</v>
      </c>
      <c r="J22" s="7"/>
      <c r="K22" s="7"/>
      <c r="L22" s="7"/>
      <c r="M22" s="7"/>
      <c r="N22" s="7"/>
      <c r="O22" s="7"/>
      <c r="P22" s="7"/>
      <c r="Q22" s="7"/>
    </row>
    <row r="23" spans="1:17" ht="18" customHeight="1">
      <c r="A23" s="1237" t="s">
        <v>85</v>
      </c>
      <c r="B23" s="1251">
        <v>8.18</v>
      </c>
      <c r="C23" s="1251">
        <v>7.94</v>
      </c>
      <c r="D23" s="1230">
        <v>8</v>
      </c>
      <c r="E23" s="1252">
        <v>7</v>
      </c>
      <c r="F23" s="1253">
        <v>5.9</v>
      </c>
      <c r="G23" s="1254">
        <v>4</v>
      </c>
      <c r="H23" s="1255">
        <v>4.1900000000000004</v>
      </c>
      <c r="J23" s="7"/>
      <c r="K23" s="7"/>
      <c r="L23" s="7"/>
      <c r="M23" s="7"/>
      <c r="N23" s="7"/>
      <c r="O23" s="7"/>
      <c r="P23" s="7"/>
      <c r="Q23" s="7"/>
    </row>
    <row r="24" spans="1:17" ht="18" customHeight="1">
      <c r="A24" s="16" t="s">
        <v>86</v>
      </c>
      <c r="B24" s="24">
        <f>SUM(B20:B23)</f>
        <v>3844.35</v>
      </c>
      <c r="C24" s="24">
        <f>SUM(C20:C23)</f>
        <v>4180.32</v>
      </c>
      <c r="D24" s="153">
        <f>SUM(D20:D23)</f>
        <v>4235</v>
      </c>
      <c r="E24" s="154">
        <v>3875</v>
      </c>
      <c r="F24" s="26">
        <f>SUM(F20:F23)</f>
        <v>3415.2400000000002</v>
      </c>
      <c r="G24" s="25">
        <v>3681</v>
      </c>
      <c r="H24" s="62">
        <f>SUM(H20:H23)</f>
        <v>3925.64</v>
      </c>
      <c r="J24" s="7"/>
      <c r="K24" s="7"/>
      <c r="L24" s="7"/>
      <c r="M24" s="7"/>
      <c r="N24" s="7"/>
      <c r="O24" s="7"/>
      <c r="P24" s="7"/>
      <c r="Q24" s="7"/>
    </row>
    <row r="25" spans="1:17" ht="18" customHeight="1">
      <c r="A25" s="150"/>
      <c r="B25" s="150"/>
      <c r="C25" s="150"/>
      <c r="D25" s="150"/>
      <c r="E25" s="150"/>
      <c r="F25" s="150"/>
      <c r="G25" s="150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8" customHeight="1">
      <c r="A26" s="7"/>
      <c r="B26" s="7"/>
      <c r="C26" s="7"/>
      <c r="D26" s="7"/>
      <c r="E26" s="196"/>
      <c r="F26" s="196"/>
      <c r="G26" s="196"/>
      <c r="H26" s="196"/>
      <c r="I26" s="196"/>
      <c r="J26" s="7"/>
      <c r="K26" s="7"/>
      <c r="L26" s="7"/>
      <c r="M26" s="7"/>
      <c r="N26" s="7"/>
      <c r="O26" s="7"/>
      <c r="P26" s="7"/>
      <c r="Q26" s="7"/>
    </row>
    <row r="27" spans="1:17" ht="18" customHeight="1">
      <c r="A27" s="8" t="s">
        <v>82</v>
      </c>
      <c r="B27" s="27">
        <v>2012</v>
      </c>
      <c r="C27" s="152">
        <v>2013</v>
      </c>
      <c r="D27" s="152">
        <v>2014</v>
      </c>
      <c r="E27" s="152">
        <v>2015</v>
      </c>
      <c r="F27" s="152">
        <v>2016</v>
      </c>
      <c r="G27" s="152">
        <v>2017</v>
      </c>
      <c r="H27" s="152">
        <v>2018</v>
      </c>
      <c r="I27" s="196"/>
      <c r="J27" s="7"/>
      <c r="K27" s="7"/>
      <c r="L27" s="7"/>
      <c r="M27" s="7"/>
      <c r="N27" s="7"/>
      <c r="O27" s="7"/>
      <c r="P27" s="7"/>
      <c r="Q27" s="7"/>
    </row>
    <row r="28" spans="1:17" ht="18" customHeight="1">
      <c r="A28" s="1235" t="s">
        <v>83</v>
      </c>
      <c r="B28" s="1256">
        <v>3562.98</v>
      </c>
      <c r="C28" s="1256">
        <v>3382.84</v>
      </c>
      <c r="D28" s="1256">
        <v>3174.8</v>
      </c>
      <c r="E28" s="1256">
        <v>3249.32</v>
      </c>
      <c r="F28" s="1256">
        <v>3174.22</v>
      </c>
      <c r="G28" s="1256">
        <v>3308.69</v>
      </c>
      <c r="H28" s="1256">
        <v>3117.4699999999993</v>
      </c>
      <c r="I28" s="196"/>
      <c r="J28" s="7"/>
      <c r="K28" s="7"/>
      <c r="L28" s="7"/>
      <c r="M28" s="7"/>
      <c r="N28" s="7"/>
      <c r="O28" s="7"/>
      <c r="P28" s="7"/>
      <c r="Q28" s="7"/>
    </row>
    <row r="29" spans="1:17" ht="18" customHeight="1">
      <c r="A29" s="1236" t="s">
        <v>87</v>
      </c>
      <c r="B29" s="1257">
        <v>248.82999999999998</v>
      </c>
      <c r="C29" s="1257">
        <v>222.63</v>
      </c>
      <c r="D29" s="1257">
        <v>231.92</v>
      </c>
      <c r="E29" s="1257">
        <v>283.90000000000003</v>
      </c>
      <c r="F29" s="1257">
        <v>273.37</v>
      </c>
      <c r="G29" s="1257">
        <v>224.04</v>
      </c>
      <c r="H29" s="1257">
        <v>210.39</v>
      </c>
      <c r="I29" s="196"/>
      <c r="J29" s="7"/>
      <c r="K29" s="7"/>
      <c r="L29" s="7"/>
      <c r="M29" s="7"/>
      <c r="N29" s="7"/>
      <c r="O29" s="7"/>
      <c r="P29" s="7"/>
      <c r="Q29" s="7"/>
    </row>
    <row r="30" spans="1:17" ht="18" customHeight="1">
      <c r="A30" s="1236" t="s">
        <v>321</v>
      </c>
      <c r="B30" s="1248" t="s">
        <v>81</v>
      </c>
      <c r="C30" s="1248" t="s">
        <v>121</v>
      </c>
      <c r="D30" s="1248">
        <v>481.91999999999996</v>
      </c>
      <c r="E30" s="1248">
        <v>690.3900000000001</v>
      </c>
      <c r="F30" s="1248">
        <v>839.78</v>
      </c>
      <c r="G30" s="1258">
        <v>961.29</v>
      </c>
      <c r="H30" s="1258">
        <v>1101.8700000000001</v>
      </c>
      <c r="I30" s="196"/>
      <c r="J30" s="7"/>
      <c r="K30" s="7"/>
      <c r="L30" s="7"/>
      <c r="M30" s="7"/>
      <c r="N30" s="7"/>
      <c r="O30" s="7"/>
      <c r="P30" s="7"/>
      <c r="Q30" s="7"/>
    </row>
    <row r="31" spans="1:17" ht="18" customHeight="1">
      <c r="A31" s="1237" t="s">
        <v>85</v>
      </c>
      <c r="B31" s="1259">
        <v>4.05</v>
      </c>
      <c r="C31" s="1259">
        <v>5.01</v>
      </c>
      <c r="D31" s="1259">
        <v>5.95</v>
      </c>
      <c r="E31" s="1259">
        <v>9.08</v>
      </c>
      <c r="F31" s="1259">
        <v>11.2</v>
      </c>
      <c r="G31" s="1259">
        <v>18.239999999999998</v>
      </c>
      <c r="H31" s="1259">
        <v>8.7700000000000014</v>
      </c>
      <c r="I31" s="196"/>
      <c r="J31" s="7"/>
      <c r="K31" s="7"/>
      <c r="L31" s="7"/>
      <c r="M31" s="7"/>
      <c r="N31" s="7"/>
      <c r="O31" s="7"/>
      <c r="P31" s="7"/>
      <c r="Q31" s="7"/>
    </row>
    <row r="32" spans="1:17" ht="18" customHeight="1">
      <c r="A32" s="16" t="s">
        <v>86</v>
      </c>
      <c r="B32" s="79">
        <f t="shared" ref="B32:G32" si="2">SUM(B28:B31)</f>
        <v>3815.86</v>
      </c>
      <c r="C32" s="79">
        <f t="shared" si="2"/>
        <v>3610.4800000000005</v>
      </c>
      <c r="D32" s="79">
        <f t="shared" si="2"/>
        <v>3894.59</v>
      </c>
      <c r="E32" s="79">
        <f t="shared" si="2"/>
        <v>4232.6900000000005</v>
      </c>
      <c r="F32" s="79">
        <f t="shared" si="2"/>
        <v>4298.57</v>
      </c>
      <c r="G32" s="79">
        <f t="shared" si="2"/>
        <v>4512.26</v>
      </c>
      <c r="H32" s="79">
        <f t="shared" ref="H32" si="3">SUM(H28:H31)</f>
        <v>4438.5</v>
      </c>
      <c r="I32" s="196"/>
      <c r="J32" s="7"/>
      <c r="K32" s="7"/>
      <c r="L32" s="7"/>
      <c r="M32" s="7"/>
      <c r="N32" s="7"/>
      <c r="O32" s="7"/>
      <c r="P32" s="7"/>
      <c r="Q32" s="7"/>
    </row>
    <row r="33" spans="1:18" ht="18" customHeight="1">
      <c r="A33" s="196"/>
      <c r="B33" s="196"/>
      <c r="C33" s="196"/>
      <c r="D33" s="196"/>
      <c r="E33" s="196"/>
      <c r="F33" s="196"/>
      <c r="G33" s="196"/>
      <c r="H33" s="196"/>
      <c r="I33" s="196"/>
      <c r="J33" s="7"/>
      <c r="K33" s="7"/>
      <c r="L33" s="7"/>
      <c r="M33" s="7"/>
      <c r="N33" s="7"/>
      <c r="O33" s="7"/>
      <c r="P33" s="7"/>
      <c r="Q33" s="7"/>
    </row>
    <row r="34" spans="1:18" ht="18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8" ht="18" customHeight="1">
      <c r="A35" s="8" t="s">
        <v>82</v>
      </c>
      <c r="B35" s="152">
        <v>2019</v>
      </c>
      <c r="C35" s="152">
        <v>2020</v>
      </c>
      <c r="D35" s="152">
        <v>2021</v>
      </c>
      <c r="E35" s="152" t="s">
        <v>845</v>
      </c>
      <c r="F35" s="152"/>
      <c r="G35" s="194"/>
      <c r="H35" s="22"/>
      <c r="I35" s="1"/>
      <c r="J35" s="7"/>
      <c r="K35" s="7"/>
      <c r="L35" s="7"/>
      <c r="M35" s="7"/>
      <c r="N35" s="7"/>
      <c r="O35" s="7"/>
      <c r="P35" s="7"/>
      <c r="Q35" s="7"/>
      <c r="R35" s="7"/>
    </row>
    <row r="36" spans="1:18" ht="18" customHeight="1">
      <c r="A36" s="1235" t="s">
        <v>83</v>
      </c>
      <c r="B36" s="1256">
        <v>3049.95</v>
      </c>
      <c r="C36" s="1260">
        <v>2667.5599999999995</v>
      </c>
      <c r="D36" s="1256">
        <v>3150.98</v>
      </c>
      <c r="E36" s="1260">
        <v>3328.55</v>
      </c>
      <c r="F36" s="1260"/>
      <c r="G36" s="1260"/>
      <c r="H36" s="1261"/>
      <c r="I36" s="1"/>
      <c r="J36" s="7"/>
      <c r="K36" s="7"/>
      <c r="L36" s="7"/>
      <c r="M36" s="7"/>
      <c r="N36" s="7"/>
      <c r="O36" s="7"/>
      <c r="P36" s="7"/>
      <c r="Q36" s="7"/>
      <c r="R36" s="7"/>
    </row>
    <row r="37" spans="1:18" ht="18" customHeight="1">
      <c r="A37" s="1236" t="s">
        <v>84</v>
      </c>
      <c r="B37" s="1257">
        <v>186.08</v>
      </c>
      <c r="C37" s="1262">
        <v>173.46</v>
      </c>
      <c r="D37" s="1257">
        <v>213.79</v>
      </c>
      <c r="E37" s="1262">
        <v>243.11</v>
      </c>
      <c r="F37" s="1262"/>
      <c r="G37" s="1262"/>
      <c r="H37" s="1263"/>
      <c r="I37" s="1"/>
      <c r="J37" s="7"/>
      <c r="K37" s="7"/>
      <c r="L37" s="7"/>
      <c r="M37" s="7"/>
      <c r="N37" s="7"/>
      <c r="O37" s="7"/>
      <c r="P37" s="7"/>
      <c r="Q37" s="7"/>
      <c r="R37" s="7"/>
    </row>
    <row r="38" spans="1:18" ht="18" customHeight="1">
      <c r="A38" s="1236" t="s">
        <v>321</v>
      </c>
      <c r="B38" s="1258">
        <v>1030.6199999999999</v>
      </c>
      <c r="C38" s="1262">
        <v>940.57999999999993</v>
      </c>
      <c r="D38" s="1258">
        <v>798.01</v>
      </c>
      <c r="E38" s="1262">
        <v>888.91</v>
      </c>
      <c r="F38" s="1262"/>
      <c r="G38" s="1262"/>
      <c r="H38" s="1263"/>
      <c r="I38" s="1"/>
      <c r="J38" s="7"/>
      <c r="K38" s="7"/>
      <c r="L38" s="7"/>
      <c r="M38" s="7"/>
      <c r="N38" s="7"/>
      <c r="O38" s="7"/>
      <c r="P38" s="7"/>
      <c r="Q38" s="7"/>
      <c r="R38" s="7"/>
    </row>
    <row r="39" spans="1:18" ht="18" customHeight="1">
      <c r="A39" s="1237" t="s">
        <v>85</v>
      </c>
      <c r="B39" s="1259">
        <v>6.29</v>
      </c>
      <c r="C39" s="1264">
        <v>5.05</v>
      </c>
      <c r="D39" s="1259">
        <v>5.3</v>
      </c>
      <c r="E39" s="1264">
        <v>6.1</v>
      </c>
      <c r="F39" s="1264"/>
      <c r="G39" s="1264"/>
      <c r="H39" s="1265"/>
      <c r="I39" s="1"/>
      <c r="J39" s="7"/>
      <c r="K39" s="7"/>
      <c r="L39" s="7"/>
      <c r="M39" s="7"/>
      <c r="N39" s="7"/>
      <c r="O39" s="7"/>
      <c r="P39" s="7"/>
      <c r="Q39" s="7"/>
      <c r="R39" s="7"/>
    </row>
    <row r="40" spans="1:18" ht="18" customHeight="1">
      <c r="A40" s="16" t="s">
        <v>86</v>
      </c>
      <c r="B40" s="79">
        <f>SUM(B36:B39)</f>
        <v>4272.9399999999996</v>
      </c>
      <c r="C40" s="79">
        <v>3786.6499999999996</v>
      </c>
      <c r="D40" s="79">
        <f>SUM(D36:D39)</f>
        <v>4168.08</v>
      </c>
      <c r="E40" s="79">
        <f>SUM(E36:E39)</f>
        <v>4466.670000000001</v>
      </c>
      <c r="F40" s="195"/>
      <c r="G40" s="79"/>
      <c r="H40" s="78"/>
      <c r="I40" s="1"/>
      <c r="J40" s="7"/>
      <c r="K40" s="7"/>
      <c r="L40" s="7"/>
      <c r="M40" s="7"/>
      <c r="N40" s="7"/>
      <c r="O40" s="7"/>
      <c r="P40" s="7"/>
      <c r="Q40" s="7"/>
      <c r="R40" s="7"/>
    </row>
    <row r="41" spans="1:18" ht="18" customHeight="1">
      <c r="A41" s="396"/>
      <c r="B41" s="402"/>
      <c r="C41" s="402"/>
      <c r="D41" s="402"/>
      <c r="E41" s="402"/>
      <c r="F41" s="403"/>
      <c r="G41" s="402"/>
      <c r="H41" s="403"/>
      <c r="I41" s="1"/>
      <c r="J41" s="7"/>
      <c r="K41" s="7"/>
      <c r="L41" s="7"/>
      <c r="M41" s="7"/>
      <c r="N41" s="7"/>
      <c r="O41" s="7"/>
      <c r="P41" s="7"/>
      <c r="Q41" s="7"/>
      <c r="R41" s="7"/>
    </row>
    <row r="42" spans="1:18" ht="18" customHeight="1">
      <c r="A42" s="404"/>
      <c r="B42" s="405"/>
      <c r="C42" s="405"/>
      <c r="D42" s="405"/>
      <c r="E42" s="405"/>
      <c r="F42" s="406"/>
      <c r="G42" s="405"/>
      <c r="H42" s="406"/>
      <c r="I42" s="1"/>
      <c r="J42" s="7"/>
      <c r="K42" s="7"/>
      <c r="L42" s="7"/>
      <c r="M42" s="7"/>
      <c r="N42" s="7"/>
      <c r="O42" s="7"/>
      <c r="P42" s="7"/>
      <c r="Q42" s="7"/>
      <c r="R42" s="7"/>
    </row>
    <row r="43" spans="1:18" ht="18" customHeight="1">
      <c r="A43" s="8" t="s">
        <v>82</v>
      </c>
      <c r="B43" s="152" t="s">
        <v>1378</v>
      </c>
      <c r="C43" s="152" t="s">
        <v>1379</v>
      </c>
      <c r="D43" s="152" t="s">
        <v>1380</v>
      </c>
      <c r="E43" s="152"/>
      <c r="F43" s="152"/>
      <c r="G43" s="194"/>
      <c r="H43" s="22"/>
      <c r="I43" s="1"/>
      <c r="J43" s="7"/>
      <c r="K43" s="7"/>
      <c r="L43" s="7"/>
      <c r="M43" s="7"/>
      <c r="N43" s="7"/>
      <c r="O43" s="7"/>
      <c r="P43" s="7"/>
      <c r="Q43" s="7"/>
      <c r="R43" s="7"/>
    </row>
    <row r="44" spans="1:18" ht="18" customHeight="1">
      <c r="A44" s="1235" t="s">
        <v>1377</v>
      </c>
      <c r="B44" s="1256">
        <v>6.74</v>
      </c>
      <c r="C44" s="1260">
        <v>6.55</v>
      </c>
      <c r="D44" s="1256">
        <f>((C44/B44)-1)*100</f>
        <v>-2.8189910979228516</v>
      </c>
      <c r="E44" s="1260"/>
      <c r="F44" s="1261"/>
      <c r="G44" s="1260"/>
      <c r="H44" s="1261"/>
      <c r="I44" s="1"/>
      <c r="J44" s="7"/>
      <c r="K44" s="7"/>
      <c r="L44" s="7"/>
      <c r="M44" s="7"/>
      <c r="N44" s="7"/>
      <c r="O44" s="7"/>
      <c r="P44" s="7"/>
      <c r="Q44" s="7"/>
      <c r="R44" s="7"/>
    </row>
    <row r="45" spans="1:18" ht="36" customHeight="1">
      <c r="A45" s="1266" t="s">
        <v>1620</v>
      </c>
      <c r="B45" s="1257">
        <v>289.33999999999997</v>
      </c>
      <c r="C45" s="1262">
        <v>251.83</v>
      </c>
      <c r="D45" s="1257">
        <f t="shared" ref="D45:D50" si="4">((C45/B45)-1)*100</f>
        <v>-12.963987004907708</v>
      </c>
      <c r="E45" s="1262"/>
      <c r="F45" s="1263"/>
      <c r="G45" s="1262"/>
      <c r="H45" s="1263"/>
      <c r="I45" s="1"/>
      <c r="J45" s="7"/>
      <c r="K45" s="7"/>
      <c r="L45" s="7"/>
      <c r="M45" s="7"/>
      <c r="N45" s="7"/>
      <c r="O45" s="7"/>
      <c r="P45" s="7"/>
      <c r="Q45" s="7"/>
      <c r="R45" s="7"/>
    </row>
    <row r="46" spans="1:18" ht="35.25" customHeight="1">
      <c r="A46" s="1267" t="s">
        <v>1621</v>
      </c>
      <c r="B46" s="1268">
        <v>480.95</v>
      </c>
      <c r="C46" s="1268">
        <v>537.51</v>
      </c>
      <c r="D46" s="1268">
        <f t="shared" si="4"/>
        <v>11.760058218109993</v>
      </c>
      <c r="E46" s="1269"/>
      <c r="F46" s="1269"/>
      <c r="G46" s="1269"/>
      <c r="H46" s="1269"/>
      <c r="I46" s="1"/>
      <c r="J46" s="7"/>
      <c r="K46" s="7"/>
      <c r="L46" s="7"/>
      <c r="M46" s="7"/>
      <c r="N46" s="7"/>
      <c r="O46" s="7"/>
      <c r="P46" s="7"/>
      <c r="Q46" s="7"/>
      <c r="R46" s="7"/>
    </row>
    <row r="47" spans="1:18" ht="35.25" customHeight="1">
      <c r="A47" s="1267" t="s">
        <v>1508</v>
      </c>
      <c r="B47" s="1268">
        <v>2.2799999999999998</v>
      </c>
      <c r="C47" s="1268">
        <v>4.09</v>
      </c>
      <c r="D47" s="1268">
        <f t="shared" si="4"/>
        <v>79.385964912280713</v>
      </c>
      <c r="E47" s="1269"/>
      <c r="F47" s="1269"/>
      <c r="G47" s="1269"/>
      <c r="H47" s="1269"/>
      <c r="I47" s="1"/>
      <c r="J47" s="7"/>
      <c r="K47" s="7"/>
      <c r="L47" s="7"/>
      <c r="M47" s="7"/>
      <c r="N47" s="7"/>
      <c r="O47" s="7"/>
      <c r="P47" s="7"/>
      <c r="Q47" s="7"/>
      <c r="R47" s="7"/>
    </row>
    <row r="48" spans="1:18" ht="36" customHeight="1">
      <c r="A48" s="1267" t="s">
        <v>1509</v>
      </c>
      <c r="B48" s="1270">
        <v>376.29</v>
      </c>
      <c r="C48" s="1270">
        <v>446.46</v>
      </c>
      <c r="D48" s="1270">
        <f t="shared" si="4"/>
        <v>18.647851391214211</v>
      </c>
      <c r="E48" s="1271"/>
      <c r="F48" s="1271"/>
      <c r="G48" s="1271"/>
      <c r="H48" s="1271"/>
      <c r="I48" s="1"/>
      <c r="J48" s="7"/>
      <c r="K48" s="7"/>
      <c r="L48" s="7"/>
      <c r="M48" s="7"/>
      <c r="N48" s="7"/>
      <c r="O48" s="7"/>
      <c r="P48" s="7"/>
      <c r="Q48" s="7"/>
      <c r="R48" s="7"/>
    </row>
    <row r="49" spans="1:18" ht="18" customHeight="1">
      <c r="A49" s="1272" t="s">
        <v>1485</v>
      </c>
      <c r="B49" s="1259">
        <v>3315.74</v>
      </c>
      <c r="C49" s="1264">
        <v>3234.82</v>
      </c>
      <c r="D49" s="1259">
        <f t="shared" si="4"/>
        <v>-2.4404808579683412</v>
      </c>
      <c r="E49" s="1264"/>
      <c r="F49" s="1265"/>
      <c r="G49" s="1264"/>
      <c r="H49" s="1265"/>
      <c r="I49" s="1"/>
      <c r="J49" s="7"/>
      <c r="K49" s="7"/>
      <c r="L49" s="7"/>
      <c r="M49" s="7"/>
      <c r="N49" s="7"/>
      <c r="O49" s="7"/>
      <c r="P49" s="7"/>
      <c r="Q49" s="7"/>
      <c r="R49" s="7"/>
    </row>
    <row r="50" spans="1:18" ht="18" customHeight="1">
      <c r="A50" s="16" t="s">
        <v>86</v>
      </c>
      <c r="B50" s="79">
        <f>SUM(B44:B49)</f>
        <v>4471.34</v>
      </c>
      <c r="C50" s="79">
        <f>SUM(C44:C49)</f>
        <v>4481.26</v>
      </c>
      <c r="D50" s="79">
        <f t="shared" si="4"/>
        <v>0.2218574297637943</v>
      </c>
      <c r="E50" s="79"/>
      <c r="F50" s="195"/>
      <c r="G50" s="79"/>
      <c r="H50" s="78"/>
      <c r="I50" s="1"/>
      <c r="J50" s="7"/>
      <c r="K50" s="7"/>
      <c r="L50" s="7"/>
      <c r="M50" s="7"/>
      <c r="N50" s="7"/>
      <c r="O50" s="7"/>
      <c r="P50" s="7"/>
      <c r="Q50" s="7"/>
      <c r="R50" s="7"/>
    </row>
    <row r="51" spans="1:18" ht="18" customHeight="1">
      <c r="A51" s="1340" t="s">
        <v>1622</v>
      </c>
      <c r="B51" s="1340"/>
      <c r="C51" s="1340"/>
      <c r="D51" s="1341"/>
      <c r="E51" s="1341"/>
      <c r="F51" s="1341"/>
      <c r="G51" s="1341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8" ht="18" customHeight="1">
      <c r="A52" s="1341" t="s">
        <v>1623</v>
      </c>
      <c r="B52" s="1341"/>
      <c r="C52" s="1341"/>
      <c r="D52" s="1341"/>
      <c r="E52" s="1341"/>
      <c r="F52" s="1341"/>
      <c r="G52" s="1341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8" ht="18" customHeight="1">
      <c r="A53" s="77" t="s">
        <v>244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8" ht="18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8" ht="18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8" ht="18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8" ht="18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8" ht="18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8" ht="18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8" ht="18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8" ht="18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8" ht="18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8" ht="18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8" ht="18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ht="18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18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ht="18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18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ht="18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ht="18" customHeight="1"/>
    <row r="71" spans="1:17" ht="18" customHeight="1"/>
    <row r="72" spans="1:17" ht="18" customHeight="1"/>
    <row r="73" spans="1:17" ht="18" customHeight="1"/>
    <row r="74" spans="1:17" ht="18" customHeight="1"/>
    <row r="75" spans="1:17" ht="18" customHeight="1"/>
    <row r="76" spans="1:17" ht="18" customHeight="1"/>
    <row r="77" spans="1:17" ht="18" customHeight="1"/>
    <row r="78" spans="1:17" ht="18" customHeight="1"/>
    <row r="79" spans="1:17" ht="18" customHeight="1"/>
    <row r="80" spans="1:17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</sheetData>
  <mergeCells count="4">
    <mergeCell ref="G1:H1"/>
    <mergeCell ref="A3:H3"/>
    <mergeCell ref="A51:G51"/>
    <mergeCell ref="A52:G52"/>
  </mergeCells>
  <phoneticPr fontId="5"/>
  <printOptions horizontalCentered="1"/>
  <pageMargins left="0.51181102362204722" right="0.51181102362204722" top="0.55118110236220474" bottom="0.55118110236220474" header="0.31496062992125984" footer="0.31496062992125984"/>
  <pageSetup paperSize="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AG229"/>
  <sheetViews>
    <sheetView tabSelected="1" view="pageBreakPreview" topLeftCell="A54" zoomScale="60" zoomScaleNormal="90" workbookViewId="0">
      <selection activeCell="Z53" sqref="Z53"/>
    </sheetView>
  </sheetViews>
  <sheetFormatPr defaultRowHeight="17.25"/>
  <cols>
    <col min="1" max="1" width="18.75" style="356" customWidth="1"/>
    <col min="2" max="4" width="9.125" style="356" hidden="1" customWidth="1"/>
    <col min="5" max="18" width="12.625" style="356" customWidth="1"/>
    <col min="19" max="19" width="12.625" style="358" customWidth="1"/>
    <col min="20" max="29" width="9" style="356"/>
    <col min="30" max="30" width="12.375" style="356" bestFit="1" customWidth="1"/>
    <col min="31" max="16384" width="9" style="356"/>
  </cols>
  <sheetData>
    <row r="1" spans="1:32">
      <c r="A1" s="1432" t="s">
        <v>1206</v>
      </c>
      <c r="B1" s="1432"/>
      <c r="C1" s="1432"/>
      <c r="D1" s="1432"/>
      <c r="E1" s="1432"/>
      <c r="F1" s="1432"/>
      <c r="G1" s="1432"/>
      <c r="H1" s="1432"/>
      <c r="I1" s="1432"/>
      <c r="J1" s="1432"/>
      <c r="K1" s="1432"/>
      <c r="L1" s="1432"/>
      <c r="M1" s="1432"/>
      <c r="N1" s="1432"/>
      <c r="O1" s="1432"/>
      <c r="P1" s="1432"/>
      <c r="Q1" s="1432"/>
      <c r="R1" s="1432"/>
      <c r="Z1" s="1428">
        <v>44774</v>
      </c>
      <c r="AA1" s="1429"/>
    </row>
    <row r="2" spans="1:32">
      <c r="A2" s="1432"/>
      <c r="B2" s="1432"/>
      <c r="C2" s="1432"/>
      <c r="D2" s="1432"/>
      <c r="E2" s="1432"/>
      <c r="F2" s="1432"/>
      <c r="G2" s="1432"/>
      <c r="H2" s="1432"/>
      <c r="I2" s="1432"/>
      <c r="J2" s="1432"/>
      <c r="K2" s="1432"/>
      <c r="L2" s="1432"/>
      <c r="M2" s="1432"/>
      <c r="N2" s="1432"/>
      <c r="O2" s="1432"/>
      <c r="P2" s="1432"/>
      <c r="Q2" s="1432"/>
      <c r="R2" s="1432"/>
      <c r="U2" s="378" t="s">
        <v>1202</v>
      </c>
    </row>
    <row r="3" spans="1:32" ht="21">
      <c r="A3" s="372" t="s">
        <v>1155</v>
      </c>
      <c r="B3" s="350"/>
      <c r="C3" s="350"/>
      <c r="D3" s="350"/>
    </row>
    <row r="4" spans="1:32" customFormat="1" ht="20.100000000000001" customHeight="1">
      <c r="A4" s="473"/>
      <c r="B4" s="474"/>
      <c r="C4" s="475"/>
      <c r="D4" s="476"/>
      <c r="E4" s="1375" t="s">
        <v>1467</v>
      </c>
      <c r="F4" s="1376"/>
      <c r="G4" s="1376"/>
      <c r="H4" s="1376"/>
      <c r="I4" s="1376"/>
      <c r="J4" s="1376"/>
      <c r="K4" s="1427"/>
      <c r="L4" s="1375" t="s">
        <v>1468</v>
      </c>
      <c r="M4" s="1376"/>
      <c r="N4" s="1376"/>
      <c r="O4" s="1376"/>
      <c r="P4" s="1376"/>
      <c r="Q4" s="1376"/>
      <c r="R4" s="1427"/>
      <c r="S4" s="844"/>
    </row>
    <row r="5" spans="1:32" customFormat="1" ht="39.950000000000003" customHeight="1">
      <c r="A5" s="479" t="s">
        <v>248</v>
      </c>
      <c r="B5" s="480" t="s">
        <v>57</v>
      </c>
      <c r="C5" s="481" t="s">
        <v>249</v>
      </c>
      <c r="D5" s="482" t="s">
        <v>250</v>
      </c>
      <c r="E5" s="483" t="s">
        <v>1405</v>
      </c>
      <c r="F5" s="484" t="s">
        <v>1499</v>
      </c>
      <c r="G5" s="818" t="s">
        <v>1498</v>
      </c>
      <c r="H5" s="818" t="s">
        <v>1496</v>
      </c>
      <c r="I5" s="818" t="s">
        <v>1497</v>
      </c>
      <c r="J5" s="818" t="s">
        <v>1406</v>
      </c>
      <c r="K5" s="274" t="s">
        <v>1473</v>
      </c>
      <c r="L5" s="486" t="s">
        <v>1405</v>
      </c>
      <c r="M5" s="484" t="s">
        <v>1490</v>
      </c>
      <c r="N5" s="818" t="s">
        <v>1498</v>
      </c>
      <c r="O5" s="818" t="s">
        <v>1496</v>
      </c>
      <c r="P5" s="818" t="s">
        <v>1497</v>
      </c>
      <c r="Q5" s="818" t="s">
        <v>1406</v>
      </c>
      <c r="R5" s="274" t="s">
        <v>1473</v>
      </c>
      <c r="S5" s="487" t="s">
        <v>1140</v>
      </c>
    </row>
    <row r="6" spans="1:32" ht="20.100000000000001" customHeight="1">
      <c r="A6" s="352" t="str">
        <f>'crop''23'!A17</f>
        <v>AH Yellow Total</v>
      </c>
      <c r="B6" s="352">
        <f>'crop''23'!B17</f>
        <v>0</v>
      </c>
      <c r="C6" s="352">
        <f>'crop''23'!C17</f>
        <v>0</v>
      </c>
      <c r="D6" s="352">
        <f>'crop''23'!D17</f>
        <v>0</v>
      </c>
      <c r="E6" s="353">
        <f>'crop''23'!E17</f>
        <v>0</v>
      </c>
      <c r="F6" s="842">
        <f>'crop''23'!F17</f>
        <v>1.18</v>
      </c>
      <c r="G6" s="842">
        <f>'crop''23'!G17</f>
        <v>0</v>
      </c>
      <c r="H6" s="353">
        <f>'crop''23'!H17</f>
        <v>0</v>
      </c>
      <c r="I6" s="353">
        <f>'crop''23'!I17</f>
        <v>0</v>
      </c>
      <c r="J6" s="353">
        <f>'crop''23'!J17</f>
        <v>5.8999999999999995</v>
      </c>
      <c r="K6" s="353">
        <f>'crop''23'!K17</f>
        <v>5.8999999999999995</v>
      </c>
      <c r="L6" s="353">
        <f>'crop''23'!L17</f>
        <v>0</v>
      </c>
      <c r="M6" s="842">
        <f>'crop''23'!M17</f>
        <v>0.73000000000000009</v>
      </c>
      <c r="N6" s="842">
        <f>'crop''23'!N17</f>
        <v>0.47</v>
      </c>
      <c r="O6" s="353">
        <f>'crop''23'!O17</f>
        <v>0</v>
      </c>
      <c r="P6" s="353">
        <f>'crop''23'!P17</f>
        <v>0</v>
      </c>
      <c r="Q6" s="353">
        <f>'crop''23'!Q17</f>
        <v>4.5600000000000005</v>
      </c>
      <c r="R6" s="353">
        <f>'crop''23'!R17</f>
        <v>4.5600000000000005</v>
      </c>
      <c r="S6" s="354">
        <f>'crop''23'!S17</f>
        <v>-22.711864406779647</v>
      </c>
    </row>
    <row r="7" spans="1:32">
      <c r="A7" s="352" t="str">
        <f>'crop''23'!A28</f>
        <v>AH Pink Total</v>
      </c>
      <c r="B7" s="352">
        <f>'crop''23'!B28</f>
        <v>0</v>
      </c>
      <c r="C7" s="352">
        <f>'crop''23'!C28</f>
        <v>0</v>
      </c>
      <c r="D7" s="352">
        <f>'crop''23'!D28</f>
        <v>0</v>
      </c>
      <c r="E7" s="353">
        <f>'crop''23'!E28</f>
        <v>0</v>
      </c>
      <c r="F7" s="842">
        <f>'crop''23'!F28</f>
        <v>0.78</v>
      </c>
      <c r="G7" s="842">
        <f>'crop''23'!G28</f>
        <v>0</v>
      </c>
      <c r="H7" s="353">
        <f>'crop''23'!H28</f>
        <v>0</v>
      </c>
      <c r="I7" s="353">
        <f>'crop''23'!I28</f>
        <v>0</v>
      </c>
      <c r="J7" s="353">
        <f>'crop''23'!J28</f>
        <v>2.1800000000000002</v>
      </c>
      <c r="K7" s="353">
        <f>'crop''23'!K28</f>
        <v>2.1800000000000002</v>
      </c>
      <c r="L7" s="353">
        <f>'crop''23'!L28</f>
        <v>0</v>
      </c>
      <c r="M7" s="842">
        <f>'crop''23'!M28</f>
        <v>0.49</v>
      </c>
      <c r="N7" s="842">
        <f>'crop''23'!N28</f>
        <v>0</v>
      </c>
      <c r="O7" s="353">
        <f>'crop''23'!O28</f>
        <v>0</v>
      </c>
      <c r="P7" s="353">
        <f>'crop''23'!P28</f>
        <v>0</v>
      </c>
      <c r="Q7" s="353">
        <f>'crop''23'!Q28</f>
        <v>1.41</v>
      </c>
      <c r="R7" s="353">
        <f>'crop''23'!R28</f>
        <v>1.41</v>
      </c>
      <c r="S7" s="354">
        <f>'crop''23'!S28</f>
        <v>-35.321100917431203</v>
      </c>
    </row>
    <row r="8" spans="1:32">
      <c r="A8" s="352" t="str">
        <f>'crop''23'!A37</f>
        <v>AH White Total</v>
      </c>
      <c r="B8" s="352">
        <f>'crop''23'!B37</f>
        <v>0</v>
      </c>
      <c r="C8" s="352">
        <f>'crop''23'!C37</f>
        <v>0</v>
      </c>
      <c r="D8" s="352">
        <f>'crop''23'!D37</f>
        <v>0</v>
      </c>
      <c r="E8" s="353">
        <f>'crop''23'!E37</f>
        <v>0</v>
      </c>
      <c r="F8" s="842">
        <f>'crop''23'!F37</f>
        <v>0.4</v>
      </c>
      <c r="G8" s="842">
        <f>'crop''23'!G37</f>
        <v>0</v>
      </c>
      <c r="H8" s="353">
        <f>'crop''23'!H37</f>
        <v>0</v>
      </c>
      <c r="I8" s="353">
        <f>'crop''23'!I37</f>
        <v>0</v>
      </c>
      <c r="J8" s="353">
        <f>'crop''23'!J37</f>
        <v>4.67</v>
      </c>
      <c r="K8" s="353">
        <f>'crop''23'!K37</f>
        <v>4.67</v>
      </c>
      <c r="L8" s="353">
        <f>'crop''23'!L37</f>
        <v>0</v>
      </c>
      <c r="M8" s="842">
        <f>'crop''23'!M37</f>
        <v>0.14000000000000001</v>
      </c>
      <c r="N8" s="842">
        <f>'crop''23'!N37</f>
        <v>0</v>
      </c>
      <c r="O8" s="353">
        <f>'crop''23'!O37</f>
        <v>0</v>
      </c>
      <c r="P8" s="353">
        <f>'crop''23'!P37</f>
        <v>0</v>
      </c>
      <c r="Q8" s="353">
        <f>'crop''23'!Q37</f>
        <v>2.96</v>
      </c>
      <c r="R8" s="353">
        <f>'crop''23'!R37</f>
        <v>2.96</v>
      </c>
      <c r="S8" s="355">
        <f>'crop''23'!S37</f>
        <v>-36.616702355460383</v>
      </c>
    </row>
    <row r="9" spans="1:32">
      <c r="A9" s="352" t="str">
        <f>'crop''23'!A51</f>
        <v>AH Red Total</v>
      </c>
      <c r="B9" s="352">
        <f>'crop''23'!B51</f>
        <v>0</v>
      </c>
      <c r="C9" s="352">
        <f>'crop''23'!C51</f>
        <v>0</v>
      </c>
      <c r="D9" s="352">
        <f>'crop''23'!D51</f>
        <v>0</v>
      </c>
      <c r="E9" s="353">
        <f>'crop''23'!E51</f>
        <v>0</v>
      </c>
      <c r="F9" s="842">
        <f>'crop''23'!F51</f>
        <v>1.61</v>
      </c>
      <c r="G9" s="842">
        <f>'crop''23'!G51</f>
        <v>0</v>
      </c>
      <c r="H9" s="353">
        <f>'crop''23'!H51</f>
        <v>0</v>
      </c>
      <c r="I9" s="353">
        <f>'crop''23'!I51</f>
        <v>0</v>
      </c>
      <c r="J9" s="353">
        <f>'crop''23'!J51</f>
        <v>23.619999999999997</v>
      </c>
      <c r="K9" s="353">
        <f>'crop''23'!K51</f>
        <v>23.619999999999997</v>
      </c>
      <c r="L9" s="353">
        <f>'crop''23'!L51</f>
        <v>0.01</v>
      </c>
      <c r="M9" s="842">
        <f>'crop''23'!M51</f>
        <v>0.88</v>
      </c>
      <c r="N9" s="842">
        <f>'crop''23'!N51</f>
        <v>0</v>
      </c>
      <c r="O9" s="353">
        <f>'crop''23'!O51</f>
        <v>0</v>
      </c>
      <c r="P9" s="353">
        <f>'crop''23'!P51</f>
        <v>0</v>
      </c>
      <c r="Q9" s="353">
        <f>'crop''23'!Q51</f>
        <v>17.34</v>
      </c>
      <c r="R9" s="353">
        <f>'crop''23'!R51</f>
        <v>17.34</v>
      </c>
      <c r="S9" s="355">
        <f>'crop''23'!S51</f>
        <v>-26.587637595258251</v>
      </c>
    </row>
    <row r="10" spans="1:32">
      <c r="A10" s="352" t="str">
        <f>'crop''23'!A65:B65</f>
        <v>AH Orange + Apricot Total</v>
      </c>
      <c r="B10" s="352">
        <f>'crop''23'!B65:C65</f>
        <v>0</v>
      </c>
      <c r="C10" s="352">
        <f>'crop''23'!C65:D65</f>
        <v>0</v>
      </c>
      <c r="D10" s="352">
        <f>'crop''23'!D65:E65</f>
        <v>0</v>
      </c>
      <c r="E10" s="353">
        <f>'crop''23'!E65:F65</f>
        <v>0</v>
      </c>
      <c r="F10" s="842">
        <f>'crop''23'!F65:G65</f>
        <v>3.38</v>
      </c>
      <c r="G10" s="842">
        <f>'crop''23'!G65:H65</f>
        <v>0.01</v>
      </c>
      <c r="H10" s="353">
        <f>'crop''23'!H65:I65</f>
        <v>0</v>
      </c>
      <c r="I10" s="353">
        <f>'crop''23'!I65:J65</f>
        <v>0.05</v>
      </c>
      <c r="J10" s="353">
        <f>'crop''23'!J65:K65</f>
        <v>41.769999999999996</v>
      </c>
      <c r="K10" s="353">
        <f>'crop''23'!K65:L65</f>
        <v>41.82</v>
      </c>
      <c r="L10" s="353">
        <f>'crop''23'!L65:M65</f>
        <v>0.02</v>
      </c>
      <c r="M10" s="842">
        <f>'crop''23'!M65:N65</f>
        <v>2.56</v>
      </c>
      <c r="N10" s="842">
        <f>'crop''23'!N65:O65</f>
        <v>1.04</v>
      </c>
      <c r="O10" s="353">
        <f>'crop''23'!O65:P65</f>
        <v>0</v>
      </c>
      <c r="P10" s="353">
        <f>'crop''23'!P65:Q65</f>
        <v>0</v>
      </c>
      <c r="Q10" s="353">
        <f>'crop''23'!Q65:R65</f>
        <v>31.12</v>
      </c>
      <c r="R10" s="353">
        <f>'crop''23'!R65:S65</f>
        <v>31.12</v>
      </c>
      <c r="S10" s="355">
        <f>'crop''23'!S65:T65</f>
        <v>-25.585844093735055</v>
      </c>
    </row>
    <row r="11" spans="1:32">
      <c r="A11" s="352" t="str">
        <f>'crop''23'!A75</f>
        <v>AH Bi-color Total</v>
      </c>
      <c r="B11" s="352">
        <f>'crop''23'!B75</f>
        <v>0</v>
      </c>
      <c r="C11" s="352">
        <f>'crop''23'!C75</f>
        <v>0</v>
      </c>
      <c r="D11" s="352">
        <f>'crop''23'!D75</f>
        <v>0</v>
      </c>
      <c r="E11" s="353">
        <f>'crop''23'!E75</f>
        <v>0</v>
      </c>
      <c r="F11" s="842">
        <f>'crop''23'!F75</f>
        <v>0.18</v>
      </c>
      <c r="G11" s="842">
        <f>'crop''23'!G75</f>
        <v>0</v>
      </c>
      <c r="H11" s="353">
        <f>'crop''23'!H75</f>
        <v>0</v>
      </c>
      <c r="I11" s="353">
        <f>'crop''23'!I75</f>
        <v>0</v>
      </c>
      <c r="J11" s="353">
        <f>'crop''23'!J75</f>
        <v>1.1200000000000001</v>
      </c>
      <c r="K11" s="353">
        <f>'crop''23'!K75</f>
        <v>1.1200000000000001</v>
      </c>
      <c r="L11" s="353">
        <f>'crop''23'!L75</f>
        <v>0</v>
      </c>
      <c r="M11" s="842">
        <f>'crop''23'!M75</f>
        <v>0</v>
      </c>
      <c r="N11" s="842">
        <f>'crop''23'!N75</f>
        <v>0.55000000000000004</v>
      </c>
      <c r="O11" s="353">
        <f>'crop''23'!O75</f>
        <v>0</v>
      </c>
      <c r="P11" s="353">
        <f>'crop''23'!P75</f>
        <v>0</v>
      </c>
      <c r="Q11" s="353">
        <f>'crop''23'!Q75</f>
        <v>0.71</v>
      </c>
      <c r="R11" s="353">
        <f>'crop''23'!R75</f>
        <v>0.71</v>
      </c>
      <c r="S11" s="354">
        <f>'crop''23'!S75</f>
        <v>-36.607142857142868</v>
      </c>
    </row>
    <row r="12" spans="1:32">
      <c r="A12" s="352" t="str">
        <f>'crop''23'!A82</f>
        <v>AH Unknown Total</v>
      </c>
      <c r="B12" s="352">
        <f>'crop''23'!B82</f>
        <v>0</v>
      </c>
      <c r="C12" s="352">
        <f>'crop''23'!C82</f>
        <v>0</v>
      </c>
      <c r="D12" s="352">
        <f>'crop''23'!D82</f>
        <v>0</v>
      </c>
      <c r="E12" s="353">
        <f>'crop''23'!E82</f>
        <v>0</v>
      </c>
      <c r="F12" s="842">
        <f>'crop''23'!F82</f>
        <v>0</v>
      </c>
      <c r="G12" s="842">
        <f>'crop''23'!G82</f>
        <v>0.05</v>
      </c>
      <c r="H12" s="353">
        <f>'crop''23'!H82</f>
        <v>0</v>
      </c>
      <c r="I12" s="353">
        <f>'crop''23'!I82</f>
        <v>0.05</v>
      </c>
      <c r="J12" s="353">
        <f>'crop''23'!J82</f>
        <v>0</v>
      </c>
      <c r="K12" s="353">
        <f>'crop''23'!K82</f>
        <v>0.05</v>
      </c>
      <c r="L12" s="353">
        <f>'crop''23'!L82</f>
        <v>0</v>
      </c>
      <c r="M12" s="842">
        <f>'crop''23'!M82</f>
        <v>0</v>
      </c>
      <c r="N12" s="842">
        <f>'crop''23'!N82</f>
        <v>0</v>
      </c>
      <c r="O12" s="353">
        <f>'crop''23'!O82</f>
        <v>0</v>
      </c>
      <c r="P12" s="353">
        <f>'crop''23'!P82</f>
        <v>0</v>
      </c>
      <c r="Q12" s="353">
        <f>'crop''23'!Q82</f>
        <v>0</v>
      </c>
      <c r="R12" s="353">
        <f>'crop''23'!R82</f>
        <v>0</v>
      </c>
      <c r="S12" s="355">
        <f>'crop''23'!S82</f>
        <v>-100</v>
      </c>
    </row>
    <row r="13" spans="1:32">
      <c r="A13" s="352" t="str">
        <f>'crop''23'!A84:D84</f>
        <v>Asiatic Total (on Listed)</v>
      </c>
      <c r="B13" s="352">
        <f>'crop''23'!B84:E84</f>
        <v>0</v>
      </c>
      <c r="C13" s="352">
        <f>'crop''23'!C84:F84</f>
        <v>0</v>
      </c>
      <c r="D13" s="352">
        <f>'crop''23'!D84:G84</f>
        <v>0</v>
      </c>
      <c r="E13" s="353">
        <f>'crop''23'!E84:H84</f>
        <v>0</v>
      </c>
      <c r="F13" s="842">
        <f>'crop''23'!F84:I84</f>
        <v>7.5299999999999994</v>
      </c>
      <c r="G13" s="842">
        <f>'crop''23'!G84:J84</f>
        <v>6.0000000000000005E-2</v>
      </c>
      <c r="H13" s="353">
        <f>'crop''23'!H84:K84</f>
        <v>0</v>
      </c>
      <c r="I13" s="353">
        <f>'crop''23'!I84:L84</f>
        <v>0.1</v>
      </c>
      <c r="J13" s="353">
        <f>'crop''23'!J84:M84</f>
        <v>79.260000000000005</v>
      </c>
      <c r="K13" s="353">
        <f>'crop''23'!K84:N84</f>
        <v>79.360000000000014</v>
      </c>
      <c r="L13" s="353">
        <f>'crop''23'!L84:O84</f>
        <v>0.03</v>
      </c>
      <c r="M13" s="842">
        <f>'crop''23'!M84:P84</f>
        <v>4.8</v>
      </c>
      <c r="N13" s="842">
        <f>'crop''23'!N84:Q84</f>
        <v>2.06</v>
      </c>
      <c r="O13" s="353">
        <f>'crop''23'!O84:R84</f>
        <v>0</v>
      </c>
      <c r="P13" s="353">
        <f>'crop''23'!P84:S84</f>
        <v>0</v>
      </c>
      <c r="Q13" s="353">
        <f>'crop''23'!Q84:T84</f>
        <v>58.1</v>
      </c>
      <c r="R13" s="353">
        <f>'crop''23'!R84:U84</f>
        <v>58.1</v>
      </c>
      <c r="S13" s="355">
        <f>'crop''23'!S84:V84</f>
        <v>-26.789314516129046</v>
      </c>
    </row>
    <row r="15" spans="1:32" ht="21">
      <c r="A15" s="372" t="s">
        <v>1188</v>
      </c>
      <c r="B15" s="350"/>
      <c r="C15" s="350"/>
      <c r="D15" s="350"/>
      <c r="AF15" s="356" t="s">
        <v>1203</v>
      </c>
    </row>
    <row r="16" spans="1:32" customFormat="1" ht="20.100000000000001" customHeight="1">
      <c r="A16" s="473"/>
      <c r="B16" s="474"/>
      <c r="C16" s="475"/>
      <c r="D16" s="476"/>
      <c r="E16" s="1375" t="s">
        <v>1467</v>
      </c>
      <c r="F16" s="1376"/>
      <c r="G16" s="1376"/>
      <c r="H16" s="1376"/>
      <c r="I16" s="1376"/>
      <c r="J16" s="1376"/>
      <c r="K16" s="1427"/>
      <c r="L16" s="1375" t="s">
        <v>1468</v>
      </c>
      <c r="M16" s="1376"/>
      <c r="N16" s="1376"/>
      <c r="O16" s="1376"/>
      <c r="P16" s="1376"/>
      <c r="Q16" s="1376"/>
      <c r="R16" s="1427"/>
      <c r="S16" s="844"/>
    </row>
    <row r="17" spans="1:33" customFormat="1" ht="39.950000000000003" customHeight="1">
      <c r="A17" s="479" t="s">
        <v>248</v>
      </c>
      <c r="B17" s="480" t="s">
        <v>57</v>
      </c>
      <c r="C17" s="481" t="s">
        <v>249</v>
      </c>
      <c r="D17" s="482" t="s">
        <v>250</v>
      </c>
      <c r="E17" s="483" t="s">
        <v>1405</v>
      </c>
      <c r="F17" s="484" t="s">
        <v>1499</v>
      </c>
      <c r="G17" s="818" t="s">
        <v>1498</v>
      </c>
      <c r="H17" s="818" t="s">
        <v>1496</v>
      </c>
      <c r="I17" s="818" t="s">
        <v>1497</v>
      </c>
      <c r="J17" s="818" t="s">
        <v>1406</v>
      </c>
      <c r="K17" s="274" t="s">
        <v>1473</v>
      </c>
      <c r="L17" s="486" t="s">
        <v>1405</v>
      </c>
      <c r="M17" s="484" t="s">
        <v>1490</v>
      </c>
      <c r="N17" s="818" t="s">
        <v>1498</v>
      </c>
      <c r="O17" s="818" t="s">
        <v>1496</v>
      </c>
      <c r="P17" s="818" t="s">
        <v>1497</v>
      </c>
      <c r="Q17" s="818" t="s">
        <v>1406</v>
      </c>
      <c r="R17" s="274" t="s">
        <v>1473</v>
      </c>
      <c r="S17" s="487" t="s">
        <v>1140</v>
      </c>
    </row>
    <row r="18" spans="1:33">
      <c r="A18" s="352" t="s">
        <v>1156</v>
      </c>
      <c r="B18" s="352"/>
      <c r="C18" s="352"/>
      <c r="D18" s="352"/>
      <c r="E18" s="352" t="e">
        <f>E6/E$13*100</f>
        <v>#DIV/0!</v>
      </c>
      <c r="F18" s="843"/>
      <c r="G18" s="843"/>
      <c r="H18" s="353" t="e">
        <f t="shared" ref="H18:R18" si="0">H6/H$13*100</f>
        <v>#DIV/0!</v>
      </c>
      <c r="I18" s="353">
        <f t="shared" si="0"/>
        <v>0</v>
      </c>
      <c r="J18" s="353">
        <f t="shared" si="0"/>
        <v>7.4438556649003269</v>
      </c>
      <c r="K18" s="353">
        <f t="shared" si="0"/>
        <v>7.4344758064516112</v>
      </c>
      <c r="L18" s="352">
        <f t="shared" si="0"/>
        <v>0</v>
      </c>
      <c r="M18" s="843"/>
      <c r="N18" s="843"/>
      <c r="O18" s="353" t="e">
        <f t="shared" si="0"/>
        <v>#DIV/0!</v>
      </c>
      <c r="P18" s="353" t="e">
        <f t="shared" si="0"/>
        <v>#DIV/0!</v>
      </c>
      <c r="Q18" s="353">
        <f t="shared" si="0"/>
        <v>7.8485370051635108</v>
      </c>
      <c r="R18" s="353">
        <f t="shared" si="0"/>
        <v>7.8485370051635108</v>
      </c>
      <c r="S18" s="354">
        <f t="shared" ref="S18:S24" si="1">(R18/K18-1)*100</f>
        <v>5.5694740219959904</v>
      </c>
      <c r="AF18" s="352" t="s">
        <v>62</v>
      </c>
      <c r="AG18" s="368">
        <v>6.5724815724815713</v>
      </c>
    </row>
    <row r="19" spans="1:33">
      <c r="A19" s="352" t="s">
        <v>1157</v>
      </c>
      <c r="B19" s="352"/>
      <c r="C19" s="352"/>
      <c r="D19" s="352"/>
      <c r="E19" s="352" t="e">
        <f t="shared" ref="E19:R24" si="2">E7/E$13*100</f>
        <v>#DIV/0!</v>
      </c>
      <c r="F19" s="843"/>
      <c r="G19" s="843"/>
      <c r="H19" s="353" t="e">
        <f t="shared" si="2"/>
        <v>#DIV/0!</v>
      </c>
      <c r="I19" s="353">
        <f t="shared" si="2"/>
        <v>0</v>
      </c>
      <c r="J19" s="353">
        <f t="shared" si="2"/>
        <v>2.7504415846580872</v>
      </c>
      <c r="K19" s="353">
        <f t="shared" si="2"/>
        <v>2.7469758064516125</v>
      </c>
      <c r="L19" s="352">
        <f t="shared" si="2"/>
        <v>0</v>
      </c>
      <c r="M19" s="843"/>
      <c r="N19" s="843"/>
      <c r="O19" s="353" t="e">
        <f t="shared" si="2"/>
        <v>#DIV/0!</v>
      </c>
      <c r="P19" s="353" t="e">
        <f t="shared" si="2"/>
        <v>#DIV/0!</v>
      </c>
      <c r="Q19" s="353">
        <f t="shared" si="2"/>
        <v>2.4268502581755591</v>
      </c>
      <c r="R19" s="353">
        <f t="shared" si="2"/>
        <v>2.4268502581755591</v>
      </c>
      <c r="S19" s="354">
        <f t="shared" si="1"/>
        <v>-11.65374472990257</v>
      </c>
      <c r="AF19" s="352" t="s">
        <v>1177</v>
      </c>
      <c r="AG19" s="357">
        <v>5.7371007371007368</v>
      </c>
    </row>
    <row r="20" spans="1:33">
      <c r="A20" s="352" t="s">
        <v>1158</v>
      </c>
      <c r="B20" s="352"/>
      <c r="C20" s="352"/>
      <c r="D20" s="352"/>
      <c r="E20" s="352" t="e">
        <f t="shared" si="2"/>
        <v>#DIV/0!</v>
      </c>
      <c r="F20" s="843"/>
      <c r="G20" s="843"/>
      <c r="H20" s="353" t="e">
        <f t="shared" si="2"/>
        <v>#DIV/0!</v>
      </c>
      <c r="I20" s="353">
        <f t="shared" si="2"/>
        <v>0</v>
      </c>
      <c r="J20" s="353">
        <f t="shared" si="2"/>
        <v>5.8920010093363606</v>
      </c>
      <c r="K20" s="353">
        <f t="shared" si="2"/>
        <v>5.8845766129032242</v>
      </c>
      <c r="L20" s="352">
        <f t="shared" si="2"/>
        <v>0</v>
      </c>
      <c r="M20" s="843"/>
      <c r="N20" s="843"/>
      <c r="O20" s="353" t="e">
        <f t="shared" si="2"/>
        <v>#DIV/0!</v>
      </c>
      <c r="P20" s="353" t="e">
        <f t="shared" si="2"/>
        <v>#DIV/0!</v>
      </c>
      <c r="Q20" s="353">
        <f t="shared" si="2"/>
        <v>5.0946643717728053</v>
      </c>
      <c r="R20" s="353">
        <f t="shared" si="2"/>
        <v>5.0946643717728053</v>
      </c>
      <c r="S20" s="355">
        <f t="shared" si="1"/>
        <v>-13.42343371651179</v>
      </c>
      <c r="AF20" s="352" t="s">
        <v>1178</v>
      </c>
      <c r="AG20" s="368">
        <v>2.6781326781326782</v>
      </c>
    </row>
    <row r="21" spans="1:33">
      <c r="A21" s="352" t="s">
        <v>1159</v>
      </c>
      <c r="B21" s="352"/>
      <c r="C21" s="352"/>
      <c r="D21" s="352"/>
      <c r="E21" s="352" t="e">
        <f t="shared" si="2"/>
        <v>#DIV/0!</v>
      </c>
      <c r="F21" s="843"/>
      <c r="G21" s="843"/>
      <c r="H21" s="353" t="e">
        <f t="shared" si="2"/>
        <v>#DIV/0!</v>
      </c>
      <c r="I21" s="353">
        <f t="shared" si="2"/>
        <v>0</v>
      </c>
      <c r="J21" s="353">
        <f t="shared" si="2"/>
        <v>29.800656068634868</v>
      </c>
      <c r="K21" s="353">
        <f t="shared" si="2"/>
        <v>29.763104838709669</v>
      </c>
      <c r="L21" s="352">
        <f t="shared" si="2"/>
        <v>33.333333333333336</v>
      </c>
      <c r="M21" s="843"/>
      <c r="N21" s="843"/>
      <c r="O21" s="353" t="e">
        <f t="shared" si="2"/>
        <v>#DIV/0!</v>
      </c>
      <c r="P21" s="353" t="e">
        <f t="shared" si="2"/>
        <v>#DIV/0!</v>
      </c>
      <c r="Q21" s="353">
        <f t="shared" si="2"/>
        <v>29.845094664371775</v>
      </c>
      <c r="R21" s="353">
        <f t="shared" si="2"/>
        <v>29.845094664371775</v>
      </c>
      <c r="S21" s="354">
        <f t="shared" si="1"/>
        <v>0.27547470637361293</v>
      </c>
      <c r="AF21" s="352" t="s">
        <v>1179</v>
      </c>
      <c r="AG21" s="357">
        <v>1.375921375921376</v>
      </c>
    </row>
    <row r="22" spans="1:33">
      <c r="A22" s="352" t="s">
        <v>1160</v>
      </c>
      <c r="B22" s="352"/>
      <c r="C22" s="352"/>
      <c r="D22" s="352"/>
      <c r="E22" s="352" t="e">
        <f t="shared" si="2"/>
        <v>#DIV/0!</v>
      </c>
      <c r="F22" s="843"/>
      <c r="G22" s="843"/>
      <c r="H22" s="353" t="e">
        <f t="shared" si="2"/>
        <v>#DIV/0!</v>
      </c>
      <c r="I22" s="353">
        <f t="shared" si="2"/>
        <v>50</v>
      </c>
      <c r="J22" s="353">
        <f t="shared" si="2"/>
        <v>52.699974766590962</v>
      </c>
      <c r="K22" s="353">
        <f t="shared" si="2"/>
        <v>52.696572580645153</v>
      </c>
      <c r="L22" s="352">
        <f t="shared" si="2"/>
        <v>66.666666666666671</v>
      </c>
      <c r="M22" s="843"/>
      <c r="N22" s="843"/>
      <c r="O22" s="353" t="e">
        <f t="shared" si="2"/>
        <v>#DIV/0!</v>
      </c>
      <c r="P22" s="353" t="e">
        <f t="shared" si="2"/>
        <v>#DIV/0!</v>
      </c>
      <c r="Q22" s="353">
        <f t="shared" si="2"/>
        <v>53.562822719449223</v>
      </c>
      <c r="R22" s="353">
        <f t="shared" si="2"/>
        <v>53.562822719449223</v>
      </c>
      <c r="S22" s="355">
        <f t="shared" si="1"/>
        <v>1.6438453136176756</v>
      </c>
      <c r="AF22" s="352" t="s">
        <v>875</v>
      </c>
      <c r="AG22" s="357">
        <v>0.2211302211302211</v>
      </c>
    </row>
    <row r="23" spans="1:33">
      <c r="A23" s="352" t="s">
        <v>1161</v>
      </c>
      <c r="B23" s="352"/>
      <c r="C23" s="352"/>
      <c r="D23" s="352"/>
      <c r="E23" s="352" t="e">
        <f t="shared" si="2"/>
        <v>#DIV/0!</v>
      </c>
      <c r="F23" s="843"/>
      <c r="G23" s="843"/>
      <c r="H23" s="353" t="e">
        <f t="shared" si="2"/>
        <v>#DIV/0!</v>
      </c>
      <c r="I23" s="353">
        <f t="shared" si="2"/>
        <v>0</v>
      </c>
      <c r="J23" s="353">
        <f t="shared" si="2"/>
        <v>1.4130709058793842</v>
      </c>
      <c r="K23" s="353">
        <f t="shared" si="2"/>
        <v>1.411290322580645</v>
      </c>
      <c r="L23" s="352">
        <f t="shared" si="2"/>
        <v>0</v>
      </c>
      <c r="M23" s="843"/>
      <c r="N23" s="843"/>
      <c r="O23" s="353" t="e">
        <f t="shared" si="2"/>
        <v>#DIV/0!</v>
      </c>
      <c r="P23" s="353" t="e">
        <f t="shared" si="2"/>
        <v>#DIV/0!</v>
      </c>
      <c r="Q23" s="353">
        <f t="shared" si="2"/>
        <v>1.2220309810671257</v>
      </c>
      <c r="R23" s="353">
        <f t="shared" si="2"/>
        <v>1.2220309810671257</v>
      </c>
      <c r="S23" s="354">
        <f t="shared" si="1"/>
        <v>-13.410376198672225</v>
      </c>
    </row>
    <row r="24" spans="1:33">
      <c r="A24" s="352" t="s">
        <v>1162</v>
      </c>
      <c r="B24" s="352"/>
      <c r="C24" s="352"/>
      <c r="D24" s="352"/>
      <c r="E24" s="352" t="e">
        <f t="shared" si="2"/>
        <v>#DIV/0!</v>
      </c>
      <c r="F24" s="843"/>
      <c r="G24" s="843"/>
      <c r="H24" s="353" t="e">
        <f t="shared" si="2"/>
        <v>#DIV/0!</v>
      </c>
      <c r="I24" s="353">
        <f t="shared" si="2"/>
        <v>50</v>
      </c>
      <c r="J24" s="353">
        <f t="shared" si="2"/>
        <v>0</v>
      </c>
      <c r="K24" s="353">
        <f t="shared" si="2"/>
        <v>6.3004032258064502E-2</v>
      </c>
      <c r="L24" s="352">
        <f t="shared" si="2"/>
        <v>0</v>
      </c>
      <c r="M24" s="843"/>
      <c r="N24" s="843"/>
      <c r="O24" s="353" t="e">
        <f t="shared" si="2"/>
        <v>#DIV/0!</v>
      </c>
      <c r="P24" s="353" t="e">
        <f t="shared" si="2"/>
        <v>#DIV/0!</v>
      </c>
      <c r="Q24" s="353">
        <f t="shared" si="2"/>
        <v>0</v>
      </c>
      <c r="R24" s="353">
        <f t="shared" si="2"/>
        <v>0</v>
      </c>
      <c r="S24" s="355">
        <f t="shared" si="1"/>
        <v>-100</v>
      </c>
    </row>
    <row r="25" spans="1:33">
      <c r="A25" s="352" t="s">
        <v>1163</v>
      </c>
      <c r="B25" s="352"/>
      <c r="C25" s="352"/>
      <c r="D25" s="352"/>
      <c r="E25" s="352" t="e">
        <f>SUM(E18:E24)</f>
        <v>#DIV/0!</v>
      </c>
      <c r="F25" s="843"/>
      <c r="G25" s="843"/>
      <c r="H25" s="353" t="e">
        <f t="shared" ref="H25:R25" si="3">SUM(H18:H24)</f>
        <v>#DIV/0!</v>
      </c>
      <c r="I25" s="353">
        <f t="shared" si="3"/>
        <v>100</v>
      </c>
      <c r="J25" s="353">
        <f t="shared" si="3"/>
        <v>99.999999999999986</v>
      </c>
      <c r="K25" s="353">
        <f t="shared" si="3"/>
        <v>99.999999999999972</v>
      </c>
      <c r="L25" s="352">
        <f t="shared" si="3"/>
        <v>100</v>
      </c>
      <c r="M25" s="843"/>
      <c r="N25" s="843"/>
      <c r="O25" s="353" t="e">
        <f t="shared" si="3"/>
        <v>#DIV/0!</v>
      </c>
      <c r="P25" s="353" t="e">
        <f t="shared" si="3"/>
        <v>#DIV/0!</v>
      </c>
      <c r="Q25" s="353">
        <f t="shared" si="3"/>
        <v>100</v>
      </c>
      <c r="R25" s="353">
        <f t="shared" si="3"/>
        <v>100</v>
      </c>
      <c r="S25" s="355">
        <f t="shared" ref="S25" si="4">(R25/K25-1)*100</f>
        <v>2.2204460492503131E-14</v>
      </c>
    </row>
    <row r="28" spans="1:33" ht="21">
      <c r="A28" s="372" t="s">
        <v>1164</v>
      </c>
      <c r="B28" s="350"/>
      <c r="C28" s="350"/>
      <c r="D28" s="350"/>
    </row>
    <row r="29" spans="1:33" s="360" customFormat="1" ht="15" customHeight="1">
      <c r="A29" s="351"/>
      <c r="B29" s="351"/>
      <c r="C29" s="351"/>
      <c r="D29" s="351"/>
      <c r="E29" s="1436" t="s">
        <v>620</v>
      </c>
      <c r="F29" s="1437"/>
      <c r="G29" s="1437"/>
      <c r="H29" s="1436"/>
      <c r="I29" s="1436"/>
      <c r="J29" s="1436"/>
      <c r="K29" s="1436"/>
      <c r="L29" s="1436" t="s">
        <v>848</v>
      </c>
      <c r="M29" s="1437"/>
      <c r="N29" s="1437"/>
      <c r="O29" s="1436"/>
      <c r="P29" s="1436"/>
      <c r="Q29" s="1436"/>
      <c r="R29" s="1436"/>
      <c r="S29" s="359"/>
    </row>
    <row r="30" spans="1:33" s="360" customFormat="1">
      <c r="A30" s="351" t="s">
        <v>250</v>
      </c>
      <c r="B30" s="351"/>
      <c r="C30" s="351"/>
      <c r="D30" s="351"/>
      <c r="E30" s="361" t="s">
        <v>58</v>
      </c>
      <c r="F30" s="841"/>
      <c r="G30" s="841"/>
      <c r="H30" s="362" t="s">
        <v>420</v>
      </c>
      <c r="I30" s="362" t="s">
        <v>325</v>
      </c>
      <c r="J30" s="361" t="s">
        <v>323</v>
      </c>
      <c r="K30" s="362" t="s">
        <v>324</v>
      </c>
      <c r="L30" s="361" t="s">
        <v>58</v>
      </c>
      <c r="M30" s="841"/>
      <c r="N30" s="841"/>
      <c r="O30" s="362" t="s">
        <v>420</v>
      </c>
      <c r="P30" s="362" t="s">
        <v>325</v>
      </c>
      <c r="Q30" s="361" t="s">
        <v>323</v>
      </c>
      <c r="R30" s="362" t="s">
        <v>324</v>
      </c>
      <c r="S30" s="363" t="s">
        <v>1140</v>
      </c>
    </row>
    <row r="31" spans="1:33">
      <c r="A31" s="352" t="str">
        <f>'crop''23'!A117</f>
        <v>LA Yellow Total</v>
      </c>
      <c r="B31" s="352">
        <f>'crop''23'!B117</f>
        <v>0</v>
      </c>
      <c r="C31" s="352">
        <f>'crop''23'!C117</f>
        <v>0</v>
      </c>
      <c r="D31" s="352">
        <f>'crop''23'!D117</f>
        <v>0</v>
      </c>
      <c r="E31" s="353">
        <f>'crop''23'!E117</f>
        <v>7.0000000000000007E-2</v>
      </c>
      <c r="F31" s="842">
        <f>'crop''23'!F117</f>
        <v>15.04</v>
      </c>
      <c r="G31" s="842">
        <f>'crop''23'!G117</f>
        <v>0</v>
      </c>
      <c r="H31" s="353">
        <f>'crop''23'!H117</f>
        <v>0</v>
      </c>
      <c r="I31" s="353">
        <f>'crop''23'!I117</f>
        <v>5.44</v>
      </c>
      <c r="J31" s="353">
        <f>'crop''23'!J117</f>
        <v>238.44</v>
      </c>
      <c r="K31" s="353">
        <f>'crop''23'!K117</f>
        <v>243.88</v>
      </c>
      <c r="L31" s="353">
        <f>'crop''23'!L117</f>
        <v>7.0000000000000007E-2</v>
      </c>
      <c r="M31" s="842">
        <f>'crop''23'!M117</f>
        <v>17.43</v>
      </c>
      <c r="N31" s="842">
        <f>'crop''23'!N117</f>
        <v>0.46</v>
      </c>
      <c r="O31" s="353">
        <f>'crop''23'!O117</f>
        <v>0</v>
      </c>
      <c r="P31" s="353">
        <f>'crop''23'!P117</f>
        <v>2.6399999999999997</v>
      </c>
      <c r="Q31" s="353">
        <f>'crop''23'!Q117</f>
        <v>205.24</v>
      </c>
      <c r="R31" s="353">
        <f>'crop''23'!R117</f>
        <v>207.88</v>
      </c>
      <c r="S31" s="355">
        <f>'crop''23'!S117</f>
        <v>-14.761358044940131</v>
      </c>
    </row>
    <row r="32" spans="1:33">
      <c r="A32" s="352" t="str">
        <f>'crop''23'!A151</f>
        <v>LA Pink Total</v>
      </c>
      <c r="B32" s="352">
        <f>'crop''23'!B151</f>
        <v>0</v>
      </c>
      <c r="C32" s="352">
        <f>'crop''23'!C151</f>
        <v>0</v>
      </c>
      <c r="D32" s="352">
        <f>'crop''23'!D151</f>
        <v>0</v>
      </c>
      <c r="E32" s="353">
        <f>'crop''23'!E151</f>
        <v>0.2</v>
      </c>
      <c r="F32" s="842">
        <f>'crop''23'!F151</f>
        <v>22.779999999999998</v>
      </c>
      <c r="G32" s="842">
        <f>'crop''23'!G151</f>
        <v>0.14000000000000001</v>
      </c>
      <c r="H32" s="353">
        <f>'crop''23'!H151</f>
        <v>0.1</v>
      </c>
      <c r="I32" s="353">
        <f>'crop''23'!I151</f>
        <v>0.89</v>
      </c>
      <c r="J32" s="353">
        <f>'crop''23'!J151</f>
        <v>260.61</v>
      </c>
      <c r="K32" s="353">
        <f>'crop''23'!K151</f>
        <v>261.5</v>
      </c>
      <c r="L32" s="353">
        <f>'crop''23'!L151</f>
        <v>0.12</v>
      </c>
      <c r="M32" s="842">
        <f>'crop''23'!M151</f>
        <v>16.09</v>
      </c>
      <c r="N32" s="842">
        <f>'crop''23'!N151</f>
        <v>0</v>
      </c>
      <c r="O32" s="353">
        <f>'crop''23'!O151</f>
        <v>0</v>
      </c>
      <c r="P32" s="353">
        <f>'crop''23'!P151</f>
        <v>1.93</v>
      </c>
      <c r="Q32" s="353">
        <f>'crop''23'!Q151</f>
        <v>236.26999999999992</v>
      </c>
      <c r="R32" s="353">
        <f>'crop''23'!R151</f>
        <v>238.19999999999993</v>
      </c>
      <c r="S32" s="355">
        <f>'crop''23'!S151</f>
        <v>-8.9101338432122645</v>
      </c>
    </row>
    <row r="33" spans="1:33">
      <c r="A33" s="352" t="str">
        <f>'crop''23'!A179</f>
        <v>LA White Total</v>
      </c>
      <c r="B33" s="352">
        <f>'crop''23'!B179</f>
        <v>0</v>
      </c>
      <c r="C33" s="352">
        <f>'crop''23'!C179</f>
        <v>0</v>
      </c>
      <c r="D33" s="352">
        <f>'crop''23'!D179</f>
        <v>0</v>
      </c>
      <c r="E33" s="353">
        <f>'crop''23'!E179</f>
        <v>7.9999999999999988E-2</v>
      </c>
      <c r="F33" s="842">
        <f>'crop''23'!F179</f>
        <v>18.29</v>
      </c>
      <c r="G33" s="842">
        <f>'crop''23'!G179</f>
        <v>0</v>
      </c>
      <c r="H33" s="353">
        <f>'crop''23'!H179</f>
        <v>0</v>
      </c>
      <c r="I33" s="353">
        <f>'crop''23'!I179</f>
        <v>0.27</v>
      </c>
      <c r="J33" s="353">
        <f>'crop''23'!J179</f>
        <v>321.92000000000007</v>
      </c>
      <c r="K33" s="353">
        <f>'crop''23'!K179</f>
        <v>322.19000000000005</v>
      </c>
      <c r="L33" s="353">
        <f>'crop''23'!L179</f>
        <v>6.9999999999999993E-2</v>
      </c>
      <c r="M33" s="842">
        <f>'crop''23'!M179</f>
        <v>18.919999999999998</v>
      </c>
      <c r="N33" s="842">
        <f>'crop''23'!N179</f>
        <v>0</v>
      </c>
      <c r="O33" s="353">
        <f>'crop''23'!O179</f>
        <v>0</v>
      </c>
      <c r="P33" s="353">
        <f>'crop''23'!P179</f>
        <v>0.51</v>
      </c>
      <c r="Q33" s="353">
        <f>'crop''23'!Q179</f>
        <v>336.05</v>
      </c>
      <c r="R33" s="353">
        <f>'crop''23'!R179</f>
        <v>336.56</v>
      </c>
      <c r="S33" s="355">
        <f>'crop''23'!S179</f>
        <v>4.4601011825320391</v>
      </c>
    </row>
    <row r="34" spans="1:33">
      <c r="A34" s="352" t="str">
        <f>'crop''23'!A201</f>
        <v>LA Red Total</v>
      </c>
      <c r="B34" s="352">
        <f>'crop''23'!B201</f>
        <v>0</v>
      </c>
      <c r="C34" s="352">
        <f>'crop''23'!C201</f>
        <v>0</v>
      </c>
      <c r="D34" s="352">
        <f>'crop''23'!D201</f>
        <v>0</v>
      </c>
      <c r="E34" s="353">
        <f>'crop''23'!E201</f>
        <v>0.02</v>
      </c>
      <c r="F34" s="842">
        <f>'crop''23'!F201</f>
        <v>11.18</v>
      </c>
      <c r="G34" s="842">
        <f>'crop''23'!G201</f>
        <v>0.12</v>
      </c>
      <c r="H34" s="353">
        <f>'crop''23'!H201</f>
        <v>0</v>
      </c>
      <c r="I34" s="353">
        <f>'crop''23'!I201</f>
        <v>1.6</v>
      </c>
      <c r="J34" s="353">
        <f>'crop''23'!J201</f>
        <v>105.95</v>
      </c>
      <c r="K34" s="353">
        <f>'crop''23'!K201</f>
        <v>107.55</v>
      </c>
      <c r="L34" s="353">
        <f>'crop''23'!L201</f>
        <v>6.0000000000000005E-2</v>
      </c>
      <c r="M34" s="842">
        <f>'crop''23'!M201</f>
        <v>9.7200000000000024</v>
      </c>
      <c r="N34" s="842">
        <f>'crop''23'!N201</f>
        <v>0.28000000000000003</v>
      </c>
      <c r="O34" s="353">
        <f>'crop''23'!O201</f>
        <v>0</v>
      </c>
      <c r="P34" s="353">
        <f>'crop''23'!P201</f>
        <v>1.41</v>
      </c>
      <c r="Q34" s="353">
        <f>'crop''23'!Q201</f>
        <v>95.539999999999992</v>
      </c>
      <c r="R34" s="353">
        <f>'crop''23'!R201</f>
        <v>96.949999999999989</v>
      </c>
      <c r="S34" s="355">
        <f>'crop''23'!S201</f>
        <v>-9.8558809855881062</v>
      </c>
    </row>
    <row r="35" spans="1:33">
      <c r="A35" s="352" t="str">
        <f>'crop''23'!A234:B234</f>
        <v>LA Orange, Apricot Total</v>
      </c>
      <c r="B35" s="352">
        <f>'crop''23'!B234:C234</f>
        <v>0</v>
      </c>
      <c r="C35" s="352">
        <f>'crop''23'!C234:D234</f>
        <v>0</v>
      </c>
      <c r="D35" s="352">
        <f>'crop''23'!D234:E234</f>
        <v>0</v>
      </c>
      <c r="E35" s="353">
        <f>'crop''23'!E234:F234</f>
        <v>0.03</v>
      </c>
      <c r="F35" s="842">
        <f>'crop''23'!F234:G234</f>
        <v>13.879999999999999</v>
      </c>
      <c r="G35" s="842">
        <f>'crop''23'!G234:H234</f>
        <v>0</v>
      </c>
      <c r="H35" s="353">
        <f>'crop''23'!H234:I234</f>
        <v>0</v>
      </c>
      <c r="I35" s="353">
        <f>'crop''23'!I234:J234</f>
        <v>3.3600000000000003</v>
      </c>
      <c r="J35" s="353">
        <f>'crop''23'!J234:K234</f>
        <v>206.07999999999998</v>
      </c>
      <c r="K35" s="353">
        <f>'crop''23'!K234:L234</f>
        <v>209.44</v>
      </c>
      <c r="L35" s="353">
        <f>'crop''23'!L234:M234</f>
        <v>0.05</v>
      </c>
      <c r="M35" s="842">
        <f>'crop''23'!M234:N234</f>
        <v>16.399999999999999</v>
      </c>
      <c r="N35" s="842">
        <f>'crop''23'!N234:O234</f>
        <v>0.1</v>
      </c>
      <c r="O35" s="353">
        <f>'crop''23'!O234:P234</f>
        <v>0</v>
      </c>
      <c r="P35" s="353">
        <f>'crop''23'!P234:Q234</f>
        <v>4.5999999999999996</v>
      </c>
      <c r="Q35" s="353">
        <f>'crop''23'!Q234:R234</f>
        <v>172.68000000000004</v>
      </c>
      <c r="R35" s="353">
        <f>'crop''23'!R234:S234</f>
        <v>177.28</v>
      </c>
      <c r="S35" s="355">
        <f>'crop''23'!S234:T234</f>
        <v>-15.355233002291824</v>
      </c>
    </row>
    <row r="36" spans="1:33">
      <c r="A36" s="352" t="str">
        <f>'crop''23'!A244</f>
        <v>LA Bi-color Total</v>
      </c>
      <c r="B36" s="352">
        <f>'crop''23'!B244</f>
        <v>0</v>
      </c>
      <c r="C36" s="352">
        <f>'crop''23'!C244</f>
        <v>0</v>
      </c>
      <c r="D36" s="352">
        <f>'crop''23'!D244</f>
        <v>0</v>
      </c>
      <c r="E36" s="353">
        <f>'crop''23'!E244</f>
        <v>0</v>
      </c>
      <c r="F36" s="842">
        <f>'crop''23'!F244</f>
        <v>0</v>
      </c>
      <c r="G36" s="842">
        <f>'crop''23'!G244</f>
        <v>0</v>
      </c>
      <c r="H36" s="353">
        <f>'crop''23'!H244</f>
        <v>0</v>
      </c>
      <c r="I36" s="353">
        <f>'crop''23'!I244</f>
        <v>0</v>
      </c>
      <c r="J36" s="353">
        <f>'crop''23'!J244</f>
        <v>7.1099999999999994</v>
      </c>
      <c r="K36" s="353">
        <f>'crop''23'!K244</f>
        <v>7.1099999999999994</v>
      </c>
      <c r="L36" s="353">
        <f>'crop''23'!L244</f>
        <v>0</v>
      </c>
      <c r="M36" s="842">
        <f>'crop''23'!M244</f>
        <v>1.01</v>
      </c>
      <c r="N36" s="842">
        <f>'crop''23'!N244</f>
        <v>0</v>
      </c>
      <c r="O36" s="353">
        <f>'crop''23'!O244</f>
        <v>0</v>
      </c>
      <c r="P36" s="353">
        <f>'crop''23'!P244</f>
        <v>0</v>
      </c>
      <c r="Q36" s="353">
        <f>'crop''23'!Q244</f>
        <v>5.25</v>
      </c>
      <c r="R36" s="353">
        <f>'crop''23'!R244</f>
        <v>5.25</v>
      </c>
      <c r="S36" s="355">
        <f>'crop''23'!S244</f>
        <v>-26.160337552742607</v>
      </c>
    </row>
    <row r="37" spans="1:33">
      <c r="A37" s="352" t="str">
        <f>'crop''23'!A258</f>
        <v>LA Unknown Total</v>
      </c>
      <c r="B37" s="352">
        <f>'crop''23'!B258</f>
        <v>0</v>
      </c>
      <c r="C37" s="352">
        <f>'crop''23'!C258</f>
        <v>0</v>
      </c>
      <c r="D37" s="352">
        <f>'crop''23'!D258</f>
        <v>0</v>
      </c>
      <c r="E37" s="353">
        <f>'crop''23'!E258</f>
        <v>0</v>
      </c>
      <c r="F37" s="842">
        <f>'crop''23'!F258</f>
        <v>0</v>
      </c>
      <c r="G37" s="842">
        <f>'crop''23'!G258</f>
        <v>0</v>
      </c>
      <c r="H37" s="353">
        <f>'crop''23'!H258</f>
        <v>0</v>
      </c>
      <c r="I37" s="353">
        <f>'crop''23'!I258</f>
        <v>0</v>
      </c>
      <c r="J37" s="353">
        <f>'crop''23'!J258</f>
        <v>0</v>
      </c>
      <c r="K37" s="353">
        <f>'crop''23'!K258</f>
        <v>0</v>
      </c>
      <c r="L37" s="353">
        <f>'crop''23'!L258</f>
        <v>0</v>
      </c>
      <c r="M37" s="842">
        <f>'crop''23'!M258</f>
        <v>0</v>
      </c>
      <c r="N37" s="842">
        <f>'crop''23'!N258</f>
        <v>0</v>
      </c>
      <c r="O37" s="353">
        <f>'crop''23'!O258</f>
        <v>0</v>
      </c>
      <c r="P37" s="353">
        <f>'crop''23'!P258</f>
        <v>0</v>
      </c>
      <c r="Q37" s="353">
        <f>'crop''23'!Q258</f>
        <v>0</v>
      </c>
      <c r="R37" s="353">
        <f>'crop''23'!R258</f>
        <v>0</v>
      </c>
      <c r="S37" s="355" t="e">
        <f>'crop''23'!S258</f>
        <v>#DIV/0!</v>
      </c>
    </row>
    <row r="38" spans="1:33">
      <c r="A38" s="352" t="str">
        <f>'crop''23'!A260</f>
        <v>LA hybrid Total (on Listed)</v>
      </c>
      <c r="B38" s="352">
        <f>'crop''23'!B260</f>
        <v>0</v>
      </c>
      <c r="C38" s="352">
        <f>'crop''23'!C260</f>
        <v>0</v>
      </c>
      <c r="D38" s="352">
        <f>'crop''23'!D260</f>
        <v>0</v>
      </c>
      <c r="E38" s="353">
        <f>'crop''23'!E260</f>
        <v>0.40000000000000008</v>
      </c>
      <c r="F38" s="842">
        <f>'crop''23'!F260</f>
        <v>81.170000000000059</v>
      </c>
      <c r="G38" s="842">
        <f>'crop''23'!G260</f>
        <v>0.26</v>
      </c>
      <c r="H38" s="353">
        <f>'crop''23'!H260</f>
        <v>0.1</v>
      </c>
      <c r="I38" s="353">
        <f>'crop''23'!I260</f>
        <v>11.559999999999999</v>
      </c>
      <c r="J38" s="353">
        <f>'crop''23'!J260</f>
        <v>1140.1100000000006</v>
      </c>
      <c r="K38" s="353">
        <f>'crop''23'!K260</f>
        <v>1151.6700000000003</v>
      </c>
      <c r="L38" s="353">
        <f>'crop''23'!L260</f>
        <v>0.37000000000000011</v>
      </c>
      <c r="M38" s="842">
        <f>'crop''23'!M260</f>
        <v>79.569999999999979</v>
      </c>
      <c r="N38" s="842">
        <f>'crop''23'!N260</f>
        <v>0.84000000000000019</v>
      </c>
      <c r="O38" s="353">
        <f>'crop''23'!O260</f>
        <v>0</v>
      </c>
      <c r="P38" s="353">
        <f>'crop''23'!P260</f>
        <v>11.09</v>
      </c>
      <c r="Q38" s="353">
        <f>'crop''23'!Q260</f>
        <v>1051.0300000000004</v>
      </c>
      <c r="R38" s="353">
        <f>'crop''23'!R260</f>
        <v>1062.1200000000006</v>
      </c>
      <c r="S38" s="355">
        <f>'crop''23'!S260</f>
        <v>-7.7756649040089387</v>
      </c>
    </row>
    <row r="40" spans="1:33" s="366" customFormat="1" ht="21">
      <c r="A40" s="373" t="s">
        <v>1187</v>
      </c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5"/>
      <c r="AF40" s="366" t="s">
        <v>1204</v>
      </c>
    </row>
    <row r="41" spans="1:33">
      <c r="A41" s="352"/>
      <c r="B41" s="352"/>
      <c r="C41" s="352"/>
      <c r="D41" s="352"/>
      <c r="E41" s="1433" t="s">
        <v>1165</v>
      </c>
      <c r="F41" s="1434"/>
      <c r="G41" s="1434"/>
      <c r="H41" s="1434"/>
      <c r="I41" s="1434"/>
      <c r="J41" s="1434"/>
      <c r="K41" s="1435"/>
      <c r="L41" s="1433" t="s">
        <v>1166</v>
      </c>
      <c r="M41" s="1434"/>
      <c r="N41" s="1434"/>
      <c r="O41" s="1434"/>
      <c r="P41" s="1434"/>
      <c r="Q41" s="1434"/>
      <c r="R41" s="1435"/>
      <c r="S41" s="355"/>
      <c r="AF41" s="356" t="s">
        <v>1180</v>
      </c>
      <c r="AG41" s="357">
        <v>28.063055625559429</v>
      </c>
    </row>
    <row r="42" spans="1:33">
      <c r="A42" s="352" t="s">
        <v>1167</v>
      </c>
      <c r="B42" s="352"/>
      <c r="C42" s="352"/>
      <c r="D42" s="352"/>
      <c r="E42" s="352" t="s">
        <v>58</v>
      </c>
      <c r="F42" s="843"/>
      <c r="G42" s="843"/>
      <c r="H42" s="352" t="s">
        <v>420</v>
      </c>
      <c r="I42" s="352" t="s">
        <v>325</v>
      </c>
      <c r="J42" s="352" t="s">
        <v>323</v>
      </c>
      <c r="K42" s="352" t="s">
        <v>324</v>
      </c>
      <c r="L42" s="352" t="s">
        <v>58</v>
      </c>
      <c r="M42" s="843"/>
      <c r="N42" s="843"/>
      <c r="O42" s="352" t="s">
        <v>420</v>
      </c>
      <c r="P42" s="352" t="s">
        <v>325</v>
      </c>
      <c r="Q42" s="352" t="s">
        <v>323</v>
      </c>
      <c r="R42" s="352" t="s">
        <v>324</v>
      </c>
      <c r="S42" s="369" t="s">
        <v>1140</v>
      </c>
      <c r="AF42" s="356" t="s">
        <v>1181</v>
      </c>
      <c r="AG42" s="357">
        <v>22.722098146394025</v>
      </c>
    </row>
    <row r="43" spans="1:33">
      <c r="A43" s="352" t="s">
        <v>1168</v>
      </c>
      <c r="B43" s="352"/>
      <c r="C43" s="352"/>
      <c r="D43" s="352"/>
      <c r="E43" s="353">
        <f t="shared" ref="E43:R43" si="5">E31/E$38*100</f>
        <v>17.5</v>
      </c>
      <c r="F43" s="842"/>
      <c r="G43" s="842"/>
      <c r="H43" s="353">
        <f t="shared" si="5"/>
        <v>0</v>
      </c>
      <c r="I43" s="353">
        <f t="shared" si="5"/>
        <v>47.058823529411775</v>
      </c>
      <c r="J43" s="353">
        <f t="shared" si="5"/>
        <v>20.913771478190689</v>
      </c>
      <c r="K43" s="353">
        <f t="shared" si="5"/>
        <v>21.176204989276435</v>
      </c>
      <c r="L43" s="353">
        <f t="shared" si="5"/>
        <v>18.918918918918916</v>
      </c>
      <c r="M43" s="842"/>
      <c r="N43" s="842"/>
      <c r="O43" s="353" t="e">
        <f t="shared" si="5"/>
        <v>#DIV/0!</v>
      </c>
      <c r="P43" s="353">
        <f t="shared" si="5"/>
        <v>23.805229936880071</v>
      </c>
      <c r="Q43" s="353">
        <f t="shared" si="5"/>
        <v>19.527511108151042</v>
      </c>
      <c r="R43" s="353">
        <f t="shared" si="5"/>
        <v>19.572176401913143</v>
      </c>
      <c r="S43" s="355">
        <f t="shared" ref="S43:S48" si="6">(R43/K43-1)*100</f>
        <v>-7.5746744432043762</v>
      </c>
      <c r="AF43" s="356" t="s">
        <v>1182</v>
      </c>
      <c r="AG43" s="357">
        <v>21.169170874140764</v>
      </c>
    </row>
    <row r="44" spans="1:33">
      <c r="A44" s="352" t="s">
        <v>1169</v>
      </c>
      <c r="B44" s="352"/>
      <c r="C44" s="352"/>
      <c r="D44" s="352"/>
      <c r="E44" s="353">
        <f t="shared" ref="E44:R44" si="7">E32/E$38*100</f>
        <v>49.999999999999993</v>
      </c>
      <c r="F44" s="842"/>
      <c r="G44" s="842"/>
      <c r="H44" s="353">
        <f t="shared" si="7"/>
        <v>100</v>
      </c>
      <c r="I44" s="353">
        <f t="shared" si="7"/>
        <v>7.6989619377162644</v>
      </c>
      <c r="J44" s="353">
        <f t="shared" si="7"/>
        <v>22.85832068835462</v>
      </c>
      <c r="K44" s="353">
        <f t="shared" si="7"/>
        <v>22.706157145710137</v>
      </c>
      <c r="L44" s="353">
        <f t="shared" si="7"/>
        <v>32.432432432432421</v>
      </c>
      <c r="M44" s="842"/>
      <c r="N44" s="842"/>
      <c r="O44" s="353" t="e">
        <f t="shared" si="7"/>
        <v>#DIV/0!</v>
      </c>
      <c r="P44" s="353">
        <f t="shared" si="7"/>
        <v>17.403065825067628</v>
      </c>
      <c r="Q44" s="353">
        <f t="shared" si="7"/>
        <v>22.479853096486288</v>
      </c>
      <c r="R44" s="353">
        <f t="shared" si="7"/>
        <v>22.426844424358812</v>
      </c>
      <c r="S44" s="355">
        <f t="shared" si="6"/>
        <v>-1.2301188596507862</v>
      </c>
      <c r="AF44" s="356" t="s">
        <v>1183</v>
      </c>
      <c r="AG44" s="357">
        <v>17.935571332979933</v>
      </c>
    </row>
    <row r="45" spans="1:33">
      <c r="A45" s="352" t="s">
        <v>1170</v>
      </c>
      <c r="B45" s="352"/>
      <c r="C45" s="352"/>
      <c r="D45" s="352"/>
      <c r="E45" s="353">
        <f t="shared" ref="E45:R45" si="8">E33/E$38*100</f>
        <v>19.999999999999993</v>
      </c>
      <c r="F45" s="842"/>
      <c r="G45" s="842"/>
      <c r="H45" s="353">
        <f t="shared" si="8"/>
        <v>0</v>
      </c>
      <c r="I45" s="353">
        <f t="shared" si="8"/>
        <v>2.335640138408305</v>
      </c>
      <c r="J45" s="353">
        <f t="shared" si="8"/>
        <v>28.235871977265344</v>
      </c>
      <c r="K45" s="353">
        <f t="shared" si="8"/>
        <v>27.975895872949714</v>
      </c>
      <c r="L45" s="353">
        <f t="shared" si="8"/>
        <v>18.918918918918912</v>
      </c>
      <c r="M45" s="842"/>
      <c r="N45" s="842"/>
      <c r="O45" s="353" t="e">
        <f t="shared" si="8"/>
        <v>#DIV/0!</v>
      </c>
      <c r="P45" s="353">
        <f t="shared" si="8"/>
        <v>4.5987376014427417</v>
      </c>
      <c r="Q45" s="353">
        <f t="shared" si="8"/>
        <v>31.973397524333265</v>
      </c>
      <c r="R45" s="353">
        <f t="shared" si="8"/>
        <v>31.687568259706982</v>
      </c>
      <c r="S45" s="355">
        <f t="shared" si="6"/>
        <v>13.267394201113447</v>
      </c>
      <c r="AF45" s="356" t="s">
        <v>1184</v>
      </c>
      <c r="AG45" s="357">
        <v>9.4922353636387324</v>
      </c>
    </row>
    <row r="46" spans="1:33">
      <c r="A46" s="352" t="s">
        <v>1171</v>
      </c>
      <c r="B46" s="352"/>
      <c r="C46" s="352"/>
      <c r="D46" s="352"/>
      <c r="E46" s="353">
        <f t="shared" ref="E46:R46" si="9">E34/E$38*100</f>
        <v>4.9999999999999991</v>
      </c>
      <c r="F46" s="842"/>
      <c r="G46" s="842"/>
      <c r="H46" s="353">
        <f t="shared" si="9"/>
        <v>0</v>
      </c>
      <c r="I46" s="353">
        <f t="shared" si="9"/>
        <v>13.84083044982699</v>
      </c>
      <c r="J46" s="353">
        <f t="shared" si="9"/>
        <v>9.2929629597144086</v>
      </c>
      <c r="K46" s="353">
        <f t="shared" si="9"/>
        <v>9.3386126234077445</v>
      </c>
      <c r="L46" s="353">
        <f t="shared" si="9"/>
        <v>16.21621621621621</v>
      </c>
      <c r="M46" s="842"/>
      <c r="N46" s="842"/>
      <c r="O46" s="353" t="e">
        <f t="shared" si="9"/>
        <v>#DIV/0!</v>
      </c>
      <c r="P46" s="353">
        <f t="shared" si="9"/>
        <v>12.714156898106403</v>
      </c>
      <c r="Q46" s="353">
        <f t="shared" si="9"/>
        <v>9.0901306337592604</v>
      </c>
      <c r="R46" s="353">
        <f t="shared" si="9"/>
        <v>9.127970474146041</v>
      </c>
      <c r="S46" s="355">
        <f t="shared" si="6"/>
        <v>-2.2556043146464533</v>
      </c>
      <c r="AF46" s="356" t="s">
        <v>1185</v>
      </c>
      <c r="AG46" s="357">
        <v>0.61786865728711338</v>
      </c>
    </row>
    <row r="47" spans="1:33">
      <c r="A47" s="352" t="s">
        <v>1172</v>
      </c>
      <c r="B47" s="352"/>
      <c r="C47" s="352"/>
      <c r="D47" s="352"/>
      <c r="E47" s="353">
        <f t="shared" ref="E47:R47" si="10">E35/E$38*100</f>
        <v>7.4999999999999982</v>
      </c>
      <c r="F47" s="842"/>
      <c r="G47" s="842"/>
      <c r="H47" s="353">
        <f t="shared" si="10"/>
        <v>0</v>
      </c>
      <c r="I47" s="353">
        <f t="shared" si="10"/>
        <v>29.065743944636687</v>
      </c>
      <c r="J47" s="353">
        <f t="shared" si="10"/>
        <v>18.075448860197689</v>
      </c>
      <c r="K47" s="353">
        <f t="shared" si="10"/>
        <v>18.185765019493427</v>
      </c>
      <c r="L47" s="353">
        <f t="shared" si="10"/>
        <v>13.513513513513512</v>
      </c>
      <c r="M47" s="842"/>
      <c r="N47" s="842"/>
      <c r="O47" s="353" t="e">
        <f t="shared" si="10"/>
        <v>#DIV/0!</v>
      </c>
      <c r="P47" s="353">
        <f t="shared" si="10"/>
        <v>41.478809738503152</v>
      </c>
      <c r="Q47" s="353">
        <f t="shared" si="10"/>
        <v>16.429597632798298</v>
      </c>
      <c r="R47" s="353">
        <f t="shared" si="10"/>
        <v>16.691146009867051</v>
      </c>
      <c r="S47" s="355">
        <f t="shared" si="6"/>
        <v>-8.2186204870913322</v>
      </c>
    </row>
    <row r="48" spans="1:33">
      <c r="A48" s="352" t="s">
        <v>1173</v>
      </c>
      <c r="B48" s="352"/>
      <c r="C48" s="352"/>
      <c r="D48" s="352"/>
      <c r="E48" s="353">
        <f t="shared" ref="E48:R48" si="11">E36/E$38*100</f>
        <v>0</v>
      </c>
      <c r="F48" s="842"/>
      <c r="G48" s="842"/>
      <c r="H48" s="353">
        <f t="shared" si="11"/>
        <v>0</v>
      </c>
      <c r="I48" s="353">
        <f t="shared" si="11"/>
        <v>0</v>
      </c>
      <c r="J48" s="353">
        <f t="shared" si="11"/>
        <v>0.62362403627720087</v>
      </c>
      <c r="K48" s="353">
        <f t="shared" si="11"/>
        <v>0.61736434916252025</v>
      </c>
      <c r="L48" s="353">
        <f t="shared" si="11"/>
        <v>0</v>
      </c>
      <c r="M48" s="842"/>
      <c r="N48" s="842"/>
      <c r="O48" s="353" t="e">
        <f t="shared" si="11"/>
        <v>#DIV/0!</v>
      </c>
      <c r="P48" s="353">
        <f t="shared" si="11"/>
        <v>0</v>
      </c>
      <c r="Q48" s="353">
        <f t="shared" si="11"/>
        <v>0.4995100044718036</v>
      </c>
      <c r="R48" s="353">
        <f t="shared" si="11"/>
        <v>0.4942944300079084</v>
      </c>
      <c r="S48" s="355">
        <f t="shared" si="6"/>
        <v>-19.934730491250619</v>
      </c>
    </row>
    <row r="49" spans="1:30">
      <c r="A49" s="352" t="s">
        <v>1201</v>
      </c>
      <c r="B49" s="352"/>
      <c r="C49" s="352"/>
      <c r="D49" s="352"/>
      <c r="E49" s="353">
        <v>0</v>
      </c>
      <c r="F49" s="842"/>
      <c r="G49" s="842"/>
      <c r="H49" s="353">
        <v>0</v>
      </c>
      <c r="I49" s="353">
        <v>0</v>
      </c>
      <c r="J49" s="353">
        <v>0</v>
      </c>
      <c r="K49" s="353">
        <v>0</v>
      </c>
      <c r="L49" s="353">
        <v>0</v>
      </c>
      <c r="M49" s="842"/>
      <c r="N49" s="842"/>
      <c r="O49" s="353">
        <v>0</v>
      </c>
      <c r="P49" s="353">
        <v>0</v>
      </c>
      <c r="Q49" s="353">
        <v>0</v>
      </c>
      <c r="R49" s="353">
        <v>0</v>
      </c>
      <c r="S49" s="355">
        <v>0</v>
      </c>
    </row>
    <row r="50" spans="1:30">
      <c r="A50" s="352" t="s">
        <v>1174</v>
      </c>
      <c r="B50" s="352"/>
      <c r="C50" s="352"/>
      <c r="D50" s="352"/>
      <c r="E50" s="353">
        <f>SUM(E43:E48)</f>
        <v>100</v>
      </c>
      <c r="F50" s="842"/>
      <c r="G50" s="842"/>
      <c r="H50" s="353">
        <f t="shared" ref="H50:R50" si="12">SUM(H43:H48)</f>
        <v>100</v>
      </c>
      <c r="I50" s="353">
        <f t="shared" si="12"/>
        <v>100.00000000000003</v>
      </c>
      <c r="J50" s="353">
        <f t="shared" si="12"/>
        <v>99.999999999999957</v>
      </c>
      <c r="K50" s="353">
        <f t="shared" si="12"/>
        <v>99.999999999999972</v>
      </c>
      <c r="L50" s="353">
        <f t="shared" si="12"/>
        <v>99.999999999999986</v>
      </c>
      <c r="M50" s="842"/>
      <c r="N50" s="842"/>
      <c r="O50" s="353" t="e">
        <f t="shared" si="12"/>
        <v>#DIV/0!</v>
      </c>
      <c r="P50" s="353">
        <f t="shared" si="12"/>
        <v>100</v>
      </c>
      <c r="Q50" s="353">
        <f t="shared" si="12"/>
        <v>99.999999999999943</v>
      </c>
      <c r="R50" s="353">
        <f t="shared" si="12"/>
        <v>99.999999999999943</v>
      </c>
      <c r="S50" s="355">
        <f t="shared" ref="S50" si="13">(R50/K50-1)*100</f>
        <v>-3.3306690738754696E-14</v>
      </c>
    </row>
    <row r="51" spans="1:30" ht="17.25" customHeight="1">
      <c r="A51" s="366"/>
      <c r="B51" s="366"/>
      <c r="C51" s="366"/>
      <c r="D51" s="36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7"/>
    </row>
    <row r="52" spans="1:30" ht="30" customHeight="1">
      <c r="A52" s="840" t="s">
        <v>1507</v>
      </c>
      <c r="B52" s="366"/>
      <c r="C52" s="366"/>
      <c r="D52" s="36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7"/>
      <c r="Z52" s="1430">
        <v>45131</v>
      </c>
      <c r="AA52" s="1431"/>
    </row>
    <row r="53" spans="1:30" ht="20.100000000000001" customHeight="1">
      <c r="A53" s="380"/>
      <c r="B53" s="366"/>
      <c r="C53" s="366"/>
      <c r="D53" s="366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7"/>
      <c r="Z53" s="381"/>
      <c r="AA53" s="382"/>
    </row>
    <row r="54" spans="1:30" ht="20.100000000000001" customHeight="1">
      <c r="A54" s="380"/>
      <c r="B54" s="366"/>
      <c r="C54" s="366"/>
      <c r="D54" s="36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7"/>
      <c r="Z54" s="861"/>
      <c r="AA54" s="862"/>
    </row>
    <row r="55" spans="1:30" ht="20.100000000000001" customHeight="1">
      <c r="A55" s="372" t="s">
        <v>1574</v>
      </c>
      <c r="B55" s="350"/>
      <c r="C55" s="350"/>
      <c r="D55" s="350"/>
    </row>
    <row r="56" spans="1:30" customFormat="1" ht="20.100000000000001" customHeight="1">
      <c r="A56" s="473"/>
      <c r="B56" s="474"/>
      <c r="C56" s="475"/>
      <c r="D56" s="476"/>
      <c r="E56" s="1375" t="s">
        <v>1467</v>
      </c>
      <c r="F56" s="1376"/>
      <c r="G56" s="1376"/>
      <c r="H56" s="1376"/>
      <c r="I56" s="1376"/>
      <c r="J56" s="1376"/>
      <c r="K56" s="1427"/>
      <c r="L56" s="1375" t="s">
        <v>1468</v>
      </c>
      <c r="M56" s="1376"/>
      <c r="N56" s="1376"/>
      <c r="O56" s="1376"/>
      <c r="P56" s="1376"/>
      <c r="Q56" s="1376"/>
      <c r="R56" s="1427"/>
      <c r="S56" s="844"/>
      <c r="AC56" t="s">
        <v>1575</v>
      </c>
      <c r="AD56" s="866">
        <v>1120.2200000000005</v>
      </c>
    </row>
    <row r="57" spans="1:30" customFormat="1" ht="39.950000000000003" customHeight="1">
      <c r="A57" s="479" t="s">
        <v>248</v>
      </c>
      <c r="B57" s="480" t="s">
        <v>57</v>
      </c>
      <c r="C57" s="481" t="s">
        <v>249</v>
      </c>
      <c r="D57" s="482" t="s">
        <v>250</v>
      </c>
      <c r="E57" s="867" t="s">
        <v>1405</v>
      </c>
      <c r="F57" s="868" t="s">
        <v>1499</v>
      </c>
      <c r="G57" s="869" t="s">
        <v>1498</v>
      </c>
      <c r="H57" s="870" t="s">
        <v>1513</v>
      </c>
      <c r="I57" s="870" t="s">
        <v>1514</v>
      </c>
      <c r="J57" s="869" t="s">
        <v>1406</v>
      </c>
      <c r="K57" s="871" t="s">
        <v>1515</v>
      </c>
      <c r="L57" s="867" t="s">
        <v>1405</v>
      </c>
      <c r="M57" s="868" t="s">
        <v>1499</v>
      </c>
      <c r="N57" s="869" t="s">
        <v>1498</v>
      </c>
      <c r="O57" s="870" t="s">
        <v>1513</v>
      </c>
      <c r="P57" s="870" t="s">
        <v>1514</v>
      </c>
      <c r="Q57" s="869" t="s">
        <v>1406</v>
      </c>
      <c r="R57" s="871" t="s">
        <v>1515</v>
      </c>
      <c r="S57" s="872" t="s">
        <v>1140</v>
      </c>
      <c r="AC57" s="356" t="s">
        <v>1579</v>
      </c>
      <c r="AD57" s="865">
        <v>1001.58</v>
      </c>
    </row>
    <row r="58" spans="1:30" ht="20.100000000000001" customHeight="1">
      <c r="A58" s="843" t="str">
        <f>A77</f>
        <v>AH・LA Total (on Listed)</v>
      </c>
      <c r="B58" s="843"/>
      <c r="C58" s="843"/>
      <c r="D58" s="843"/>
      <c r="E58" s="842">
        <f t="shared" ref="E58:R58" si="14">E77</f>
        <v>0.40000000000000008</v>
      </c>
      <c r="F58" s="842">
        <f t="shared" si="14"/>
        <v>88.70000000000006</v>
      </c>
      <c r="G58" s="842">
        <f t="shared" si="14"/>
        <v>0.32</v>
      </c>
      <c r="H58" s="842">
        <f t="shared" si="14"/>
        <v>0.1</v>
      </c>
      <c r="I58" s="842">
        <f t="shared" si="14"/>
        <v>11.659999999999998</v>
      </c>
      <c r="J58" s="842">
        <f t="shared" si="14"/>
        <v>1219.3700000000006</v>
      </c>
      <c r="K58" s="842">
        <f t="shared" si="14"/>
        <v>1231.0300000000002</v>
      </c>
      <c r="L58" s="842">
        <f t="shared" si="14"/>
        <v>0.40000000000000013</v>
      </c>
      <c r="M58" s="842">
        <f t="shared" si="14"/>
        <v>84.369999999999976</v>
      </c>
      <c r="N58" s="842">
        <f t="shared" si="14"/>
        <v>2.9000000000000004</v>
      </c>
      <c r="O58" s="842">
        <f t="shared" si="14"/>
        <v>0</v>
      </c>
      <c r="P58" s="842">
        <f t="shared" si="14"/>
        <v>11.09</v>
      </c>
      <c r="Q58" s="842">
        <f t="shared" si="14"/>
        <v>1109.1300000000003</v>
      </c>
      <c r="R58" s="842">
        <f t="shared" si="14"/>
        <v>1120.2200000000005</v>
      </c>
      <c r="S58" s="860">
        <f>(R58/K58-1)*100</f>
        <v>-9.0014053272462711</v>
      </c>
      <c r="Z58" s="861"/>
      <c r="AA58" s="862"/>
      <c r="AC58" s="356" t="s">
        <v>1578</v>
      </c>
      <c r="AD58" s="865">
        <v>932.11</v>
      </c>
    </row>
    <row r="59" spans="1:30" ht="20.100000000000001" customHeight="1">
      <c r="A59" s="843" t="str">
        <f>A103</f>
        <v>TA Total(on Listed)</v>
      </c>
      <c r="B59" s="843"/>
      <c r="C59" s="843"/>
      <c r="D59" s="843"/>
      <c r="E59" s="842">
        <f t="shared" ref="E59:R59" si="15">E103</f>
        <v>0.06</v>
      </c>
      <c r="F59" s="842">
        <f t="shared" si="15"/>
        <v>4.49</v>
      </c>
      <c r="G59" s="842">
        <f t="shared" si="15"/>
        <v>0</v>
      </c>
      <c r="H59" s="842">
        <f t="shared" si="15"/>
        <v>0</v>
      </c>
      <c r="I59" s="842">
        <f t="shared" si="15"/>
        <v>0</v>
      </c>
      <c r="J59" s="842">
        <f t="shared" si="15"/>
        <v>7.4399999999999995</v>
      </c>
      <c r="K59" s="842">
        <f t="shared" si="15"/>
        <v>7.4399999999999995</v>
      </c>
      <c r="L59" s="842">
        <f t="shared" si="15"/>
        <v>0.16999999999999998</v>
      </c>
      <c r="M59" s="842">
        <f t="shared" si="15"/>
        <v>6.2299999999999995</v>
      </c>
      <c r="N59" s="842">
        <f t="shared" si="15"/>
        <v>0</v>
      </c>
      <c r="O59" s="842">
        <f t="shared" si="15"/>
        <v>0</v>
      </c>
      <c r="P59" s="842">
        <f t="shared" si="15"/>
        <v>0</v>
      </c>
      <c r="Q59" s="842">
        <f t="shared" si="15"/>
        <v>14.800000000000002</v>
      </c>
      <c r="R59" s="842">
        <f t="shared" si="15"/>
        <v>14.800000000000002</v>
      </c>
      <c r="S59" s="860">
        <f t="shared" ref="S59:S64" si="16">(R59/K59-1)*100</f>
        <v>98.924731182795739</v>
      </c>
      <c r="Z59" s="861"/>
      <c r="AA59" s="862"/>
      <c r="AC59" s="356" t="s">
        <v>1580</v>
      </c>
      <c r="AD59" s="865">
        <v>575.89</v>
      </c>
    </row>
    <row r="60" spans="1:30" ht="20.100000000000001" customHeight="1">
      <c r="A60" s="843" t="str">
        <f>A129</f>
        <v>LO・鉄砲 Total(on Listed)</v>
      </c>
      <c r="B60" s="843"/>
      <c r="C60" s="843"/>
      <c r="D60" s="843"/>
      <c r="E60" s="842">
        <f t="shared" ref="E60:R60" si="17">E129</f>
        <v>0.02</v>
      </c>
      <c r="F60" s="842">
        <f t="shared" si="17"/>
        <v>16.52</v>
      </c>
      <c r="G60" s="842">
        <f t="shared" si="17"/>
        <v>0.18</v>
      </c>
      <c r="H60" s="842">
        <f t="shared" si="17"/>
        <v>0</v>
      </c>
      <c r="I60" s="842">
        <f t="shared" si="17"/>
        <v>0.66</v>
      </c>
      <c r="J60" s="842">
        <f t="shared" si="17"/>
        <v>45.089999999999996</v>
      </c>
      <c r="K60" s="842">
        <f t="shared" si="17"/>
        <v>45.75</v>
      </c>
      <c r="L60" s="842">
        <f t="shared" si="17"/>
        <v>0.08</v>
      </c>
      <c r="M60" s="842">
        <f t="shared" si="17"/>
        <v>21.28</v>
      </c>
      <c r="N60" s="842">
        <f t="shared" si="17"/>
        <v>1.29</v>
      </c>
      <c r="O60" s="842">
        <f t="shared" si="17"/>
        <v>0</v>
      </c>
      <c r="P60" s="842">
        <f t="shared" si="17"/>
        <v>1.2</v>
      </c>
      <c r="Q60" s="842">
        <f t="shared" si="17"/>
        <v>43.33</v>
      </c>
      <c r="R60" s="842">
        <f t="shared" si="17"/>
        <v>44.53</v>
      </c>
      <c r="S60" s="860">
        <f t="shared" si="16"/>
        <v>-2.6666666666666616</v>
      </c>
      <c r="Z60" s="861"/>
      <c r="AA60" s="862"/>
      <c r="AC60" s="356" t="s">
        <v>1577</v>
      </c>
      <c r="AD60" s="865">
        <v>44.53</v>
      </c>
    </row>
    <row r="61" spans="1:30" ht="20.100000000000001" customHeight="1">
      <c r="A61" s="843" t="str">
        <f>A153</f>
        <v>Oriental Total (on Listed)</v>
      </c>
      <c r="B61" s="843"/>
      <c r="C61" s="843"/>
      <c r="D61" s="843"/>
      <c r="E61" s="842">
        <f t="shared" ref="E61:R61" si="18">E153</f>
        <v>1.02</v>
      </c>
      <c r="F61" s="842">
        <f t="shared" si="18"/>
        <v>44.47999999999999</v>
      </c>
      <c r="G61" s="842">
        <f t="shared" si="18"/>
        <v>168.6</v>
      </c>
      <c r="H61" s="842">
        <f t="shared" si="18"/>
        <v>0.37</v>
      </c>
      <c r="I61" s="842">
        <f t="shared" si="18"/>
        <v>138.40000000000003</v>
      </c>
      <c r="J61" s="842">
        <f t="shared" si="18"/>
        <v>640.57999999999993</v>
      </c>
      <c r="K61" s="842">
        <f t="shared" si="18"/>
        <v>778.98000000000036</v>
      </c>
      <c r="L61" s="842">
        <f t="shared" si="18"/>
        <v>0.81000000000000016</v>
      </c>
      <c r="M61" s="842">
        <f t="shared" si="18"/>
        <v>31.969999999999995</v>
      </c>
      <c r="N61" s="842">
        <f t="shared" si="18"/>
        <v>166.97</v>
      </c>
      <c r="O61" s="842">
        <f t="shared" si="18"/>
        <v>0.11</v>
      </c>
      <c r="P61" s="842">
        <f t="shared" si="18"/>
        <v>160.46000000000009</v>
      </c>
      <c r="Q61" s="842">
        <f t="shared" si="18"/>
        <v>564.68999999999983</v>
      </c>
      <c r="R61" s="842">
        <f t="shared" si="18"/>
        <v>725.15</v>
      </c>
      <c r="S61" s="860">
        <f t="shared" si="16"/>
        <v>-6.9103186217875141</v>
      </c>
      <c r="Z61" s="861"/>
      <c r="AA61" s="862"/>
      <c r="AC61" t="s">
        <v>1576</v>
      </c>
      <c r="AD61" s="866">
        <v>14.800000000000002</v>
      </c>
    </row>
    <row r="62" spans="1:30" ht="20.100000000000001" customHeight="1">
      <c r="A62" s="843" t="str">
        <f>A199</f>
        <v>OT hybrid Total (on Listed)</v>
      </c>
      <c r="B62" s="843"/>
      <c r="C62" s="843"/>
      <c r="D62" s="843"/>
      <c r="E62" s="842">
        <f t="shared" ref="E62:R62" si="19">E199</f>
        <v>1.1100000000000001</v>
      </c>
      <c r="F62" s="842">
        <f t="shared" si="19"/>
        <v>70.77000000000001</v>
      </c>
      <c r="G62" s="842">
        <f t="shared" si="19"/>
        <v>174.47000000000003</v>
      </c>
      <c r="H62" s="842">
        <f t="shared" si="19"/>
        <v>0.77</v>
      </c>
      <c r="I62" s="842">
        <f t="shared" si="19"/>
        <v>158.06000000000006</v>
      </c>
      <c r="J62" s="842">
        <f t="shared" si="19"/>
        <v>775.18</v>
      </c>
      <c r="K62" s="842">
        <f t="shared" si="19"/>
        <v>933.23999999999967</v>
      </c>
      <c r="L62" s="842">
        <f t="shared" si="19"/>
        <v>0.97000000000000031</v>
      </c>
      <c r="M62" s="842">
        <f t="shared" si="19"/>
        <v>48.099999999999994</v>
      </c>
      <c r="N62" s="842">
        <f t="shared" si="19"/>
        <v>216.57000000000005</v>
      </c>
      <c r="O62" s="842">
        <f t="shared" si="19"/>
        <v>3.3600000000000003</v>
      </c>
      <c r="P62" s="842">
        <f t="shared" si="19"/>
        <v>190.47999999999996</v>
      </c>
      <c r="Q62" s="842">
        <f t="shared" si="19"/>
        <v>811.09999999999991</v>
      </c>
      <c r="R62" s="842">
        <f t="shared" si="19"/>
        <v>1001.58</v>
      </c>
      <c r="S62" s="860">
        <f t="shared" si="16"/>
        <v>7.3228751446573703</v>
      </c>
      <c r="Z62" s="861"/>
      <c r="AA62" s="862"/>
    </row>
    <row r="63" spans="1:30" ht="20.100000000000001" customHeight="1">
      <c r="A63" s="843" t="str">
        <f>A224</f>
        <v>Other Total</v>
      </c>
      <c r="B63" s="843"/>
      <c r="C63" s="843"/>
      <c r="D63" s="843"/>
      <c r="E63" s="842">
        <f t="shared" ref="E63:R63" si="20">E224</f>
        <v>4.01</v>
      </c>
      <c r="F63" s="842">
        <f t="shared" si="20"/>
        <v>62.839999999999996</v>
      </c>
      <c r="G63" s="842">
        <f t="shared" si="20"/>
        <v>91.11</v>
      </c>
      <c r="H63" s="842">
        <f t="shared" si="20"/>
        <v>1.03</v>
      </c>
      <c r="I63" s="842">
        <f t="shared" si="20"/>
        <v>46.68</v>
      </c>
      <c r="J63" s="842">
        <f t="shared" si="20"/>
        <v>501.62</v>
      </c>
      <c r="K63" s="842">
        <f t="shared" si="20"/>
        <v>548.29999999999995</v>
      </c>
      <c r="L63" s="842">
        <f t="shared" si="20"/>
        <v>4.05</v>
      </c>
      <c r="M63" s="842">
        <f t="shared" si="20"/>
        <v>53.75</v>
      </c>
      <c r="N63" s="842">
        <f t="shared" si="20"/>
        <v>81.11</v>
      </c>
      <c r="O63" s="842">
        <f t="shared" si="20"/>
        <v>0.61</v>
      </c>
      <c r="P63" s="842">
        <f t="shared" si="20"/>
        <v>53.93</v>
      </c>
      <c r="Q63" s="842">
        <f t="shared" si="20"/>
        <v>521.96</v>
      </c>
      <c r="R63" s="842">
        <f t="shared" si="20"/>
        <v>575.89</v>
      </c>
      <c r="S63" s="860">
        <f t="shared" si="16"/>
        <v>5.0319168338500919</v>
      </c>
      <c r="Z63" s="861"/>
      <c r="AA63" s="862"/>
    </row>
    <row r="64" spans="1:30" ht="20.100000000000001" customHeight="1">
      <c r="A64" s="843" t="str">
        <f>A229</f>
        <v>All lily Total （on Listed）</v>
      </c>
      <c r="B64" s="843"/>
      <c r="C64" s="843"/>
      <c r="D64" s="843"/>
      <c r="E64" s="842">
        <f t="shared" ref="E64:R64" si="21">E229</f>
        <v>6.68</v>
      </c>
      <c r="F64" s="842">
        <f t="shared" si="21"/>
        <v>289.34000000000003</v>
      </c>
      <c r="G64" s="842">
        <f t="shared" si="21"/>
        <v>483.14000000000004</v>
      </c>
      <c r="H64" s="842">
        <f t="shared" si="21"/>
        <v>2.27</v>
      </c>
      <c r="I64" s="842">
        <f t="shared" si="21"/>
        <v>376.94000000000017</v>
      </c>
      <c r="J64" s="842">
        <f t="shared" si="21"/>
        <v>3320.3200000000011</v>
      </c>
      <c r="K64" s="842">
        <f t="shared" si="21"/>
        <v>3697.2600000000007</v>
      </c>
      <c r="L64" s="842">
        <f t="shared" si="21"/>
        <v>6.5400000000000009</v>
      </c>
      <c r="M64" s="842">
        <f t="shared" si="21"/>
        <v>251.96999999999997</v>
      </c>
      <c r="N64" s="842">
        <f t="shared" si="21"/>
        <v>539.04</v>
      </c>
      <c r="O64" s="842">
        <f t="shared" si="21"/>
        <v>4.08</v>
      </c>
      <c r="P64" s="842">
        <f t="shared" si="21"/>
        <v>446.74</v>
      </c>
      <c r="Q64" s="842">
        <f t="shared" si="21"/>
        <v>3242.39</v>
      </c>
      <c r="R64" s="842">
        <f t="shared" si="21"/>
        <v>3689.1300000000006</v>
      </c>
      <c r="S64" s="860">
        <f t="shared" si="16"/>
        <v>-0.2198925690917064</v>
      </c>
      <c r="Z64" s="861"/>
      <c r="AA64" s="862"/>
    </row>
    <row r="65" spans="1:30" ht="20.100000000000001" customHeight="1">
      <c r="A65" s="380"/>
      <c r="B65" s="366"/>
      <c r="C65" s="366"/>
      <c r="D65" s="366"/>
      <c r="E65" s="376"/>
      <c r="F65" s="376"/>
      <c r="G65" s="376"/>
      <c r="H65" s="376"/>
      <c r="I65" s="376"/>
      <c r="J65" s="376"/>
      <c r="K65" s="376"/>
      <c r="L65" s="376"/>
      <c r="M65" s="376"/>
      <c r="N65" s="376"/>
      <c r="O65" s="376"/>
      <c r="P65" s="376"/>
      <c r="Q65" s="376"/>
      <c r="R65" s="376"/>
      <c r="S65" s="377"/>
      <c r="Z65" s="861"/>
      <c r="AA65" s="862"/>
    </row>
    <row r="66" spans="1:30" ht="20.100000000000001" customHeight="1">
      <c r="A66" s="379"/>
      <c r="B66" s="366"/>
      <c r="C66" s="366"/>
      <c r="D66" s="366"/>
      <c r="E66" s="376"/>
      <c r="F66" s="376"/>
      <c r="G66" s="376"/>
      <c r="H66" s="376"/>
      <c r="I66" s="376"/>
      <c r="J66" s="376"/>
      <c r="K66" s="376"/>
      <c r="L66" s="376"/>
      <c r="M66" s="376"/>
      <c r="N66" s="376"/>
      <c r="O66" s="376"/>
      <c r="P66" s="376"/>
      <c r="Q66" s="376"/>
      <c r="R66" s="376"/>
      <c r="S66" s="377"/>
    </row>
    <row r="67" spans="1:30" ht="20.100000000000001" customHeight="1">
      <c r="A67" s="372" t="s">
        <v>1192</v>
      </c>
      <c r="B67" s="350"/>
      <c r="C67" s="350"/>
      <c r="D67" s="350"/>
    </row>
    <row r="68" spans="1:30" customFormat="1" ht="20.100000000000001" customHeight="1">
      <c r="A68" s="473"/>
      <c r="B68" s="474"/>
      <c r="C68" s="475"/>
      <c r="D68" s="476"/>
      <c r="E68" s="1375" t="s">
        <v>1467</v>
      </c>
      <c r="F68" s="1376"/>
      <c r="G68" s="1376"/>
      <c r="H68" s="1376"/>
      <c r="I68" s="1376"/>
      <c r="J68" s="1376"/>
      <c r="K68" s="1427"/>
      <c r="L68" s="1375" t="s">
        <v>1468</v>
      </c>
      <c r="M68" s="1376"/>
      <c r="N68" s="1376"/>
      <c r="O68" s="1376"/>
      <c r="P68" s="1376"/>
      <c r="Q68" s="1376"/>
      <c r="R68" s="1427"/>
      <c r="S68" s="844"/>
    </row>
    <row r="69" spans="1:30" customFormat="1" ht="39.950000000000003" customHeight="1">
      <c r="A69" s="479" t="s">
        <v>248</v>
      </c>
      <c r="B69" s="480" t="s">
        <v>57</v>
      </c>
      <c r="C69" s="481" t="s">
        <v>249</v>
      </c>
      <c r="D69" s="482" t="s">
        <v>250</v>
      </c>
      <c r="E69" s="483" t="s">
        <v>1405</v>
      </c>
      <c r="F69" s="484" t="s">
        <v>1499</v>
      </c>
      <c r="G69" s="818" t="s">
        <v>1498</v>
      </c>
      <c r="H69" s="845" t="s">
        <v>1513</v>
      </c>
      <c r="I69" s="845" t="s">
        <v>1514</v>
      </c>
      <c r="J69" s="818" t="s">
        <v>1406</v>
      </c>
      <c r="K69" s="274" t="s">
        <v>1515</v>
      </c>
      <c r="L69" s="483" t="s">
        <v>1405</v>
      </c>
      <c r="M69" s="484" t="s">
        <v>1499</v>
      </c>
      <c r="N69" s="818" t="s">
        <v>1498</v>
      </c>
      <c r="O69" s="845" t="s">
        <v>1513</v>
      </c>
      <c r="P69" s="845" t="s">
        <v>1514</v>
      </c>
      <c r="Q69" s="818" t="s">
        <v>1406</v>
      </c>
      <c r="R69" s="274" t="s">
        <v>1515</v>
      </c>
      <c r="S69" s="487" t="s">
        <v>1140</v>
      </c>
    </row>
    <row r="70" spans="1:30" ht="20.100000000000001" customHeight="1">
      <c r="A70" s="352" t="s">
        <v>1194</v>
      </c>
      <c r="B70" s="352"/>
      <c r="C70" s="352"/>
      <c r="D70" s="352"/>
      <c r="E70" s="353">
        <f t="shared" ref="E70:E77" si="22">$E6+$E31</f>
        <v>7.0000000000000007E-2</v>
      </c>
      <c r="F70" s="842">
        <f t="shared" ref="F70:F77" si="23">$F6+$F31</f>
        <v>16.22</v>
      </c>
      <c r="G70" s="842">
        <f t="shared" ref="G70:G77" si="24">$G6+$G31</f>
        <v>0</v>
      </c>
      <c r="H70" s="353">
        <f t="shared" ref="H70:H77" si="25">$H6+$H31</f>
        <v>0</v>
      </c>
      <c r="I70" s="353">
        <f t="shared" ref="I70:I77" si="26">$I6+$I31</f>
        <v>5.44</v>
      </c>
      <c r="J70" s="353">
        <f t="shared" ref="J70:J77" si="27">$J6+$J31</f>
        <v>244.34</v>
      </c>
      <c r="K70" s="353">
        <f t="shared" ref="K70:K77" si="28">$K6+$K31</f>
        <v>249.78</v>
      </c>
      <c r="L70" s="353">
        <f t="shared" ref="L70:L77" si="29">$L6+$L31</f>
        <v>7.0000000000000007E-2</v>
      </c>
      <c r="M70" s="842">
        <f t="shared" ref="M70:N77" si="30">M6+M31</f>
        <v>18.16</v>
      </c>
      <c r="N70" s="842">
        <f t="shared" si="30"/>
        <v>0.92999999999999994</v>
      </c>
      <c r="O70" s="353">
        <f t="shared" ref="O70:O77" si="31">$O6+$O31</f>
        <v>0</v>
      </c>
      <c r="P70" s="353">
        <f t="shared" ref="P70:P77" si="32">$P6+$P31</f>
        <v>2.6399999999999997</v>
      </c>
      <c r="Q70" s="353">
        <f t="shared" ref="Q70:Q77" si="33">$Q6+$Q31</f>
        <v>209.8</v>
      </c>
      <c r="R70" s="353">
        <f t="shared" ref="R70:R77" si="34">$R6+$R31</f>
        <v>212.44</v>
      </c>
      <c r="S70" s="355">
        <f>(R70/K70-1)*100</f>
        <v>-14.949155256625835</v>
      </c>
    </row>
    <row r="71" spans="1:30" ht="20.100000000000001" customHeight="1">
      <c r="A71" s="352" t="s">
        <v>1195</v>
      </c>
      <c r="B71" s="352"/>
      <c r="C71" s="352"/>
      <c r="D71" s="352"/>
      <c r="E71" s="353">
        <f t="shared" si="22"/>
        <v>0.2</v>
      </c>
      <c r="F71" s="842">
        <f t="shared" si="23"/>
        <v>23.56</v>
      </c>
      <c r="G71" s="842">
        <f t="shared" si="24"/>
        <v>0.14000000000000001</v>
      </c>
      <c r="H71" s="353">
        <f t="shared" si="25"/>
        <v>0.1</v>
      </c>
      <c r="I71" s="353">
        <f t="shared" si="26"/>
        <v>0.89</v>
      </c>
      <c r="J71" s="353">
        <f t="shared" si="27"/>
        <v>262.79000000000002</v>
      </c>
      <c r="K71" s="353">
        <f t="shared" si="28"/>
        <v>263.68</v>
      </c>
      <c r="L71" s="353">
        <f t="shared" si="29"/>
        <v>0.12</v>
      </c>
      <c r="M71" s="842">
        <f t="shared" si="30"/>
        <v>16.579999999999998</v>
      </c>
      <c r="N71" s="842">
        <f t="shared" si="30"/>
        <v>0</v>
      </c>
      <c r="O71" s="353">
        <f t="shared" si="31"/>
        <v>0</v>
      </c>
      <c r="P71" s="353">
        <f t="shared" si="32"/>
        <v>1.93</v>
      </c>
      <c r="Q71" s="353">
        <f t="shared" si="33"/>
        <v>237.67999999999992</v>
      </c>
      <c r="R71" s="353">
        <f t="shared" si="34"/>
        <v>239.60999999999993</v>
      </c>
      <c r="S71" s="355">
        <f t="shared" ref="S71:S77" si="35">(R71/K71-1)*100</f>
        <v>-9.1284890776699328</v>
      </c>
    </row>
    <row r="72" spans="1:30" ht="20.100000000000001" customHeight="1">
      <c r="A72" s="352" t="s">
        <v>1196</v>
      </c>
      <c r="B72" s="352"/>
      <c r="C72" s="352"/>
      <c r="D72" s="352"/>
      <c r="E72" s="353">
        <f t="shared" si="22"/>
        <v>7.9999999999999988E-2</v>
      </c>
      <c r="F72" s="842">
        <f t="shared" si="23"/>
        <v>18.689999999999998</v>
      </c>
      <c r="G72" s="842">
        <f t="shared" si="24"/>
        <v>0</v>
      </c>
      <c r="H72" s="353">
        <f t="shared" si="25"/>
        <v>0</v>
      </c>
      <c r="I72" s="353">
        <f t="shared" si="26"/>
        <v>0.27</v>
      </c>
      <c r="J72" s="353">
        <f t="shared" si="27"/>
        <v>326.59000000000009</v>
      </c>
      <c r="K72" s="353">
        <f t="shared" si="28"/>
        <v>326.86000000000007</v>
      </c>
      <c r="L72" s="353">
        <f t="shared" si="29"/>
        <v>6.9999999999999993E-2</v>
      </c>
      <c r="M72" s="842">
        <f t="shared" si="30"/>
        <v>19.059999999999999</v>
      </c>
      <c r="N72" s="842">
        <f t="shared" si="30"/>
        <v>0</v>
      </c>
      <c r="O72" s="353">
        <f t="shared" si="31"/>
        <v>0</v>
      </c>
      <c r="P72" s="353">
        <f t="shared" si="32"/>
        <v>0.51</v>
      </c>
      <c r="Q72" s="353">
        <f t="shared" si="33"/>
        <v>339.01</v>
      </c>
      <c r="R72" s="353">
        <f t="shared" si="34"/>
        <v>339.52</v>
      </c>
      <c r="S72" s="355">
        <f t="shared" si="35"/>
        <v>3.8732178914519633</v>
      </c>
    </row>
    <row r="73" spans="1:30" ht="20.100000000000001" customHeight="1">
      <c r="A73" s="352" t="s">
        <v>1197</v>
      </c>
      <c r="B73" s="352"/>
      <c r="C73" s="352"/>
      <c r="D73" s="352"/>
      <c r="E73" s="353">
        <f t="shared" si="22"/>
        <v>0.02</v>
      </c>
      <c r="F73" s="842">
        <f t="shared" si="23"/>
        <v>12.79</v>
      </c>
      <c r="G73" s="842">
        <f t="shared" si="24"/>
        <v>0.12</v>
      </c>
      <c r="H73" s="353">
        <f t="shared" si="25"/>
        <v>0</v>
      </c>
      <c r="I73" s="353">
        <f t="shared" si="26"/>
        <v>1.6</v>
      </c>
      <c r="J73" s="353">
        <f t="shared" si="27"/>
        <v>129.57</v>
      </c>
      <c r="K73" s="353">
        <f t="shared" si="28"/>
        <v>131.16999999999999</v>
      </c>
      <c r="L73" s="353">
        <f t="shared" si="29"/>
        <v>7.0000000000000007E-2</v>
      </c>
      <c r="M73" s="842">
        <f t="shared" si="30"/>
        <v>10.600000000000003</v>
      </c>
      <c r="N73" s="842">
        <f t="shared" si="30"/>
        <v>0.28000000000000003</v>
      </c>
      <c r="O73" s="353">
        <f t="shared" si="31"/>
        <v>0</v>
      </c>
      <c r="P73" s="353">
        <f t="shared" si="32"/>
        <v>1.41</v>
      </c>
      <c r="Q73" s="353">
        <f t="shared" si="33"/>
        <v>112.88</v>
      </c>
      <c r="R73" s="353">
        <f t="shared" si="34"/>
        <v>114.28999999999999</v>
      </c>
      <c r="S73" s="355">
        <f t="shared" si="35"/>
        <v>-12.86879621864755</v>
      </c>
    </row>
    <row r="74" spans="1:30" ht="20.100000000000001" customHeight="1">
      <c r="A74" s="352" t="s">
        <v>1198</v>
      </c>
      <c r="B74" s="352"/>
      <c r="C74" s="352"/>
      <c r="D74" s="352"/>
      <c r="E74" s="353">
        <f t="shared" si="22"/>
        <v>0.03</v>
      </c>
      <c r="F74" s="842">
        <f t="shared" si="23"/>
        <v>17.259999999999998</v>
      </c>
      <c r="G74" s="842">
        <f t="shared" si="24"/>
        <v>0.01</v>
      </c>
      <c r="H74" s="353">
        <f t="shared" si="25"/>
        <v>0</v>
      </c>
      <c r="I74" s="353">
        <f t="shared" si="26"/>
        <v>3.41</v>
      </c>
      <c r="J74" s="353">
        <f t="shared" si="27"/>
        <v>247.84999999999997</v>
      </c>
      <c r="K74" s="353">
        <f t="shared" si="28"/>
        <v>251.26</v>
      </c>
      <c r="L74" s="353">
        <f t="shared" si="29"/>
        <v>7.0000000000000007E-2</v>
      </c>
      <c r="M74" s="842">
        <f t="shared" si="30"/>
        <v>18.959999999999997</v>
      </c>
      <c r="N74" s="842">
        <f t="shared" si="30"/>
        <v>1.1400000000000001</v>
      </c>
      <c r="O74" s="353">
        <f t="shared" si="31"/>
        <v>0</v>
      </c>
      <c r="P74" s="353">
        <f t="shared" si="32"/>
        <v>4.5999999999999996</v>
      </c>
      <c r="Q74" s="353">
        <f t="shared" si="33"/>
        <v>203.80000000000004</v>
      </c>
      <c r="R74" s="353">
        <f t="shared" si="34"/>
        <v>208.4</v>
      </c>
      <c r="S74" s="355">
        <f t="shared" si="35"/>
        <v>-17.058027541192388</v>
      </c>
    </row>
    <row r="75" spans="1:30" ht="20.100000000000001" customHeight="1">
      <c r="A75" s="352" t="s">
        <v>1199</v>
      </c>
      <c r="B75" s="352"/>
      <c r="C75" s="352"/>
      <c r="D75" s="352"/>
      <c r="E75" s="353">
        <f t="shared" si="22"/>
        <v>0</v>
      </c>
      <c r="F75" s="842">
        <f t="shared" si="23"/>
        <v>0.18</v>
      </c>
      <c r="G75" s="842">
        <f t="shared" si="24"/>
        <v>0</v>
      </c>
      <c r="H75" s="353">
        <f t="shared" si="25"/>
        <v>0</v>
      </c>
      <c r="I75" s="353">
        <f t="shared" si="26"/>
        <v>0</v>
      </c>
      <c r="J75" s="353">
        <f t="shared" si="27"/>
        <v>8.23</v>
      </c>
      <c r="K75" s="353">
        <f t="shared" si="28"/>
        <v>8.23</v>
      </c>
      <c r="L75" s="353">
        <f t="shared" si="29"/>
        <v>0</v>
      </c>
      <c r="M75" s="842">
        <f t="shared" si="30"/>
        <v>1.01</v>
      </c>
      <c r="N75" s="842">
        <f t="shared" si="30"/>
        <v>0.55000000000000004</v>
      </c>
      <c r="O75" s="353">
        <f t="shared" si="31"/>
        <v>0</v>
      </c>
      <c r="P75" s="353">
        <f t="shared" si="32"/>
        <v>0</v>
      </c>
      <c r="Q75" s="353">
        <f t="shared" si="33"/>
        <v>5.96</v>
      </c>
      <c r="R75" s="353">
        <f t="shared" si="34"/>
        <v>5.96</v>
      </c>
      <c r="S75" s="355">
        <f t="shared" si="35"/>
        <v>-27.582017010935612</v>
      </c>
    </row>
    <row r="76" spans="1:30" ht="20.100000000000001" customHeight="1">
      <c r="A76" s="352" t="s">
        <v>1200</v>
      </c>
      <c r="B76" s="352"/>
      <c r="C76" s="352"/>
      <c r="D76" s="352"/>
      <c r="E76" s="353">
        <f t="shared" si="22"/>
        <v>0</v>
      </c>
      <c r="F76" s="842">
        <f t="shared" si="23"/>
        <v>0</v>
      </c>
      <c r="G76" s="842">
        <f t="shared" si="24"/>
        <v>0.05</v>
      </c>
      <c r="H76" s="353">
        <f t="shared" si="25"/>
        <v>0</v>
      </c>
      <c r="I76" s="353">
        <f t="shared" si="26"/>
        <v>0.05</v>
      </c>
      <c r="J76" s="353">
        <f t="shared" si="27"/>
        <v>0</v>
      </c>
      <c r="K76" s="353">
        <f t="shared" si="28"/>
        <v>0.05</v>
      </c>
      <c r="L76" s="353">
        <f t="shared" si="29"/>
        <v>0</v>
      </c>
      <c r="M76" s="842">
        <f t="shared" si="30"/>
        <v>0</v>
      </c>
      <c r="N76" s="842">
        <f t="shared" si="30"/>
        <v>0</v>
      </c>
      <c r="O76" s="353">
        <f t="shared" si="31"/>
        <v>0</v>
      </c>
      <c r="P76" s="353">
        <f t="shared" si="32"/>
        <v>0</v>
      </c>
      <c r="Q76" s="353">
        <f t="shared" si="33"/>
        <v>0</v>
      </c>
      <c r="R76" s="353">
        <f t="shared" si="34"/>
        <v>0</v>
      </c>
      <c r="S76" s="355">
        <f t="shared" si="35"/>
        <v>-100</v>
      </c>
      <c r="AC76" s="356" t="s">
        <v>1564</v>
      </c>
    </row>
    <row r="77" spans="1:30" ht="20.100000000000001" customHeight="1">
      <c r="A77" s="352" t="s">
        <v>1542</v>
      </c>
      <c r="B77" s="352"/>
      <c r="C77" s="352"/>
      <c r="D77" s="352"/>
      <c r="E77" s="353">
        <f t="shared" si="22"/>
        <v>0.40000000000000008</v>
      </c>
      <c r="F77" s="842">
        <f t="shared" si="23"/>
        <v>88.70000000000006</v>
      </c>
      <c r="G77" s="842">
        <f t="shared" si="24"/>
        <v>0.32</v>
      </c>
      <c r="H77" s="353">
        <f t="shared" si="25"/>
        <v>0.1</v>
      </c>
      <c r="I77" s="353">
        <f t="shared" si="26"/>
        <v>11.659999999999998</v>
      </c>
      <c r="J77" s="353">
        <f t="shared" si="27"/>
        <v>1219.3700000000006</v>
      </c>
      <c r="K77" s="353">
        <f t="shared" si="28"/>
        <v>1231.0300000000002</v>
      </c>
      <c r="L77" s="353">
        <f t="shared" si="29"/>
        <v>0.40000000000000013</v>
      </c>
      <c r="M77" s="842">
        <f t="shared" si="30"/>
        <v>84.369999999999976</v>
      </c>
      <c r="N77" s="842">
        <f t="shared" si="30"/>
        <v>2.9000000000000004</v>
      </c>
      <c r="O77" s="353">
        <f t="shared" si="31"/>
        <v>0</v>
      </c>
      <c r="P77" s="353">
        <f t="shared" si="32"/>
        <v>11.09</v>
      </c>
      <c r="Q77" s="353">
        <f t="shared" si="33"/>
        <v>1109.1300000000003</v>
      </c>
      <c r="R77" s="353">
        <f t="shared" si="34"/>
        <v>1120.2200000000005</v>
      </c>
      <c r="S77" s="355">
        <f t="shared" si="35"/>
        <v>-9.0014053272462711</v>
      </c>
    </row>
    <row r="78" spans="1:30" ht="20.100000000000001" customHeight="1">
      <c r="A78" s="366"/>
      <c r="B78" s="366"/>
      <c r="C78" s="366"/>
      <c r="D78" s="366"/>
      <c r="E78" s="376"/>
      <c r="F78" s="376"/>
      <c r="G78" s="376"/>
      <c r="H78" s="376"/>
      <c r="I78" s="376"/>
      <c r="J78" s="376"/>
      <c r="K78" s="376"/>
      <c r="L78" s="376"/>
      <c r="M78" s="376"/>
      <c r="N78" s="376"/>
      <c r="O78" s="376"/>
      <c r="P78" s="376"/>
      <c r="Q78" s="376"/>
      <c r="R78" s="376"/>
      <c r="S78" s="377"/>
    </row>
    <row r="79" spans="1:30" ht="20.100000000000001" customHeight="1">
      <c r="AC79" t="s">
        <v>1553</v>
      </c>
      <c r="AD79" s="864">
        <f>R85</f>
        <v>30.308332291871228</v>
      </c>
    </row>
    <row r="80" spans="1:30" s="366" customFormat="1" ht="20.100000000000001" customHeight="1">
      <c r="A80" s="373" t="s">
        <v>1193</v>
      </c>
      <c r="B80" s="364"/>
      <c r="C80" s="364"/>
      <c r="D80" s="364"/>
      <c r="E80" s="364"/>
      <c r="F80" s="364"/>
      <c r="G80" s="364"/>
      <c r="H80" s="364"/>
      <c r="I80" s="364"/>
      <c r="J80" s="364"/>
      <c r="K80" s="364"/>
      <c r="L80" s="364"/>
      <c r="M80" s="364"/>
      <c r="N80" s="364"/>
      <c r="O80" s="364"/>
      <c r="P80" s="364"/>
      <c r="Q80" s="364"/>
      <c r="R80" s="364"/>
      <c r="S80" s="365"/>
      <c r="AC80" s="356" t="s">
        <v>1552</v>
      </c>
      <c r="AD80" s="864">
        <f t="shared" ref="AD80" si="36">R84</f>
        <v>21.38954848154825</v>
      </c>
    </row>
    <row r="81" spans="1:33" customFormat="1" ht="20.100000000000001" customHeight="1">
      <c r="A81" s="473"/>
      <c r="B81" s="474"/>
      <c r="C81" s="475"/>
      <c r="D81" s="476"/>
      <c r="E81" s="1375" t="s">
        <v>1467</v>
      </c>
      <c r="F81" s="1376"/>
      <c r="G81" s="1376"/>
      <c r="H81" s="1376"/>
      <c r="I81" s="1376"/>
      <c r="J81" s="1376"/>
      <c r="K81" s="1427"/>
      <c r="L81" s="1375" t="s">
        <v>1468</v>
      </c>
      <c r="M81" s="1376"/>
      <c r="N81" s="1376"/>
      <c r="O81" s="1376"/>
      <c r="P81" s="1376"/>
      <c r="Q81" s="1376"/>
      <c r="R81" s="1427"/>
      <c r="S81" s="844"/>
      <c r="AC81" s="360" t="s">
        <v>1551</v>
      </c>
      <c r="AD81" s="864">
        <f>R83</f>
        <v>18.964132045491056</v>
      </c>
    </row>
    <row r="82" spans="1:33" customFormat="1" ht="39.950000000000003" customHeight="1">
      <c r="A82" s="479" t="s">
        <v>248</v>
      </c>
      <c r="B82" s="480" t="s">
        <v>57</v>
      </c>
      <c r="C82" s="481" t="s">
        <v>249</v>
      </c>
      <c r="D82" s="482" t="s">
        <v>250</v>
      </c>
      <c r="E82" s="483" t="s">
        <v>1405</v>
      </c>
      <c r="F82" s="484" t="s">
        <v>1499</v>
      </c>
      <c r="G82" s="818" t="s">
        <v>1498</v>
      </c>
      <c r="H82" s="845" t="s">
        <v>1513</v>
      </c>
      <c r="I82" s="845" t="s">
        <v>1514</v>
      </c>
      <c r="J82" s="818" t="s">
        <v>1406</v>
      </c>
      <c r="K82" s="274" t="s">
        <v>1515</v>
      </c>
      <c r="L82" s="483" t="s">
        <v>1405</v>
      </c>
      <c r="M82" s="484" t="s">
        <v>1499</v>
      </c>
      <c r="N82" s="818" t="s">
        <v>1498</v>
      </c>
      <c r="O82" s="845" t="s">
        <v>1513</v>
      </c>
      <c r="P82" s="845" t="s">
        <v>1514</v>
      </c>
      <c r="Q82" s="818" t="s">
        <v>1406</v>
      </c>
      <c r="R82" s="274" t="s">
        <v>1515</v>
      </c>
      <c r="S82" s="487" t="s">
        <v>1140</v>
      </c>
      <c r="AC82" s="360" t="s">
        <v>1555</v>
      </c>
      <c r="AD82" s="864">
        <f>R87</f>
        <v>18.603488600453474</v>
      </c>
    </row>
    <row r="83" spans="1:33" ht="20.100000000000001" customHeight="1">
      <c r="A83" s="352" t="s">
        <v>1194</v>
      </c>
      <c r="B83" s="352"/>
      <c r="C83" s="352"/>
      <c r="D83" s="352"/>
      <c r="E83" s="353">
        <f t="shared" ref="E83:E89" si="37">E70/E$77*100</f>
        <v>17.5</v>
      </c>
      <c r="F83" s="842">
        <f t="shared" ref="F83:F90" si="38">F70/$F$77*100</f>
        <v>18.286358511837641</v>
      </c>
      <c r="G83" s="842">
        <f t="shared" ref="G83:G90" si="39">G70/$G$77*100</f>
        <v>0</v>
      </c>
      <c r="H83" s="353">
        <f t="shared" ref="H83:R83" si="40">H70/H$77*100</f>
        <v>0</v>
      </c>
      <c r="I83" s="353">
        <f t="shared" si="40"/>
        <v>46.655231560891949</v>
      </c>
      <c r="J83" s="353">
        <f t="shared" si="40"/>
        <v>20.038216456038764</v>
      </c>
      <c r="K83" s="353">
        <f t="shared" si="40"/>
        <v>20.290325987181461</v>
      </c>
      <c r="L83" s="353">
        <f t="shared" si="40"/>
        <v>17.499999999999996</v>
      </c>
      <c r="M83" s="842">
        <f t="shared" ref="M83:M90" si="41">M70/$M$77*100</f>
        <v>21.524238473391023</v>
      </c>
      <c r="N83" s="842">
        <f t="shared" ref="N83:N90" si="42">N70/$N$77*100</f>
        <v>32.068965517241374</v>
      </c>
      <c r="O83" s="353" t="e">
        <f t="shared" si="40"/>
        <v>#DIV/0!</v>
      </c>
      <c r="P83" s="353">
        <f t="shared" si="40"/>
        <v>23.805229936880071</v>
      </c>
      <c r="Q83" s="353">
        <f t="shared" si="40"/>
        <v>18.915726740778805</v>
      </c>
      <c r="R83" s="353">
        <f t="shared" si="40"/>
        <v>18.964132045491056</v>
      </c>
      <c r="S83" s="355">
        <f t="shared" ref="S83:S90" si="43">(R83/K83-1)*100</f>
        <v>-6.5360898712432558</v>
      </c>
      <c r="AC83" s="356" t="s">
        <v>1554</v>
      </c>
      <c r="AD83" s="864">
        <f>R86</f>
        <v>10.202460231026043</v>
      </c>
      <c r="AG83" s="357"/>
    </row>
    <row r="84" spans="1:33" ht="20.100000000000001" customHeight="1">
      <c r="A84" s="352" t="s">
        <v>1195</v>
      </c>
      <c r="B84" s="352"/>
      <c r="C84" s="352"/>
      <c r="D84" s="352"/>
      <c r="E84" s="353">
        <f t="shared" si="37"/>
        <v>49.999999999999993</v>
      </c>
      <c r="F84" s="842">
        <f t="shared" si="38"/>
        <v>26.561443066516325</v>
      </c>
      <c r="G84" s="842">
        <f t="shared" si="39"/>
        <v>43.750000000000007</v>
      </c>
      <c r="H84" s="353">
        <f t="shared" ref="H84:R84" si="44">H71/H$77*100</f>
        <v>100</v>
      </c>
      <c r="I84" s="353">
        <f t="shared" si="44"/>
        <v>7.6329331046312188</v>
      </c>
      <c r="J84" s="353">
        <f t="shared" si="44"/>
        <v>21.551292880749887</v>
      </c>
      <c r="K84" s="353">
        <f t="shared" si="44"/>
        <v>21.419461751541387</v>
      </c>
      <c r="L84" s="353">
        <f t="shared" si="44"/>
        <v>29.999999999999989</v>
      </c>
      <c r="M84" s="842">
        <f t="shared" si="41"/>
        <v>19.651534905772198</v>
      </c>
      <c r="N84" s="842">
        <f t="shared" si="42"/>
        <v>0</v>
      </c>
      <c r="O84" s="353" t="e">
        <f t="shared" si="44"/>
        <v>#DIV/0!</v>
      </c>
      <c r="P84" s="353">
        <f t="shared" si="44"/>
        <v>17.403065825067628</v>
      </c>
      <c r="Q84" s="353">
        <f t="shared" si="44"/>
        <v>21.429408635597255</v>
      </c>
      <c r="R84" s="353">
        <f t="shared" si="44"/>
        <v>21.38954848154825</v>
      </c>
      <c r="S84" s="355">
        <f t="shared" si="43"/>
        <v>-0.13965462970134679</v>
      </c>
      <c r="AC84" s="356" t="s">
        <v>1556</v>
      </c>
      <c r="AD84" s="864">
        <f>R88</f>
        <v>0.53203834960989782</v>
      </c>
      <c r="AG84" s="357"/>
    </row>
    <row r="85" spans="1:33" ht="20.100000000000001" customHeight="1">
      <c r="A85" s="352" t="s">
        <v>1196</v>
      </c>
      <c r="B85" s="352"/>
      <c r="C85" s="352"/>
      <c r="D85" s="352"/>
      <c r="E85" s="353">
        <f t="shared" si="37"/>
        <v>19.999999999999993</v>
      </c>
      <c r="F85" s="842">
        <f t="shared" si="38"/>
        <v>21.071025930101449</v>
      </c>
      <c r="G85" s="842">
        <f t="shared" si="39"/>
        <v>0</v>
      </c>
      <c r="H85" s="353">
        <f t="shared" ref="H85:R85" si="45">H72/H$77*100</f>
        <v>0</v>
      </c>
      <c r="I85" s="353">
        <f t="shared" si="45"/>
        <v>2.3156089193825049</v>
      </c>
      <c r="J85" s="353">
        <f t="shared" si="45"/>
        <v>26.783502956444714</v>
      </c>
      <c r="K85" s="353">
        <f t="shared" si="45"/>
        <v>26.551749348106874</v>
      </c>
      <c r="L85" s="353">
        <f t="shared" si="45"/>
        <v>17.499999999999993</v>
      </c>
      <c r="M85" s="842">
        <f t="shared" si="41"/>
        <v>22.590968353680225</v>
      </c>
      <c r="N85" s="842">
        <f t="shared" si="42"/>
        <v>0</v>
      </c>
      <c r="O85" s="353" t="e">
        <f t="shared" si="45"/>
        <v>#DIV/0!</v>
      </c>
      <c r="P85" s="353">
        <f t="shared" si="45"/>
        <v>4.5987376014427417</v>
      </c>
      <c r="Q85" s="353">
        <f t="shared" si="45"/>
        <v>30.565398104820886</v>
      </c>
      <c r="R85" s="353">
        <f t="shared" si="45"/>
        <v>30.308332291871228</v>
      </c>
      <c r="S85" s="355">
        <f t="shared" si="43"/>
        <v>14.148156095154608</v>
      </c>
      <c r="AC85" s="356" t="s">
        <v>1557</v>
      </c>
      <c r="AD85" s="864">
        <f>R89</f>
        <v>0</v>
      </c>
      <c r="AG85" s="357"/>
    </row>
    <row r="86" spans="1:33" ht="20.100000000000001" customHeight="1">
      <c r="A86" s="352" t="s">
        <v>1197</v>
      </c>
      <c r="B86" s="352"/>
      <c r="C86" s="352"/>
      <c r="D86" s="352"/>
      <c r="E86" s="353">
        <f t="shared" si="37"/>
        <v>4.9999999999999991</v>
      </c>
      <c r="F86" s="842">
        <f t="shared" si="38"/>
        <v>14.419391206313406</v>
      </c>
      <c r="G86" s="842">
        <f t="shared" si="39"/>
        <v>37.5</v>
      </c>
      <c r="H86" s="353">
        <f t="shared" ref="H86:R86" si="46">H73/H$77*100</f>
        <v>0</v>
      </c>
      <c r="I86" s="353">
        <f t="shared" si="46"/>
        <v>13.722126929674102</v>
      </c>
      <c r="J86" s="353">
        <f t="shared" si="46"/>
        <v>10.625978989150129</v>
      </c>
      <c r="K86" s="353">
        <f t="shared" si="46"/>
        <v>10.655304907272768</v>
      </c>
      <c r="L86" s="353">
        <f t="shared" si="46"/>
        <v>17.499999999999996</v>
      </c>
      <c r="M86" s="842">
        <f t="shared" si="41"/>
        <v>12.563707478961724</v>
      </c>
      <c r="N86" s="842">
        <f t="shared" si="42"/>
        <v>9.6551724137931032</v>
      </c>
      <c r="O86" s="353" t="e">
        <f t="shared" si="46"/>
        <v>#DIV/0!</v>
      </c>
      <c r="P86" s="353">
        <f t="shared" si="46"/>
        <v>12.714156898106403</v>
      </c>
      <c r="Q86" s="353">
        <f t="shared" si="46"/>
        <v>10.177346208289377</v>
      </c>
      <c r="R86" s="353">
        <f t="shared" si="46"/>
        <v>10.202460231026043</v>
      </c>
      <c r="S86" s="355">
        <f t="shared" si="43"/>
        <v>-4.2499457330182677</v>
      </c>
      <c r="AD86" s="865">
        <v>99.999999999999929</v>
      </c>
      <c r="AG86" s="357"/>
    </row>
    <row r="87" spans="1:33" ht="20.100000000000001" customHeight="1">
      <c r="A87" s="352" t="s">
        <v>1198</v>
      </c>
      <c r="B87" s="352"/>
      <c r="C87" s="352"/>
      <c r="D87" s="352"/>
      <c r="E87" s="353">
        <f t="shared" si="37"/>
        <v>7.4999999999999982</v>
      </c>
      <c r="F87" s="842">
        <f t="shared" si="38"/>
        <v>19.458850056369769</v>
      </c>
      <c r="G87" s="842">
        <f t="shared" si="39"/>
        <v>3.125</v>
      </c>
      <c r="H87" s="353">
        <f t="shared" ref="H87:R87" si="47">H74/H$77*100</f>
        <v>0</v>
      </c>
      <c r="I87" s="353">
        <f t="shared" si="47"/>
        <v>29.24528301886793</v>
      </c>
      <c r="J87" s="353">
        <f t="shared" si="47"/>
        <v>20.326070019764291</v>
      </c>
      <c r="K87" s="353">
        <f t="shared" si="47"/>
        <v>20.410550514609714</v>
      </c>
      <c r="L87" s="353">
        <f t="shared" si="47"/>
        <v>17.499999999999996</v>
      </c>
      <c r="M87" s="842">
        <f t="shared" si="41"/>
        <v>22.472442811425868</v>
      </c>
      <c r="N87" s="842">
        <f t="shared" si="42"/>
        <v>39.310344827586206</v>
      </c>
      <c r="O87" s="353" t="e">
        <f t="shared" si="47"/>
        <v>#DIV/0!</v>
      </c>
      <c r="P87" s="353">
        <f t="shared" si="47"/>
        <v>41.478809738503152</v>
      </c>
      <c r="Q87" s="353">
        <f t="shared" si="47"/>
        <v>18.374762201004387</v>
      </c>
      <c r="R87" s="353">
        <f t="shared" si="47"/>
        <v>18.603488600453474</v>
      </c>
      <c r="S87" s="355">
        <f t="shared" si="43"/>
        <v>-8.8535677313689281</v>
      </c>
    </row>
    <row r="88" spans="1:33" ht="20.100000000000001" customHeight="1">
      <c r="A88" s="352" t="s">
        <v>1199</v>
      </c>
      <c r="B88" s="352"/>
      <c r="C88" s="352"/>
      <c r="D88" s="352"/>
      <c r="E88" s="353">
        <f t="shared" si="37"/>
        <v>0</v>
      </c>
      <c r="F88" s="842">
        <f t="shared" si="38"/>
        <v>0.20293122886133019</v>
      </c>
      <c r="G88" s="842">
        <f t="shared" si="39"/>
        <v>0</v>
      </c>
      <c r="H88" s="353">
        <f t="shared" ref="H88:R88" si="48">H75/H$77*100</f>
        <v>0</v>
      </c>
      <c r="I88" s="353">
        <f t="shared" si="48"/>
        <v>0</v>
      </c>
      <c r="J88" s="353">
        <f t="shared" si="48"/>
        <v>0.67493869785216931</v>
      </c>
      <c r="K88" s="353">
        <f t="shared" si="48"/>
        <v>0.6685458518476397</v>
      </c>
      <c r="L88" s="353">
        <f t="shared" si="48"/>
        <v>0</v>
      </c>
      <c r="M88" s="842">
        <f t="shared" si="41"/>
        <v>1.1971079767689941</v>
      </c>
      <c r="N88" s="842">
        <f t="shared" si="42"/>
        <v>18.96551724137931</v>
      </c>
      <c r="O88" s="353" t="e">
        <f t="shared" si="48"/>
        <v>#DIV/0!</v>
      </c>
      <c r="P88" s="353">
        <f t="shared" si="48"/>
        <v>0</v>
      </c>
      <c r="Q88" s="353">
        <f t="shared" si="48"/>
        <v>0.53735810950925478</v>
      </c>
      <c r="R88" s="353">
        <f t="shared" si="48"/>
        <v>0.53203834960989782</v>
      </c>
      <c r="S88" s="355">
        <f t="shared" si="43"/>
        <v>-20.418569924632735</v>
      </c>
    </row>
    <row r="89" spans="1:33" ht="20.100000000000001" customHeight="1">
      <c r="A89" s="352" t="s">
        <v>1200</v>
      </c>
      <c r="B89" s="352"/>
      <c r="C89" s="352"/>
      <c r="D89" s="352"/>
      <c r="E89" s="353">
        <f t="shared" si="37"/>
        <v>0</v>
      </c>
      <c r="F89" s="842">
        <f t="shared" si="38"/>
        <v>0</v>
      </c>
      <c r="G89" s="842">
        <f t="shared" si="39"/>
        <v>15.625</v>
      </c>
      <c r="H89" s="353">
        <f t="shared" ref="H89:R89" si="49">H76/H$77*100</f>
        <v>0</v>
      </c>
      <c r="I89" s="353">
        <f t="shared" si="49"/>
        <v>0.4288164665523157</v>
      </c>
      <c r="J89" s="353">
        <f t="shared" si="49"/>
        <v>0</v>
      </c>
      <c r="K89" s="353">
        <f t="shared" si="49"/>
        <v>4.0616394401436192E-3</v>
      </c>
      <c r="L89" s="353">
        <f t="shared" si="49"/>
        <v>0</v>
      </c>
      <c r="M89" s="842">
        <f t="shared" si="41"/>
        <v>0</v>
      </c>
      <c r="N89" s="842">
        <f t="shared" si="42"/>
        <v>0</v>
      </c>
      <c r="O89" s="353" t="e">
        <f t="shared" si="49"/>
        <v>#DIV/0!</v>
      </c>
      <c r="P89" s="353">
        <f t="shared" si="49"/>
        <v>0</v>
      </c>
      <c r="Q89" s="353">
        <f t="shared" si="49"/>
        <v>0</v>
      </c>
      <c r="R89" s="353">
        <f t="shared" si="49"/>
        <v>0</v>
      </c>
      <c r="S89" s="355">
        <f t="shared" si="43"/>
        <v>-100</v>
      </c>
    </row>
    <row r="90" spans="1:33" ht="20.100000000000001" customHeight="1">
      <c r="A90" s="352" t="s">
        <v>1542</v>
      </c>
      <c r="B90" s="352"/>
      <c r="C90" s="352"/>
      <c r="D90" s="352"/>
      <c r="E90" s="353">
        <f>SUM(E83:E89)</f>
        <v>100</v>
      </c>
      <c r="F90" s="842">
        <f t="shared" si="38"/>
        <v>100</v>
      </c>
      <c r="G90" s="842">
        <f t="shared" si="39"/>
        <v>100</v>
      </c>
      <c r="H90" s="353">
        <f t="shared" ref="H90:R90" si="50">SUM(H83:H89)</f>
        <v>100</v>
      </c>
      <c r="I90" s="353">
        <f t="shared" si="50"/>
        <v>100.00000000000003</v>
      </c>
      <c r="J90" s="353">
        <f t="shared" si="50"/>
        <v>99.999999999999943</v>
      </c>
      <c r="K90" s="353">
        <f t="shared" si="50"/>
        <v>99.999999999999972</v>
      </c>
      <c r="L90" s="353">
        <f t="shared" si="50"/>
        <v>99.999999999999972</v>
      </c>
      <c r="M90" s="842">
        <f t="shared" si="41"/>
        <v>100</v>
      </c>
      <c r="N90" s="842">
        <f t="shared" si="42"/>
        <v>100</v>
      </c>
      <c r="O90" s="353" t="e">
        <f t="shared" si="50"/>
        <v>#DIV/0!</v>
      </c>
      <c r="P90" s="353">
        <f t="shared" si="50"/>
        <v>100</v>
      </c>
      <c r="Q90" s="353">
        <f t="shared" si="50"/>
        <v>99.999999999999972</v>
      </c>
      <c r="R90" s="353">
        <f t="shared" si="50"/>
        <v>99.999999999999929</v>
      </c>
      <c r="S90" s="355">
        <f t="shared" si="43"/>
        <v>-4.4408920985006262E-14</v>
      </c>
    </row>
    <row r="91" spans="1:33" ht="20.100000000000001" customHeight="1">
      <c r="A91" s="366"/>
      <c r="B91" s="366"/>
      <c r="C91" s="366"/>
      <c r="D91" s="36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7"/>
    </row>
    <row r="92" spans="1:33" ht="20.100000000000001" customHeight="1">
      <c r="A92" s="366"/>
      <c r="B92" s="366"/>
      <c r="C92" s="366"/>
      <c r="D92" s="366"/>
      <c r="E92" s="376"/>
      <c r="F92" s="376"/>
      <c r="G92" s="376"/>
      <c r="H92" s="376"/>
      <c r="I92" s="376"/>
      <c r="J92" s="376"/>
      <c r="K92" s="376"/>
      <c r="L92" s="376"/>
      <c r="M92" s="376"/>
      <c r="N92" s="376"/>
      <c r="O92" s="376"/>
      <c r="P92" s="376"/>
      <c r="Q92" s="376"/>
      <c r="R92" s="376"/>
      <c r="S92" s="377"/>
    </row>
    <row r="93" spans="1:33" ht="20.100000000000001" customHeight="1">
      <c r="A93" s="372" t="s">
        <v>1517</v>
      </c>
      <c r="B93" s="350"/>
      <c r="C93" s="350"/>
      <c r="D93" s="350"/>
    </row>
    <row r="94" spans="1:33" customFormat="1" ht="20.100000000000001" customHeight="1">
      <c r="A94" s="473"/>
      <c r="B94" s="474"/>
      <c r="C94" s="475"/>
      <c r="D94" s="476"/>
      <c r="E94" s="1375" t="s">
        <v>1467</v>
      </c>
      <c r="F94" s="1376"/>
      <c r="G94" s="1376"/>
      <c r="H94" s="1376"/>
      <c r="I94" s="1376"/>
      <c r="J94" s="1376"/>
      <c r="K94" s="1427"/>
      <c r="L94" s="1375" t="s">
        <v>1468</v>
      </c>
      <c r="M94" s="1376"/>
      <c r="N94" s="1376"/>
      <c r="O94" s="1376"/>
      <c r="P94" s="1376"/>
      <c r="Q94" s="1376"/>
      <c r="R94" s="1427"/>
      <c r="S94" s="844"/>
    </row>
    <row r="95" spans="1:33" customFormat="1" ht="39.950000000000003" customHeight="1">
      <c r="A95" s="479" t="s">
        <v>248</v>
      </c>
      <c r="B95" s="480" t="s">
        <v>57</v>
      </c>
      <c r="C95" s="481" t="s">
        <v>249</v>
      </c>
      <c r="D95" s="482" t="s">
        <v>250</v>
      </c>
      <c r="E95" s="483" t="s">
        <v>1405</v>
      </c>
      <c r="F95" s="484" t="s">
        <v>1499</v>
      </c>
      <c r="G95" s="818" t="s">
        <v>1498</v>
      </c>
      <c r="H95" s="845" t="s">
        <v>1513</v>
      </c>
      <c r="I95" s="845" t="s">
        <v>1514</v>
      </c>
      <c r="J95" s="818" t="s">
        <v>1406</v>
      </c>
      <c r="K95" s="274" t="s">
        <v>1515</v>
      </c>
      <c r="L95" s="483" t="s">
        <v>1405</v>
      </c>
      <c r="M95" s="484" t="s">
        <v>1499</v>
      </c>
      <c r="N95" s="818" t="s">
        <v>1498</v>
      </c>
      <c r="O95" s="845" t="s">
        <v>1513</v>
      </c>
      <c r="P95" s="845" t="s">
        <v>1514</v>
      </c>
      <c r="Q95" s="818" t="s">
        <v>1406</v>
      </c>
      <c r="R95" s="274" t="s">
        <v>1515</v>
      </c>
      <c r="S95" s="487" t="s">
        <v>1140</v>
      </c>
    </row>
    <row r="96" spans="1:33" ht="20.100000000000001" customHeight="1">
      <c r="A96" s="352" t="str">
        <f>'TA LO 色バランス計算用'!A281</f>
        <v>TA yellow Total</v>
      </c>
      <c r="B96" s="353">
        <f>'TA LO 色バランス計算用'!B281</f>
        <v>0</v>
      </c>
      <c r="C96" s="353">
        <f>'TA LO 色バランス計算用'!C281</f>
        <v>0</v>
      </c>
      <c r="D96" s="353">
        <f>'TA LO 色バランス計算用'!D281</f>
        <v>0</v>
      </c>
      <c r="E96" s="353">
        <f>'TA LO 色バランス計算用'!E281</f>
        <v>0.03</v>
      </c>
      <c r="F96" s="353">
        <f>'TA LO 色バランス計算用'!F281</f>
        <v>1.1599999999999999</v>
      </c>
      <c r="G96" s="353">
        <f>'TA LO 色バランス計算用'!G281</f>
        <v>0</v>
      </c>
      <c r="H96" s="353">
        <f>'TA LO 色バランス計算用'!H281</f>
        <v>0</v>
      </c>
      <c r="I96" s="353">
        <f>'TA LO 色バランス計算用'!I281</f>
        <v>0</v>
      </c>
      <c r="J96" s="353">
        <f>'TA LO 色バランス計算用'!J281</f>
        <v>2.9299999999999997</v>
      </c>
      <c r="K96" s="353">
        <f>'TA LO 色バランス計算用'!K281</f>
        <v>2.9299999999999997</v>
      </c>
      <c r="L96" s="353">
        <f>'TA LO 色バランス計算用'!L281</f>
        <v>0.08</v>
      </c>
      <c r="M96" s="353">
        <f>'TA LO 色バランス計算用'!M281</f>
        <v>1.9900000000000002</v>
      </c>
      <c r="N96" s="353">
        <f>'TA LO 色バランス計算用'!N281</f>
        <v>0</v>
      </c>
      <c r="O96" s="353">
        <f>'TA LO 色バランス計算用'!O281</f>
        <v>0</v>
      </c>
      <c r="P96" s="353">
        <f>'TA LO 色バランス計算用'!P281</f>
        <v>0</v>
      </c>
      <c r="Q96" s="353">
        <f>'TA LO 色バランス計算用'!Q281</f>
        <v>4.2799999999999994</v>
      </c>
      <c r="R96" s="353">
        <f>'TA LO 色バランス計算用'!R281</f>
        <v>4.2799999999999994</v>
      </c>
      <c r="S96" s="355">
        <f t="shared" ref="S96:S103" si="51">(R96/K96-1)*100</f>
        <v>46.075085324232077</v>
      </c>
      <c r="AC96" s="360"/>
      <c r="AD96" s="368"/>
      <c r="AG96" s="357"/>
    </row>
    <row r="97" spans="1:33" ht="20.100000000000001" customHeight="1">
      <c r="A97" s="352" t="str">
        <f>'TA LO 色バランス計算用'!A282</f>
        <v>TA pink Total</v>
      </c>
      <c r="B97" s="353">
        <f>'TA LO 色バランス計算用'!B282</f>
        <v>0</v>
      </c>
      <c r="C97" s="353">
        <f>'TA LO 色バランス計算用'!C282</f>
        <v>0</v>
      </c>
      <c r="D97" s="353">
        <f>'TA LO 色バランス計算用'!D282</f>
        <v>0</v>
      </c>
      <c r="E97" s="353">
        <f>'TA LO 色バランス計算用'!E282</f>
        <v>0.02</v>
      </c>
      <c r="F97" s="353">
        <f>'TA LO 色バランス計算用'!F282</f>
        <v>0.88</v>
      </c>
      <c r="G97" s="353">
        <f>'TA LO 色バランス計算用'!G282</f>
        <v>0</v>
      </c>
      <c r="H97" s="353">
        <f>'TA LO 色バランス計算用'!H282</f>
        <v>0</v>
      </c>
      <c r="I97" s="353">
        <f>'TA LO 色バランス計算用'!I282</f>
        <v>0</v>
      </c>
      <c r="J97" s="353">
        <f>'TA LO 色バランス計算用'!J282</f>
        <v>0.59</v>
      </c>
      <c r="K97" s="353">
        <f>'TA LO 色バランス計算用'!K282</f>
        <v>0.59</v>
      </c>
      <c r="L97" s="353">
        <f>'TA LO 色バランス計算用'!L282</f>
        <v>0.03</v>
      </c>
      <c r="M97" s="353">
        <f>'TA LO 色バランス計算用'!M282</f>
        <v>0.62</v>
      </c>
      <c r="N97" s="353">
        <f>'TA LO 色バランス計算用'!N282</f>
        <v>0</v>
      </c>
      <c r="O97" s="353">
        <f>'TA LO 色バランス計算用'!O282</f>
        <v>0</v>
      </c>
      <c r="P97" s="353">
        <f>'TA LO 色バランス計算用'!P282</f>
        <v>0</v>
      </c>
      <c r="Q97" s="353">
        <f>'TA LO 色バランス計算用'!Q282</f>
        <v>2.2400000000000002</v>
      </c>
      <c r="R97" s="353">
        <f>'TA LO 色バランス計算用'!R282</f>
        <v>2.2400000000000002</v>
      </c>
      <c r="S97" s="355">
        <f t="shared" si="51"/>
        <v>279.66101694915261</v>
      </c>
      <c r="AC97" s="360"/>
      <c r="AD97" s="368"/>
      <c r="AG97" s="357"/>
    </row>
    <row r="98" spans="1:33" ht="20.100000000000001" customHeight="1">
      <c r="A98" s="352" t="str">
        <f>'TA LO 色バランス計算用'!A283</f>
        <v>TA white Total</v>
      </c>
      <c r="B98" s="353">
        <f>'TA LO 色バランス計算用'!B283</f>
        <v>0</v>
      </c>
      <c r="C98" s="353">
        <f>'TA LO 色バランス計算用'!C283</f>
        <v>0</v>
      </c>
      <c r="D98" s="353">
        <f>'TA LO 色バランス計算用'!D283</f>
        <v>0</v>
      </c>
      <c r="E98" s="353">
        <f>'TA LO 色バランス計算用'!E283</f>
        <v>0</v>
      </c>
      <c r="F98" s="353">
        <f>'TA LO 色バランス計算用'!F283</f>
        <v>0.64</v>
      </c>
      <c r="G98" s="353">
        <f>'TA LO 色バランス計算用'!G283</f>
        <v>0</v>
      </c>
      <c r="H98" s="353">
        <f>'TA LO 色バランス計算用'!H283</f>
        <v>0</v>
      </c>
      <c r="I98" s="353">
        <f>'TA LO 色バランス計算用'!I283</f>
        <v>0</v>
      </c>
      <c r="J98" s="353">
        <f>'TA LO 色バランス計算用'!J283</f>
        <v>0.83</v>
      </c>
      <c r="K98" s="353">
        <f>'TA LO 色バランス計算用'!K283</f>
        <v>0.83</v>
      </c>
      <c r="L98" s="353">
        <f>'TA LO 色バランス計算用'!L283</f>
        <v>0.05</v>
      </c>
      <c r="M98" s="353">
        <f>'TA LO 色バランス計算用'!M283</f>
        <v>1.18</v>
      </c>
      <c r="N98" s="353">
        <f>'TA LO 色バランス計算用'!N283</f>
        <v>0</v>
      </c>
      <c r="O98" s="353">
        <f>'TA LO 色バランス計算用'!O283</f>
        <v>0</v>
      </c>
      <c r="P98" s="353">
        <f>'TA LO 色バランス計算用'!P283</f>
        <v>0</v>
      </c>
      <c r="Q98" s="353">
        <f>'TA LO 色バランス計算用'!Q283</f>
        <v>1.89</v>
      </c>
      <c r="R98" s="353">
        <f>'TA LO 色バランス計算用'!R283</f>
        <v>1.89</v>
      </c>
      <c r="S98" s="355">
        <f t="shared" si="51"/>
        <v>127.71084337349396</v>
      </c>
      <c r="AC98" s="360"/>
      <c r="AD98" s="368"/>
      <c r="AG98" s="357"/>
    </row>
    <row r="99" spans="1:33" ht="20.100000000000001" customHeight="1">
      <c r="A99" s="352" t="str">
        <f>'TA LO 色バランス計算用'!A284</f>
        <v>TA red Total</v>
      </c>
      <c r="B99" s="353">
        <f>'TA LO 色バランス計算用'!B284</f>
        <v>0</v>
      </c>
      <c r="C99" s="353">
        <f>'TA LO 色バランス計算用'!C284</f>
        <v>0</v>
      </c>
      <c r="D99" s="353">
        <f>'TA LO 色バランス計算用'!D284</f>
        <v>0</v>
      </c>
      <c r="E99" s="353">
        <f>'TA LO 色バランス計算用'!E284</f>
        <v>0</v>
      </c>
      <c r="F99" s="353">
        <f>'TA LO 色バランス計算用'!F284</f>
        <v>0.5</v>
      </c>
      <c r="G99" s="353">
        <f>'TA LO 色バランス計算用'!G284</f>
        <v>0</v>
      </c>
      <c r="H99" s="353">
        <f>'TA LO 色バランス計算用'!H284</f>
        <v>0</v>
      </c>
      <c r="I99" s="353">
        <f>'TA LO 色バランス計算用'!I284</f>
        <v>0</v>
      </c>
      <c r="J99" s="353">
        <f>'TA LO 色バランス計算用'!J284</f>
        <v>0.76</v>
      </c>
      <c r="K99" s="353">
        <f>'TA LO 色バランス計算用'!K284</f>
        <v>0.76</v>
      </c>
      <c r="L99" s="353">
        <f>'TA LO 色バランス計算用'!L284</f>
        <v>0</v>
      </c>
      <c r="M99" s="353">
        <f>'TA LO 色バランス計算用'!M284</f>
        <v>0.76</v>
      </c>
      <c r="N99" s="353">
        <f>'TA LO 色バランス計算用'!N284</f>
        <v>0</v>
      </c>
      <c r="O99" s="353">
        <f>'TA LO 色バランス計算用'!O284</f>
        <v>0</v>
      </c>
      <c r="P99" s="353">
        <f>'TA LO 色バランス計算用'!P284</f>
        <v>0</v>
      </c>
      <c r="Q99" s="353">
        <f>'TA LO 色バランス計算用'!Q284</f>
        <v>2.5</v>
      </c>
      <c r="R99" s="353">
        <f>'TA LO 色バランス計算用'!R284</f>
        <v>2.5</v>
      </c>
      <c r="S99" s="355">
        <f t="shared" si="51"/>
        <v>228.9473684210526</v>
      </c>
      <c r="AC99" s="360"/>
      <c r="AD99" s="368"/>
      <c r="AG99" s="357"/>
    </row>
    <row r="100" spans="1:33" ht="20.100000000000001" customHeight="1">
      <c r="A100" s="352" t="str">
        <f>'TA LO 色バランス計算用'!A285</f>
        <v>TA apricot,orange Total</v>
      </c>
      <c r="B100" s="353">
        <f>'TA LO 色バランス計算用'!B285</f>
        <v>0</v>
      </c>
      <c r="C100" s="353">
        <f>'TA LO 色バランス計算用'!C285</f>
        <v>0</v>
      </c>
      <c r="D100" s="353">
        <f>'TA LO 色バランス計算用'!D285</f>
        <v>0</v>
      </c>
      <c r="E100" s="353">
        <f>'TA LO 色バランス計算用'!E285</f>
        <v>0.01</v>
      </c>
      <c r="F100" s="353">
        <f>'TA LO 色バランス計算用'!F285</f>
        <v>1.31</v>
      </c>
      <c r="G100" s="353">
        <f>'TA LO 色バランス計算用'!G285</f>
        <v>0</v>
      </c>
      <c r="H100" s="353">
        <f>'TA LO 色バランス計算用'!H285</f>
        <v>0</v>
      </c>
      <c r="I100" s="353">
        <f>'TA LO 色バランス計算用'!I285</f>
        <v>0</v>
      </c>
      <c r="J100" s="353">
        <f>'TA LO 色バランス計算用'!J285</f>
        <v>2.33</v>
      </c>
      <c r="K100" s="353">
        <f>'TA LO 色バランス計算用'!K285</f>
        <v>2.33</v>
      </c>
      <c r="L100" s="353">
        <f>'TA LO 色バランス計算用'!L285</f>
        <v>0.01</v>
      </c>
      <c r="M100" s="353">
        <f>'TA LO 色バランス計算用'!M285</f>
        <v>1.68</v>
      </c>
      <c r="N100" s="353">
        <f>'TA LO 色バランス計算用'!N285</f>
        <v>0</v>
      </c>
      <c r="O100" s="353">
        <f>'TA LO 色バランス計算用'!O285</f>
        <v>0</v>
      </c>
      <c r="P100" s="353">
        <f>'TA LO 色バランス計算用'!P285</f>
        <v>0</v>
      </c>
      <c r="Q100" s="353">
        <f>'TA LO 色バランス計算用'!Q285</f>
        <v>3.89</v>
      </c>
      <c r="R100" s="353">
        <f>'TA LO 色バランス計算用'!R285</f>
        <v>3.89</v>
      </c>
      <c r="S100" s="355">
        <f t="shared" si="51"/>
        <v>66.952789699570815</v>
      </c>
      <c r="AC100" s="360"/>
      <c r="AD100" s="368"/>
      <c r="AG100" s="357"/>
    </row>
    <row r="101" spans="1:33" ht="20.100000000000001" customHeight="1">
      <c r="A101" s="352" t="str">
        <f>'TA LO 色バランス計算用'!A286</f>
        <v>TA bi-color Total</v>
      </c>
      <c r="B101" s="353">
        <f>'TA LO 色バランス計算用'!B286</f>
        <v>0</v>
      </c>
      <c r="C101" s="353">
        <f>'TA LO 色バランス計算用'!C286</f>
        <v>0</v>
      </c>
      <c r="D101" s="353">
        <f>'TA LO 色バランス計算用'!D286</f>
        <v>0</v>
      </c>
      <c r="E101" s="353">
        <f>'TA LO 色バランス計算用'!E286</f>
        <v>0</v>
      </c>
      <c r="F101" s="353">
        <f>'TA LO 色バランス計算用'!F286</f>
        <v>0</v>
      </c>
      <c r="G101" s="353">
        <f>'TA LO 色バランス計算用'!G286</f>
        <v>0</v>
      </c>
      <c r="H101" s="353">
        <f>'TA LO 色バランス計算用'!H286</f>
        <v>0</v>
      </c>
      <c r="I101" s="353">
        <f>'TA LO 色バランス計算用'!I286</f>
        <v>0</v>
      </c>
      <c r="J101" s="353">
        <f>'TA LO 色バランス計算用'!J286</f>
        <v>0</v>
      </c>
      <c r="K101" s="353">
        <f>'TA LO 色バランス計算用'!K286</f>
        <v>0</v>
      </c>
      <c r="L101" s="353">
        <f>'TA LO 色バランス計算用'!L286</f>
        <v>0</v>
      </c>
      <c r="M101" s="353">
        <f>'TA LO 色バランス計算用'!M286</f>
        <v>0</v>
      </c>
      <c r="N101" s="353">
        <f>'TA LO 色バランス計算用'!N286</f>
        <v>0</v>
      </c>
      <c r="O101" s="353">
        <f>'TA LO 色バランス計算用'!O286</f>
        <v>0</v>
      </c>
      <c r="P101" s="353">
        <f>'TA LO 色バランス計算用'!P286</f>
        <v>0</v>
      </c>
      <c r="Q101" s="353">
        <f>'TA LO 色バランス計算用'!Q286</f>
        <v>0</v>
      </c>
      <c r="R101" s="353">
        <f>'TA LO 色バランス計算用'!R286</f>
        <v>0</v>
      </c>
      <c r="S101" s="355" t="e">
        <f t="shared" si="51"/>
        <v>#DIV/0!</v>
      </c>
      <c r="AC101" s="360"/>
      <c r="AD101" s="368"/>
      <c r="AG101" s="357"/>
    </row>
    <row r="102" spans="1:33" ht="20.100000000000001" customHeight="1">
      <c r="A102" s="352" t="str">
        <f>'TA LO 色バランス計算用'!A287</f>
        <v>TA Unknown Total</v>
      </c>
      <c r="B102" s="353">
        <f>'TA LO 色バランス計算用'!B287</f>
        <v>0</v>
      </c>
      <c r="C102" s="353">
        <f>'TA LO 色バランス計算用'!C287</f>
        <v>0</v>
      </c>
      <c r="D102" s="353">
        <f>'TA LO 色バランス計算用'!D287</f>
        <v>0</v>
      </c>
      <c r="E102" s="353">
        <f>'TA LO 色バランス計算用'!E287</f>
        <v>0</v>
      </c>
      <c r="F102" s="353">
        <f>'TA LO 色バランス計算用'!F287</f>
        <v>0</v>
      </c>
      <c r="G102" s="353">
        <f>'TA LO 色バランス計算用'!G287</f>
        <v>0</v>
      </c>
      <c r="H102" s="353">
        <f>'TA LO 色バランス計算用'!H287</f>
        <v>0</v>
      </c>
      <c r="I102" s="353">
        <f>'TA LO 色バランス計算用'!I287</f>
        <v>0</v>
      </c>
      <c r="J102" s="353">
        <f>'TA LO 色バランス計算用'!J287</f>
        <v>0</v>
      </c>
      <c r="K102" s="353">
        <f>'TA LO 色バランス計算用'!K287</f>
        <v>0</v>
      </c>
      <c r="L102" s="353">
        <f>'TA LO 色バランス計算用'!L287</f>
        <v>0</v>
      </c>
      <c r="M102" s="353">
        <f>'TA LO 色バランス計算用'!M287</f>
        <v>0</v>
      </c>
      <c r="N102" s="353">
        <f>'TA LO 色バランス計算用'!N287</f>
        <v>0</v>
      </c>
      <c r="O102" s="353">
        <f>'TA LO 色バランス計算用'!O287</f>
        <v>0</v>
      </c>
      <c r="P102" s="353">
        <f>'TA LO 色バランス計算用'!P287</f>
        <v>0</v>
      </c>
      <c r="Q102" s="353">
        <f>'TA LO 色バランス計算用'!Q287</f>
        <v>0</v>
      </c>
      <c r="R102" s="353">
        <f>'TA LO 色バランス計算用'!R287</f>
        <v>0</v>
      </c>
      <c r="S102" s="355" t="e">
        <f t="shared" si="51"/>
        <v>#DIV/0!</v>
      </c>
      <c r="AC102" s="356" t="s">
        <v>1563</v>
      </c>
      <c r="AD102" s="368"/>
      <c r="AG102" s="357"/>
    </row>
    <row r="103" spans="1:33" ht="20.100000000000001" customHeight="1">
      <c r="A103" s="352" t="str">
        <f>'TA LO 色バランス計算用'!A288</f>
        <v>TA Total(on Listed)</v>
      </c>
      <c r="B103" s="353">
        <f>'TA LO 色バランス計算用'!B288</f>
        <v>0</v>
      </c>
      <c r="C103" s="353">
        <f>'TA LO 色バランス計算用'!C288</f>
        <v>0</v>
      </c>
      <c r="D103" s="353">
        <f>'TA LO 色バランス計算用'!D288</f>
        <v>0</v>
      </c>
      <c r="E103" s="353">
        <f>'TA LO 色バランス計算用'!E288</f>
        <v>0.06</v>
      </c>
      <c r="F103" s="353">
        <f>'TA LO 色バランス計算用'!F288</f>
        <v>4.49</v>
      </c>
      <c r="G103" s="353">
        <f>'TA LO 色バランス計算用'!G288</f>
        <v>0</v>
      </c>
      <c r="H103" s="353">
        <f>'TA LO 色バランス計算用'!H288</f>
        <v>0</v>
      </c>
      <c r="I103" s="353">
        <f>'TA LO 色バランス計算用'!I288</f>
        <v>0</v>
      </c>
      <c r="J103" s="353">
        <f>'TA LO 色バランス計算用'!J288</f>
        <v>7.4399999999999995</v>
      </c>
      <c r="K103" s="353">
        <f>'TA LO 色バランス計算用'!K288</f>
        <v>7.4399999999999995</v>
      </c>
      <c r="L103" s="353">
        <f>'TA LO 色バランス計算用'!L288</f>
        <v>0.16999999999999998</v>
      </c>
      <c r="M103" s="353">
        <f>'TA LO 色バランス計算用'!M288</f>
        <v>6.2299999999999995</v>
      </c>
      <c r="N103" s="353">
        <f>'TA LO 色バランス計算用'!N288</f>
        <v>0</v>
      </c>
      <c r="O103" s="353">
        <f>'TA LO 色バランス計算用'!O288</f>
        <v>0</v>
      </c>
      <c r="P103" s="353">
        <f>'TA LO 色バランス計算用'!P288</f>
        <v>0</v>
      </c>
      <c r="Q103" s="353">
        <f>'TA LO 色バランス計算用'!Q288</f>
        <v>14.800000000000002</v>
      </c>
      <c r="R103" s="353">
        <f>'TA LO 色バランス計算用'!R288</f>
        <v>14.800000000000002</v>
      </c>
      <c r="S103" s="355">
        <f t="shared" si="51"/>
        <v>98.924731182795739</v>
      </c>
      <c r="AC103" s="360"/>
      <c r="AD103" s="368"/>
      <c r="AG103" s="357"/>
    </row>
    <row r="104" spans="1:33" ht="20.100000000000001" customHeight="1">
      <c r="A104" s="366"/>
      <c r="B104" s="376"/>
      <c r="C104" s="376"/>
      <c r="D104" s="376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6"/>
      <c r="P104" s="376"/>
      <c r="Q104" s="376"/>
      <c r="R104" s="376"/>
      <c r="S104" s="377"/>
      <c r="AC104" s="360"/>
      <c r="AD104" s="368"/>
      <c r="AG104" s="357"/>
    </row>
    <row r="105" spans="1:33" ht="20.100000000000001" customHeight="1">
      <c r="A105" s="366"/>
      <c r="B105" s="366"/>
      <c r="C105" s="366"/>
      <c r="D105" s="366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376"/>
      <c r="P105" s="376"/>
      <c r="Q105" s="376"/>
      <c r="R105" s="376"/>
      <c r="S105" s="377"/>
      <c r="AC105" s="356" t="s">
        <v>1558</v>
      </c>
      <c r="AD105" s="865">
        <f>R109</f>
        <v>28.918918918918912</v>
      </c>
    </row>
    <row r="106" spans="1:33" ht="20.100000000000001" customHeight="1">
      <c r="A106" s="372" t="s">
        <v>1518</v>
      </c>
      <c r="B106" s="350"/>
      <c r="C106" s="350"/>
      <c r="D106" s="350"/>
      <c r="AC106" s="360" t="s">
        <v>1562</v>
      </c>
      <c r="AD106" s="865">
        <f>R113</f>
        <v>26.283783783783782</v>
      </c>
    </row>
    <row r="107" spans="1:33" customFormat="1" ht="20.100000000000001" customHeight="1">
      <c r="A107" s="473"/>
      <c r="B107" s="474"/>
      <c r="C107" s="475"/>
      <c r="D107" s="476"/>
      <c r="E107" s="1375" t="s">
        <v>1467</v>
      </c>
      <c r="F107" s="1376"/>
      <c r="G107" s="1376"/>
      <c r="H107" s="1376"/>
      <c r="I107" s="1376"/>
      <c r="J107" s="1376"/>
      <c r="K107" s="1427"/>
      <c r="L107" s="1375" t="s">
        <v>1468</v>
      </c>
      <c r="M107" s="1376"/>
      <c r="N107" s="1376"/>
      <c r="O107" s="1376"/>
      <c r="P107" s="1376"/>
      <c r="Q107" s="1376"/>
      <c r="R107" s="1427"/>
      <c r="S107" s="844"/>
      <c r="AC107" s="360" t="s">
        <v>1561</v>
      </c>
      <c r="AD107" s="865">
        <f>R112</f>
        <v>16.891891891891888</v>
      </c>
    </row>
    <row r="108" spans="1:33" customFormat="1" ht="39.950000000000003" customHeight="1">
      <c r="A108" s="479" t="s">
        <v>248</v>
      </c>
      <c r="B108" s="480" t="s">
        <v>57</v>
      </c>
      <c r="C108" s="481" t="s">
        <v>249</v>
      </c>
      <c r="D108" s="482" t="s">
        <v>250</v>
      </c>
      <c r="E108" s="483" t="s">
        <v>1405</v>
      </c>
      <c r="F108" s="484" t="s">
        <v>1499</v>
      </c>
      <c r="G108" s="818" t="s">
        <v>1498</v>
      </c>
      <c r="H108" s="845" t="s">
        <v>1513</v>
      </c>
      <c r="I108" s="845" t="s">
        <v>1514</v>
      </c>
      <c r="J108" s="818" t="s">
        <v>1406</v>
      </c>
      <c r="K108" s="274" t="s">
        <v>1515</v>
      </c>
      <c r="L108" s="483" t="s">
        <v>1405</v>
      </c>
      <c r="M108" s="484" t="s">
        <v>1499</v>
      </c>
      <c r="N108" s="818" t="s">
        <v>1498</v>
      </c>
      <c r="O108" s="845" t="s">
        <v>1513</v>
      </c>
      <c r="P108" s="845" t="s">
        <v>1514</v>
      </c>
      <c r="Q108" s="818" t="s">
        <v>1406</v>
      </c>
      <c r="R108" s="274" t="s">
        <v>1515</v>
      </c>
      <c r="S108" s="487" t="s">
        <v>1140</v>
      </c>
      <c r="AC108" t="s">
        <v>1559</v>
      </c>
      <c r="AD108" s="865">
        <f t="shared" ref="AD108:AD109" si="52">R110</f>
        <v>15.135135135135133</v>
      </c>
    </row>
    <row r="109" spans="1:33" ht="20.100000000000001" customHeight="1">
      <c r="A109" s="352" t="str">
        <f t="shared" ref="A109:A116" si="53">A96</f>
        <v>TA yellow Total</v>
      </c>
      <c r="B109" s="352"/>
      <c r="C109" s="352"/>
      <c r="D109" s="352"/>
      <c r="E109" s="353">
        <f>E96/E$103*100</f>
        <v>50</v>
      </c>
      <c r="F109" s="842">
        <f>F96/F$103*100</f>
        <v>25.835189309576833</v>
      </c>
      <c r="G109" s="842" t="e">
        <f t="shared" ref="G109:R109" si="54">G96/G$103*100</f>
        <v>#DIV/0!</v>
      </c>
      <c r="H109" s="353" t="e">
        <f t="shared" si="54"/>
        <v>#DIV/0!</v>
      </c>
      <c r="I109" s="353" t="e">
        <f t="shared" si="54"/>
        <v>#DIV/0!</v>
      </c>
      <c r="J109" s="353">
        <f t="shared" si="54"/>
        <v>39.381720430107528</v>
      </c>
      <c r="K109" s="353">
        <f t="shared" si="54"/>
        <v>39.381720430107528</v>
      </c>
      <c r="L109" s="353">
        <f t="shared" si="54"/>
        <v>47.058823529411768</v>
      </c>
      <c r="M109" s="842">
        <f t="shared" si="54"/>
        <v>31.942215088282509</v>
      </c>
      <c r="N109" s="842" t="e">
        <f t="shared" si="54"/>
        <v>#DIV/0!</v>
      </c>
      <c r="O109" s="353" t="e">
        <f t="shared" si="54"/>
        <v>#DIV/0!</v>
      </c>
      <c r="P109" s="353" t="e">
        <f t="shared" si="54"/>
        <v>#DIV/0!</v>
      </c>
      <c r="Q109" s="353">
        <f t="shared" si="54"/>
        <v>28.918918918918912</v>
      </c>
      <c r="R109" s="353">
        <f t="shared" si="54"/>
        <v>28.918918918918912</v>
      </c>
      <c r="S109" s="355">
        <f t="shared" ref="S109:S116" si="55">(R109/K109-1)*100</f>
        <v>-26.567659809980647</v>
      </c>
      <c r="AC109" t="s">
        <v>1560</v>
      </c>
      <c r="AD109" s="865">
        <f t="shared" si="52"/>
        <v>12.770270270270267</v>
      </c>
      <c r="AG109" s="357"/>
    </row>
    <row r="110" spans="1:33" ht="20.100000000000001" customHeight="1">
      <c r="A110" s="352" t="str">
        <f t="shared" si="53"/>
        <v>TA pink Total</v>
      </c>
      <c r="B110" s="352"/>
      <c r="C110" s="352"/>
      <c r="D110" s="352"/>
      <c r="E110" s="353">
        <f t="shared" ref="E110:E116" si="56">E97/E$103*100</f>
        <v>33.333333333333336</v>
      </c>
      <c r="F110" s="842">
        <v>0.88</v>
      </c>
      <c r="G110" s="842" t="e">
        <f t="shared" ref="G110:R110" si="57">G97/G$103*100</f>
        <v>#DIV/0!</v>
      </c>
      <c r="H110" s="353" t="e">
        <f t="shared" si="57"/>
        <v>#DIV/0!</v>
      </c>
      <c r="I110" s="353" t="e">
        <f t="shared" si="57"/>
        <v>#DIV/0!</v>
      </c>
      <c r="J110" s="353">
        <f t="shared" si="57"/>
        <v>7.93010752688172</v>
      </c>
      <c r="K110" s="353">
        <f t="shared" si="57"/>
        <v>7.93010752688172</v>
      </c>
      <c r="L110" s="353">
        <f t="shared" si="57"/>
        <v>17.647058823529413</v>
      </c>
      <c r="M110" s="842">
        <f t="shared" si="57"/>
        <v>9.9518459069020881</v>
      </c>
      <c r="N110" s="842" t="e">
        <f t="shared" si="57"/>
        <v>#DIV/0!</v>
      </c>
      <c r="O110" s="353" t="e">
        <f t="shared" si="57"/>
        <v>#DIV/0!</v>
      </c>
      <c r="P110" s="353" t="e">
        <f t="shared" si="57"/>
        <v>#DIV/0!</v>
      </c>
      <c r="Q110" s="353">
        <f t="shared" si="57"/>
        <v>15.135135135135133</v>
      </c>
      <c r="R110" s="353">
        <f t="shared" si="57"/>
        <v>15.135135135135133</v>
      </c>
      <c r="S110" s="355">
        <f t="shared" si="55"/>
        <v>90.856619331195603</v>
      </c>
      <c r="AC110" s="360" t="s">
        <v>136</v>
      </c>
      <c r="AD110" s="865">
        <f>R114</f>
        <v>0</v>
      </c>
      <c r="AG110" s="357"/>
    </row>
    <row r="111" spans="1:33" ht="20.100000000000001" customHeight="1">
      <c r="A111" s="352" t="str">
        <f t="shared" si="53"/>
        <v>TA white Total</v>
      </c>
      <c r="B111" s="352"/>
      <c r="C111" s="352"/>
      <c r="D111" s="352"/>
      <c r="E111" s="353">
        <f t="shared" si="56"/>
        <v>0</v>
      </c>
      <c r="F111" s="842">
        <v>0.64</v>
      </c>
      <c r="G111" s="842" t="e">
        <f t="shared" ref="G111:R111" si="58">G98/G$103*100</f>
        <v>#DIV/0!</v>
      </c>
      <c r="H111" s="353" t="e">
        <f t="shared" si="58"/>
        <v>#DIV/0!</v>
      </c>
      <c r="I111" s="353" t="e">
        <f t="shared" si="58"/>
        <v>#DIV/0!</v>
      </c>
      <c r="J111" s="353">
        <f t="shared" si="58"/>
        <v>11.155913978494624</v>
      </c>
      <c r="K111" s="353">
        <f t="shared" si="58"/>
        <v>11.155913978494624</v>
      </c>
      <c r="L111" s="353">
        <f t="shared" si="58"/>
        <v>29.411764705882359</v>
      </c>
      <c r="M111" s="842">
        <f t="shared" si="58"/>
        <v>18.940609951845907</v>
      </c>
      <c r="N111" s="842" t="e">
        <f t="shared" si="58"/>
        <v>#DIV/0!</v>
      </c>
      <c r="O111" s="353" t="e">
        <f t="shared" si="58"/>
        <v>#DIV/0!</v>
      </c>
      <c r="P111" s="353" t="e">
        <f t="shared" si="58"/>
        <v>#DIV/0!</v>
      </c>
      <c r="Q111" s="353">
        <f t="shared" si="58"/>
        <v>12.770270270270267</v>
      </c>
      <c r="R111" s="353">
        <f t="shared" si="58"/>
        <v>12.770270270270267</v>
      </c>
      <c r="S111" s="355">
        <f t="shared" si="55"/>
        <v>14.4708563985672</v>
      </c>
      <c r="AC111" s="360" t="s">
        <v>1366</v>
      </c>
      <c r="AD111" s="865">
        <f>R115</f>
        <v>0</v>
      </c>
      <c r="AG111" s="357"/>
    </row>
    <row r="112" spans="1:33" ht="20.100000000000001" customHeight="1">
      <c r="A112" s="352" t="str">
        <f t="shared" si="53"/>
        <v>TA red Total</v>
      </c>
      <c r="B112" s="352"/>
      <c r="C112" s="352"/>
      <c r="D112" s="352"/>
      <c r="E112" s="353">
        <f t="shared" si="56"/>
        <v>0</v>
      </c>
      <c r="F112" s="842">
        <v>0.5</v>
      </c>
      <c r="G112" s="842" t="e">
        <f t="shared" ref="G112:R112" si="59">G99/G$103*100</f>
        <v>#DIV/0!</v>
      </c>
      <c r="H112" s="353" t="e">
        <f t="shared" si="59"/>
        <v>#DIV/0!</v>
      </c>
      <c r="I112" s="353" t="e">
        <f t="shared" si="59"/>
        <v>#DIV/0!</v>
      </c>
      <c r="J112" s="353">
        <f t="shared" si="59"/>
        <v>10.21505376344086</v>
      </c>
      <c r="K112" s="353">
        <f t="shared" si="59"/>
        <v>10.21505376344086</v>
      </c>
      <c r="L112" s="353">
        <f t="shared" si="59"/>
        <v>0</v>
      </c>
      <c r="M112" s="842">
        <f t="shared" si="59"/>
        <v>12.199036918138043</v>
      </c>
      <c r="N112" s="842" t="e">
        <f t="shared" si="59"/>
        <v>#DIV/0!</v>
      </c>
      <c r="O112" s="353" t="e">
        <f t="shared" si="59"/>
        <v>#DIV/0!</v>
      </c>
      <c r="P112" s="353" t="e">
        <f t="shared" si="59"/>
        <v>#DIV/0!</v>
      </c>
      <c r="Q112" s="353">
        <f t="shared" si="59"/>
        <v>16.891891891891888</v>
      </c>
      <c r="R112" s="353">
        <f t="shared" si="59"/>
        <v>16.891891891891888</v>
      </c>
      <c r="S112" s="355">
        <f t="shared" si="55"/>
        <v>65.362731152204788</v>
      </c>
      <c r="AC112" s="360"/>
      <c r="AD112" s="864">
        <v>100</v>
      </c>
      <c r="AG112" s="357"/>
    </row>
    <row r="113" spans="1:33" ht="20.100000000000001" customHeight="1">
      <c r="A113" s="352" t="str">
        <f t="shared" si="53"/>
        <v>TA apricot,orange Total</v>
      </c>
      <c r="B113" s="352"/>
      <c r="C113" s="352"/>
      <c r="D113" s="352"/>
      <c r="E113" s="353">
        <f t="shared" si="56"/>
        <v>16.666666666666668</v>
      </c>
      <c r="F113" s="842">
        <v>1.31</v>
      </c>
      <c r="G113" s="842" t="e">
        <f t="shared" ref="G113:R113" si="60">G100/G$103*100</f>
        <v>#DIV/0!</v>
      </c>
      <c r="H113" s="353" t="e">
        <f t="shared" si="60"/>
        <v>#DIV/0!</v>
      </c>
      <c r="I113" s="353" t="e">
        <f t="shared" si="60"/>
        <v>#DIV/0!</v>
      </c>
      <c r="J113" s="353">
        <f t="shared" si="60"/>
        <v>31.317204301075275</v>
      </c>
      <c r="K113" s="353">
        <f t="shared" si="60"/>
        <v>31.317204301075275</v>
      </c>
      <c r="L113" s="353">
        <f t="shared" si="60"/>
        <v>5.882352941176471</v>
      </c>
      <c r="M113" s="842">
        <f t="shared" si="60"/>
        <v>26.966292134831459</v>
      </c>
      <c r="N113" s="842" t="e">
        <f t="shared" si="60"/>
        <v>#DIV/0!</v>
      </c>
      <c r="O113" s="353" t="e">
        <f t="shared" si="60"/>
        <v>#DIV/0!</v>
      </c>
      <c r="P113" s="353" t="e">
        <f t="shared" si="60"/>
        <v>#DIV/0!</v>
      </c>
      <c r="Q113" s="353">
        <f t="shared" si="60"/>
        <v>26.283783783783782</v>
      </c>
      <c r="R113" s="353">
        <f t="shared" si="60"/>
        <v>26.283783783783782</v>
      </c>
      <c r="S113" s="355">
        <f t="shared" si="55"/>
        <v>-16.072381394269829</v>
      </c>
      <c r="AC113" s="360"/>
      <c r="AD113" s="368"/>
      <c r="AG113" s="357"/>
    </row>
    <row r="114" spans="1:33" ht="20.100000000000001" customHeight="1">
      <c r="A114" s="352" t="str">
        <f t="shared" si="53"/>
        <v>TA bi-color Total</v>
      </c>
      <c r="B114" s="352"/>
      <c r="C114" s="352"/>
      <c r="D114" s="352"/>
      <c r="E114" s="353">
        <f t="shared" si="56"/>
        <v>0</v>
      </c>
      <c r="F114" s="842">
        <v>0</v>
      </c>
      <c r="G114" s="842" t="e">
        <f t="shared" ref="G114:R114" si="61">G101/G$103*100</f>
        <v>#DIV/0!</v>
      </c>
      <c r="H114" s="353" t="e">
        <f t="shared" si="61"/>
        <v>#DIV/0!</v>
      </c>
      <c r="I114" s="353" t="e">
        <f t="shared" si="61"/>
        <v>#DIV/0!</v>
      </c>
      <c r="J114" s="353">
        <f t="shared" si="61"/>
        <v>0</v>
      </c>
      <c r="K114" s="353">
        <f t="shared" si="61"/>
        <v>0</v>
      </c>
      <c r="L114" s="353">
        <f t="shared" si="61"/>
        <v>0</v>
      </c>
      <c r="M114" s="842">
        <f t="shared" si="61"/>
        <v>0</v>
      </c>
      <c r="N114" s="842" t="e">
        <f t="shared" si="61"/>
        <v>#DIV/0!</v>
      </c>
      <c r="O114" s="353" t="e">
        <f t="shared" si="61"/>
        <v>#DIV/0!</v>
      </c>
      <c r="P114" s="353" t="e">
        <f t="shared" si="61"/>
        <v>#DIV/0!</v>
      </c>
      <c r="Q114" s="353">
        <f t="shared" si="61"/>
        <v>0</v>
      </c>
      <c r="R114" s="353">
        <f t="shared" si="61"/>
        <v>0</v>
      </c>
      <c r="S114" s="355" t="e">
        <f t="shared" si="55"/>
        <v>#DIV/0!</v>
      </c>
      <c r="AC114" s="360"/>
      <c r="AD114" s="368"/>
      <c r="AG114" s="357"/>
    </row>
    <row r="115" spans="1:33" ht="20.100000000000001" customHeight="1">
      <c r="A115" s="352" t="str">
        <f t="shared" si="53"/>
        <v>TA Unknown Total</v>
      </c>
      <c r="B115" s="352"/>
      <c r="C115" s="352"/>
      <c r="D115" s="352"/>
      <c r="E115" s="353">
        <f t="shared" si="56"/>
        <v>0</v>
      </c>
      <c r="F115" s="842">
        <v>0</v>
      </c>
      <c r="G115" s="842" t="e">
        <f t="shared" ref="G115:R115" si="62">G102/G$103*100</f>
        <v>#DIV/0!</v>
      </c>
      <c r="H115" s="353" t="e">
        <f t="shared" si="62"/>
        <v>#DIV/0!</v>
      </c>
      <c r="I115" s="353" t="e">
        <f t="shared" si="62"/>
        <v>#DIV/0!</v>
      </c>
      <c r="J115" s="353">
        <f t="shared" si="62"/>
        <v>0</v>
      </c>
      <c r="K115" s="353">
        <f t="shared" si="62"/>
        <v>0</v>
      </c>
      <c r="L115" s="353">
        <f t="shared" si="62"/>
        <v>0</v>
      </c>
      <c r="M115" s="842">
        <f t="shared" si="62"/>
        <v>0</v>
      </c>
      <c r="N115" s="842" t="e">
        <f t="shared" si="62"/>
        <v>#DIV/0!</v>
      </c>
      <c r="O115" s="353" t="e">
        <f t="shared" si="62"/>
        <v>#DIV/0!</v>
      </c>
      <c r="P115" s="353" t="e">
        <f t="shared" si="62"/>
        <v>#DIV/0!</v>
      </c>
      <c r="Q115" s="353">
        <f t="shared" si="62"/>
        <v>0</v>
      </c>
      <c r="R115" s="353">
        <f t="shared" si="62"/>
        <v>0</v>
      </c>
      <c r="S115" s="355" t="e">
        <f t="shared" si="55"/>
        <v>#DIV/0!</v>
      </c>
      <c r="AC115" s="360"/>
      <c r="AD115" s="368"/>
      <c r="AG115" s="357"/>
    </row>
    <row r="116" spans="1:33" ht="20.100000000000001" customHeight="1">
      <c r="A116" s="352" t="str">
        <f t="shared" si="53"/>
        <v>TA Total(on Listed)</v>
      </c>
      <c r="B116" s="352"/>
      <c r="C116" s="352"/>
      <c r="D116" s="352"/>
      <c r="E116" s="353">
        <f t="shared" si="56"/>
        <v>100</v>
      </c>
      <c r="F116" s="842">
        <f t="shared" ref="F116" si="63">SUM(F109:F115)</f>
        <v>29.165189309576832</v>
      </c>
      <c r="G116" s="842" t="e">
        <f t="shared" ref="G116:R116" si="64">G103/G$103*100</f>
        <v>#DIV/0!</v>
      </c>
      <c r="H116" s="353" t="e">
        <f t="shared" si="64"/>
        <v>#DIV/0!</v>
      </c>
      <c r="I116" s="353" t="e">
        <f t="shared" si="64"/>
        <v>#DIV/0!</v>
      </c>
      <c r="J116" s="353">
        <f t="shared" si="64"/>
        <v>100</v>
      </c>
      <c r="K116" s="353">
        <f t="shared" si="64"/>
        <v>100</v>
      </c>
      <c r="L116" s="353">
        <f t="shared" si="64"/>
        <v>100</v>
      </c>
      <c r="M116" s="842">
        <f t="shared" si="64"/>
        <v>100</v>
      </c>
      <c r="N116" s="842" t="e">
        <f t="shared" si="64"/>
        <v>#DIV/0!</v>
      </c>
      <c r="O116" s="353" t="e">
        <f t="shared" si="64"/>
        <v>#DIV/0!</v>
      </c>
      <c r="P116" s="353" t="e">
        <f t="shared" si="64"/>
        <v>#DIV/0!</v>
      </c>
      <c r="Q116" s="353">
        <f t="shared" si="64"/>
        <v>100</v>
      </c>
      <c r="R116" s="353">
        <f t="shared" si="64"/>
        <v>100</v>
      </c>
      <c r="S116" s="355">
        <f t="shared" si="55"/>
        <v>0</v>
      </c>
      <c r="AG116" s="357"/>
    </row>
    <row r="117" spans="1:33" ht="20.100000000000001" customHeight="1">
      <c r="A117" s="366"/>
      <c r="B117" s="366"/>
      <c r="C117" s="366"/>
      <c r="D117" s="366"/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6"/>
      <c r="Q117" s="376"/>
      <c r="R117" s="376"/>
      <c r="S117" s="377"/>
    </row>
    <row r="118" spans="1:33" ht="20.100000000000001" customHeight="1">
      <c r="A118" s="366"/>
      <c r="B118" s="366"/>
      <c r="C118" s="366"/>
      <c r="D118" s="366"/>
      <c r="E118" s="376"/>
      <c r="F118" s="376"/>
      <c r="G118" s="376"/>
      <c r="H118" s="376"/>
      <c r="I118" s="376"/>
      <c r="J118" s="376"/>
      <c r="K118" s="376"/>
      <c r="L118" s="376"/>
      <c r="M118" s="376"/>
      <c r="N118" s="376"/>
      <c r="O118" s="376"/>
      <c r="P118" s="376"/>
      <c r="Q118" s="376"/>
      <c r="R118" s="376"/>
      <c r="S118" s="377"/>
    </row>
    <row r="119" spans="1:33" ht="20.100000000000001" customHeight="1">
      <c r="A119" s="372" t="s">
        <v>1175</v>
      </c>
      <c r="B119" s="350"/>
      <c r="C119" s="350"/>
      <c r="D119" s="350"/>
      <c r="AC119"/>
      <c r="AD119"/>
    </row>
    <row r="120" spans="1:33" customFormat="1" ht="20.100000000000001" customHeight="1">
      <c r="A120" s="473"/>
      <c r="B120" s="474"/>
      <c r="C120" s="475"/>
      <c r="D120" s="476"/>
      <c r="E120" s="1375" t="s">
        <v>1467</v>
      </c>
      <c r="F120" s="1376"/>
      <c r="G120" s="1376"/>
      <c r="H120" s="1376"/>
      <c r="I120" s="1376"/>
      <c r="J120" s="1376"/>
      <c r="K120" s="1427"/>
      <c r="L120" s="1375" t="s">
        <v>1468</v>
      </c>
      <c r="M120" s="1376"/>
      <c r="N120" s="1376"/>
      <c r="O120" s="1376"/>
      <c r="P120" s="1376"/>
      <c r="Q120" s="1376"/>
      <c r="R120" s="1427"/>
      <c r="S120" s="844"/>
    </row>
    <row r="121" spans="1:33" customFormat="1" ht="39.950000000000003" customHeight="1">
      <c r="A121" s="479" t="s">
        <v>248</v>
      </c>
      <c r="B121" s="480" t="s">
        <v>57</v>
      </c>
      <c r="C121" s="481" t="s">
        <v>249</v>
      </c>
      <c r="D121" s="482" t="s">
        <v>250</v>
      </c>
      <c r="E121" s="483" t="s">
        <v>1405</v>
      </c>
      <c r="F121" s="484" t="s">
        <v>1499</v>
      </c>
      <c r="G121" s="818" t="s">
        <v>1498</v>
      </c>
      <c r="H121" s="845" t="s">
        <v>1513</v>
      </c>
      <c r="I121" s="845" t="s">
        <v>1514</v>
      </c>
      <c r="J121" s="818" t="s">
        <v>1406</v>
      </c>
      <c r="K121" s="274" t="s">
        <v>1515</v>
      </c>
      <c r="L121" s="483" t="s">
        <v>1405</v>
      </c>
      <c r="M121" s="484" t="s">
        <v>1499</v>
      </c>
      <c r="N121" s="818" t="s">
        <v>1498</v>
      </c>
      <c r="O121" s="845" t="s">
        <v>1513</v>
      </c>
      <c r="P121" s="845" t="s">
        <v>1514</v>
      </c>
      <c r="Q121" s="818" t="s">
        <v>1406</v>
      </c>
      <c r="R121" s="274" t="s">
        <v>1515</v>
      </c>
      <c r="S121" s="487" t="s">
        <v>1140</v>
      </c>
      <c r="AC121" s="356"/>
      <c r="AD121" s="356"/>
    </row>
    <row r="122" spans="1:33" ht="20.100000000000001" customHeight="1">
      <c r="A122" s="352" t="str">
        <f>'TA LO 色バランス計算用'!A318</f>
        <v>LO・鉄砲 yellow Total</v>
      </c>
      <c r="B122" s="352">
        <f>'TA LO 色バランス計算用'!B318</f>
        <v>0</v>
      </c>
      <c r="C122" s="352">
        <f>'TA LO 色バランス計算用'!C318</f>
        <v>0</v>
      </c>
      <c r="D122" s="352">
        <f>'TA LO 色バランス計算用'!D318</f>
        <v>0</v>
      </c>
      <c r="E122" s="353">
        <f>'TA LO 色バランス計算用'!E318</f>
        <v>0</v>
      </c>
      <c r="F122" s="353">
        <f>'TA LO 色バランス計算用'!F318</f>
        <v>0</v>
      </c>
      <c r="G122" s="353">
        <f>'TA LO 色バランス計算用'!G318</f>
        <v>0</v>
      </c>
      <c r="H122" s="353">
        <f>'TA LO 色バランス計算用'!H318</f>
        <v>0</v>
      </c>
      <c r="I122" s="353">
        <f>'TA LO 色バランス計算用'!I318</f>
        <v>0</v>
      </c>
      <c r="J122" s="353">
        <f>'TA LO 色バランス計算用'!J318</f>
        <v>0</v>
      </c>
      <c r="K122" s="353">
        <f>'TA LO 色バランス計算用'!K318</f>
        <v>0</v>
      </c>
      <c r="L122" s="353">
        <f>'TA LO 色バランス計算用'!L318</f>
        <v>0</v>
      </c>
      <c r="M122" s="353">
        <f>'TA LO 色バランス計算用'!M318</f>
        <v>0</v>
      </c>
      <c r="N122" s="353">
        <f>'TA LO 色バランス計算用'!N318</f>
        <v>0</v>
      </c>
      <c r="O122" s="353">
        <f>'TA LO 色バランス計算用'!O318</f>
        <v>0</v>
      </c>
      <c r="P122" s="353">
        <f>'TA LO 色バランス計算用'!P318</f>
        <v>0</v>
      </c>
      <c r="Q122" s="353">
        <f>'TA LO 色バランス計算用'!Q318</f>
        <v>0</v>
      </c>
      <c r="R122" s="353">
        <f>'TA LO 色バランス計算用'!R318</f>
        <v>0</v>
      </c>
      <c r="S122" s="355" t="e">
        <f>(R122/K122-1)*100</f>
        <v>#DIV/0!</v>
      </c>
    </row>
    <row r="123" spans="1:33" ht="20.100000000000001" customHeight="1">
      <c r="A123" s="352" t="str">
        <f>'TA LO 色バランス計算用'!A319</f>
        <v>LO・鉄砲 pink Total</v>
      </c>
      <c r="B123" s="352">
        <f>'TA LO 色バランス計算用'!B319</f>
        <v>0</v>
      </c>
      <c r="C123" s="352">
        <f>'TA LO 色バランス計算用'!C319</f>
        <v>0</v>
      </c>
      <c r="D123" s="352">
        <f>'TA LO 色バランス計算用'!D319</f>
        <v>0</v>
      </c>
      <c r="E123" s="353">
        <f>'TA LO 色バランス計算用'!E319</f>
        <v>0.01</v>
      </c>
      <c r="F123" s="353">
        <f>'TA LO 色バランス計算用'!F319</f>
        <v>0.86</v>
      </c>
      <c r="G123" s="353">
        <f>'TA LO 色バランス計算用'!G319</f>
        <v>0</v>
      </c>
      <c r="H123" s="353">
        <f>'TA LO 色バランス計算用'!H319</f>
        <v>0</v>
      </c>
      <c r="I123" s="353">
        <f>'TA LO 色バランス計算用'!I319</f>
        <v>0</v>
      </c>
      <c r="J123" s="353">
        <f>'TA LO 色バランス計算用'!J319</f>
        <v>1.72</v>
      </c>
      <c r="K123" s="353">
        <f>'TA LO 色バランス計算用'!K319</f>
        <v>1.72</v>
      </c>
      <c r="L123" s="353">
        <f>'TA LO 色バランス計算用'!L319</f>
        <v>0.02</v>
      </c>
      <c r="M123" s="353">
        <f>'TA LO 色バランス計算用'!M319</f>
        <v>1.1200000000000001</v>
      </c>
      <c r="N123" s="353">
        <f>'TA LO 色バランス計算用'!N319</f>
        <v>0</v>
      </c>
      <c r="O123" s="353">
        <f>'TA LO 色バランス計算用'!O319</f>
        <v>0</v>
      </c>
      <c r="P123" s="353">
        <f>'TA LO 色バランス計算用'!P319</f>
        <v>0</v>
      </c>
      <c r="Q123" s="353">
        <f>'TA LO 色バランス計算用'!Q319</f>
        <v>1.82</v>
      </c>
      <c r="R123" s="353">
        <f>'TA LO 色バランス計算用'!R319</f>
        <v>1.82</v>
      </c>
      <c r="S123" s="860">
        <f t="shared" ref="S123:S129" si="65">(R123/K123-1)*100</f>
        <v>5.8139534883721034</v>
      </c>
    </row>
    <row r="124" spans="1:33" ht="20.100000000000001" customHeight="1">
      <c r="A124" s="352" t="str">
        <f>'TA LO 色バランス計算用'!A320</f>
        <v>LO・鉄砲 white Total</v>
      </c>
      <c r="B124" s="352">
        <f>'TA LO 色バランス計算用'!B320</f>
        <v>0</v>
      </c>
      <c r="C124" s="352">
        <f>'TA LO 色バランス計算用'!C320</f>
        <v>0</v>
      </c>
      <c r="D124" s="352">
        <f>'TA LO 色バランス計算用'!D320</f>
        <v>0</v>
      </c>
      <c r="E124" s="353">
        <f>'TA LO 色バランス計算用'!E320</f>
        <v>0</v>
      </c>
      <c r="F124" s="353">
        <f>'TA LO 色バランス計算用'!F320</f>
        <v>15.120000000000001</v>
      </c>
      <c r="G124" s="353">
        <f>'TA LO 色バランス計算用'!G320</f>
        <v>0.18</v>
      </c>
      <c r="H124" s="353">
        <f>'TA LO 色バランス計算用'!H320</f>
        <v>0</v>
      </c>
      <c r="I124" s="353">
        <f>'TA LO 色バランス計算用'!I320</f>
        <v>0.66</v>
      </c>
      <c r="J124" s="353">
        <f>'TA LO 色バランス計算用'!J320</f>
        <v>42.9</v>
      </c>
      <c r="K124" s="353">
        <f>'TA LO 色バランス計算用'!K320</f>
        <v>43.56</v>
      </c>
      <c r="L124" s="353">
        <f>'TA LO 色バランス計算用'!L320</f>
        <v>0.04</v>
      </c>
      <c r="M124" s="353">
        <f>'TA LO 色バランス計算用'!M320</f>
        <v>19.670000000000002</v>
      </c>
      <c r="N124" s="353">
        <f>'TA LO 色バランス計算用'!N320</f>
        <v>1.29</v>
      </c>
      <c r="O124" s="353">
        <f>'TA LO 色バランス計算用'!O320</f>
        <v>0</v>
      </c>
      <c r="P124" s="353">
        <f>'TA LO 色バランス計算用'!P320</f>
        <v>1.2</v>
      </c>
      <c r="Q124" s="353">
        <f>'TA LO 色バランス計算用'!Q320</f>
        <v>40.199999999999996</v>
      </c>
      <c r="R124" s="353">
        <f>'TA LO 色バランス計算用'!R320</f>
        <v>41.4</v>
      </c>
      <c r="S124" s="860">
        <f t="shared" si="65"/>
        <v>-4.9586776859504189</v>
      </c>
    </row>
    <row r="125" spans="1:33" ht="20.100000000000001" customHeight="1">
      <c r="A125" s="352" t="str">
        <f>'TA LO 色バランス計算用'!A321</f>
        <v>LO・鉄砲 red Total</v>
      </c>
      <c r="B125" s="352">
        <f>'TA LO 色バランス計算用'!B321</f>
        <v>0</v>
      </c>
      <c r="C125" s="352">
        <f>'TA LO 色バランス計算用'!C321</f>
        <v>0</v>
      </c>
      <c r="D125" s="352">
        <f>'TA LO 色バランス計算用'!D321</f>
        <v>0</v>
      </c>
      <c r="E125" s="353">
        <f>'TA LO 色バランス計算用'!E321</f>
        <v>0</v>
      </c>
      <c r="F125" s="353">
        <f>'TA LO 色バランス計算用'!F321</f>
        <v>0</v>
      </c>
      <c r="G125" s="353">
        <f>'TA LO 色バランス計算用'!G321</f>
        <v>0</v>
      </c>
      <c r="H125" s="353">
        <f>'TA LO 色バランス計算用'!H321</f>
        <v>0</v>
      </c>
      <c r="I125" s="353">
        <f>'TA LO 色バランス計算用'!I321</f>
        <v>0</v>
      </c>
      <c r="J125" s="353">
        <f>'TA LO 色バランス計算用'!J321</f>
        <v>0</v>
      </c>
      <c r="K125" s="353">
        <f>'TA LO 色バランス計算用'!K321</f>
        <v>0</v>
      </c>
      <c r="L125" s="353">
        <f>'TA LO 色バランス計算用'!L321</f>
        <v>0</v>
      </c>
      <c r="M125" s="353">
        <f>'TA LO 色バランス計算用'!M321</f>
        <v>0</v>
      </c>
      <c r="N125" s="353">
        <f>'TA LO 色バランス計算用'!N321</f>
        <v>0</v>
      </c>
      <c r="O125" s="353">
        <f>'TA LO 色バランス計算用'!O321</f>
        <v>0</v>
      </c>
      <c r="P125" s="353">
        <f>'TA LO 色バランス計算用'!P321</f>
        <v>0</v>
      </c>
      <c r="Q125" s="353">
        <f>'TA LO 色バランス計算用'!Q321</f>
        <v>0</v>
      </c>
      <c r="R125" s="353">
        <f>'TA LO 色バランス計算用'!R321</f>
        <v>0</v>
      </c>
      <c r="S125" s="860" t="e">
        <f t="shared" si="65"/>
        <v>#DIV/0!</v>
      </c>
    </row>
    <row r="126" spans="1:33" ht="20.100000000000001" customHeight="1">
      <c r="A126" s="352" t="str">
        <f>'TA LO 色バランス計算用'!A322</f>
        <v>LO・鉄砲 apricot,orange Total</v>
      </c>
      <c r="B126" s="352">
        <f>'TA LO 色バランス計算用'!B322</f>
        <v>0</v>
      </c>
      <c r="C126" s="352">
        <f>'TA LO 色バランス計算用'!C322</f>
        <v>0</v>
      </c>
      <c r="D126" s="352">
        <f>'TA LO 色バランス計算用'!D322</f>
        <v>0</v>
      </c>
      <c r="E126" s="353">
        <f>'TA LO 色バランス計算用'!E322</f>
        <v>0</v>
      </c>
      <c r="F126" s="353">
        <f>'TA LO 色バランス計算用'!F322</f>
        <v>0</v>
      </c>
      <c r="G126" s="353">
        <f>'TA LO 色バランス計算用'!G322</f>
        <v>0</v>
      </c>
      <c r="H126" s="353">
        <f>'TA LO 色バランス計算用'!H322</f>
        <v>0</v>
      </c>
      <c r="I126" s="353">
        <f>'TA LO 色バランス計算用'!I322</f>
        <v>0</v>
      </c>
      <c r="J126" s="353">
        <f>'TA LO 色バランス計算用'!J322</f>
        <v>0</v>
      </c>
      <c r="K126" s="353">
        <f>'TA LO 色バランス計算用'!K322</f>
        <v>0</v>
      </c>
      <c r="L126" s="353">
        <f>'TA LO 色バランス計算用'!L322</f>
        <v>0</v>
      </c>
      <c r="M126" s="353">
        <f>'TA LO 色バランス計算用'!M322</f>
        <v>0</v>
      </c>
      <c r="N126" s="353">
        <f>'TA LO 色バランス計算用'!N322</f>
        <v>0</v>
      </c>
      <c r="O126" s="353">
        <f>'TA LO 色バランス計算用'!O322</f>
        <v>0</v>
      </c>
      <c r="P126" s="353">
        <f>'TA LO 色バランス計算用'!P322</f>
        <v>0</v>
      </c>
      <c r="Q126" s="353">
        <f>'TA LO 色バランス計算用'!Q322</f>
        <v>0</v>
      </c>
      <c r="R126" s="353">
        <f>'TA LO 色バランス計算用'!R322</f>
        <v>0</v>
      </c>
      <c r="S126" s="355" t="e">
        <f t="shared" si="65"/>
        <v>#DIV/0!</v>
      </c>
    </row>
    <row r="127" spans="1:33" ht="20.100000000000001" customHeight="1">
      <c r="A127" s="352" t="str">
        <f>'TA LO 色バランス計算用'!A323</f>
        <v>LO・鉄砲 bi-color Total</v>
      </c>
      <c r="B127" s="352">
        <f>'TA LO 色バランス計算用'!B323</f>
        <v>0</v>
      </c>
      <c r="C127" s="352">
        <f>'TA LO 色バランス計算用'!C323</f>
        <v>0</v>
      </c>
      <c r="D127" s="352">
        <f>'TA LO 色バランス計算用'!D323</f>
        <v>0</v>
      </c>
      <c r="E127" s="353">
        <f>'TA LO 色バランス計算用'!E323</f>
        <v>0</v>
      </c>
      <c r="F127" s="353">
        <f>'TA LO 色バランス計算用'!F323</f>
        <v>0</v>
      </c>
      <c r="G127" s="353">
        <f>'TA LO 色バランス計算用'!G323</f>
        <v>0</v>
      </c>
      <c r="H127" s="353">
        <f>'TA LO 色バランス計算用'!H323</f>
        <v>0</v>
      </c>
      <c r="I127" s="353">
        <f>'TA LO 色バランス計算用'!I323</f>
        <v>0</v>
      </c>
      <c r="J127" s="353">
        <f>'TA LO 色バランス計算用'!J323</f>
        <v>0</v>
      </c>
      <c r="K127" s="353">
        <f>'TA LO 色バランス計算用'!K323</f>
        <v>0</v>
      </c>
      <c r="L127" s="353">
        <f>'TA LO 色バランス計算用'!L323</f>
        <v>0</v>
      </c>
      <c r="M127" s="353">
        <f>'TA LO 色バランス計算用'!M323</f>
        <v>0</v>
      </c>
      <c r="N127" s="353">
        <f>'TA LO 色バランス計算用'!N323</f>
        <v>0</v>
      </c>
      <c r="O127" s="353">
        <f>'TA LO 色バランス計算用'!O323</f>
        <v>0</v>
      </c>
      <c r="P127" s="353">
        <f>'TA LO 色バランス計算用'!P323</f>
        <v>0</v>
      </c>
      <c r="Q127" s="353">
        <f>'TA LO 色バランス計算用'!Q323</f>
        <v>0</v>
      </c>
      <c r="R127" s="353">
        <f>'TA LO 色バランス計算用'!R323</f>
        <v>0</v>
      </c>
      <c r="S127" s="355" t="e">
        <f t="shared" si="65"/>
        <v>#DIV/0!</v>
      </c>
      <c r="AC127" s="356" t="s">
        <v>1565</v>
      </c>
    </row>
    <row r="128" spans="1:33" ht="20.100000000000001" customHeight="1">
      <c r="A128" s="352" t="str">
        <f>'TA LO 色バランス計算用'!A324</f>
        <v>LO・鉄砲 Unknown Total</v>
      </c>
      <c r="B128" s="352">
        <f>'TA LO 色バランス計算用'!B324</f>
        <v>0</v>
      </c>
      <c r="C128" s="352">
        <f>'TA LO 色バランス計算用'!C324</f>
        <v>0</v>
      </c>
      <c r="D128" s="352">
        <f>'TA LO 色バランス計算用'!D324</f>
        <v>0</v>
      </c>
      <c r="E128" s="353">
        <f>'TA LO 色バランス計算用'!E324</f>
        <v>0.01</v>
      </c>
      <c r="F128" s="353">
        <f>'TA LO 色バランス計算用'!F324</f>
        <v>0.54</v>
      </c>
      <c r="G128" s="353">
        <f>'TA LO 色バランス計算用'!G324</f>
        <v>0</v>
      </c>
      <c r="H128" s="353">
        <f>'TA LO 色バランス計算用'!H324</f>
        <v>0</v>
      </c>
      <c r="I128" s="353">
        <f>'TA LO 色バランス計算用'!I324</f>
        <v>0</v>
      </c>
      <c r="J128" s="353">
        <f>'TA LO 色バランス計算用'!J324</f>
        <v>0.47</v>
      </c>
      <c r="K128" s="353">
        <f>'TA LO 色バランス計算用'!K324</f>
        <v>0.47</v>
      </c>
      <c r="L128" s="353">
        <f>'TA LO 色バランス計算用'!L324</f>
        <v>0.02</v>
      </c>
      <c r="M128" s="353">
        <f>'TA LO 色バランス計算用'!M324</f>
        <v>0.49</v>
      </c>
      <c r="N128" s="353">
        <f>'TA LO 色バランス計算用'!N324</f>
        <v>0</v>
      </c>
      <c r="O128" s="353">
        <f>'TA LO 色バランス計算用'!O324</f>
        <v>0</v>
      </c>
      <c r="P128" s="353">
        <f>'TA LO 色バランス計算用'!P324</f>
        <v>0</v>
      </c>
      <c r="Q128" s="353">
        <f>'TA LO 色バランス計算用'!Q324</f>
        <v>1.31</v>
      </c>
      <c r="R128" s="353">
        <f>'TA LO 色バランス計算用'!R324</f>
        <v>1.31</v>
      </c>
      <c r="S128" s="355">
        <f t="shared" si="65"/>
        <v>178.7234042553192</v>
      </c>
      <c r="AC128" s="356" t="s">
        <v>1560</v>
      </c>
      <c r="AD128" s="357">
        <f>R137</f>
        <v>92.971030765775879</v>
      </c>
    </row>
    <row r="129" spans="1:33" ht="20.100000000000001" customHeight="1">
      <c r="A129" s="352" t="str">
        <f>'TA LO 色バランス計算用'!A325</f>
        <v>LO・鉄砲 Total(on Listed)</v>
      </c>
      <c r="B129" s="352">
        <f>'TA LO 色バランス計算用'!B325</f>
        <v>0</v>
      </c>
      <c r="C129" s="352">
        <f>'TA LO 色バランス計算用'!C325</f>
        <v>0</v>
      </c>
      <c r="D129" s="352">
        <f>'TA LO 色バランス計算用'!D325</f>
        <v>0</v>
      </c>
      <c r="E129" s="353">
        <f>'TA LO 色バランス計算用'!E325</f>
        <v>0.02</v>
      </c>
      <c r="F129" s="353">
        <f>'TA LO 色バランス計算用'!F325</f>
        <v>16.52</v>
      </c>
      <c r="G129" s="353">
        <f>'TA LO 色バランス計算用'!G325</f>
        <v>0.18</v>
      </c>
      <c r="H129" s="353">
        <f>'TA LO 色バランス計算用'!H325</f>
        <v>0</v>
      </c>
      <c r="I129" s="353">
        <f>'TA LO 色バランス計算用'!I325</f>
        <v>0.66</v>
      </c>
      <c r="J129" s="353">
        <f>'TA LO 色バランス計算用'!J325</f>
        <v>45.089999999999996</v>
      </c>
      <c r="K129" s="353">
        <f>'TA LO 色バランス計算用'!K325</f>
        <v>45.75</v>
      </c>
      <c r="L129" s="353">
        <f>'TA LO 色バランス計算用'!L325</f>
        <v>0.08</v>
      </c>
      <c r="M129" s="353">
        <f>'TA LO 色バランス計算用'!M325</f>
        <v>21.28</v>
      </c>
      <c r="N129" s="353">
        <f>'TA LO 色バランス計算用'!N325</f>
        <v>1.29</v>
      </c>
      <c r="O129" s="353">
        <f>'TA LO 色バランス計算用'!O325</f>
        <v>0</v>
      </c>
      <c r="P129" s="353">
        <f>'TA LO 色バランス計算用'!P325</f>
        <v>1.2</v>
      </c>
      <c r="Q129" s="353">
        <f>'TA LO 色バランス計算用'!Q325</f>
        <v>43.33</v>
      </c>
      <c r="R129" s="353">
        <f>'TA LO 色バランス計算用'!R325</f>
        <v>44.53</v>
      </c>
      <c r="S129" s="860">
        <f t="shared" si="65"/>
        <v>-2.6666666666666616</v>
      </c>
      <c r="AC129" s="356" t="s">
        <v>1559</v>
      </c>
      <c r="AD129" s="357">
        <f>R136</f>
        <v>4.0871322703795201</v>
      </c>
    </row>
    <row r="130" spans="1:33" ht="20.100000000000001" customHeight="1">
      <c r="A130" s="366"/>
      <c r="B130" s="366"/>
      <c r="C130" s="366"/>
      <c r="D130" s="366"/>
      <c r="E130" s="376"/>
      <c r="F130" s="376"/>
      <c r="G130" s="376"/>
      <c r="H130" s="376"/>
      <c r="I130" s="376"/>
      <c r="J130" s="376"/>
      <c r="K130" s="376"/>
      <c r="L130" s="376"/>
      <c r="M130" s="376"/>
      <c r="N130" s="376"/>
      <c r="O130" s="376"/>
      <c r="P130" s="376"/>
      <c r="Q130" s="376"/>
      <c r="R130" s="376"/>
      <c r="S130" s="377"/>
      <c r="AC130" s="356" t="s">
        <v>1366</v>
      </c>
      <c r="AD130" s="357">
        <f>R141</f>
        <v>2.9418369638445991</v>
      </c>
    </row>
    <row r="131" spans="1:33" ht="20.100000000000001" customHeight="1">
      <c r="AC131" s="356" t="s">
        <v>1558</v>
      </c>
      <c r="AD131" s="357">
        <f>R135</f>
        <v>0</v>
      </c>
    </row>
    <row r="132" spans="1:33" ht="20.100000000000001" customHeight="1">
      <c r="A132" s="372" t="s">
        <v>1190</v>
      </c>
      <c r="B132" s="350"/>
      <c r="C132" s="350"/>
      <c r="D132" s="350"/>
      <c r="AC132" t="s">
        <v>1562</v>
      </c>
      <c r="AD132" s="357">
        <f>R139</f>
        <v>0</v>
      </c>
    </row>
    <row r="133" spans="1:33" customFormat="1" ht="20.100000000000001" customHeight="1">
      <c r="A133" s="473"/>
      <c r="B133" s="474"/>
      <c r="C133" s="475"/>
      <c r="D133" s="476"/>
      <c r="E133" s="1375" t="s">
        <v>1467</v>
      </c>
      <c r="F133" s="1376"/>
      <c r="G133" s="1376"/>
      <c r="H133" s="1376"/>
      <c r="I133" s="1376"/>
      <c r="J133" s="1376"/>
      <c r="K133" s="1427"/>
      <c r="L133" s="1375" t="s">
        <v>1468</v>
      </c>
      <c r="M133" s="1376"/>
      <c r="N133" s="1376"/>
      <c r="O133" s="1376"/>
      <c r="P133" s="1376"/>
      <c r="Q133" s="1376"/>
      <c r="R133" s="1427"/>
      <c r="S133" s="844"/>
      <c r="AC133" t="s">
        <v>136</v>
      </c>
      <c r="AD133" s="357">
        <f>R140</f>
        <v>0</v>
      </c>
    </row>
    <row r="134" spans="1:33" customFormat="1" ht="39.950000000000003" customHeight="1">
      <c r="A134" s="479" t="s">
        <v>248</v>
      </c>
      <c r="B134" s="480" t="s">
        <v>57</v>
      </c>
      <c r="C134" s="481" t="s">
        <v>249</v>
      </c>
      <c r="D134" s="482" t="s">
        <v>250</v>
      </c>
      <c r="E134" s="483" t="s">
        <v>1405</v>
      </c>
      <c r="F134" s="484" t="s">
        <v>1499</v>
      </c>
      <c r="G134" s="818" t="s">
        <v>1498</v>
      </c>
      <c r="H134" s="845" t="s">
        <v>1513</v>
      </c>
      <c r="I134" s="845" t="s">
        <v>1514</v>
      </c>
      <c r="J134" s="818" t="s">
        <v>1406</v>
      </c>
      <c r="K134" s="274" t="s">
        <v>1515</v>
      </c>
      <c r="L134" s="483" t="s">
        <v>1405</v>
      </c>
      <c r="M134" s="484" t="s">
        <v>1499</v>
      </c>
      <c r="N134" s="818" t="s">
        <v>1498</v>
      </c>
      <c r="O134" s="845" t="s">
        <v>1513</v>
      </c>
      <c r="P134" s="845" t="s">
        <v>1514</v>
      </c>
      <c r="Q134" s="818" t="s">
        <v>1406</v>
      </c>
      <c r="R134" s="274" t="s">
        <v>1515</v>
      </c>
      <c r="S134" s="487" t="s">
        <v>1140</v>
      </c>
      <c r="AC134" s="356" t="s">
        <v>1566</v>
      </c>
      <c r="AD134" s="356">
        <v>0</v>
      </c>
    </row>
    <row r="135" spans="1:33" ht="20.100000000000001" customHeight="1">
      <c r="A135" s="352" t="str">
        <f>A122</f>
        <v>LO・鉄砲 yellow Total</v>
      </c>
      <c r="B135" s="352"/>
      <c r="C135" s="352"/>
      <c r="D135" s="352"/>
      <c r="E135" s="353">
        <f>E122/E$129*100</f>
        <v>0</v>
      </c>
      <c r="F135" s="353">
        <f t="shared" ref="F135:R135" si="66">F122/F$129*100</f>
        <v>0</v>
      </c>
      <c r="G135" s="353">
        <f t="shared" si="66"/>
        <v>0</v>
      </c>
      <c r="H135" s="353" t="e">
        <f t="shared" si="66"/>
        <v>#DIV/0!</v>
      </c>
      <c r="I135" s="353">
        <f t="shared" si="66"/>
        <v>0</v>
      </c>
      <c r="J135" s="353">
        <f t="shared" si="66"/>
        <v>0</v>
      </c>
      <c r="K135" s="353">
        <f t="shared" si="66"/>
        <v>0</v>
      </c>
      <c r="L135" s="353">
        <f t="shared" si="66"/>
        <v>0</v>
      </c>
      <c r="M135" s="353">
        <f t="shared" si="66"/>
        <v>0</v>
      </c>
      <c r="N135" s="353">
        <f t="shared" si="66"/>
        <v>0</v>
      </c>
      <c r="O135" s="353" t="e">
        <f t="shared" si="66"/>
        <v>#DIV/0!</v>
      </c>
      <c r="P135" s="353">
        <f t="shared" si="66"/>
        <v>0</v>
      </c>
      <c r="Q135" s="353">
        <f t="shared" si="66"/>
        <v>0</v>
      </c>
      <c r="R135" s="353">
        <f t="shared" si="66"/>
        <v>0</v>
      </c>
      <c r="S135" s="355" t="e">
        <f>(R135/K135-1)*100</f>
        <v>#DIV/0!</v>
      </c>
      <c r="AG135" s="357"/>
    </row>
    <row r="136" spans="1:33" ht="20.100000000000001" customHeight="1">
      <c r="A136" s="352" t="str">
        <f t="shared" ref="A136:A142" si="67">A123</f>
        <v>LO・鉄砲 pink Total</v>
      </c>
      <c r="B136" s="843"/>
      <c r="C136" s="843"/>
      <c r="D136" s="843"/>
      <c r="E136" s="353">
        <f t="shared" ref="E136:R136" si="68">E123/E$129*100</f>
        <v>50</v>
      </c>
      <c r="F136" s="353">
        <f t="shared" si="68"/>
        <v>5.2058111380145284</v>
      </c>
      <c r="G136" s="353">
        <f t="shared" si="68"/>
        <v>0</v>
      </c>
      <c r="H136" s="353" t="e">
        <f t="shared" si="68"/>
        <v>#DIV/0!</v>
      </c>
      <c r="I136" s="353">
        <f t="shared" si="68"/>
        <v>0</v>
      </c>
      <c r="J136" s="353">
        <f t="shared" si="68"/>
        <v>3.814593036149923</v>
      </c>
      <c r="K136" s="353">
        <f t="shared" si="68"/>
        <v>3.7595628415300544</v>
      </c>
      <c r="L136" s="353">
        <f t="shared" si="68"/>
        <v>25</v>
      </c>
      <c r="M136" s="353">
        <f t="shared" si="68"/>
        <v>5.2631578947368425</v>
      </c>
      <c r="N136" s="353">
        <f t="shared" si="68"/>
        <v>0</v>
      </c>
      <c r="O136" s="353" t="e">
        <f t="shared" si="68"/>
        <v>#DIV/0!</v>
      </c>
      <c r="P136" s="353">
        <f t="shared" si="68"/>
        <v>0</v>
      </c>
      <c r="Q136" s="353">
        <f t="shared" si="68"/>
        <v>4.2003231017770597</v>
      </c>
      <c r="R136" s="353">
        <f t="shared" si="68"/>
        <v>4.0871322703795201</v>
      </c>
      <c r="S136" s="860">
        <f t="shared" ref="S136:S142" si="69">(R136/K136-1)*100</f>
        <v>8.7129659127110912</v>
      </c>
      <c r="AG136" s="357"/>
    </row>
    <row r="137" spans="1:33" ht="20.100000000000001" customHeight="1">
      <c r="A137" s="352" t="str">
        <f t="shared" si="67"/>
        <v>LO・鉄砲 white Total</v>
      </c>
      <c r="B137" s="843"/>
      <c r="C137" s="843"/>
      <c r="D137" s="843"/>
      <c r="E137" s="353">
        <f t="shared" ref="E137:R137" si="70">E124/E$129*100</f>
        <v>0</v>
      </c>
      <c r="F137" s="353">
        <f t="shared" si="70"/>
        <v>91.525423728813564</v>
      </c>
      <c r="G137" s="353">
        <f t="shared" si="70"/>
        <v>100</v>
      </c>
      <c r="H137" s="353" t="e">
        <f t="shared" si="70"/>
        <v>#DIV/0!</v>
      </c>
      <c r="I137" s="353">
        <f t="shared" si="70"/>
        <v>100</v>
      </c>
      <c r="J137" s="353">
        <f t="shared" si="70"/>
        <v>95.14304723885563</v>
      </c>
      <c r="K137" s="353">
        <f t="shared" si="70"/>
        <v>95.213114754098356</v>
      </c>
      <c r="L137" s="353">
        <f t="shared" si="70"/>
        <v>50</v>
      </c>
      <c r="M137" s="353">
        <f t="shared" si="70"/>
        <v>92.434210526315795</v>
      </c>
      <c r="N137" s="353">
        <f t="shared" si="70"/>
        <v>100</v>
      </c>
      <c r="O137" s="353" t="e">
        <f t="shared" si="70"/>
        <v>#DIV/0!</v>
      </c>
      <c r="P137" s="353">
        <f t="shared" si="70"/>
        <v>100</v>
      </c>
      <c r="Q137" s="353">
        <f t="shared" si="70"/>
        <v>92.776367412877903</v>
      </c>
      <c r="R137" s="353">
        <f t="shared" si="70"/>
        <v>92.971030765775879</v>
      </c>
      <c r="S137" s="860">
        <f t="shared" si="69"/>
        <v>-2.3548058417298789</v>
      </c>
      <c r="AG137" s="357"/>
    </row>
    <row r="138" spans="1:33" ht="20.100000000000001" customHeight="1">
      <c r="A138" s="352" t="str">
        <f t="shared" si="67"/>
        <v>LO・鉄砲 red Total</v>
      </c>
      <c r="B138" s="843"/>
      <c r="C138" s="843"/>
      <c r="D138" s="843"/>
      <c r="E138" s="353">
        <f t="shared" ref="E138:R138" si="71">E125/E$129*100</f>
        <v>0</v>
      </c>
      <c r="F138" s="353">
        <f t="shared" si="71"/>
        <v>0</v>
      </c>
      <c r="G138" s="353">
        <f t="shared" si="71"/>
        <v>0</v>
      </c>
      <c r="H138" s="353" t="e">
        <f t="shared" si="71"/>
        <v>#DIV/0!</v>
      </c>
      <c r="I138" s="353">
        <f t="shared" si="71"/>
        <v>0</v>
      </c>
      <c r="J138" s="353">
        <f t="shared" si="71"/>
        <v>0</v>
      </c>
      <c r="K138" s="353">
        <f t="shared" si="71"/>
        <v>0</v>
      </c>
      <c r="L138" s="353">
        <f t="shared" si="71"/>
        <v>0</v>
      </c>
      <c r="M138" s="353">
        <f t="shared" si="71"/>
        <v>0</v>
      </c>
      <c r="N138" s="353">
        <f t="shared" si="71"/>
        <v>0</v>
      </c>
      <c r="O138" s="353" t="e">
        <f t="shared" si="71"/>
        <v>#DIV/0!</v>
      </c>
      <c r="P138" s="353">
        <f t="shared" si="71"/>
        <v>0</v>
      </c>
      <c r="Q138" s="353">
        <f t="shared" si="71"/>
        <v>0</v>
      </c>
      <c r="R138" s="353">
        <f t="shared" si="71"/>
        <v>0</v>
      </c>
      <c r="S138" s="860" t="e">
        <f t="shared" si="69"/>
        <v>#DIV/0!</v>
      </c>
      <c r="AG138" s="357"/>
    </row>
    <row r="139" spans="1:33" ht="20.100000000000001" customHeight="1">
      <c r="A139" s="352" t="str">
        <f t="shared" si="67"/>
        <v>LO・鉄砲 apricot,orange Total</v>
      </c>
      <c r="B139" s="843"/>
      <c r="C139" s="843"/>
      <c r="D139" s="843"/>
      <c r="E139" s="353">
        <f t="shared" ref="E139:R139" si="72">E126/E$129*100</f>
        <v>0</v>
      </c>
      <c r="F139" s="353">
        <f t="shared" si="72"/>
        <v>0</v>
      </c>
      <c r="G139" s="353">
        <f t="shared" si="72"/>
        <v>0</v>
      </c>
      <c r="H139" s="353" t="e">
        <f t="shared" si="72"/>
        <v>#DIV/0!</v>
      </c>
      <c r="I139" s="353">
        <f t="shared" si="72"/>
        <v>0</v>
      </c>
      <c r="J139" s="353">
        <f t="shared" si="72"/>
        <v>0</v>
      </c>
      <c r="K139" s="353">
        <f t="shared" si="72"/>
        <v>0</v>
      </c>
      <c r="L139" s="353">
        <f t="shared" si="72"/>
        <v>0</v>
      </c>
      <c r="M139" s="353">
        <f t="shared" si="72"/>
        <v>0</v>
      </c>
      <c r="N139" s="353">
        <f t="shared" si="72"/>
        <v>0</v>
      </c>
      <c r="O139" s="353" t="e">
        <f t="shared" si="72"/>
        <v>#DIV/0!</v>
      </c>
      <c r="P139" s="353">
        <f t="shared" si="72"/>
        <v>0</v>
      </c>
      <c r="Q139" s="353">
        <f t="shared" si="72"/>
        <v>0</v>
      </c>
      <c r="R139" s="353">
        <f t="shared" si="72"/>
        <v>0</v>
      </c>
      <c r="S139" s="860" t="e">
        <f t="shared" si="69"/>
        <v>#DIV/0!</v>
      </c>
      <c r="AG139" s="357"/>
    </row>
    <row r="140" spans="1:33" ht="20.100000000000001" customHeight="1">
      <c r="A140" s="352" t="str">
        <f t="shared" si="67"/>
        <v>LO・鉄砲 bi-color Total</v>
      </c>
      <c r="B140" s="843"/>
      <c r="C140" s="843"/>
      <c r="D140" s="843"/>
      <c r="E140" s="353">
        <f t="shared" ref="E140:R140" si="73">E127/E$129*100</f>
        <v>0</v>
      </c>
      <c r="F140" s="353">
        <f t="shared" si="73"/>
        <v>0</v>
      </c>
      <c r="G140" s="353">
        <f t="shared" si="73"/>
        <v>0</v>
      </c>
      <c r="H140" s="353" t="e">
        <f t="shared" si="73"/>
        <v>#DIV/0!</v>
      </c>
      <c r="I140" s="353">
        <f t="shared" si="73"/>
        <v>0</v>
      </c>
      <c r="J140" s="353">
        <f t="shared" si="73"/>
        <v>0</v>
      </c>
      <c r="K140" s="353">
        <f t="shared" si="73"/>
        <v>0</v>
      </c>
      <c r="L140" s="353">
        <f t="shared" si="73"/>
        <v>0</v>
      </c>
      <c r="M140" s="353">
        <f t="shared" si="73"/>
        <v>0</v>
      </c>
      <c r="N140" s="353">
        <f t="shared" si="73"/>
        <v>0</v>
      </c>
      <c r="O140" s="353" t="e">
        <f t="shared" si="73"/>
        <v>#DIV/0!</v>
      </c>
      <c r="P140" s="353">
        <f t="shared" si="73"/>
        <v>0</v>
      </c>
      <c r="Q140" s="353">
        <f t="shared" si="73"/>
        <v>0</v>
      </c>
      <c r="R140" s="353">
        <f t="shared" si="73"/>
        <v>0</v>
      </c>
      <c r="S140" s="860" t="e">
        <f t="shared" si="69"/>
        <v>#DIV/0!</v>
      </c>
      <c r="AG140" s="357"/>
    </row>
    <row r="141" spans="1:33" ht="20.100000000000001" customHeight="1">
      <c r="A141" s="352" t="str">
        <f t="shared" si="67"/>
        <v>LO・鉄砲 Unknown Total</v>
      </c>
      <c r="B141" s="352"/>
      <c r="C141" s="352"/>
      <c r="D141" s="352"/>
      <c r="E141" s="353">
        <f t="shared" ref="E141:R141" si="74">E128/E$129*100</f>
        <v>50</v>
      </c>
      <c r="F141" s="353">
        <f t="shared" si="74"/>
        <v>3.2687651331719128</v>
      </c>
      <c r="G141" s="353">
        <f t="shared" si="74"/>
        <v>0</v>
      </c>
      <c r="H141" s="353" t="e">
        <f t="shared" si="74"/>
        <v>#DIV/0!</v>
      </c>
      <c r="I141" s="353">
        <f t="shared" si="74"/>
        <v>0</v>
      </c>
      <c r="J141" s="353">
        <f t="shared" si="74"/>
        <v>1.0423597249944556</v>
      </c>
      <c r="K141" s="353">
        <f t="shared" si="74"/>
        <v>1.0273224043715845</v>
      </c>
      <c r="L141" s="353">
        <f t="shared" si="74"/>
        <v>25</v>
      </c>
      <c r="M141" s="353">
        <f t="shared" si="74"/>
        <v>2.3026315789473681</v>
      </c>
      <c r="N141" s="353">
        <f t="shared" si="74"/>
        <v>0</v>
      </c>
      <c r="O141" s="353" t="e">
        <f t="shared" si="74"/>
        <v>#DIV/0!</v>
      </c>
      <c r="P141" s="353">
        <f t="shared" si="74"/>
        <v>0</v>
      </c>
      <c r="Q141" s="353">
        <f t="shared" si="74"/>
        <v>3.0233094853450266</v>
      </c>
      <c r="R141" s="353">
        <f t="shared" si="74"/>
        <v>2.9418369638445991</v>
      </c>
      <c r="S141" s="355">
        <f t="shared" si="69"/>
        <v>186.35966190614988</v>
      </c>
    </row>
    <row r="142" spans="1:33" ht="20.100000000000001" customHeight="1">
      <c r="A142" s="352" t="str">
        <f t="shared" si="67"/>
        <v>LO・鉄砲 Total(on Listed)</v>
      </c>
      <c r="B142" s="352"/>
      <c r="C142" s="352"/>
      <c r="D142" s="352"/>
      <c r="E142" s="353">
        <f t="shared" ref="E142:R142" si="75">E129/E$129*100</f>
        <v>100</v>
      </c>
      <c r="F142" s="353">
        <f t="shared" si="75"/>
        <v>100</v>
      </c>
      <c r="G142" s="353">
        <f t="shared" si="75"/>
        <v>100</v>
      </c>
      <c r="H142" s="353" t="e">
        <f t="shared" si="75"/>
        <v>#DIV/0!</v>
      </c>
      <c r="I142" s="353">
        <f t="shared" si="75"/>
        <v>100</v>
      </c>
      <c r="J142" s="353">
        <f t="shared" si="75"/>
        <v>100</v>
      </c>
      <c r="K142" s="353">
        <f t="shared" si="75"/>
        <v>100</v>
      </c>
      <c r="L142" s="353">
        <f t="shared" si="75"/>
        <v>100</v>
      </c>
      <c r="M142" s="353">
        <f t="shared" si="75"/>
        <v>100</v>
      </c>
      <c r="N142" s="353">
        <f t="shared" si="75"/>
        <v>100</v>
      </c>
      <c r="O142" s="353" t="e">
        <f t="shared" si="75"/>
        <v>#DIV/0!</v>
      </c>
      <c r="P142" s="353">
        <f t="shared" si="75"/>
        <v>100</v>
      </c>
      <c r="Q142" s="353">
        <f t="shared" si="75"/>
        <v>100</v>
      </c>
      <c r="R142" s="353">
        <f t="shared" si="75"/>
        <v>100</v>
      </c>
      <c r="S142" s="355">
        <f t="shared" si="69"/>
        <v>0</v>
      </c>
    </row>
    <row r="143" spans="1:33" ht="20.100000000000001" customHeight="1"/>
    <row r="144" spans="1:33" ht="20.100000000000001" customHeight="1">
      <c r="AC144" s="366"/>
      <c r="AD144" s="366"/>
    </row>
    <row r="145" spans="1:32" s="366" customFormat="1" ht="20.100000000000001" customHeight="1">
      <c r="A145" s="374" t="s">
        <v>1625</v>
      </c>
      <c r="B145" s="367"/>
      <c r="C145" s="367"/>
      <c r="D145" s="367"/>
      <c r="E145" s="364"/>
      <c r="F145" s="364"/>
      <c r="G145" s="364"/>
      <c r="H145" s="364"/>
      <c r="I145" s="364"/>
      <c r="J145" s="364"/>
      <c r="K145" s="364"/>
      <c r="L145" s="364"/>
      <c r="M145" s="364"/>
      <c r="N145" s="364"/>
      <c r="O145" s="364"/>
      <c r="P145" s="364"/>
      <c r="Q145" s="364"/>
      <c r="R145" s="364"/>
      <c r="S145" s="365"/>
      <c r="AC145"/>
      <c r="AD145"/>
    </row>
    <row r="146" spans="1:32" customFormat="1" ht="20.100000000000001" customHeight="1">
      <c r="A146" s="473"/>
      <c r="B146" s="474"/>
      <c r="C146" s="475"/>
      <c r="D146" s="476"/>
      <c r="E146" s="1375" t="s">
        <v>1467</v>
      </c>
      <c r="F146" s="1376"/>
      <c r="G146" s="1376"/>
      <c r="H146" s="1376"/>
      <c r="I146" s="1376"/>
      <c r="J146" s="1376"/>
      <c r="K146" s="1427"/>
      <c r="L146" s="1375" t="s">
        <v>1468</v>
      </c>
      <c r="M146" s="1376"/>
      <c r="N146" s="1376"/>
      <c r="O146" s="1376"/>
      <c r="P146" s="1376"/>
      <c r="Q146" s="1376"/>
      <c r="R146" s="1427"/>
      <c r="S146" s="844"/>
    </row>
    <row r="147" spans="1:32" customFormat="1" ht="39.950000000000003" customHeight="1">
      <c r="A147" s="479" t="s">
        <v>248</v>
      </c>
      <c r="B147" s="480" t="s">
        <v>57</v>
      </c>
      <c r="C147" s="481" t="s">
        <v>249</v>
      </c>
      <c r="D147" s="482" t="s">
        <v>250</v>
      </c>
      <c r="E147" s="483" t="s">
        <v>1405</v>
      </c>
      <c r="F147" s="484" t="s">
        <v>1499</v>
      </c>
      <c r="G147" s="818" t="s">
        <v>1498</v>
      </c>
      <c r="H147" s="845" t="s">
        <v>1513</v>
      </c>
      <c r="I147" s="845" t="s">
        <v>1514</v>
      </c>
      <c r="J147" s="818" t="s">
        <v>1406</v>
      </c>
      <c r="K147" s="274" t="s">
        <v>1515</v>
      </c>
      <c r="L147" s="483" t="s">
        <v>1405</v>
      </c>
      <c r="M147" s="484" t="s">
        <v>1499</v>
      </c>
      <c r="N147" s="818" t="s">
        <v>1498</v>
      </c>
      <c r="O147" s="845" t="s">
        <v>1513</v>
      </c>
      <c r="P147" s="845" t="s">
        <v>1514</v>
      </c>
      <c r="Q147" s="818" t="s">
        <v>1406</v>
      </c>
      <c r="R147" s="274" t="s">
        <v>1515</v>
      </c>
      <c r="S147" s="487" t="s">
        <v>1140</v>
      </c>
      <c r="AC147" s="356"/>
      <c r="AD147" s="356"/>
    </row>
    <row r="148" spans="1:32" ht="20.100000000000001" customHeight="1">
      <c r="A148" s="352" t="str">
        <f>'crop''23'!A353</f>
        <v>OH Pink singleTotal</v>
      </c>
      <c r="B148" s="352">
        <f>'crop''23'!B353</f>
        <v>0</v>
      </c>
      <c r="C148" s="352">
        <f>'crop''23'!C353</f>
        <v>0</v>
      </c>
      <c r="D148" s="352">
        <f>'crop''23'!D353</f>
        <v>0</v>
      </c>
      <c r="E148" s="353">
        <f>'crop''23'!E353</f>
        <v>0.24000000000000002</v>
      </c>
      <c r="F148" s="842">
        <f>'crop''23'!F353</f>
        <v>16.829999999999998</v>
      </c>
      <c r="G148" s="842">
        <f>'crop''23'!G353</f>
        <v>46.290000000000006</v>
      </c>
      <c r="H148" s="353">
        <f>'crop''23'!H353</f>
        <v>0</v>
      </c>
      <c r="I148" s="353">
        <f>'crop''23'!I353</f>
        <v>37.29999999999999</v>
      </c>
      <c r="J148" s="353">
        <f>'crop''23'!J353</f>
        <v>203.09000000000003</v>
      </c>
      <c r="K148" s="353">
        <f>'crop''23'!K353</f>
        <v>240.39000000000001</v>
      </c>
      <c r="L148" s="353">
        <f>'crop''23'!L353</f>
        <v>0.23</v>
      </c>
      <c r="M148" s="842">
        <f>'crop''23'!M353</f>
        <v>11.58</v>
      </c>
      <c r="N148" s="842">
        <f>'crop''23'!N353</f>
        <v>47.45</v>
      </c>
      <c r="O148" s="353">
        <f>'crop''23'!O353</f>
        <v>0</v>
      </c>
      <c r="P148" s="353">
        <f>'crop''23'!P353</f>
        <v>55.51</v>
      </c>
      <c r="Q148" s="353">
        <f>'crop''23'!Q353</f>
        <v>150.90999999999997</v>
      </c>
      <c r="R148" s="353">
        <f>'crop''23'!R353</f>
        <v>206.42</v>
      </c>
      <c r="S148" s="355">
        <v>-2.6685888194777796</v>
      </c>
    </row>
    <row r="149" spans="1:32" ht="20.100000000000001" customHeight="1">
      <c r="A149" s="352" t="str">
        <f>'crop''23'!A391</f>
        <v>OH White single total</v>
      </c>
      <c r="B149" s="352">
        <f>'crop''23'!B391</f>
        <v>0</v>
      </c>
      <c r="C149" s="352">
        <f>'crop''23'!C391</f>
        <v>0</v>
      </c>
      <c r="D149" s="352">
        <f>'crop''23'!D391</f>
        <v>0</v>
      </c>
      <c r="E149" s="353">
        <f>'crop''23'!E391</f>
        <v>0.45</v>
      </c>
      <c r="F149" s="842">
        <f>'crop''23'!F391</f>
        <v>15.14</v>
      </c>
      <c r="G149" s="842">
        <f>'crop''23'!G391</f>
        <v>78.959999999999994</v>
      </c>
      <c r="H149" s="353">
        <f>'crop''23'!H391</f>
        <v>0.37</v>
      </c>
      <c r="I149" s="353">
        <f>'crop''23'!I391</f>
        <v>58.85</v>
      </c>
      <c r="J149" s="353">
        <f>'crop''23'!J391</f>
        <v>265.75000000000006</v>
      </c>
      <c r="K149" s="353">
        <f>'crop''23'!K391</f>
        <v>324.60000000000002</v>
      </c>
      <c r="L149" s="353">
        <f>'crop''23'!L391</f>
        <v>0.39</v>
      </c>
      <c r="M149" s="842">
        <f>'crop''23'!M391</f>
        <v>11.1</v>
      </c>
      <c r="N149" s="842">
        <f>'crop''23'!N391</f>
        <v>73.579999999999984</v>
      </c>
      <c r="O149" s="353">
        <f>'crop''23'!O391</f>
        <v>0</v>
      </c>
      <c r="P149" s="353">
        <f>'crop''23'!P391</f>
        <v>68.19</v>
      </c>
      <c r="Q149" s="353">
        <f>'crop''23'!Q391</f>
        <v>264.61999999999995</v>
      </c>
      <c r="R149" s="353">
        <f>'crop''23'!R391</f>
        <v>332.81</v>
      </c>
      <c r="S149" s="355">
        <v>6.2577514154758873</v>
      </c>
    </row>
    <row r="150" spans="1:32" ht="20.100000000000001" customHeight="1">
      <c r="A150" s="352" t="str">
        <f>'crop''23'!A441</f>
        <v>OH Red singleTotal</v>
      </c>
      <c r="B150" s="352">
        <f>'crop''23'!B441</f>
        <v>0</v>
      </c>
      <c r="C150" s="352">
        <f>'crop''23'!C441</f>
        <v>0</v>
      </c>
      <c r="D150" s="352">
        <f>'crop''23'!D441</f>
        <v>0</v>
      </c>
      <c r="E150" s="353">
        <f>'crop''23'!E441</f>
        <v>0.31</v>
      </c>
      <c r="F150" s="842">
        <f>'crop''23'!F441</f>
        <v>11.340000000000003</v>
      </c>
      <c r="G150" s="842">
        <f>'crop''23'!G441</f>
        <v>42.699999999999996</v>
      </c>
      <c r="H150" s="353">
        <f>'crop''23'!H441</f>
        <v>0</v>
      </c>
      <c r="I150" s="353">
        <f>'crop''23'!I441</f>
        <v>41.759999999999991</v>
      </c>
      <c r="J150" s="353">
        <f>'crop''23'!J441</f>
        <v>169.76999999999995</v>
      </c>
      <c r="K150" s="353">
        <f>'crop''23'!K441</f>
        <v>211.53</v>
      </c>
      <c r="L150" s="353">
        <f>'crop''23'!L441</f>
        <v>0.17</v>
      </c>
      <c r="M150" s="842">
        <f>'crop''23'!M441</f>
        <v>9.2900000000000009</v>
      </c>
      <c r="N150" s="842">
        <f>'crop''23'!N441</f>
        <v>45.570000000000014</v>
      </c>
      <c r="O150" s="353">
        <f>'crop''23'!O441</f>
        <v>0.11</v>
      </c>
      <c r="P150" s="353">
        <f>'crop''23'!P441</f>
        <v>36.459999999999994</v>
      </c>
      <c r="Q150" s="353">
        <f>'crop''23'!Q441</f>
        <v>147.45000000000002</v>
      </c>
      <c r="R150" s="353">
        <f>'crop''23'!R441</f>
        <v>183.91</v>
      </c>
      <c r="S150" s="355">
        <v>-6.5114572290630557</v>
      </c>
    </row>
    <row r="151" spans="1:32" ht="20.100000000000001" customHeight="1">
      <c r="A151" s="352" t="str">
        <f>'crop''23'!A466:B466</f>
        <v>OH White/Yellow, Bi-color single Total</v>
      </c>
      <c r="B151" s="352">
        <f>'crop''23'!B466:C466</f>
        <v>0</v>
      </c>
      <c r="C151" s="352">
        <f>'crop''23'!C466:D466</f>
        <v>0</v>
      </c>
      <c r="D151" s="352">
        <f>'crop''23'!D466:E466</f>
        <v>0</v>
      </c>
      <c r="E151" s="353">
        <f>'crop''23'!E466:F466</f>
        <v>0.02</v>
      </c>
      <c r="F151" s="842">
        <f>'crop''23'!F466:G466</f>
        <v>1.17</v>
      </c>
      <c r="G151" s="842">
        <f>'crop''23'!G466:H466</f>
        <v>0.56000000000000005</v>
      </c>
      <c r="H151" s="353">
        <f>'crop''23'!H466:I466</f>
        <v>0</v>
      </c>
      <c r="I151" s="353">
        <f>'crop''23'!I466:J466</f>
        <v>0.44</v>
      </c>
      <c r="J151" s="353">
        <f>'crop''23'!J466:K466</f>
        <v>1.97</v>
      </c>
      <c r="K151" s="353">
        <f>'crop''23'!K466:L466</f>
        <v>2.41</v>
      </c>
      <c r="L151" s="353">
        <f>'crop''23'!L466:M466</f>
        <v>0.01</v>
      </c>
      <c r="M151" s="842">
        <f>'crop''23'!M466:N466</f>
        <v>0</v>
      </c>
      <c r="N151" s="842">
        <f>'crop''23'!N466:O466</f>
        <v>0.37</v>
      </c>
      <c r="O151" s="353">
        <f>'crop''23'!O466:P466</f>
        <v>0</v>
      </c>
      <c r="P151" s="353">
        <f>'crop''23'!P466:Q466</f>
        <v>0.30000000000000004</v>
      </c>
      <c r="Q151" s="353">
        <f>'crop''23'!Q466:R466</f>
        <v>1.64</v>
      </c>
      <c r="R151" s="353">
        <f>'crop''23'!R466:S466</f>
        <v>1.94</v>
      </c>
      <c r="S151" s="355">
        <v>41.719745222929937</v>
      </c>
    </row>
    <row r="152" spans="1:32" ht="20.100000000000001" customHeight="1">
      <c r="A152" s="352" t="str">
        <f>'crop''23'!A484</f>
        <v>OR Unknown singletotal</v>
      </c>
      <c r="B152" s="352">
        <f>'crop''23'!B484</f>
        <v>0</v>
      </c>
      <c r="C152" s="352">
        <f>'crop''23'!C484</f>
        <v>0</v>
      </c>
      <c r="D152" s="352">
        <f>'crop''23'!D484</f>
        <v>0</v>
      </c>
      <c r="E152" s="353">
        <f>'crop''23'!E484</f>
        <v>0</v>
      </c>
      <c r="F152" s="842">
        <f>'crop''23'!F484</f>
        <v>0</v>
      </c>
      <c r="G152" s="842">
        <f>'crop''23'!G484</f>
        <v>0.09</v>
      </c>
      <c r="H152" s="353">
        <f>'crop''23'!H484</f>
        <v>0</v>
      </c>
      <c r="I152" s="353">
        <f>'crop''23'!I484</f>
        <v>0.05</v>
      </c>
      <c r="J152" s="353">
        <f>'crop''23'!J484</f>
        <v>0</v>
      </c>
      <c r="K152" s="353">
        <f>'crop''23'!K484</f>
        <v>0.05</v>
      </c>
      <c r="L152" s="353">
        <f>'crop''23'!L484</f>
        <v>0.01</v>
      </c>
      <c r="M152" s="842">
        <f>'crop''23'!M484</f>
        <v>0</v>
      </c>
      <c r="N152" s="842">
        <f>'crop''23'!N484</f>
        <v>0</v>
      </c>
      <c r="O152" s="353">
        <f>'crop''23'!O484</f>
        <v>0</v>
      </c>
      <c r="P152" s="353">
        <f>'crop''23'!P484</f>
        <v>0</v>
      </c>
      <c r="Q152" s="353">
        <f>'crop''23'!Q484</f>
        <v>7.0000000000000007E-2</v>
      </c>
      <c r="R152" s="353">
        <f>'crop''23'!R484</f>
        <v>7.0000000000000007E-2</v>
      </c>
      <c r="S152" s="355">
        <v>780.00000000000023</v>
      </c>
      <c r="AC152" s="356" t="s">
        <v>1568</v>
      </c>
      <c r="AD152" s="865">
        <v>42.281490382036466</v>
      </c>
    </row>
    <row r="153" spans="1:32" ht="20.100000000000001" customHeight="1">
      <c r="A153" s="352" t="str">
        <f>'crop''23'!A486</f>
        <v>Oriental Total (on Listed)</v>
      </c>
      <c r="B153" s="352">
        <f>'crop''23'!B486</f>
        <v>0</v>
      </c>
      <c r="C153" s="352">
        <f>'crop''23'!C486</f>
        <v>0</v>
      </c>
      <c r="D153" s="352">
        <f>'crop''23'!D486</f>
        <v>0</v>
      </c>
      <c r="E153" s="353">
        <f>'crop''23'!E486</f>
        <v>1.02</v>
      </c>
      <c r="F153" s="842">
        <f>'crop''23'!F486</f>
        <v>44.47999999999999</v>
      </c>
      <c r="G153" s="842">
        <f>'crop''23'!G486</f>
        <v>168.6</v>
      </c>
      <c r="H153" s="353">
        <f>'crop''23'!H486</f>
        <v>0.37</v>
      </c>
      <c r="I153" s="353">
        <f>'crop''23'!I486</f>
        <v>138.40000000000003</v>
      </c>
      <c r="J153" s="353">
        <f>'crop''23'!J486</f>
        <v>640.57999999999993</v>
      </c>
      <c r="K153" s="353">
        <f>'crop''23'!K486</f>
        <v>778.98000000000036</v>
      </c>
      <c r="L153" s="353">
        <f>'crop''23'!L486</f>
        <v>0.81000000000000016</v>
      </c>
      <c r="M153" s="842">
        <f>'crop''23'!M486</f>
        <v>31.969999999999995</v>
      </c>
      <c r="N153" s="842">
        <f>'crop''23'!N486</f>
        <v>166.97</v>
      </c>
      <c r="O153" s="353">
        <f>'crop''23'!O486</f>
        <v>0.11</v>
      </c>
      <c r="P153" s="353">
        <f>'crop''23'!P486</f>
        <v>160.46000000000009</v>
      </c>
      <c r="Q153" s="353">
        <f>'crop''23'!Q486</f>
        <v>564.68999999999983</v>
      </c>
      <c r="R153" s="353">
        <f>'crop''23'!R486</f>
        <v>725.15</v>
      </c>
      <c r="S153" s="355">
        <f>'crop 22'!S592</f>
        <v>-1.6105826014134461E-2</v>
      </c>
      <c r="AC153" s="356" t="s">
        <v>1567</v>
      </c>
      <c r="AD153" s="865">
        <v>32.594865412880459</v>
      </c>
    </row>
    <row r="154" spans="1:32" ht="20.100000000000001" customHeight="1">
      <c r="AC154" s="356" t="s">
        <v>1566</v>
      </c>
      <c r="AD154" s="866">
        <v>24.599028011715355</v>
      </c>
    </row>
    <row r="155" spans="1:32" ht="20.100000000000001" customHeight="1">
      <c r="AC155" s="356" t="s">
        <v>1571</v>
      </c>
      <c r="AD155" s="356">
        <v>0.05</v>
      </c>
    </row>
    <row r="156" spans="1:32" ht="20.100000000000001" customHeight="1">
      <c r="A156" s="372" t="s">
        <v>1626</v>
      </c>
      <c r="B156" s="350"/>
      <c r="C156" s="350"/>
      <c r="D156" s="350"/>
      <c r="AC156" s="356" t="s">
        <v>1569</v>
      </c>
      <c r="AD156" s="865">
        <v>0</v>
      </c>
    </row>
    <row r="157" spans="1:32" customFormat="1" ht="20.100000000000001" customHeight="1">
      <c r="A157" s="473"/>
      <c r="B157" s="474"/>
      <c r="C157" s="475"/>
      <c r="D157" s="476"/>
      <c r="E157" s="1375" t="s">
        <v>1467</v>
      </c>
      <c r="F157" s="1376"/>
      <c r="G157" s="1376"/>
      <c r="H157" s="1376"/>
      <c r="I157" s="1376"/>
      <c r="J157" s="1376"/>
      <c r="K157" s="1427"/>
      <c r="L157" s="1375" t="s">
        <v>1468</v>
      </c>
      <c r="M157" s="1376"/>
      <c r="N157" s="1376"/>
      <c r="O157" s="1376"/>
      <c r="P157" s="1376"/>
      <c r="Q157" s="1376"/>
      <c r="R157" s="1427"/>
      <c r="S157" s="844"/>
      <c r="AC157" s="356" t="s">
        <v>1570</v>
      </c>
      <c r="AD157" s="865">
        <v>4.720472905558358E-2</v>
      </c>
    </row>
    <row r="158" spans="1:32" customFormat="1" ht="39.950000000000003" customHeight="1">
      <c r="A158" s="479" t="s">
        <v>248</v>
      </c>
      <c r="B158" s="480" t="s">
        <v>57</v>
      </c>
      <c r="C158" s="481" t="s">
        <v>249</v>
      </c>
      <c r="D158" s="482" t="s">
        <v>250</v>
      </c>
      <c r="E158" s="483" t="s">
        <v>1405</v>
      </c>
      <c r="F158" s="484" t="s">
        <v>1499</v>
      </c>
      <c r="G158" s="818" t="s">
        <v>1498</v>
      </c>
      <c r="H158" s="845" t="s">
        <v>1513</v>
      </c>
      <c r="I158" s="845" t="s">
        <v>1514</v>
      </c>
      <c r="J158" s="818" t="s">
        <v>1406</v>
      </c>
      <c r="K158" s="274" t="s">
        <v>1515</v>
      </c>
      <c r="L158" s="483" t="s">
        <v>1405</v>
      </c>
      <c r="M158" s="484" t="s">
        <v>1499</v>
      </c>
      <c r="N158" s="818" t="s">
        <v>1498</v>
      </c>
      <c r="O158" s="845" t="s">
        <v>1513</v>
      </c>
      <c r="P158" s="845" t="s">
        <v>1514</v>
      </c>
      <c r="Q158" s="818" t="s">
        <v>1406</v>
      </c>
      <c r="R158" s="274" t="s">
        <v>1515</v>
      </c>
      <c r="S158" s="487" t="s">
        <v>1140</v>
      </c>
      <c r="AC158" s="356"/>
      <c r="AD158" s="356"/>
    </row>
    <row r="159" spans="1:32" ht="20.100000000000001" customHeight="1">
      <c r="A159" s="352" t="str">
        <f t="shared" ref="A159:A164" si="76">A148</f>
        <v>OH Pink singleTotal</v>
      </c>
      <c r="B159" s="352"/>
      <c r="C159" s="352"/>
      <c r="D159" s="352"/>
      <c r="E159" s="353">
        <f>E148/E$153*100</f>
        <v>23.529411764705884</v>
      </c>
      <c r="F159" s="842">
        <f t="shared" ref="F159:O159" si="77">F148/F$153*100</f>
        <v>37.837230215827347</v>
      </c>
      <c r="G159" s="842">
        <f t="shared" si="77"/>
        <v>27.455516014234881</v>
      </c>
      <c r="H159" s="353">
        <f t="shared" si="77"/>
        <v>0</v>
      </c>
      <c r="I159" s="353">
        <f t="shared" si="77"/>
        <v>26.95086705202311</v>
      </c>
      <c r="J159" s="353">
        <f t="shared" si="77"/>
        <v>31.70408067688658</v>
      </c>
      <c r="K159" s="353">
        <f t="shared" si="77"/>
        <v>30.859585611954081</v>
      </c>
      <c r="L159" s="353">
        <f t="shared" si="77"/>
        <v>28.395061728395056</v>
      </c>
      <c r="M159" s="842">
        <f t="shared" si="77"/>
        <v>36.221457616515487</v>
      </c>
      <c r="N159" s="842">
        <f t="shared" si="77"/>
        <v>28.418278732706476</v>
      </c>
      <c r="O159" s="353">
        <f t="shared" si="77"/>
        <v>0</v>
      </c>
      <c r="P159" s="353">
        <f t="shared" ref="P159:R159" si="78">P148/P$153*100</f>
        <v>34.594291412189932</v>
      </c>
      <c r="Q159" s="353">
        <f t="shared" si="78"/>
        <v>26.724397457011818</v>
      </c>
      <c r="R159" s="353">
        <f t="shared" si="78"/>
        <v>28.465834654898988</v>
      </c>
      <c r="S159" s="355">
        <f t="shared" ref="S159:S164" si="79">(R159/K159-1)*100</f>
        <v>-7.7569121865584183</v>
      </c>
      <c r="AC159"/>
      <c r="AF159" s="357"/>
    </row>
    <row r="160" spans="1:32" ht="20.100000000000001" customHeight="1">
      <c r="A160" s="352" t="str">
        <f t="shared" si="76"/>
        <v>OH White single total</v>
      </c>
      <c r="B160" s="352"/>
      <c r="C160" s="352"/>
      <c r="D160" s="352"/>
      <c r="E160" s="353">
        <f>E149/E$153*100</f>
        <v>44.117647058823529</v>
      </c>
      <c r="F160" s="842">
        <f t="shared" ref="F160:O160" si="80">F149/F$153*100</f>
        <v>34.037769784172674</v>
      </c>
      <c r="G160" s="842">
        <f t="shared" si="80"/>
        <v>46.832740213523124</v>
      </c>
      <c r="H160" s="353">
        <f t="shared" si="80"/>
        <v>100</v>
      </c>
      <c r="I160" s="353">
        <f t="shared" si="80"/>
        <v>42.521676300578029</v>
      </c>
      <c r="J160" s="353">
        <f t="shared" si="80"/>
        <v>41.485840956633062</v>
      </c>
      <c r="K160" s="353">
        <f t="shared" si="80"/>
        <v>41.669875991681415</v>
      </c>
      <c r="L160" s="353">
        <f t="shared" si="80"/>
        <v>48.148148148148138</v>
      </c>
      <c r="M160" s="842">
        <f t="shared" si="80"/>
        <v>34.720050046918992</v>
      </c>
      <c r="N160" s="842">
        <f t="shared" si="80"/>
        <v>44.067796610169481</v>
      </c>
      <c r="O160" s="353">
        <f t="shared" si="80"/>
        <v>0</v>
      </c>
      <c r="P160" s="353">
        <f t="shared" ref="P160:R163" si="81">P149/P$153*100</f>
        <v>42.496572354480847</v>
      </c>
      <c r="Q160" s="353">
        <f t="shared" si="81"/>
        <v>46.861109635375165</v>
      </c>
      <c r="R160" s="353">
        <f t="shared" si="81"/>
        <v>45.895332000275808</v>
      </c>
      <c r="S160" s="355">
        <f t="shared" si="79"/>
        <v>10.140313375153598</v>
      </c>
      <c r="AC160"/>
      <c r="AF160" s="357"/>
    </row>
    <row r="161" spans="1:32" ht="20.100000000000001" customHeight="1">
      <c r="A161" s="352" t="str">
        <f t="shared" si="76"/>
        <v>OH Red singleTotal</v>
      </c>
      <c r="B161" s="352"/>
      <c r="C161" s="352"/>
      <c r="D161" s="352"/>
      <c r="E161" s="353">
        <f>E150/E$153*100</f>
        <v>30.392156862745097</v>
      </c>
      <c r="F161" s="842">
        <f t="shared" ref="F161:O161" si="82">F150/F$153*100</f>
        <v>25.494604316546777</v>
      </c>
      <c r="G161" s="842">
        <f t="shared" si="82"/>
        <v>25.326215895610911</v>
      </c>
      <c r="H161" s="353">
        <f t="shared" si="82"/>
        <v>0</v>
      </c>
      <c r="I161" s="353">
        <f t="shared" si="82"/>
        <v>30.173410404624263</v>
      </c>
      <c r="J161" s="353">
        <f t="shared" si="82"/>
        <v>26.502544568984355</v>
      </c>
      <c r="K161" s="353">
        <f t="shared" si="82"/>
        <v>27.154740814911793</v>
      </c>
      <c r="L161" s="353">
        <f t="shared" si="82"/>
        <v>20.987654320987652</v>
      </c>
      <c r="M161" s="842">
        <f t="shared" si="82"/>
        <v>29.058492336565539</v>
      </c>
      <c r="N161" s="842">
        <f t="shared" si="82"/>
        <v>27.292327963107155</v>
      </c>
      <c r="O161" s="353">
        <f t="shared" si="82"/>
        <v>100</v>
      </c>
      <c r="P161" s="353">
        <f t="shared" si="81"/>
        <v>22.722173750467391</v>
      </c>
      <c r="Q161" s="353">
        <f t="shared" si="81"/>
        <v>26.111671890771937</v>
      </c>
      <c r="R161" s="353">
        <f t="shared" si="81"/>
        <v>25.361649313935047</v>
      </c>
      <c r="S161" s="355">
        <f t="shared" si="79"/>
        <v>-6.6032355572772978</v>
      </c>
      <c r="AF161" s="357"/>
    </row>
    <row r="162" spans="1:32" ht="20.100000000000001" customHeight="1">
      <c r="A162" s="352" t="str">
        <f t="shared" si="76"/>
        <v>OH White/Yellow, Bi-color single Total</v>
      </c>
      <c r="B162" s="352"/>
      <c r="C162" s="352"/>
      <c r="D162" s="352"/>
      <c r="E162" s="353">
        <f>E151/E$153*100</f>
        <v>1.9607843137254901</v>
      </c>
      <c r="F162" s="842">
        <f t="shared" ref="F162:O162" si="83">F151/F$153*100</f>
        <v>2.6303956834532376</v>
      </c>
      <c r="G162" s="842">
        <f t="shared" si="83"/>
        <v>0.33214709371293005</v>
      </c>
      <c r="H162" s="353">
        <f t="shared" si="83"/>
        <v>0</v>
      </c>
      <c r="I162" s="353">
        <f t="shared" si="83"/>
        <v>0.31791907514450862</v>
      </c>
      <c r="J162" s="353">
        <f t="shared" si="83"/>
        <v>0.30753379749601922</v>
      </c>
      <c r="K162" s="353">
        <f t="shared" si="83"/>
        <v>0.30937893142314293</v>
      </c>
      <c r="L162" s="353">
        <f t="shared" si="83"/>
        <v>1.2345679012345676</v>
      </c>
      <c r="M162" s="842">
        <f t="shared" si="83"/>
        <v>0</v>
      </c>
      <c r="N162" s="842">
        <f t="shared" si="83"/>
        <v>0.22159669401688925</v>
      </c>
      <c r="O162" s="353">
        <f t="shared" si="83"/>
        <v>0</v>
      </c>
      <c r="P162" s="353">
        <f t="shared" si="81"/>
        <v>0.18696248286177233</v>
      </c>
      <c r="Q162" s="353">
        <f t="shared" si="81"/>
        <v>0.29042483486514731</v>
      </c>
      <c r="R162" s="353">
        <f t="shared" si="81"/>
        <v>0.26753085568503066</v>
      </c>
      <c r="S162" s="355">
        <f t="shared" si="79"/>
        <v>-13.52647885413889</v>
      </c>
    </row>
    <row r="163" spans="1:32" ht="20.100000000000001" customHeight="1">
      <c r="A163" s="352" t="str">
        <f t="shared" si="76"/>
        <v>OR Unknown singletotal</v>
      </c>
      <c r="B163" s="352"/>
      <c r="C163" s="352"/>
      <c r="D163" s="352"/>
      <c r="E163" s="353">
        <f>E152/E$153*100</f>
        <v>0</v>
      </c>
      <c r="F163" s="842">
        <f t="shared" ref="F163:O163" si="84">F152/F$153*100</f>
        <v>0</v>
      </c>
      <c r="G163" s="842">
        <f t="shared" si="84"/>
        <v>5.3380782918149468E-2</v>
      </c>
      <c r="H163" s="353">
        <f t="shared" si="84"/>
        <v>0</v>
      </c>
      <c r="I163" s="353">
        <f t="shared" si="84"/>
        <v>3.6127167630057799E-2</v>
      </c>
      <c r="J163" s="353">
        <f t="shared" si="84"/>
        <v>0</v>
      </c>
      <c r="K163" s="353">
        <f t="shared" si="84"/>
        <v>6.4186500295257869E-3</v>
      </c>
      <c r="L163" s="353">
        <f t="shared" si="84"/>
        <v>1.2345679012345676</v>
      </c>
      <c r="M163" s="842">
        <f t="shared" si="84"/>
        <v>0</v>
      </c>
      <c r="N163" s="842">
        <f t="shared" si="84"/>
        <v>0</v>
      </c>
      <c r="O163" s="353">
        <f t="shared" si="84"/>
        <v>0</v>
      </c>
      <c r="P163" s="353">
        <f t="shared" si="81"/>
        <v>0</v>
      </c>
      <c r="Q163" s="353">
        <f t="shared" si="81"/>
        <v>1.2396181975951411E-2</v>
      </c>
      <c r="R163" s="353">
        <f t="shared" si="81"/>
        <v>9.6531752051299755E-3</v>
      </c>
      <c r="S163" s="355">
        <f t="shared" si="79"/>
        <v>50.392608425843036</v>
      </c>
    </row>
    <row r="164" spans="1:32" ht="20.100000000000001" customHeight="1">
      <c r="A164" s="352" t="str">
        <f t="shared" si="76"/>
        <v>Oriental Total (on Listed)</v>
      </c>
      <c r="B164" s="352"/>
      <c r="C164" s="352"/>
      <c r="D164" s="352"/>
      <c r="E164" s="353">
        <f>SUM(E159:E163)</f>
        <v>100</v>
      </c>
      <c r="F164" s="842">
        <f t="shared" ref="F164:O164" si="85">SUM(F159:F163)</f>
        <v>100.00000000000004</v>
      </c>
      <c r="G164" s="842">
        <f t="shared" si="85"/>
        <v>100.00000000000001</v>
      </c>
      <c r="H164" s="353">
        <f t="shared" si="85"/>
        <v>100</v>
      </c>
      <c r="I164" s="353">
        <f t="shared" si="85"/>
        <v>99.999999999999957</v>
      </c>
      <c r="J164" s="353">
        <f t="shared" si="85"/>
        <v>100.00000000000001</v>
      </c>
      <c r="K164" s="353">
        <f t="shared" si="85"/>
        <v>99.999999999999957</v>
      </c>
      <c r="L164" s="353">
        <f t="shared" si="85"/>
        <v>99.999999999999972</v>
      </c>
      <c r="M164" s="842">
        <f t="shared" si="85"/>
        <v>100.00000000000001</v>
      </c>
      <c r="N164" s="842">
        <f t="shared" si="85"/>
        <v>100</v>
      </c>
      <c r="O164" s="353">
        <f t="shared" si="85"/>
        <v>100</v>
      </c>
      <c r="P164" s="353">
        <f t="shared" ref="P164:R164" si="86">SUM(P159:P163)</f>
        <v>99.999999999999943</v>
      </c>
      <c r="Q164" s="353">
        <f t="shared" si="86"/>
        <v>100.00000000000001</v>
      </c>
      <c r="R164" s="353">
        <f t="shared" si="86"/>
        <v>100</v>
      </c>
      <c r="S164" s="355">
        <f t="shared" si="79"/>
        <v>4.4408920985006262E-14</v>
      </c>
    </row>
    <row r="165" spans="1:32" ht="20.100000000000001" customHeight="1"/>
    <row r="166" spans="1:32" ht="20.100000000000001" customHeight="1">
      <c r="AC166"/>
      <c r="AD166"/>
    </row>
    <row r="167" spans="1:32" ht="20.100000000000001" customHeight="1">
      <c r="A167" s="874" t="s">
        <v>1667</v>
      </c>
      <c r="B167" s="350"/>
      <c r="C167" s="350"/>
      <c r="D167" s="350"/>
      <c r="AC167"/>
      <c r="AD167"/>
    </row>
    <row r="168" spans="1:32" customFormat="1" ht="20.100000000000001" customHeight="1">
      <c r="A168" s="473"/>
      <c r="B168" s="474"/>
      <c r="C168" s="475"/>
      <c r="D168" s="476"/>
      <c r="E168" s="1375" t="s">
        <v>1467</v>
      </c>
      <c r="F168" s="1376"/>
      <c r="G168" s="1376"/>
      <c r="H168" s="1376"/>
      <c r="I168" s="1376"/>
      <c r="J168" s="1376"/>
      <c r="K168" s="1427"/>
      <c r="L168" s="1375" t="s">
        <v>1468</v>
      </c>
      <c r="M168" s="1376"/>
      <c r="N168" s="1376"/>
      <c r="O168" s="1376"/>
      <c r="P168" s="1376"/>
      <c r="Q168" s="1376"/>
      <c r="R168" s="1427"/>
      <c r="S168" s="844"/>
      <c r="AC168" s="356"/>
      <c r="AD168" s="356"/>
    </row>
    <row r="169" spans="1:32" customFormat="1" ht="39.950000000000003" customHeight="1">
      <c r="A169" s="479" t="s">
        <v>248</v>
      </c>
      <c r="B169" s="480" t="s">
        <v>57</v>
      </c>
      <c r="C169" s="481" t="s">
        <v>249</v>
      </c>
      <c r="D169" s="482" t="s">
        <v>250</v>
      </c>
      <c r="E169" s="483" t="s">
        <v>1405</v>
      </c>
      <c r="F169" s="484" t="s">
        <v>1499</v>
      </c>
      <c r="G169" s="818" t="s">
        <v>1498</v>
      </c>
      <c r="H169" s="845" t="s">
        <v>1513</v>
      </c>
      <c r="I169" s="845" t="s">
        <v>1514</v>
      </c>
      <c r="J169" s="818" t="s">
        <v>1406</v>
      </c>
      <c r="K169" s="274" t="s">
        <v>1515</v>
      </c>
      <c r="L169" s="483" t="s">
        <v>1405</v>
      </c>
      <c r="M169" s="484" t="s">
        <v>1499</v>
      </c>
      <c r="N169" s="818" t="s">
        <v>1498</v>
      </c>
      <c r="O169" s="845" t="s">
        <v>1513</v>
      </c>
      <c r="P169" s="845" t="s">
        <v>1514</v>
      </c>
      <c r="Q169" s="818" t="s">
        <v>1406</v>
      </c>
      <c r="R169" s="274" t="s">
        <v>1515</v>
      </c>
      <c r="S169" s="487" t="s">
        <v>1140</v>
      </c>
      <c r="AC169" s="356"/>
      <c r="AD169" s="356"/>
    </row>
    <row r="170" spans="1:32" ht="20.100000000000001" customHeight="1">
      <c r="A170" s="352" t="str">
        <f>'crop''23'!A553:B553</f>
        <v>OH Pink double Total</v>
      </c>
      <c r="B170" s="352">
        <f>'crop''22 OH八重のみ'!B58</f>
        <v>0</v>
      </c>
      <c r="C170" s="352">
        <f>'crop''22 OH八重のみ'!C58</f>
        <v>0</v>
      </c>
      <c r="D170" s="352">
        <f>'crop''22 OH八重のみ'!D58</f>
        <v>0</v>
      </c>
      <c r="E170" s="353">
        <f>'crop''23'!E553:F553</f>
        <v>0</v>
      </c>
      <c r="F170" s="842">
        <f>'crop''23'!F553:G553</f>
        <v>1.2</v>
      </c>
      <c r="G170" s="842">
        <f>'crop''23'!G553:H553</f>
        <v>22.599999999999998</v>
      </c>
      <c r="H170" s="353">
        <f>'crop''23'!H553:I553</f>
        <v>0</v>
      </c>
      <c r="I170" s="353">
        <f>'crop''23'!I553:J553</f>
        <v>7.74</v>
      </c>
      <c r="J170" s="353">
        <f>'crop''23'!J553:K553</f>
        <v>64.02</v>
      </c>
      <c r="K170" s="353">
        <f>'crop''23'!K553:L553</f>
        <v>71.760000000000019</v>
      </c>
      <c r="L170" s="353">
        <f>'crop''23'!L553:M553</f>
        <v>0</v>
      </c>
      <c r="M170" s="842">
        <f>'crop''23'!M553:N553</f>
        <v>2.4400000000000004</v>
      </c>
      <c r="N170" s="842">
        <f>'crop''23'!N553:O553</f>
        <v>37</v>
      </c>
      <c r="O170" s="353">
        <f>'crop''23'!O553:P553</f>
        <v>0</v>
      </c>
      <c r="P170" s="353">
        <f>'crop''23'!P553:Q553</f>
        <v>10.240000000000002</v>
      </c>
      <c r="Q170" s="353">
        <f>'crop''23'!Q553:R553</f>
        <v>87.279999999999987</v>
      </c>
      <c r="R170" s="353">
        <f>'crop''23'!R553:S553</f>
        <v>97.52</v>
      </c>
      <c r="S170" s="355">
        <f>((R170/K170)-1)*100</f>
        <v>35.897435897435855</v>
      </c>
    </row>
    <row r="171" spans="1:32" ht="20.100000000000001" customHeight="1">
      <c r="A171" s="352" t="str">
        <f>'crop''23'!A594:B594</f>
        <v>OH White double total</v>
      </c>
      <c r="B171" s="352">
        <f>'crop''22 OH八重のみ'!B96</f>
        <v>0</v>
      </c>
      <c r="C171" s="352">
        <f>'crop''22 OH八重のみ'!C96</f>
        <v>0</v>
      </c>
      <c r="D171" s="352">
        <f>'crop''22 OH八重のみ'!D96</f>
        <v>0</v>
      </c>
      <c r="E171" s="353">
        <f>'crop''23'!E594:F594</f>
        <v>0.06</v>
      </c>
      <c r="F171" s="842">
        <f>'crop''23'!F594:G594</f>
        <v>0.27</v>
      </c>
      <c r="G171" s="842">
        <f>'crop''23'!G594:H594</f>
        <v>15.52</v>
      </c>
      <c r="H171" s="353">
        <f>'crop''23'!H594:I594</f>
        <v>0</v>
      </c>
      <c r="I171" s="353">
        <f>'crop''23'!I594:J594</f>
        <v>7.3199999999999994</v>
      </c>
      <c r="J171" s="353">
        <f>'crop''23'!J594:K594</f>
        <v>38.980000000000004</v>
      </c>
      <c r="K171" s="353">
        <f>'crop''23'!K594:L594</f>
        <v>46.300000000000018</v>
      </c>
      <c r="L171" s="353">
        <f>'crop''23'!L594:M594</f>
        <v>0.05</v>
      </c>
      <c r="M171" s="842">
        <f>'crop''23'!M594:N594</f>
        <v>2.0800000000000005</v>
      </c>
      <c r="N171" s="842">
        <f>'crop''23'!N594:O594</f>
        <v>21.129999999999992</v>
      </c>
      <c r="O171" s="353">
        <f>'crop''23'!O594:P594</f>
        <v>0</v>
      </c>
      <c r="P171" s="353">
        <f>'crop''23'!P594:Q594</f>
        <v>10.950000000000001</v>
      </c>
      <c r="Q171" s="353">
        <f>'crop''23'!Q594:R594</f>
        <v>50.350000000000009</v>
      </c>
      <c r="R171" s="353">
        <f>'crop''23'!R594:S594</f>
        <v>61.300000000000004</v>
      </c>
      <c r="S171" s="355">
        <f t="shared" ref="S171:S175" si="87">((R171/K171)-1)*100</f>
        <v>32.397408207343361</v>
      </c>
    </row>
    <row r="172" spans="1:32" ht="20.100000000000001" customHeight="1">
      <c r="A172" s="352" t="str">
        <f>'crop''23'!A619:B619</f>
        <v>OH Red double Total</v>
      </c>
      <c r="B172" s="352">
        <f>'crop''22 OH八重のみ'!B119</f>
        <v>0</v>
      </c>
      <c r="C172" s="352">
        <f>'crop''22 OH八重のみ'!C119</f>
        <v>0</v>
      </c>
      <c r="D172" s="352">
        <f>'crop''22 OH八重のみ'!D119</f>
        <v>0</v>
      </c>
      <c r="E172" s="353">
        <f>'crop''23'!E619:F619</f>
        <v>0</v>
      </c>
      <c r="F172" s="842">
        <f>'crop''23'!F619:G619</f>
        <v>7.0000000000000007E-2</v>
      </c>
      <c r="G172" s="842">
        <f>'crop''23'!G619:H619</f>
        <v>10.120000000000001</v>
      </c>
      <c r="H172" s="353">
        <f>'crop''23'!H619:I619</f>
        <v>0</v>
      </c>
      <c r="I172" s="353">
        <f>'crop''23'!I619:J619</f>
        <v>6.2</v>
      </c>
      <c r="J172" s="353">
        <f>'crop''23'!J619:K619</f>
        <v>27.53</v>
      </c>
      <c r="K172" s="353">
        <f>'crop''23'!K619:L619</f>
        <v>33.730000000000004</v>
      </c>
      <c r="L172" s="353">
        <f>'crop''23'!L619:M619</f>
        <v>0</v>
      </c>
      <c r="M172" s="842">
        <f>'crop''23'!M619:N619</f>
        <v>1.56</v>
      </c>
      <c r="N172" s="842">
        <f>'crop''23'!N619:O619</f>
        <v>11.27</v>
      </c>
      <c r="O172" s="353">
        <f>'crop''23'!O619:P619</f>
        <v>0</v>
      </c>
      <c r="P172" s="353">
        <f>'crop''23'!P619:Q619</f>
        <v>8.1799999999999979</v>
      </c>
      <c r="Q172" s="353">
        <f>'crop''23'!Q619:R619</f>
        <v>37.200000000000003</v>
      </c>
      <c r="R172" s="353">
        <f>'crop''23'!R619:S619</f>
        <v>45.38000000000001</v>
      </c>
      <c r="S172" s="355">
        <f t="shared" si="87"/>
        <v>34.5389860658168</v>
      </c>
    </row>
    <row r="173" spans="1:32" ht="20.100000000000001" customHeight="1">
      <c r="A173" s="352" t="str">
        <f>'crop''23'!A634:B634</f>
        <v>OH White/Yellow, Bi-color double Total</v>
      </c>
      <c r="B173" s="352">
        <f>'crop''22 OH八重のみ'!B146</f>
        <v>0</v>
      </c>
      <c r="C173" s="352">
        <f>'crop''22 OH八重のみ'!C146</f>
        <v>0</v>
      </c>
      <c r="D173" s="352">
        <f>'crop''22 OH八重のみ'!D146</f>
        <v>0</v>
      </c>
      <c r="E173" s="353">
        <f>'crop''23'!E634:F634</f>
        <v>0</v>
      </c>
      <c r="F173" s="842">
        <f>'crop''23'!F634:G634</f>
        <v>0</v>
      </c>
      <c r="G173" s="842">
        <f>'crop''23'!G634:H634</f>
        <v>0.22</v>
      </c>
      <c r="H173" s="353">
        <f>'crop''23'!H634:I634</f>
        <v>0</v>
      </c>
      <c r="I173" s="353">
        <f>'crop''23'!I634:J634</f>
        <v>0.22000000000000003</v>
      </c>
      <c r="J173" s="353">
        <f>'crop''23'!J634:K634</f>
        <v>0.51</v>
      </c>
      <c r="K173" s="353">
        <f>'crop''23'!K634:L634</f>
        <v>0.73000000000000009</v>
      </c>
      <c r="L173" s="353">
        <f>'crop''23'!L634:M634</f>
        <v>0.01</v>
      </c>
      <c r="M173" s="842">
        <f>'crop''23'!M634:N634</f>
        <v>7.0000000000000007E-2</v>
      </c>
      <c r="N173" s="842">
        <f>'crop''23'!N634:O634</f>
        <v>0.8</v>
      </c>
      <c r="O173" s="353">
        <f>'crop''23'!O634:P634</f>
        <v>0</v>
      </c>
      <c r="P173" s="353">
        <f>'crop''23'!P634:Q634</f>
        <v>0.21000000000000002</v>
      </c>
      <c r="Q173" s="353">
        <f>'crop''23'!Q634:R634</f>
        <v>2.2999999999999998</v>
      </c>
      <c r="R173" s="353">
        <f>'crop''23'!R634:S634</f>
        <v>2.5099999999999998</v>
      </c>
      <c r="S173" s="355">
        <f t="shared" si="87"/>
        <v>243.83561643835608</v>
      </c>
    </row>
    <row r="174" spans="1:32" ht="20.100000000000001" customHeight="1">
      <c r="A174" s="352" t="str">
        <f>'crop''23'!A651:B651</f>
        <v>OR Unknown double total</v>
      </c>
      <c r="B174" s="352">
        <f>'crop''22 OH八重のみ'!B160</f>
        <v>0</v>
      </c>
      <c r="C174" s="352">
        <f>'crop''22 OH八重のみ'!C160</f>
        <v>0</v>
      </c>
      <c r="D174" s="352">
        <f>'crop''22 OH八重のみ'!D160</f>
        <v>0</v>
      </c>
      <c r="E174" s="353">
        <f>'crop''23'!E651:F651</f>
        <v>0</v>
      </c>
      <c r="F174" s="842">
        <f>'crop''23'!F651:G651</f>
        <v>0</v>
      </c>
      <c r="G174" s="842">
        <f>'crop''23'!G651:H651</f>
        <v>0</v>
      </c>
      <c r="H174" s="353">
        <f>'crop''23'!H651:I651</f>
        <v>0</v>
      </c>
      <c r="I174" s="353">
        <f>'crop''23'!I651:J651</f>
        <v>0</v>
      </c>
      <c r="J174" s="353">
        <f>'crop''23'!J651:K651</f>
        <v>0</v>
      </c>
      <c r="K174" s="353">
        <f>'crop''23'!K651:L651</f>
        <v>0</v>
      </c>
      <c r="L174" s="353">
        <f>'crop''23'!L651:M651</f>
        <v>0</v>
      </c>
      <c r="M174" s="842">
        <f>'crop''23'!M651:N651</f>
        <v>0.12</v>
      </c>
      <c r="N174" s="842">
        <f>'crop''23'!N651:O651</f>
        <v>0</v>
      </c>
      <c r="O174" s="353">
        <f>'crop''23'!O651:P651</f>
        <v>0</v>
      </c>
      <c r="P174" s="353">
        <f>'crop''23'!P651:Q651</f>
        <v>0</v>
      </c>
      <c r="Q174" s="353">
        <f>'crop''23'!Q651:R651</f>
        <v>0.25</v>
      </c>
      <c r="R174" s="353">
        <f>'crop''23'!R651:S651</f>
        <v>0.25</v>
      </c>
      <c r="S174" s="355" t="e">
        <f t="shared" si="87"/>
        <v>#DIV/0!</v>
      </c>
    </row>
    <row r="175" spans="1:32" ht="20.100000000000001" customHeight="1">
      <c r="A175" s="352" t="str">
        <f>'crop''23'!A653</f>
        <v>Oriental double Total (on Listed)</v>
      </c>
      <c r="B175" s="352">
        <f>'crop''22 OH八重のみ'!B162</f>
        <v>0</v>
      </c>
      <c r="C175" s="352">
        <f>'crop''22 OH八重のみ'!C162</f>
        <v>0</v>
      </c>
      <c r="D175" s="352">
        <f>'crop''22 OH八重のみ'!D162</f>
        <v>0</v>
      </c>
      <c r="E175" s="353">
        <f>'crop''23'!E653</f>
        <v>0.06</v>
      </c>
      <c r="F175" s="842">
        <f>'crop''23'!F653</f>
        <v>1.5399999999999998</v>
      </c>
      <c r="G175" s="842">
        <f>'crop''23'!G653</f>
        <v>48.46</v>
      </c>
      <c r="H175" s="353">
        <f>'crop''23'!H653</f>
        <v>0</v>
      </c>
      <c r="I175" s="353">
        <f>'crop''23'!I653</f>
        <v>21.479999999999993</v>
      </c>
      <c r="J175" s="353">
        <f>'crop''23'!J653</f>
        <v>131.03999999999994</v>
      </c>
      <c r="K175" s="353">
        <f>'crop''23'!K653</f>
        <v>152.52000000000004</v>
      </c>
      <c r="L175" s="353">
        <f>'crop''23'!L653</f>
        <v>0.06</v>
      </c>
      <c r="M175" s="842">
        <f>'crop''23'!M653</f>
        <v>6.27</v>
      </c>
      <c r="N175" s="842">
        <f>'crop''23'!N653</f>
        <v>70.199999999999989</v>
      </c>
      <c r="O175" s="353">
        <f>'crop''23'!O653</f>
        <v>0</v>
      </c>
      <c r="P175" s="353">
        <f>'crop''23'!P653</f>
        <v>29.579999999999991</v>
      </c>
      <c r="Q175" s="353">
        <f>'crop''23'!Q653</f>
        <v>177.38</v>
      </c>
      <c r="R175" s="353">
        <f>'crop''23'!R653</f>
        <v>206.95999999999995</v>
      </c>
      <c r="S175" s="355">
        <f t="shared" si="87"/>
        <v>35.693679517440266</v>
      </c>
      <c r="AC175" s="356" t="s">
        <v>1567</v>
      </c>
      <c r="AD175" s="865">
        <v>46.878178735771378</v>
      </c>
    </row>
    <row r="176" spans="1:32" ht="20.100000000000001" customHeight="1">
      <c r="AC176" t="s">
        <v>1568</v>
      </c>
      <c r="AD176" s="866">
        <v>31.005085977234199</v>
      </c>
    </row>
    <row r="177" spans="1:32" ht="20.100000000000001" customHeight="1">
      <c r="AC177" t="s">
        <v>1566</v>
      </c>
      <c r="AD177" s="866">
        <v>21.981109227415843</v>
      </c>
    </row>
    <row r="178" spans="1:32" ht="20.100000000000001" customHeight="1">
      <c r="A178" s="875" t="s">
        <v>1668</v>
      </c>
      <c r="B178" s="350"/>
      <c r="C178" s="350"/>
      <c r="D178" s="350"/>
      <c r="AC178" s="356" t="s">
        <v>1570</v>
      </c>
      <c r="AD178" s="865">
        <v>0.13562605957859045</v>
      </c>
    </row>
    <row r="179" spans="1:32" customFormat="1" ht="20.100000000000001" customHeight="1">
      <c r="A179" s="473"/>
      <c r="B179" s="474"/>
      <c r="C179" s="475"/>
      <c r="D179" s="476"/>
      <c r="E179" s="1375" t="s">
        <v>1467</v>
      </c>
      <c r="F179" s="1376"/>
      <c r="G179" s="1376"/>
      <c r="H179" s="1376"/>
      <c r="I179" s="1376"/>
      <c r="J179" s="1376"/>
      <c r="K179" s="1427"/>
      <c r="L179" s="1375" t="s">
        <v>1468</v>
      </c>
      <c r="M179" s="1376"/>
      <c r="N179" s="1376"/>
      <c r="O179" s="1376"/>
      <c r="P179" s="1376"/>
      <c r="Q179" s="1376"/>
      <c r="R179" s="1427"/>
      <c r="S179" s="844"/>
      <c r="AC179" s="356" t="s">
        <v>1569</v>
      </c>
      <c r="AD179" s="865">
        <v>0</v>
      </c>
    </row>
    <row r="180" spans="1:32" customFormat="1" ht="39.950000000000003" customHeight="1">
      <c r="A180" s="479" t="s">
        <v>248</v>
      </c>
      <c r="B180" s="480" t="s">
        <v>57</v>
      </c>
      <c r="C180" s="481" t="s">
        <v>249</v>
      </c>
      <c r="D180" s="482" t="s">
        <v>250</v>
      </c>
      <c r="E180" s="483" t="s">
        <v>1405</v>
      </c>
      <c r="F180" s="484" t="s">
        <v>1499</v>
      </c>
      <c r="G180" s="818" t="s">
        <v>1498</v>
      </c>
      <c r="H180" s="845" t="s">
        <v>1513</v>
      </c>
      <c r="I180" s="845" t="s">
        <v>1514</v>
      </c>
      <c r="J180" s="818" t="s">
        <v>1406</v>
      </c>
      <c r="K180" s="274" t="s">
        <v>1515</v>
      </c>
      <c r="L180" s="483" t="s">
        <v>1405</v>
      </c>
      <c r="M180" s="484" t="s">
        <v>1499</v>
      </c>
      <c r="N180" s="818" t="s">
        <v>1498</v>
      </c>
      <c r="O180" s="845" t="s">
        <v>1513</v>
      </c>
      <c r="P180" s="845" t="s">
        <v>1514</v>
      </c>
      <c r="Q180" s="818" t="s">
        <v>1406</v>
      </c>
      <c r="R180" s="274" t="s">
        <v>1515</v>
      </c>
      <c r="S180" s="487" t="s">
        <v>1140</v>
      </c>
      <c r="AC180" s="356" t="s">
        <v>1571</v>
      </c>
      <c r="AD180" s="865">
        <v>0</v>
      </c>
    </row>
    <row r="181" spans="1:32" ht="20.100000000000001" customHeight="1">
      <c r="A181" s="352" t="str">
        <f t="shared" ref="A181:A186" si="88">A170</f>
        <v>OH Pink double Total</v>
      </c>
      <c r="B181" s="352"/>
      <c r="C181" s="352"/>
      <c r="D181" s="352"/>
      <c r="E181" s="353">
        <f>E170/E$175*100</f>
        <v>0</v>
      </c>
      <c r="F181" s="842">
        <f t="shared" ref="F181:R181" si="89">F170/F$175*100</f>
        <v>77.922077922077932</v>
      </c>
      <c r="G181" s="842">
        <f t="shared" si="89"/>
        <v>46.636401155592232</v>
      </c>
      <c r="H181" s="353" t="e">
        <f t="shared" si="89"/>
        <v>#DIV/0!</v>
      </c>
      <c r="I181" s="353">
        <f t="shared" si="89"/>
        <v>36.033519553072644</v>
      </c>
      <c r="J181" s="353">
        <f t="shared" si="89"/>
        <v>48.855311355311379</v>
      </c>
      <c r="K181" s="353">
        <f t="shared" si="89"/>
        <v>47.049567269866252</v>
      </c>
      <c r="L181" s="353">
        <f t="shared" si="89"/>
        <v>0</v>
      </c>
      <c r="M181" s="842">
        <f t="shared" si="89"/>
        <v>38.915470494417868</v>
      </c>
      <c r="N181" s="842">
        <f t="shared" si="89"/>
        <v>52.706552706552714</v>
      </c>
      <c r="O181" s="353" t="e">
        <f t="shared" si="89"/>
        <v>#DIV/0!</v>
      </c>
      <c r="P181" s="353">
        <f t="shared" si="89"/>
        <v>34.61798512508453</v>
      </c>
      <c r="Q181" s="353">
        <f t="shared" si="89"/>
        <v>49.205096403202155</v>
      </c>
      <c r="R181" s="353">
        <f t="shared" si="89"/>
        <v>47.12021646695014</v>
      </c>
      <c r="S181" s="353">
        <f t="shared" ref="S181:S186" si="90">(R181/K181-1)*100</f>
        <v>0.15015907942077522</v>
      </c>
      <c r="AF181" s="357"/>
    </row>
    <row r="182" spans="1:32" ht="20.100000000000001" customHeight="1">
      <c r="A182" s="352" t="str">
        <f t="shared" si="88"/>
        <v>OH White double total</v>
      </c>
      <c r="B182" s="352"/>
      <c r="C182" s="352"/>
      <c r="D182" s="352"/>
      <c r="E182" s="353">
        <f>E171/E$175*100</f>
        <v>100</v>
      </c>
      <c r="F182" s="842">
        <f t="shared" ref="F182:R182" si="91">F171/F$175*100</f>
        <v>17.532467532467535</v>
      </c>
      <c r="G182" s="842">
        <f t="shared" si="91"/>
        <v>32.026413536937682</v>
      </c>
      <c r="H182" s="353" t="e">
        <f t="shared" si="91"/>
        <v>#DIV/0!</v>
      </c>
      <c r="I182" s="353">
        <f t="shared" si="91"/>
        <v>34.078212290502805</v>
      </c>
      <c r="J182" s="353">
        <f t="shared" si="91"/>
        <v>29.746642246642264</v>
      </c>
      <c r="K182" s="353">
        <f t="shared" si="91"/>
        <v>30.356674534487283</v>
      </c>
      <c r="L182" s="353">
        <f t="shared" si="91"/>
        <v>83.333333333333343</v>
      </c>
      <c r="M182" s="842">
        <f t="shared" si="91"/>
        <v>33.173843700159502</v>
      </c>
      <c r="N182" s="842">
        <f t="shared" si="91"/>
        <v>30.099715099715091</v>
      </c>
      <c r="O182" s="353" t="e">
        <f t="shared" si="91"/>
        <v>#DIV/0!</v>
      </c>
      <c r="P182" s="353">
        <f t="shared" si="91"/>
        <v>37.018255578093324</v>
      </c>
      <c r="Q182" s="353">
        <f t="shared" si="91"/>
        <v>28.385387304092912</v>
      </c>
      <c r="R182" s="353">
        <f t="shared" si="91"/>
        <v>29.619250096637039</v>
      </c>
      <c r="S182" s="353">
        <f t="shared" si="90"/>
        <v>-2.4292003296094822</v>
      </c>
      <c r="AF182" s="357"/>
    </row>
    <row r="183" spans="1:32" ht="20.100000000000001" customHeight="1">
      <c r="A183" s="352" t="str">
        <f t="shared" si="88"/>
        <v>OH Red double Total</v>
      </c>
      <c r="B183" s="352"/>
      <c r="C183" s="352"/>
      <c r="D183" s="352"/>
      <c r="E183" s="353">
        <f>E172/E$175*100</f>
        <v>0</v>
      </c>
      <c r="F183" s="842">
        <f t="shared" ref="F183:R183" si="92">F172/F$175*100</f>
        <v>4.5454545454545459</v>
      </c>
      <c r="G183" s="842">
        <f t="shared" si="92"/>
        <v>20.883202641353694</v>
      </c>
      <c r="H183" s="353" t="e">
        <f t="shared" si="92"/>
        <v>#DIV/0!</v>
      </c>
      <c r="I183" s="353">
        <f t="shared" si="92"/>
        <v>28.864059590316582</v>
      </c>
      <c r="J183" s="353">
        <f t="shared" si="92"/>
        <v>21.008852258852269</v>
      </c>
      <c r="K183" s="353">
        <f t="shared" si="92"/>
        <v>22.115132441646995</v>
      </c>
      <c r="L183" s="353">
        <f t="shared" si="92"/>
        <v>0</v>
      </c>
      <c r="M183" s="842">
        <f t="shared" si="92"/>
        <v>24.880382775119621</v>
      </c>
      <c r="N183" s="842">
        <f t="shared" si="92"/>
        <v>16.054131054131059</v>
      </c>
      <c r="O183" s="353" t="e">
        <f t="shared" si="92"/>
        <v>#DIV/0!</v>
      </c>
      <c r="P183" s="353">
        <f t="shared" si="92"/>
        <v>27.653820148749158</v>
      </c>
      <c r="Q183" s="353">
        <f t="shared" si="92"/>
        <v>20.971924681474803</v>
      </c>
      <c r="R183" s="353">
        <f t="shared" si="92"/>
        <v>21.926942404329349</v>
      </c>
      <c r="S183" s="353">
        <f t="shared" si="90"/>
        <v>-0.85095595884042696</v>
      </c>
      <c r="AF183" s="357"/>
    </row>
    <row r="184" spans="1:32" ht="20.100000000000001" customHeight="1">
      <c r="A184" s="352" t="str">
        <f t="shared" si="88"/>
        <v>OH White/Yellow, Bi-color double Total</v>
      </c>
      <c r="B184" s="352"/>
      <c r="C184" s="352"/>
      <c r="D184" s="352"/>
      <c r="E184" s="353">
        <f>E173/E$175*100</f>
        <v>0</v>
      </c>
      <c r="F184" s="842">
        <f t="shared" ref="F184:R184" si="93">F173/F$175*100</f>
        <v>0</v>
      </c>
      <c r="G184" s="842">
        <f t="shared" si="93"/>
        <v>0.4539826661163846</v>
      </c>
      <c r="H184" s="353" t="e">
        <f t="shared" si="93"/>
        <v>#DIV/0!</v>
      </c>
      <c r="I184" s="353">
        <f t="shared" si="93"/>
        <v>1.024208566108008</v>
      </c>
      <c r="J184" s="353">
        <f t="shared" si="93"/>
        <v>0.38919413919413937</v>
      </c>
      <c r="K184" s="353">
        <f t="shared" si="93"/>
        <v>0.47862575399947543</v>
      </c>
      <c r="L184" s="353">
        <f t="shared" si="93"/>
        <v>16.666666666666668</v>
      </c>
      <c r="M184" s="842">
        <f t="shared" si="93"/>
        <v>1.1164274322169061</v>
      </c>
      <c r="N184" s="842">
        <f t="shared" si="93"/>
        <v>1.1396011396011398</v>
      </c>
      <c r="O184" s="353" t="e">
        <f t="shared" si="93"/>
        <v>#DIV/0!</v>
      </c>
      <c r="P184" s="353">
        <f t="shared" si="93"/>
        <v>0.70993914807302261</v>
      </c>
      <c r="Q184" s="353">
        <f t="shared" si="93"/>
        <v>1.296651257187958</v>
      </c>
      <c r="R184" s="353">
        <f t="shared" si="93"/>
        <v>1.2127947429454968</v>
      </c>
      <c r="S184" s="353">
        <f t="shared" si="90"/>
        <v>153.39103314253043</v>
      </c>
      <c r="AF184" s="357"/>
    </row>
    <row r="185" spans="1:32" ht="20.100000000000001" customHeight="1">
      <c r="A185" s="352" t="str">
        <f t="shared" si="88"/>
        <v>OR Unknown double total</v>
      </c>
      <c r="B185" s="352"/>
      <c r="C185" s="352"/>
      <c r="D185" s="352"/>
      <c r="E185" s="353">
        <f>E174/E$175*100</f>
        <v>0</v>
      </c>
      <c r="F185" s="842">
        <f t="shared" ref="F185:R185" si="94">F174/F$175*100</f>
        <v>0</v>
      </c>
      <c r="G185" s="842">
        <f t="shared" si="94"/>
        <v>0</v>
      </c>
      <c r="H185" s="353" t="e">
        <f t="shared" si="94"/>
        <v>#DIV/0!</v>
      </c>
      <c r="I185" s="353">
        <f t="shared" si="94"/>
        <v>0</v>
      </c>
      <c r="J185" s="353">
        <f t="shared" si="94"/>
        <v>0</v>
      </c>
      <c r="K185" s="353">
        <f t="shared" si="94"/>
        <v>0</v>
      </c>
      <c r="L185" s="353">
        <f t="shared" si="94"/>
        <v>0</v>
      </c>
      <c r="M185" s="842">
        <f t="shared" si="94"/>
        <v>1.9138755980861244</v>
      </c>
      <c r="N185" s="842">
        <f t="shared" si="94"/>
        <v>0</v>
      </c>
      <c r="O185" s="353" t="e">
        <f t="shared" si="94"/>
        <v>#DIV/0!</v>
      </c>
      <c r="P185" s="353">
        <f t="shared" si="94"/>
        <v>0</v>
      </c>
      <c r="Q185" s="353">
        <f t="shared" si="94"/>
        <v>0.14094035404216937</v>
      </c>
      <c r="R185" s="353">
        <f t="shared" si="94"/>
        <v>0.12079628913799771</v>
      </c>
      <c r="S185" s="353" t="e">
        <f t="shared" si="90"/>
        <v>#DIV/0!</v>
      </c>
    </row>
    <row r="186" spans="1:32" ht="20.100000000000001" customHeight="1">
      <c r="A186" s="352" t="str">
        <f t="shared" si="88"/>
        <v>Oriental double Total (on Listed)</v>
      </c>
      <c r="B186" s="352"/>
      <c r="C186" s="352"/>
      <c r="D186" s="352"/>
      <c r="E186" s="353">
        <f>SUM(E181:E185)</f>
        <v>100</v>
      </c>
      <c r="F186" s="842">
        <f t="shared" ref="F186:R186" si="95">SUM(F181:F185)</f>
        <v>100.00000000000001</v>
      </c>
      <c r="G186" s="842">
        <f t="shared" si="95"/>
        <v>99.999999999999986</v>
      </c>
      <c r="H186" s="353" t="e">
        <f t="shared" si="95"/>
        <v>#DIV/0!</v>
      </c>
      <c r="I186" s="353">
        <f t="shared" si="95"/>
        <v>100.00000000000004</v>
      </c>
      <c r="J186" s="353">
        <f t="shared" si="95"/>
        <v>100.00000000000006</v>
      </c>
      <c r="K186" s="353">
        <f t="shared" si="95"/>
        <v>100</v>
      </c>
      <c r="L186" s="353">
        <f t="shared" si="95"/>
        <v>100.00000000000001</v>
      </c>
      <c r="M186" s="842">
        <f t="shared" si="95"/>
        <v>100.00000000000003</v>
      </c>
      <c r="N186" s="842">
        <f t="shared" si="95"/>
        <v>100.00000000000001</v>
      </c>
      <c r="O186" s="353" t="e">
        <f t="shared" si="95"/>
        <v>#DIV/0!</v>
      </c>
      <c r="P186" s="353">
        <f t="shared" si="95"/>
        <v>100.00000000000004</v>
      </c>
      <c r="Q186" s="353">
        <f t="shared" si="95"/>
        <v>100</v>
      </c>
      <c r="R186" s="353">
        <f t="shared" si="95"/>
        <v>100.00000000000001</v>
      </c>
      <c r="S186" s="353">
        <f t="shared" si="90"/>
        <v>2.2204460492503131E-14</v>
      </c>
    </row>
    <row r="187" spans="1:32" ht="20.100000000000001" customHeight="1">
      <c r="AC187"/>
      <c r="AD187"/>
    </row>
    <row r="188" spans="1:32" ht="20.100000000000001" customHeight="1">
      <c r="AC188"/>
      <c r="AD188"/>
    </row>
    <row r="189" spans="1:32" ht="20.100000000000001" customHeight="1">
      <c r="A189" s="372" t="s">
        <v>1186</v>
      </c>
      <c r="B189" s="350"/>
      <c r="C189" s="350"/>
      <c r="D189" s="350"/>
    </row>
    <row r="190" spans="1:32" customFormat="1" ht="20.100000000000001" customHeight="1">
      <c r="A190" s="473"/>
      <c r="B190" s="474"/>
      <c r="C190" s="475"/>
      <c r="D190" s="476"/>
      <c r="E190" s="1375" t="s">
        <v>1467</v>
      </c>
      <c r="F190" s="1376"/>
      <c r="G190" s="1376"/>
      <c r="H190" s="1376"/>
      <c r="I190" s="1376"/>
      <c r="J190" s="1376"/>
      <c r="K190" s="1427"/>
      <c r="L190" s="1375" t="s">
        <v>1468</v>
      </c>
      <c r="M190" s="1376"/>
      <c r="N190" s="1376"/>
      <c r="O190" s="1376"/>
      <c r="P190" s="1376"/>
      <c r="Q190" s="1376"/>
      <c r="R190" s="1427"/>
      <c r="S190" s="844"/>
      <c r="AC190" s="356"/>
      <c r="AD190" s="356"/>
    </row>
    <row r="191" spans="1:32" customFormat="1" ht="39.950000000000003" customHeight="1">
      <c r="A191" s="479" t="s">
        <v>248</v>
      </c>
      <c r="B191" s="480" t="s">
        <v>57</v>
      </c>
      <c r="C191" s="481" t="s">
        <v>249</v>
      </c>
      <c r="D191" s="482" t="s">
        <v>250</v>
      </c>
      <c r="E191" s="483" t="s">
        <v>1405</v>
      </c>
      <c r="F191" s="484" t="s">
        <v>1499</v>
      </c>
      <c r="G191" s="818" t="s">
        <v>1498</v>
      </c>
      <c r="H191" s="845" t="s">
        <v>1513</v>
      </c>
      <c r="I191" s="845" t="s">
        <v>1514</v>
      </c>
      <c r="J191" s="818" t="s">
        <v>1406</v>
      </c>
      <c r="K191" s="274" t="s">
        <v>1515</v>
      </c>
      <c r="L191" s="483" t="s">
        <v>1405</v>
      </c>
      <c r="M191" s="484" t="s">
        <v>1499</v>
      </c>
      <c r="N191" s="818" t="s">
        <v>1498</v>
      </c>
      <c r="O191" s="845" t="s">
        <v>1513</v>
      </c>
      <c r="P191" s="845" t="s">
        <v>1514</v>
      </c>
      <c r="Q191" s="818" t="s">
        <v>1406</v>
      </c>
      <c r="R191" s="274" t="s">
        <v>1515</v>
      </c>
      <c r="S191" s="487" t="s">
        <v>1140</v>
      </c>
      <c r="AC191" s="356"/>
      <c r="AD191" s="356"/>
    </row>
    <row r="192" spans="1:32" ht="20.100000000000001" customHeight="1">
      <c r="A192" s="352" t="str">
        <f>'crop''23'!A683</f>
        <v>OT Yellow Total</v>
      </c>
      <c r="B192" s="352">
        <f>'crop''23'!B683</f>
        <v>0</v>
      </c>
      <c r="C192" s="352">
        <f>'crop''23'!C683</f>
        <v>0</v>
      </c>
      <c r="D192" s="352">
        <f>'crop''23'!D683</f>
        <v>0</v>
      </c>
      <c r="E192" s="353">
        <f>'crop''23'!E683</f>
        <v>0.27</v>
      </c>
      <c r="F192" s="842">
        <f>'crop''23'!F683</f>
        <v>11.030000000000001</v>
      </c>
      <c r="G192" s="842">
        <f>'crop''23'!G683</f>
        <v>38.230000000000004</v>
      </c>
      <c r="H192" s="353">
        <f>'crop''23'!H683</f>
        <v>0</v>
      </c>
      <c r="I192" s="353">
        <f>'crop''23'!I683</f>
        <v>58.400000000000006</v>
      </c>
      <c r="J192" s="353">
        <f>'crop''23'!J683</f>
        <v>179.52000000000004</v>
      </c>
      <c r="K192" s="353">
        <f>'crop''23'!K683</f>
        <v>237.92000000000002</v>
      </c>
      <c r="L192" s="353">
        <f>'crop''23'!L683</f>
        <v>0.24000000000000002</v>
      </c>
      <c r="M192" s="842">
        <f>'crop''23'!M683</f>
        <v>7.26</v>
      </c>
      <c r="N192" s="842">
        <f>'crop''23'!N683</f>
        <v>50.9</v>
      </c>
      <c r="O192" s="353">
        <f>'crop''23'!O683</f>
        <v>0</v>
      </c>
      <c r="P192" s="353">
        <f>'crop''23'!P683</f>
        <v>59.2</v>
      </c>
      <c r="Q192" s="353">
        <f>'crop''23'!Q683</f>
        <v>158.63</v>
      </c>
      <c r="R192" s="353">
        <f>'crop''23'!R683</f>
        <v>217.83</v>
      </c>
      <c r="S192" s="355">
        <f>'crop 22'!S619</f>
        <v>-8.4440147948890427</v>
      </c>
    </row>
    <row r="193" spans="1:33" ht="20.100000000000001" customHeight="1">
      <c r="A193" s="352" t="str">
        <f>'crop''23'!A721</f>
        <v>OT Pink Total</v>
      </c>
      <c r="B193" s="352">
        <f>'crop''23'!B721</f>
        <v>0</v>
      </c>
      <c r="C193" s="352">
        <f>'crop''23'!C721</f>
        <v>0</v>
      </c>
      <c r="D193" s="352">
        <f>'crop''23'!D721</f>
        <v>0</v>
      </c>
      <c r="E193" s="353">
        <f>'crop''23'!E721</f>
        <v>0.38</v>
      </c>
      <c r="F193" s="842">
        <f>'crop''23'!F721</f>
        <v>18.84</v>
      </c>
      <c r="G193" s="842">
        <f>'crop''23'!G721</f>
        <v>40.659999999999997</v>
      </c>
      <c r="H193" s="353">
        <f>'crop''23'!H721</f>
        <v>0</v>
      </c>
      <c r="I193" s="353">
        <f>'crop''23'!I721</f>
        <v>23.949999999999996</v>
      </c>
      <c r="J193" s="353">
        <f>'crop''23'!J721</f>
        <v>171.29</v>
      </c>
      <c r="K193" s="353">
        <f>'crop''23'!K721</f>
        <v>195.24</v>
      </c>
      <c r="L193" s="353">
        <f>'crop''23'!L721</f>
        <v>0.17</v>
      </c>
      <c r="M193" s="842">
        <f>'crop''23'!M721</f>
        <v>10.709999999999997</v>
      </c>
      <c r="N193" s="842">
        <f>'crop''23'!N721</f>
        <v>52.139999999999993</v>
      </c>
      <c r="O193" s="353">
        <f>'crop''23'!O721</f>
        <v>0.72</v>
      </c>
      <c r="P193" s="353">
        <f>'crop''23'!P721</f>
        <v>35.439999999999991</v>
      </c>
      <c r="Q193" s="353">
        <f>'crop''23'!Q721</f>
        <v>193.52</v>
      </c>
      <c r="R193" s="353">
        <f>'crop''23'!R721</f>
        <v>228.96</v>
      </c>
      <c r="S193" s="355">
        <f>'crop 22'!S657</f>
        <v>17.27105101413644</v>
      </c>
    </row>
    <row r="194" spans="1:33" ht="20.100000000000001" customHeight="1">
      <c r="A194" s="352" t="str">
        <f>'crop''23'!A746</f>
        <v>OT White total</v>
      </c>
      <c r="B194" s="352">
        <f>'crop''23'!B746</f>
        <v>0</v>
      </c>
      <c r="C194" s="352">
        <f>'crop''23'!C746</f>
        <v>0</v>
      </c>
      <c r="D194" s="352">
        <f>'crop''23'!D746</f>
        <v>0</v>
      </c>
      <c r="E194" s="353">
        <f>'crop''23'!E746</f>
        <v>0.13</v>
      </c>
      <c r="F194" s="842">
        <f>'crop''23'!F746</f>
        <v>19.700000000000003</v>
      </c>
      <c r="G194" s="842">
        <f>'crop''23'!G746</f>
        <v>33.020000000000003</v>
      </c>
      <c r="H194" s="353">
        <f>'crop''23'!H746</f>
        <v>0.77</v>
      </c>
      <c r="I194" s="353">
        <f>'crop''23'!I746</f>
        <v>39.209999999999994</v>
      </c>
      <c r="J194" s="353">
        <f>'crop''23'!J746</f>
        <v>165.82</v>
      </c>
      <c r="K194" s="353">
        <f>'crop''23'!K746</f>
        <v>205.02999999999997</v>
      </c>
      <c r="L194" s="353">
        <f>'crop''23'!L746</f>
        <v>0.25</v>
      </c>
      <c r="M194" s="842">
        <f>'crop''23'!M746</f>
        <v>13.030000000000001</v>
      </c>
      <c r="N194" s="842">
        <f>'crop''23'!N746</f>
        <v>43.440000000000005</v>
      </c>
      <c r="O194" s="353">
        <f>'crop''23'!O746</f>
        <v>2.4500000000000002</v>
      </c>
      <c r="P194" s="353">
        <f>'crop''23'!P746</f>
        <v>47.14</v>
      </c>
      <c r="Q194" s="353">
        <f>'crop''23'!Q746</f>
        <v>201.79999999999998</v>
      </c>
      <c r="R194" s="353">
        <f>'crop''23'!R746</f>
        <v>248.94000000000003</v>
      </c>
      <c r="S194" s="355">
        <f>'crop 22'!S682</f>
        <v>21.41637809101109</v>
      </c>
      <c r="AC194" s="356" t="s">
        <v>1566</v>
      </c>
      <c r="AD194" s="866">
        <v>27.507538089818084</v>
      </c>
    </row>
    <row r="195" spans="1:33" ht="20.100000000000001" customHeight="1">
      <c r="A195" s="352" t="str">
        <f>'crop''23'!A779</f>
        <v>OT Red Total</v>
      </c>
      <c r="B195" s="352">
        <f>'crop''23'!B779</f>
        <v>0</v>
      </c>
      <c r="C195" s="352">
        <f>'crop''23'!C779</f>
        <v>0</v>
      </c>
      <c r="D195" s="352">
        <f>'crop''23'!D779</f>
        <v>0</v>
      </c>
      <c r="E195" s="353">
        <f>'crop''23'!E779</f>
        <v>0.32</v>
      </c>
      <c r="F195" s="842">
        <f>'crop''23'!F779</f>
        <v>19.64</v>
      </c>
      <c r="G195" s="842">
        <f>'crop''23'!G779</f>
        <v>55.07</v>
      </c>
      <c r="H195" s="353">
        <f>'crop''23'!H779</f>
        <v>0</v>
      </c>
      <c r="I195" s="353">
        <f>'crop''23'!I779</f>
        <v>34.459999999999994</v>
      </c>
      <c r="J195" s="353">
        <f>'crop''23'!J779</f>
        <v>234.6</v>
      </c>
      <c r="K195" s="353">
        <f>'crop''23'!K779</f>
        <v>269.06</v>
      </c>
      <c r="L195" s="353">
        <f>'crop''23'!L779</f>
        <v>0.25</v>
      </c>
      <c r="M195" s="842">
        <f>'crop''23'!M779</f>
        <v>16.34</v>
      </c>
      <c r="N195" s="842">
        <f>'crop''23'!N779</f>
        <v>63.03</v>
      </c>
      <c r="O195" s="353">
        <f>'crop''23'!O779</f>
        <v>0.19</v>
      </c>
      <c r="P195" s="353">
        <f>'crop''23'!P779</f>
        <v>45.79</v>
      </c>
      <c r="Q195" s="353">
        <f>'crop''23'!Q779</f>
        <v>229.71999999999997</v>
      </c>
      <c r="R195" s="353">
        <f>'crop''23'!R779</f>
        <v>275.51</v>
      </c>
      <c r="S195" s="355">
        <f>'crop 22'!S715</f>
        <v>2.3972348175128166</v>
      </c>
      <c r="AC195" s="356" t="s">
        <v>1568</v>
      </c>
      <c r="AD195" s="865">
        <v>24.854729527346795</v>
      </c>
    </row>
    <row r="196" spans="1:33" ht="20.100000000000001" customHeight="1">
      <c r="A196" s="352" t="str">
        <f>'crop''23'!A790:B790</f>
        <v>OT Orange, Apricot Total</v>
      </c>
      <c r="B196" s="352">
        <f>'crop''23'!B790:C790</f>
        <v>0</v>
      </c>
      <c r="C196" s="352">
        <f>'crop''23'!C790:D790</f>
        <v>0</v>
      </c>
      <c r="D196" s="352">
        <f>'crop''23'!D790:E790</f>
        <v>0</v>
      </c>
      <c r="E196" s="353">
        <f>'crop''23'!E790:F790</f>
        <v>0</v>
      </c>
      <c r="F196" s="842">
        <f>'crop''23'!F790:G790</f>
        <v>0.57000000000000006</v>
      </c>
      <c r="G196" s="842">
        <f>'crop''23'!G790:H790</f>
        <v>6.46</v>
      </c>
      <c r="H196" s="353">
        <f>'crop''23'!H790:I790</f>
        <v>0</v>
      </c>
      <c r="I196" s="353">
        <f>'crop''23'!I790:J790</f>
        <v>1.6300000000000001</v>
      </c>
      <c r="J196" s="353">
        <f>'crop''23'!J790:K790</f>
        <v>19.439999999999998</v>
      </c>
      <c r="K196" s="353">
        <f>'crop''23'!K790:L790</f>
        <v>21.07</v>
      </c>
      <c r="L196" s="353">
        <f>'crop''23'!L790:M790</f>
        <v>0</v>
      </c>
      <c r="M196" s="842">
        <f>'crop''23'!M790:N790</f>
        <v>0.2</v>
      </c>
      <c r="N196" s="842">
        <f>'crop''23'!N790:O790</f>
        <v>6.29</v>
      </c>
      <c r="O196" s="353">
        <f>'crop''23'!O790:P790</f>
        <v>0</v>
      </c>
      <c r="P196" s="353">
        <f>'crop''23'!P790:Q790</f>
        <v>2.46</v>
      </c>
      <c r="Q196" s="353">
        <f>'crop''23'!Q790:R790</f>
        <v>22.42</v>
      </c>
      <c r="R196" s="353">
        <f>'crop''23'!R790:S790</f>
        <v>24.88</v>
      </c>
      <c r="S196" s="355">
        <f>'crop 22'!S726</f>
        <v>18.082581869957281</v>
      </c>
      <c r="AC196" s="356" t="s">
        <v>1567</v>
      </c>
      <c r="AD196" s="865">
        <v>22.859881387407896</v>
      </c>
    </row>
    <row r="197" spans="1:33" ht="20.100000000000001" customHeight="1">
      <c r="A197" s="352" t="str">
        <f>'crop''23'!A798</f>
        <v>OT Bi-color total</v>
      </c>
      <c r="B197" s="352">
        <f>'crop''23'!B798</f>
        <v>0</v>
      </c>
      <c r="C197" s="352">
        <f>'crop''23'!C798</f>
        <v>0</v>
      </c>
      <c r="D197" s="352">
        <f>'crop''23'!D798</f>
        <v>0</v>
      </c>
      <c r="E197" s="353">
        <f>'crop''23'!E798</f>
        <v>0.01</v>
      </c>
      <c r="F197" s="842">
        <f>'crop''23'!F798</f>
        <v>0.99</v>
      </c>
      <c r="G197" s="842">
        <f>'crop''23'!G798</f>
        <v>1.03</v>
      </c>
      <c r="H197" s="353">
        <f>'crop''23'!H798</f>
        <v>0</v>
      </c>
      <c r="I197" s="353">
        <f>'crop''23'!I798</f>
        <v>0.41</v>
      </c>
      <c r="J197" s="353">
        <f>'crop''23'!J798</f>
        <v>4.51</v>
      </c>
      <c r="K197" s="353">
        <f>'crop''23'!K798</f>
        <v>4.92</v>
      </c>
      <c r="L197" s="353">
        <f>'crop''23'!L798</f>
        <v>0.01</v>
      </c>
      <c r="M197" s="842">
        <f>'crop''23'!M798</f>
        <v>0.56000000000000005</v>
      </c>
      <c r="N197" s="842">
        <f>'crop''23'!N798</f>
        <v>0.77</v>
      </c>
      <c r="O197" s="353">
        <f>'crop''23'!O798</f>
        <v>0</v>
      </c>
      <c r="P197" s="353">
        <f>'crop''23'!P798</f>
        <v>0.45</v>
      </c>
      <c r="Q197" s="353">
        <f>'crop''23'!Q798</f>
        <v>4.7300000000000004</v>
      </c>
      <c r="R197" s="353">
        <f>'crop''23'!R798</f>
        <v>5.1800000000000006</v>
      </c>
      <c r="S197" s="355">
        <f>'crop 22'!S734</f>
        <v>5.2845528455284674</v>
      </c>
      <c r="AC197" s="356" t="s">
        <v>1572</v>
      </c>
      <c r="AD197" s="865">
        <v>21.748637153297789</v>
      </c>
    </row>
    <row r="198" spans="1:33" ht="20.100000000000001" customHeight="1">
      <c r="A198" s="352" t="str">
        <f>'crop''23'!A805</f>
        <v>Unknown　Total</v>
      </c>
      <c r="B198" s="352">
        <f>'crop''23'!B805</f>
        <v>0</v>
      </c>
      <c r="C198" s="352">
        <f>'crop''23'!C805</f>
        <v>0</v>
      </c>
      <c r="D198" s="352">
        <f>'crop''23'!D805</f>
        <v>0</v>
      </c>
      <c r="E198" s="353">
        <f>'crop''23'!E805</f>
        <v>0</v>
      </c>
      <c r="F198" s="842">
        <f>'crop''23'!F805</f>
        <v>0</v>
      </c>
      <c r="G198" s="842">
        <f>'crop''23'!G805</f>
        <v>0</v>
      </c>
      <c r="H198" s="353">
        <f>'crop''23'!H805</f>
        <v>0</v>
      </c>
      <c r="I198" s="353">
        <f>'crop''23'!I805</f>
        <v>0</v>
      </c>
      <c r="J198" s="353">
        <f>'crop''23'!J805</f>
        <v>0</v>
      </c>
      <c r="K198" s="353">
        <f>'crop''23'!K805</f>
        <v>0</v>
      </c>
      <c r="L198" s="353">
        <f>'crop''23'!L805</f>
        <v>0.05</v>
      </c>
      <c r="M198" s="842">
        <f>'crop''23'!M805</f>
        <v>0</v>
      </c>
      <c r="N198" s="842">
        <f>'crop''23'!N805</f>
        <v>0</v>
      </c>
      <c r="O198" s="353">
        <f>'crop''23'!O805</f>
        <v>0</v>
      </c>
      <c r="P198" s="353">
        <f>'crop''23'!P805</f>
        <v>0</v>
      </c>
      <c r="Q198" s="353">
        <f>'crop''23'!Q805</f>
        <v>0.28000000000000003</v>
      </c>
      <c r="R198" s="353">
        <f>'crop''23'!R805</f>
        <v>0.28000000000000003</v>
      </c>
      <c r="S198" s="355" t="e">
        <f>'crop 22'!S741</f>
        <v>#DIV/0!</v>
      </c>
      <c r="AC198" s="356" t="s">
        <v>1569</v>
      </c>
      <c r="AD198" s="866">
        <v>2.4840751612452321</v>
      </c>
    </row>
    <row r="199" spans="1:33" ht="20.100000000000001" customHeight="1">
      <c r="A199" s="352" t="str">
        <f>'crop''23'!A807</f>
        <v>OT hybrid Total (on Listed)</v>
      </c>
      <c r="B199" s="352">
        <f>'crop''23'!B807</f>
        <v>0</v>
      </c>
      <c r="C199" s="352">
        <f>'crop''23'!C807</f>
        <v>0</v>
      </c>
      <c r="D199" s="352">
        <f>'crop''23'!D807</f>
        <v>0</v>
      </c>
      <c r="E199" s="353">
        <f>'crop''23'!E807</f>
        <v>1.1100000000000001</v>
      </c>
      <c r="F199" s="842">
        <f>'crop''23'!F807</f>
        <v>70.77000000000001</v>
      </c>
      <c r="G199" s="842">
        <f>'crop''23'!G807</f>
        <v>174.47000000000003</v>
      </c>
      <c r="H199" s="353">
        <f>'crop''23'!H807</f>
        <v>0.77</v>
      </c>
      <c r="I199" s="353">
        <f>'crop''23'!I807</f>
        <v>158.06000000000006</v>
      </c>
      <c r="J199" s="353">
        <f>'crop''23'!J807</f>
        <v>775.18</v>
      </c>
      <c r="K199" s="353">
        <f>'crop''23'!K807</f>
        <v>933.23999999999967</v>
      </c>
      <c r="L199" s="353">
        <f>'crop''23'!L807</f>
        <v>0.97000000000000031</v>
      </c>
      <c r="M199" s="842">
        <f>'crop''23'!M807</f>
        <v>48.099999999999994</v>
      </c>
      <c r="N199" s="842">
        <f>'crop''23'!N807</f>
        <v>216.57000000000005</v>
      </c>
      <c r="O199" s="353">
        <f>'crop''23'!O807</f>
        <v>3.3600000000000003</v>
      </c>
      <c r="P199" s="353">
        <f>'crop''23'!P807</f>
        <v>190.47999999999996</v>
      </c>
      <c r="Q199" s="353">
        <f>'crop''23'!Q807</f>
        <v>811.09999999999991</v>
      </c>
      <c r="R199" s="353">
        <f>'crop''23'!R807</f>
        <v>1001.58</v>
      </c>
      <c r="S199" s="355">
        <f>'crop 22'!S743</f>
        <v>7.3228751446573703</v>
      </c>
      <c r="AC199" s="356" t="s">
        <v>1570</v>
      </c>
      <c r="AD199" s="865">
        <v>0.51718285109526951</v>
      </c>
    </row>
    <row r="200" spans="1:33" ht="20.100000000000001" customHeight="1">
      <c r="A200" s="366"/>
      <c r="B200" s="366"/>
      <c r="C200" s="366"/>
      <c r="D200" s="366"/>
      <c r="E200" s="376"/>
      <c r="F200" s="376"/>
      <c r="G200" s="376"/>
      <c r="H200" s="376"/>
      <c r="I200" s="376"/>
      <c r="J200" s="376"/>
      <c r="K200" s="376"/>
      <c r="L200" s="376"/>
      <c r="M200" s="376"/>
      <c r="N200" s="376"/>
      <c r="O200" s="376"/>
      <c r="P200" s="376"/>
      <c r="Q200" s="376"/>
      <c r="R200" s="376"/>
      <c r="S200" s="377"/>
      <c r="AC200" s="356" t="s">
        <v>1571</v>
      </c>
      <c r="AD200" s="865">
        <v>2.7955829788933486E-2</v>
      </c>
    </row>
    <row r="201" spans="1:33" ht="20.100000000000001" customHeight="1"/>
    <row r="202" spans="1:33" ht="20.100000000000001" customHeight="1">
      <c r="A202" s="372" t="s">
        <v>1189</v>
      </c>
      <c r="B202" s="350"/>
      <c r="C202" s="350"/>
      <c r="D202" s="350"/>
    </row>
    <row r="203" spans="1:33" customFormat="1" ht="20.100000000000001" customHeight="1">
      <c r="A203" s="473"/>
      <c r="B203" s="474"/>
      <c r="C203" s="475"/>
      <c r="D203" s="476"/>
      <c r="E203" s="1375" t="s">
        <v>1467</v>
      </c>
      <c r="F203" s="1376"/>
      <c r="G203" s="1376"/>
      <c r="H203" s="1376"/>
      <c r="I203" s="1376"/>
      <c r="J203" s="1376"/>
      <c r="K203" s="1427"/>
      <c r="L203" s="1375" t="s">
        <v>1468</v>
      </c>
      <c r="M203" s="1376"/>
      <c r="N203" s="1376"/>
      <c r="O203" s="1376"/>
      <c r="P203" s="1376"/>
      <c r="Q203" s="1376"/>
      <c r="R203" s="1427"/>
      <c r="S203" s="844"/>
      <c r="AC203" s="356"/>
      <c r="AD203" s="356"/>
    </row>
    <row r="204" spans="1:33" customFormat="1" ht="39.950000000000003" customHeight="1">
      <c r="A204" s="479" t="s">
        <v>248</v>
      </c>
      <c r="B204" s="480" t="s">
        <v>57</v>
      </c>
      <c r="C204" s="481" t="s">
        <v>249</v>
      </c>
      <c r="D204" s="482" t="s">
        <v>250</v>
      </c>
      <c r="E204" s="483" t="s">
        <v>1405</v>
      </c>
      <c r="F204" s="484" t="s">
        <v>1499</v>
      </c>
      <c r="G204" s="818" t="s">
        <v>1498</v>
      </c>
      <c r="H204" s="845" t="s">
        <v>1513</v>
      </c>
      <c r="I204" s="845" t="s">
        <v>1514</v>
      </c>
      <c r="J204" s="818" t="s">
        <v>1406</v>
      </c>
      <c r="K204" s="274" t="s">
        <v>1515</v>
      </c>
      <c r="L204" s="483" t="s">
        <v>1405</v>
      </c>
      <c r="M204" s="484" t="s">
        <v>1499</v>
      </c>
      <c r="N204" s="818" t="s">
        <v>1498</v>
      </c>
      <c r="O204" s="845" t="s">
        <v>1513</v>
      </c>
      <c r="P204" s="845" t="s">
        <v>1514</v>
      </c>
      <c r="Q204" s="818" t="s">
        <v>1406</v>
      </c>
      <c r="R204" s="274" t="s">
        <v>1515</v>
      </c>
      <c r="S204" s="487" t="s">
        <v>1140</v>
      </c>
      <c r="AC204" s="356"/>
      <c r="AD204" s="356"/>
    </row>
    <row r="205" spans="1:33" ht="20.100000000000001" customHeight="1">
      <c r="A205" s="352" t="str">
        <f t="shared" ref="A205:A212" si="96">A192</f>
        <v>OT Yellow Total</v>
      </c>
      <c r="B205" s="352"/>
      <c r="C205" s="352"/>
      <c r="D205" s="352"/>
      <c r="E205" s="353">
        <f t="shared" ref="E205:E211" si="97">E192/E$199*100</f>
        <v>24.324324324324323</v>
      </c>
      <c r="F205" s="842">
        <f t="shared" ref="F205:N205" si="98">F192/F$199*100</f>
        <v>15.585700155433093</v>
      </c>
      <c r="G205" s="842">
        <f t="shared" si="98"/>
        <v>21.912076574769301</v>
      </c>
      <c r="H205" s="353">
        <f t="shared" si="98"/>
        <v>0</v>
      </c>
      <c r="I205" s="353">
        <f t="shared" si="98"/>
        <v>36.947994432493978</v>
      </c>
      <c r="J205" s="353">
        <f t="shared" si="98"/>
        <v>23.158492221161541</v>
      </c>
      <c r="K205" s="353">
        <f t="shared" si="98"/>
        <v>25.493977969225508</v>
      </c>
      <c r="L205" s="353">
        <f t="shared" si="98"/>
        <v>24.742268041237107</v>
      </c>
      <c r="M205" s="842">
        <f t="shared" si="98"/>
        <v>15.093555093555095</v>
      </c>
      <c r="N205" s="842">
        <f t="shared" si="98"/>
        <v>23.502793554047187</v>
      </c>
      <c r="O205" s="353">
        <f t="shared" ref="O205:R205" si="99">O192/O$199*100</f>
        <v>0</v>
      </c>
      <c r="P205" s="353">
        <f t="shared" si="99"/>
        <v>31.079378412431758</v>
      </c>
      <c r="Q205" s="353">
        <f t="shared" si="99"/>
        <v>19.55739119713969</v>
      </c>
      <c r="R205" s="353">
        <f t="shared" si="99"/>
        <v>21.748637153297789</v>
      </c>
      <c r="S205" s="355">
        <f t="shared" ref="S205:S212" si="100">(R205/K205-1)*100</f>
        <v>-14.691080460055407</v>
      </c>
      <c r="AG205" s="357"/>
    </row>
    <row r="206" spans="1:33" ht="20.100000000000001" customHeight="1">
      <c r="A206" s="352" t="str">
        <f t="shared" si="96"/>
        <v>OT Pink Total</v>
      </c>
      <c r="B206" s="352"/>
      <c r="C206" s="352"/>
      <c r="D206" s="352"/>
      <c r="E206" s="353">
        <f t="shared" si="97"/>
        <v>34.234234234234236</v>
      </c>
      <c r="F206" s="842">
        <f t="shared" ref="F206:N206" si="101">F193/F$199*100</f>
        <v>26.621449766850358</v>
      </c>
      <c r="G206" s="842">
        <f t="shared" si="101"/>
        <v>23.30486616610305</v>
      </c>
      <c r="H206" s="353">
        <f t="shared" si="101"/>
        <v>0</v>
      </c>
      <c r="I206" s="353">
        <f t="shared" si="101"/>
        <v>15.152473744147784</v>
      </c>
      <c r="J206" s="353">
        <f t="shared" si="101"/>
        <v>22.096803323099152</v>
      </c>
      <c r="K206" s="353">
        <f t="shared" si="101"/>
        <v>20.92066349492093</v>
      </c>
      <c r="L206" s="353">
        <f t="shared" si="101"/>
        <v>17.525773195876283</v>
      </c>
      <c r="M206" s="842">
        <f t="shared" si="101"/>
        <v>22.266112266112263</v>
      </c>
      <c r="N206" s="842">
        <f t="shared" si="101"/>
        <v>24.075356697603535</v>
      </c>
      <c r="O206" s="353">
        <f t="shared" ref="O206:R211" si="102">O193/O$199*100</f>
        <v>21.428571428571423</v>
      </c>
      <c r="P206" s="353">
        <f t="shared" si="102"/>
        <v>18.60562788744225</v>
      </c>
      <c r="Q206" s="353">
        <f t="shared" si="102"/>
        <v>23.858956972013321</v>
      </c>
      <c r="R206" s="353">
        <f t="shared" si="102"/>
        <v>22.859881387407896</v>
      </c>
      <c r="S206" s="355">
        <f t="shared" si="100"/>
        <v>9.269390012213341</v>
      </c>
      <c r="AG206" s="357"/>
    </row>
    <row r="207" spans="1:33" ht="20.100000000000001" customHeight="1">
      <c r="A207" s="352" t="str">
        <f t="shared" si="96"/>
        <v>OT White total</v>
      </c>
      <c r="B207" s="352"/>
      <c r="C207" s="352"/>
      <c r="D207" s="352"/>
      <c r="E207" s="353">
        <f t="shared" si="97"/>
        <v>11.711711711711711</v>
      </c>
      <c r="F207" s="842">
        <f t="shared" ref="F207:N207" si="103">F194/F$199*100</f>
        <v>27.836653949413591</v>
      </c>
      <c r="G207" s="842">
        <f t="shared" si="103"/>
        <v>18.925889837794465</v>
      </c>
      <c r="H207" s="353">
        <f t="shared" si="103"/>
        <v>100</v>
      </c>
      <c r="I207" s="353">
        <f t="shared" si="103"/>
        <v>24.807035303049464</v>
      </c>
      <c r="J207" s="353">
        <f t="shared" si="103"/>
        <v>21.391160762661578</v>
      </c>
      <c r="K207" s="353">
        <f t="shared" si="103"/>
        <v>21.969696969696976</v>
      </c>
      <c r="L207" s="353">
        <f t="shared" si="103"/>
        <v>25.77319587628865</v>
      </c>
      <c r="M207" s="842">
        <f t="shared" si="103"/>
        <v>27.089397089397092</v>
      </c>
      <c r="N207" s="842">
        <f t="shared" si="103"/>
        <v>20.058179803296852</v>
      </c>
      <c r="O207" s="353">
        <f t="shared" si="102"/>
        <v>72.916666666666657</v>
      </c>
      <c r="P207" s="353">
        <f t="shared" si="102"/>
        <v>24.748005039899208</v>
      </c>
      <c r="Q207" s="353">
        <f t="shared" si="102"/>
        <v>24.879792873874983</v>
      </c>
      <c r="R207" s="353">
        <f t="shared" si="102"/>
        <v>24.854729527346795</v>
      </c>
      <c r="S207" s="355">
        <f t="shared" si="100"/>
        <v>13.131872331371586</v>
      </c>
      <c r="AG207" s="357"/>
    </row>
    <row r="208" spans="1:33" ht="20.100000000000001" customHeight="1">
      <c r="A208" s="352" t="str">
        <f t="shared" si="96"/>
        <v>OT Red Total</v>
      </c>
      <c r="B208" s="352"/>
      <c r="C208" s="352"/>
      <c r="D208" s="352"/>
      <c r="E208" s="353">
        <f t="shared" si="97"/>
        <v>28.828828828828829</v>
      </c>
      <c r="F208" s="842">
        <f t="shared" ref="F208:N208" si="104">F195/F$199*100</f>
        <v>27.751872262258015</v>
      </c>
      <c r="G208" s="842">
        <f t="shared" si="104"/>
        <v>31.5641657591563</v>
      </c>
      <c r="H208" s="353">
        <f t="shared" si="104"/>
        <v>0</v>
      </c>
      <c r="I208" s="353">
        <f t="shared" si="104"/>
        <v>21.801847399721613</v>
      </c>
      <c r="J208" s="353">
        <f t="shared" si="104"/>
        <v>30.263938698108827</v>
      </c>
      <c r="K208" s="353">
        <f t="shared" si="104"/>
        <v>28.830740216878841</v>
      </c>
      <c r="L208" s="353">
        <f t="shared" si="104"/>
        <v>25.77319587628865</v>
      </c>
      <c r="M208" s="842">
        <f t="shared" si="104"/>
        <v>33.970893970893975</v>
      </c>
      <c r="N208" s="842">
        <f t="shared" si="104"/>
        <v>29.103753982546053</v>
      </c>
      <c r="O208" s="353">
        <f t="shared" si="102"/>
        <v>5.6547619047619042</v>
      </c>
      <c r="P208" s="353">
        <f t="shared" si="102"/>
        <v>24.039269214615715</v>
      </c>
      <c r="Q208" s="353">
        <f t="shared" si="102"/>
        <v>28.322031808654913</v>
      </c>
      <c r="R208" s="353">
        <f t="shared" si="102"/>
        <v>27.507538089818084</v>
      </c>
      <c r="S208" s="355">
        <f t="shared" si="100"/>
        <v>-4.5895530850300297</v>
      </c>
      <c r="AG208" s="357"/>
    </row>
    <row r="209" spans="1:33" ht="20.100000000000001" customHeight="1">
      <c r="A209" s="352" t="str">
        <f t="shared" si="96"/>
        <v>OT Orange, Apricot Total</v>
      </c>
      <c r="B209" s="352"/>
      <c r="C209" s="352"/>
      <c r="D209" s="352"/>
      <c r="E209" s="353">
        <f t="shared" si="97"/>
        <v>0</v>
      </c>
      <c r="F209" s="842">
        <f t="shared" ref="F209:N209" si="105">F196/F$199*100</f>
        <v>0.80542602797795682</v>
      </c>
      <c r="G209" s="842">
        <f t="shared" si="105"/>
        <v>3.7026422880724477</v>
      </c>
      <c r="H209" s="353">
        <f t="shared" si="105"/>
        <v>0</v>
      </c>
      <c r="I209" s="353">
        <f t="shared" si="105"/>
        <v>1.0312539541946093</v>
      </c>
      <c r="J209" s="353">
        <f t="shared" si="105"/>
        <v>2.5078046389225728</v>
      </c>
      <c r="K209" s="353">
        <f t="shared" si="105"/>
        <v>2.2577257725772584</v>
      </c>
      <c r="L209" s="353">
        <f t="shared" si="105"/>
        <v>0</v>
      </c>
      <c r="M209" s="842">
        <f t="shared" si="105"/>
        <v>0.41580041580041593</v>
      </c>
      <c r="N209" s="842">
        <f t="shared" si="105"/>
        <v>2.904372720136676</v>
      </c>
      <c r="O209" s="353">
        <f t="shared" si="102"/>
        <v>0</v>
      </c>
      <c r="P209" s="353">
        <f t="shared" si="102"/>
        <v>1.2914741705165897</v>
      </c>
      <c r="Q209" s="353">
        <f t="shared" si="102"/>
        <v>2.7641474540747137</v>
      </c>
      <c r="R209" s="353">
        <f t="shared" si="102"/>
        <v>2.4840751612452321</v>
      </c>
      <c r="S209" s="355">
        <f t="shared" si="100"/>
        <v>10.025548337944933</v>
      </c>
      <c r="AG209" s="357"/>
    </row>
    <row r="210" spans="1:33" ht="20.100000000000001" customHeight="1">
      <c r="A210" s="352" t="str">
        <f t="shared" si="96"/>
        <v>OT Bi-color total</v>
      </c>
      <c r="B210" s="352"/>
      <c r="C210" s="352"/>
      <c r="D210" s="352"/>
      <c r="E210" s="353">
        <f t="shared" si="97"/>
        <v>0.90090090090090091</v>
      </c>
      <c r="F210" s="842">
        <f t="shared" ref="F210:N210" si="106">F197/F$199*100</f>
        <v>1.3988978380669772</v>
      </c>
      <c r="G210" s="842">
        <f t="shared" si="106"/>
        <v>0.5903593741044304</v>
      </c>
      <c r="H210" s="353">
        <f t="shared" si="106"/>
        <v>0</v>
      </c>
      <c r="I210" s="353">
        <f t="shared" si="106"/>
        <v>0.25939516639250904</v>
      </c>
      <c r="J210" s="353">
        <f t="shared" si="106"/>
        <v>0.58180035604633762</v>
      </c>
      <c r="K210" s="353">
        <f t="shared" si="106"/>
        <v>0.52719557670052741</v>
      </c>
      <c r="L210" s="353">
        <f t="shared" si="106"/>
        <v>1.0309278350515461</v>
      </c>
      <c r="M210" s="842">
        <f t="shared" si="106"/>
        <v>1.1642411642411645</v>
      </c>
      <c r="N210" s="842">
        <f t="shared" si="106"/>
        <v>0.35554324236967255</v>
      </c>
      <c r="O210" s="353">
        <f t="shared" si="102"/>
        <v>0</v>
      </c>
      <c r="P210" s="353">
        <f t="shared" si="102"/>
        <v>0.23624527509449816</v>
      </c>
      <c r="Q210" s="353">
        <f t="shared" si="102"/>
        <v>0.58315867340648508</v>
      </c>
      <c r="R210" s="353">
        <f t="shared" si="102"/>
        <v>0.51718285109526951</v>
      </c>
      <c r="S210" s="355">
        <f t="shared" si="100"/>
        <v>-1.8992430983436726</v>
      </c>
      <c r="AG210" s="357"/>
    </row>
    <row r="211" spans="1:33" ht="20.100000000000001" customHeight="1">
      <c r="A211" s="352" t="str">
        <f t="shared" si="96"/>
        <v>Unknown　Total</v>
      </c>
      <c r="B211" s="352"/>
      <c r="C211" s="352"/>
      <c r="D211" s="352"/>
      <c r="E211" s="353">
        <f t="shared" si="97"/>
        <v>0</v>
      </c>
      <c r="F211" s="842">
        <f t="shared" ref="F211:N211" si="107">F198/F$199*100</f>
        <v>0</v>
      </c>
      <c r="G211" s="842">
        <f t="shared" si="107"/>
        <v>0</v>
      </c>
      <c r="H211" s="353">
        <f t="shared" si="107"/>
        <v>0</v>
      </c>
      <c r="I211" s="353">
        <f t="shared" si="107"/>
        <v>0</v>
      </c>
      <c r="J211" s="353">
        <f t="shared" si="107"/>
        <v>0</v>
      </c>
      <c r="K211" s="353">
        <f t="shared" si="107"/>
        <v>0</v>
      </c>
      <c r="L211" s="353">
        <f t="shared" si="107"/>
        <v>5.1546391752577305</v>
      </c>
      <c r="M211" s="842">
        <f t="shared" si="107"/>
        <v>0</v>
      </c>
      <c r="N211" s="842">
        <f t="shared" si="107"/>
        <v>0</v>
      </c>
      <c r="O211" s="353">
        <f t="shared" si="102"/>
        <v>0</v>
      </c>
      <c r="P211" s="353">
        <f t="shared" si="102"/>
        <v>0</v>
      </c>
      <c r="Q211" s="353">
        <f t="shared" si="102"/>
        <v>3.4521020835901875E-2</v>
      </c>
      <c r="R211" s="353">
        <f t="shared" si="102"/>
        <v>2.7955829788933486E-2</v>
      </c>
      <c r="S211" s="355" t="e">
        <f t="shared" si="100"/>
        <v>#DIV/0!</v>
      </c>
      <c r="AC211"/>
      <c r="AD211"/>
      <c r="AG211" s="357"/>
    </row>
    <row r="212" spans="1:33" ht="20.100000000000001" customHeight="1">
      <c r="A212" s="352" t="str">
        <f t="shared" si="96"/>
        <v>OT hybrid Total (on Listed)</v>
      </c>
      <c r="B212" s="352"/>
      <c r="C212" s="352"/>
      <c r="D212" s="352"/>
      <c r="E212" s="353">
        <f>SUM(E205:E211)</f>
        <v>100.00000000000001</v>
      </c>
      <c r="F212" s="842">
        <f t="shared" ref="F212:N212" si="108">SUM(F205:F211)</f>
        <v>99.999999999999986</v>
      </c>
      <c r="G212" s="842">
        <f t="shared" si="108"/>
        <v>100</v>
      </c>
      <c r="H212" s="353">
        <f t="shared" si="108"/>
        <v>100</v>
      </c>
      <c r="I212" s="353">
        <f t="shared" si="108"/>
        <v>99.999999999999957</v>
      </c>
      <c r="J212" s="353">
        <f t="shared" si="108"/>
        <v>100.00000000000001</v>
      </c>
      <c r="K212" s="353">
        <f t="shared" si="108"/>
        <v>100.00000000000004</v>
      </c>
      <c r="L212" s="353">
        <f t="shared" si="108"/>
        <v>99.999999999999972</v>
      </c>
      <c r="M212" s="842">
        <f t="shared" si="108"/>
        <v>100</v>
      </c>
      <c r="N212" s="842">
        <f t="shared" si="108"/>
        <v>99.999999999999986</v>
      </c>
      <c r="O212" s="353">
        <f t="shared" ref="O212:R212" si="109">SUM(O205:O211)</f>
        <v>99.999999999999972</v>
      </c>
      <c r="P212" s="353">
        <f t="shared" si="109"/>
        <v>100.00000000000003</v>
      </c>
      <c r="Q212" s="353">
        <f t="shared" si="109"/>
        <v>100.00000000000001</v>
      </c>
      <c r="R212" s="353">
        <f t="shared" si="109"/>
        <v>100</v>
      </c>
      <c r="S212" s="355">
        <f t="shared" si="100"/>
        <v>-4.4408920985006262E-14</v>
      </c>
      <c r="AC212"/>
      <c r="AD212"/>
    </row>
    <row r="213" spans="1:33" ht="20.100000000000001" customHeight="1"/>
    <row r="214" spans="1:33" ht="20.100000000000001" customHeight="1"/>
    <row r="215" spans="1:33" ht="20.100000000000001" customHeight="1"/>
    <row r="216" spans="1:33" ht="20.100000000000001" customHeight="1">
      <c r="A216" s="375" t="s">
        <v>1176</v>
      </c>
    </row>
    <row r="217" spans="1:33" customFormat="1" ht="20.100000000000001" customHeight="1">
      <c r="A217" s="473"/>
      <c r="B217" s="474"/>
      <c r="C217" s="475"/>
      <c r="D217" s="476"/>
      <c r="E217" s="1375" t="s">
        <v>1467</v>
      </c>
      <c r="F217" s="1376"/>
      <c r="G217" s="1376"/>
      <c r="H217" s="1376"/>
      <c r="I217" s="1376"/>
      <c r="J217" s="1376"/>
      <c r="K217" s="1427"/>
      <c r="L217" s="1375" t="s">
        <v>1468</v>
      </c>
      <c r="M217" s="1376"/>
      <c r="N217" s="1376"/>
      <c r="O217" s="1376"/>
      <c r="P217" s="1376"/>
      <c r="Q217" s="1376"/>
      <c r="R217" s="1427"/>
      <c r="S217" s="844"/>
      <c r="AC217" s="356"/>
      <c r="AD217" s="356"/>
    </row>
    <row r="218" spans="1:33" customFormat="1" ht="39.950000000000003" customHeight="1">
      <c r="A218" s="479" t="s">
        <v>248</v>
      </c>
      <c r="B218" s="480" t="s">
        <v>57</v>
      </c>
      <c r="C218" s="481" t="s">
        <v>249</v>
      </c>
      <c r="D218" s="482" t="s">
        <v>250</v>
      </c>
      <c r="E218" s="483" t="s">
        <v>1405</v>
      </c>
      <c r="F218" s="484" t="s">
        <v>1499</v>
      </c>
      <c r="G218" s="818" t="s">
        <v>1498</v>
      </c>
      <c r="H218" s="845" t="s">
        <v>1513</v>
      </c>
      <c r="I218" s="845" t="s">
        <v>1514</v>
      </c>
      <c r="J218" s="818" t="s">
        <v>1406</v>
      </c>
      <c r="K218" s="274" t="s">
        <v>1515</v>
      </c>
      <c r="L218" s="483" t="s">
        <v>1405</v>
      </c>
      <c r="M218" s="484" t="s">
        <v>1499</v>
      </c>
      <c r="N218" s="818" t="s">
        <v>1498</v>
      </c>
      <c r="O218" s="845" t="s">
        <v>1513</v>
      </c>
      <c r="P218" s="845" t="s">
        <v>1514</v>
      </c>
      <c r="Q218" s="818" t="s">
        <v>1406</v>
      </c>
      <c r="R218" s="274" t="s">
        <v>1515</v>
      </c>
      <c r="S218" s="487" t="s">
        <v>1140</v>
      </c>
      <c r="AC218" s="356"/>
      <c r="AD218" s="356"/>
    </row>
    <row r="219" spans="1:33" ht="20.100000000000001" customHeight="1">
      <c r="A219" s="205" t="s">
        <v>1549</v>
      </c>
      <c r="B219" s="352"/>
      <c r="C219" s="352"/>
      <c r="D219" s="352"/>
      <c r="E219" s="353">
        <f>'crop''23'!E815</f>
        <v>0</v>
      </c>
      <c r="F219" s="353">
        <f>'crop''23'!F815</f>
        <v>0.04</v>
      </c>
      <c r="G219" s="353">
        <f>'crop''23'!G815</f>
        <v>0</v>
      </c>
      <c r="H219" s="353">
        <f>'crop''23'!H815</f>
        <v>0</v>
      </c>
      <c r="I219" s="353">
        <f>'crop''23'!I815</f>
        <v>0</v>
      </c>
      <c r="J219" s="353">
        <f>'crop''23'!J815</f>
        <v>0.31</v>
      </c>
      <c r="K219" s="353">
        <f>'crop''23'!K815</f>
        <v>0.31</v>
      </c>
      <c r="L219" s="353">
        <f>'crop''23'!L815</f>
        <v>0</v>
      </c>
      <c r="M219" s="353">
        <f>'crop''23'!M815</f>
        <v>0.19</v>
      </c>
      <c r="N219" s="353">
        <f>'crop''23'!N815</f>
        <v>0</v>
      </c>
      <c r="O219" s="353">
        <f>'crop''23'!O815</f>
        <v>0</v>
      </c>
      <c r="P219" s="353">
        <f>'crop''23'!P815</f>
        <v>0</v>
      </c>
      <c r="Q219" s="353">
        <f>'crop''23'!Q815</f>
        <v>0.11</v>
      </c>
      <c r="R219" s="353">
        <f>'crop''23'!R815</f>
        <v>0.11</v>
      </c>
      <c r="S219" s="355">
        <f>((R219/K219)-1)*100</f>
        <v>-64.516129032258064</v>
      </c>
    </row>
    <row r="220" spans="1:33" ht="20.100000000000001" customHeight="1">
      <c r="A220" s="205" t="s">
        <v>1550</v>
      </c>
      <c r="B220" s="352"/>
      <c r="C220" s="352"/>
      <c r="D220" s="352"/>
      <c r="E220" s="353">
        <f>'crop''23'!T818</f>
        <v>0</v>
      </c>
      <c r="F220" s="353">
        <f>'crop''23'!U818</f>
        <v>0.31</v>
      </c>
      <c r="G220" s="353">
        <f>'crop''23'!V818</f>
        <v>7.0000000000000007E-2</v>
      </c>
      <c r="H220" s="353">
        <f>'crop''23'!W818</f>
        <v>0</v>
      </c>
      <c r="I220" s="353">
        <f>'crop''23'!X818</f>
        <v>0.48</v>
      </c>
      <c r="J220" s="353">
        <f>'crop''23'!Y818</f>
        <v>1.2799999999999998</v>
      </c>
      <c r="K220" s="353">
        <f>'crop''23'!Z818</f>
        <v>1.76</v>
      </c>
      <c r="L220" s="353">
        <f>'crop''23'!AA818</f>
        <v>0</v>
      </c>
      <c r="M220" s="353">
        <f>'crop''23'!AB818</f>
        <v>0</v>
      </c>
      <c r="N220" s="353">
        <f>'crop''23'!AC818</f>
        <v>0</v>
      </c>
      <c r="O220" s="353">
        <f>'crop''23'!AD818</f>
        <v>0</v>
      </c>
      <c r="P220" s="353">
        <f>'crop''23'!AE818</f>
        <v>0</v>
      </c>
      <c r="Q220" s="353">
        <f>'crop''23'!AF818</f>
        <v>0</v>
      </c>
      <c r="R220" s="353">
        <f>'crop''23'!AG818</f>
        <v>0</v>
      </c>
      <c r="S220" s="355">
        <f t="shared" ref="S220:S222" si="110">(R220/K220-1)*100</f>
        <v>-100</v>
      </c>
    </row>
    <row r="221" spans="1:33" ht="20.100000000000001" customHeight="1">
      <c r="A221" s="552" t="s">
        <v>1487</v>
      </c>
      <c r="B221" s="352"/>
      <c r="C221" s="352"/>
      <c r="D221" s="352"/>
      <c r="E221" s="353">
        <f>'crop''23'!E820</f>
        <v>3.41</v>
      </c>
      <c r="F221" s="842">
        <f>'crop''23'!F820</f>
        <v>9.01</v>
      </c>
      <c r="G221" s="842">
        <f>'crop''23'!G820</f>
        <v>3.76</v>
      </c>
      <c r="H221" s="353">
        <f>'crop''23'!H820</f>
        <v>0.03</v>
      </c>
      <c r="I221" s="353">
        <f>'crop''23'!I820</f>
        <v>1.43</v>
      </c>
      <c r="J221" s="353">
        <f>'crop''23'!J820</f>
        <v>21.15</v>
      </c>
      <c r="K221" s="353">
        <f>'crop''23'!K820</f>
        <v>22.58</v>
      </c>
      <c r="L221" s="353">
        <f>'crop''23'!L820</f>
        <v>3.02</v>
      </c>
      <c r="M221" s="842">
        <f>'crop''23'!M820</f>
        <v>3.22</v>
      </c>
      <c r="N221" s="842">
        <f>'crop''23'!N820</f>
        <v>4.29</v>
      </c>
      <c r="O221" s="353">
        <f>'crop''23'!O820</f>
        <v>0.36</v>
      </c>
      <c r="P221" s="353">
        <f>'crop''23'!P820</f>
        <v>1.91</v>
      </c>
      <c r="Q221" s="353">
        <f>'crop''23'!Q820</f>
        <v>23</v>
      </c>
      <c r="R221" s="353">
        <f>'crop''23'!R820</f>
        <v>24.91</v>
      </c>
      <c r="S221" s="355">
        <f t="shared" si="110"/>
        <v>10.318866253321524</v>
      </c>
      <c r="AC221"/>
      <c r="AD221"/>
    </row>
    <row r="222" spans="1:33" ht="20.100000000000001" customHeight="1">
      <c r="A222" s="552" t="s">
        <v>1488</v>
      </c>
      <c r="B222" s="843"/>
      <c r="C222" s="843"/>
      <c r="D222" s="843"/>
      <c r="E222" s="842">
        <f>'crop''23'!E821</f>
        <v>0.6</v>
      </c>
      <c r="F222" s="842">
        <f>'crop''23'!F821</f>
        <v>53.48</v>
      </c>
      <c r="G222" s="842">
        <f>'crop''23'!G821</f>
        <v>87.28</v>
      </c>
      <c r="H222" s="842">
        <f>'crop''23'!H821</f>
        <v>1</v>
      </c>
      <c r="I222" s="842">
        <f>'crop''23'!I821</f>
        <v>44.77</v>
      </c>
      <c r="J222" s="842">
        <f>'crop''23'!J821</f>
        <v>478.88</v>
      </c>
      <c r="K222" s="842">
        <f>'crop''23'!K821</f>
        <v>523.65</v>
      </c>
      <c r="L222" s="842">
        <f>'crop''23'!L821</f>
        <v>1.03</v>
      </c>
      <c r="M222" s="842">
        <f>'crop''23'!M821</f>
        <v>50.34</v>
      </c>
      <c r="N222" s="842">
        <f>'crop''23'!N821</f>
        <v>76.819999999999993</v>
      </c>
      <c r="O222" s="842">
        <f>'crop''23'!O821</f>
        <v>0.25</v>
      </c>
      <c r="P222" s="842">
        <f>'crop''23'!P821</f>
        <v>52.02</v>
      </c>
      <c r="Q222" s="842">
        <f>'crop''23'!Q821</f>
        <v>498.85</v>
      </c>
      <c r="R222" s="842">
        <f>'crop''23'!R821</f>
        <v>550.87</v>
      </c>
      <c r="S222" s="860">
        <f t="shared" si="110"/>
        <v>5.198128520958667</v>
      </c>
      <c r="AC222"/>
      <c r="AD222"/>
    </row>
    <row r="223" spans="1:33" ht="20.100000000000001" customHeight="1">
      <c r="A223" s="863"/>
      <c r="B223" s="843"/>
      <c r="C223" s="843"/>
      <c r="D223" s="843"/>
      <c r="E223" s="842"/>
      <c r="F223" s="842"/>
      <c r="G223" s="842"/>
      <c r="H223" s="842"/>
      <c r="I223" s="842"/>
      <c r="J223" s="842"/>
      <c r="K223" s="842"/>
      <c r="L223" s="842"/>
      <c r="M223" s="842"/>
      <c r="N223" s="842"/>
      <c r="O223" s="842"/>
      <c r="P223" s="842"/>
      <c r="Q223" s="842"/>
      <c r="R223" s="842"/>
      <c r="S223" s="860"/>
    </row>
    <row r="224" spans="1:33" ht="20.100000000000001" customHeight="1">
      <c r="A224" s="352" t="s">
        <v>1573</v>
      </c>
      <c r="B224" s="352"/>
      <c r="C224" s="352"/>
      <c r="D224" s="352"/>
      <c r="E224" s="353">
        <f>SUM(E219:E223)</f>
        <v>4.01</v>
      </c>
      <c r="F224" s="842">
        <f t="shared" ref="F224:R224" si="111">SUM(F219:F223)</f>
        <v>62.839999999999996</v>
      </c>
      <c r="G224" s="842">
        <f t="shared" si="111"/>
        <v>91.11</v>
      </c>
      <c r="H224" s="353">
        <f t="shared" si="111"/>
        <v>1.03</v>
      </c>
      <c r="I224" s="353">
        <f t="shared" si="111"/>
        <v>46.68</v>
      </c>
      <c r="J224" s="353">
        <f t="shared" si="111"/>
        <v>501.62</v>
      </c>
      <c r="K224" s="353">
        <f t="shared" si="111"/>
        <v>548.29999999999995</v>
      </c>
      <c r="L224" s="353">
        <f t="shared" si="111"/>
        <v>4.05</v>
      </c>
      <c r="M224" s="842">
        <f t="shared" si="111"/>
        <v>53.75</v>
      </c>
      <c r="N224" s="842">
        <f t="shared" si="111"/>
        <v>81.11</v>
      </c>
      <c r="O224" s="353">
        <f t="shared" si="111"/>
        <v>0.61</v>
      </c>
      <c r="P224" s="353">
        <f t="shared" si="111"/>
        <v>53.93</v>
      </c>
      <c r="Q224" s="353">
        <f t="shared" si="111"/>
        <v>521.96</v>
      </c>
      <c r="R224" s="353">
        <f t="shared" si="111"/>
        <v>575.89</v>
      </c>
      <c r="S224" s="355">
        <f>'crop 22'!S793</f>
        <v>0</v>
      </c>
    </row>
    <row r="225" spans="1:30" ht="20.100000000000001" customHeight="1"/>
    <row r="226" spans="1:30" ht="20.100000000000001" customHeight="1">
      <c r="A226" s="375" t="s">
        <v>1191</v>
      </c>
    </row>
    <row r="227" spans="1:30" customFormat="1" ht="20.100000000000001" customHeight="1">
      <c r="A227" s="473"/>
      <c r="B227" s="474"/>
      <c r="C227" s="475"/>
      <c r="D227" s="476"/>
      <c r="E227" s="1375" t="s">
        <v>1467</v>
      </c>
      <c r="F227" s="1376"/>
      <c r="G227" s="1376"/>
      <c r="H227" s="1376"/>
      <c r="I227" s="1376"/>
      <c r="J227" s="1376"/>
      <c r="K227" s="1427"/>
      <c r="L227" s="1375" t="s">
        <v>1468</v>
      </c>
      <c r="M227" s="1376"/>
      <c r="N227" s="1376"/>
      <c r="O227" s="1376"/>
      <c r="P227" s="1376"/>
      <c r="Q227" s="1376"/>
      <c r="R227" s="1427"/>
      <c r="S227" s="844"/>
      <c r="AC227" s="356"/>
      <c r="AD227" s="356"/>
    </row>
    <row r="228" spans="1:30" customFormat="1" ht="39.950000000000003" customHeight="1">
      <c r="A228" s="479" t="s">
        <v>248</v>
      </c>
      <c r="B228" s="480" t="s">
        <v>57</v>
      </c>
      <c r="C228" s="481" t="s">
        <v>249</v>
      </c>
      <c r="D228" s="482" t="s">
        <v>250</v>
      </c>
      <c r="E228" s="483" t="s">
        <v>1405</v>
      </c>
      <c r="F228" s="484" t="s">
        <v>1499</v>
      </c>
      <c r="G228" s="818" t="s">
        <v>1498</v>
      </c>
      <c r="H228" s="845" t="s">
        <v>1513</v>
      </c>
      <c r="I228" s="845" t="s">
        <v>1514</v>
      </c>
      <c r="J228" s="818" t="s">
        <v>1406</v>
      </c>
      <c r="K228" s="274" t="s">
        <v>1515</v>
      </c>
      <c r="L228" s="483" t="s">
        <v>1405</v>
      </c>
      <c r="M228" s="484" t="s">
        <v>1499</v>
      </c>
      <c r="N228" s="818" t="s">
        <v>1498</v>
      </c>
      <c r="O228" s="845" t="s">
        <v>1513</v>
      </c>
      <c r="P228" s="845" t="s">
        <v>1514</v>
      </c>
      <c r="Q228" s="818" t="s">
        <v>1406</v>
      </c>
      <c r="R228" s="274" t="s">
        <v>1515</v>
      </c>
      <c r="S228" s="487" t="s">
        <v>1140</v>
      </c>
      <c r="AC228" s="356"/>
      <c r="AD228" s="356"/>
    </row>
    <row r="229" spans="1:30" ht="20.100000000000001" customHeight="1">
      <c r="A229" s="352" t="str">
        <f>'crop 22'!A794</f>
        <v>All lily Total （on Listed）</v>
      </c>
      <c r="B229" s="352">
        <f>'crop 22'!B794</f>
        <v>0</v>
      </c>
      <c r="C229" s="352">
        <f>'crop 22'!C794</f>
        <v>0</v>
      </c>
      <c r="D229" s="352">
        <f>'crop 22'!D794</f>
        <v>0</v>
      </c>
      <c r="E229" s="353">
        <f>'crop''23'!E830</f>
        <v>6.68</v>
      </c>
      <c r="F229" s="842">
        <f>'crop''23'!F830</f>
        <v>289.34000000000003</v>
      </c>
      <c r="G229" s="842">
        <f>'crop''23'!G830</f>
        <v>483.14000000000004</v>
      </c>
      <c r="H229" s="353">
        <f>'crop''23'!H830</f>
        <v>2.27</v>
      </c>
      <c r="I229" s="353">
        <f>'crop''23'!I830</f>
        <v>376.94000000000017</v>
      </c>
      <c r="J229" s="353">
        <f>'crop''23'!J830</f>
        <v>3320.3200000000011</v>
      </c>
      <c r="K229" s="353">
        <f>'crop''23'!K830</f>
        <v>3697.2600000000007</v>
      </c>
      <c r="L229" s="353">
        <f>'crop''23'!L830</f>
        <v>6.5400000000000009</v>
      </c>
      <c r="M229" s="842">
        <f>'crop''23'!M830</f>
        <v>251.96999999999997</v>
      </c>
      <c r="N229" s="842">
        <f>'crop''23'!N830</f>
        <v>539.04</v>
      </c>
      <c r="O229" s="353">
        <f>'crop''23'!O830</f>
        <v>4.08</v>
      </c>
      <c r="P229" s="353">
        <f>'crop''23'!P830</f>
        <v>446.74</v>
      </c>
      <c r="Q229" s="353">
        <f>'crop''23'!Q830</f>
        <v>3242.39</v>
      </c>
      <c r="R229" s="353">
        <f>'crop''23'!R830</f>
        <v>3689.1300000000006</v>
      </c>
      <c r="S229" s="353">
        <f t="shared" ref="S229" si="112">(R229/K229-1)*100</f>
        <v>-0.2198925690917064</v>
      </c>
    </row>
  </sheetData>
  <mergeCells count="41">
    <mergeCell ref="L107:R107"/>
    <mergeCell ref="L190:R190"/>
    <mergeCell ref="E146:K146"/>
    <mergeCell ref="L146:R146"/>
    <mergeCell ref="L157:R157"/>
    <mergeCell ref="E107:K107"/>
    <mergeCell ref="E94:K94"/>
    <mergeCell ref="L94:R94"/>
    <mergeCell ref="E4:K4"/>
    <mergeCell ref="L4:R4"/>
    <mergeCell ref="E16:K16"/>
    <mergeCell ref="L16:R16"/>
    <mergeCell ref="E29:K29"/>
    <mergeCell ref="L29:R29"/>
    <mergeCell ref="E56:K56"/>
    <mergeCell ref="L56:R56"/>
    <mergeCell ref="Z1:AA1"/>
    <mergeCell ref="Z52:AA52"/>
    <mergeCell ref="A1:R2"/>
    <mergeCell ref="L68:R68"/>
    <mergeCell ref="E81:K81"/>
    <mergeCell ref="L81:R81"/>
    <mergeCell ref="E41:K41"/>
    <mergeCell ref="L41:R41"/>
    <mergeCell ref="E68:K68"/>
    <mergeCell ref="E227:K227"/>
    <mergeCell ref="L227:R227"/>
    <mergeCell ref="E203:K203"/>
    <mergeCell ref="L203:R203"/>
    <mergeCell ref="E120:K120"/>
    <mergeCell ref="L120:R120"/>
    <mergeCell ref="E133:K133"/>
    <mergeCell ref="L133:R133"/>
    <mergeCell ref="E168:K168"/>
    <mergeCell ref="L168:R168"/>
    <mergeCell ref="E179:K179"/>
    <mergeCell ref="L179:R179"/>
    <mergeCell ref="E190:K190"/>
    <mergeCell ref="E217:K217"/>
    <mergeCell ref="L217:R217"/>
    <mergeCell ref="E157:K157"/>
  </mergeCells>
  <phoneticPr fontId="5"/>
  <printOptions horizontalCentered="1"/>
  <pageMargins left="0.23622047244094491" right="0.23622047244094491" top="0.35433070866141736" bottom="0.35433070866141736" header="0.31496062992125984" footer="0.31496062992125984"/>
  <pageSetup paperSize="8" scale="52" fitToHeight="0" orientation="portrait" r:id="rId1"/>
  <headerFooter>
    <oddFooter>&amp;P / &amp;N ページ</oddFooter>
  </headerFooter>
  <rowBreaks count="2" manualBreakCount="2">
    <brk id="51" max="22" man="1"/>
    <brk id="144" max="26" man="1"/>
  </rowBreaks>
  <colBreaks count="1" manualBreakCount="1">
    <brk id="27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S818"/>
  <sheetViews>
    <sheetView view="pageBreakPreview" topLeftCell="A299" zoomScale="60" zoomScaleNormal="80" workbookViewId="0">
      <selection activeCell="A326" sqref="A326"/>
    </sheetView>
  </sheetViews>
  <sheetFormatPr defaultRowHeight="20.100000000000001" customHeight="1"/>
  <cols>
    <col min="1" max="2" width="20" customWidth="1"/>
    <col min="3" max="4" width="9" customWidth="1"/>
    <col min="5" max="19" width="12.625" customWidth="1"/>
  </cols>
  <sheetData>
    <row r="1" spans="1:19" ht="20.100000000000001" customHeight="1">
      <c r="A1" s="444"/>
      <c r="B1" s="445"/>
      <c r="C1" s="444"/>
      <c r="D1" s="446"/>
      <c r="E1" s="444"/>
      <c r="F1" s="444"/>
      <c r="G1" s="444"/>
      <c r="H1" s="444"/>
      <c r="I1" s="444"/>
      <c r="J1" s="447"/>
      <c r="K1" s="448"/>
      <c r="L1" s="444"/>
      <c r="M1" s="444"/>
      <c r="N1" s="444"/>
      <c r="O1" s="444"/>
      <c r="P1" s="444"/>
      <c r="Q1" s="449"/>
      <c r="R1" s="1416">
        <v>45127</v>
      </c>
      <c r="S1" s="1416"/>
    </row>
    <row r="2" spans="1:19" ht="20.100000000000001" customHeight="1">
      <c r="A2" s="450"/>
      <c r="B2" s="444"/>
      <c r="C2" s="444"/>
      <c r="D2" s="446"/>
      <c r="E2" s="444"/>
      <c r="F2" s="444"/>
      <c r="G2" s="444"/>
      <c r="H2" s="444"/>
      <c r="I2" s="444"/>
      <c r="J2" s="447"/>
      <c r="K2" s="448"/>
      <c r="L2" s="444"/>
      <c r="M2" s="444"/>
      <c r="N2" s="444"/>
      <c r="O2" s="444"/>
      <c r="P2" s="444"/>
      <c r="Q2" s="449"/>
      <c r="R2" s="444"/>
      <c r="S2" s="451"/>
    </row>
    <row r="3" spans="1:19" ht="39.950000000000003" customHeight="1">
      <c r="A3" s="819" t="s">
        <v>1500</v>
      </c>
      <c r="B3" s="453"/>
      <c r="C3" s="453"/>
      <c r="D3" s="453"/>
      <c r="E3" s="453"/>
      <c r="F3" s="453"/>
      <c r="G3" s="453"/>
      <c r="H3" s="453"/>
      <c r="I3" s="453"/>
      <c r="J3" s="454"/>
      <c r="K3" s="453"/>
      <c r="L3" s="453"/>
      <c r="M3" s="453"/>
      <c r="N3" s="453"/>
      <c r="O3" s="453"/>
      <c r="P3" s="453"/>
      <c r="Q3" s="454"/>
      <c r="R3" s="453"/>
      <c r="S3" s="453"/>
    </row>
    <row r="4" spans="1:19" ht="39.950000000000003" customHeight="1">
      <c r="A4" s="819" t="s">
        <v>1501</v>
      </c>
      <c r="B4" s="453"/>
      <c r="C4" s="453"/>
      <c r="D4" s="453"/>
      <c r="E4" s="453"/>
      <c r="F4" s="453"/>
      <c r="G4" s="453"/>
      <c r="H4" s="453"/>
      <c r="I4" s="453"/>
      <c r="J4" s="455"/>
      <c r="K4" s="456"/>
      <c r="L4" s="453"/>
      <c r="M4" s="453"/>
      <c r="N4" s="453"/>
      <c r="O4" s="453"/>
      <c r="P4" s="453"/>
      <c r="Q4" s="454"/>
      <c r="R4" s="453"/>
      <c r="S4" s="453"/>
    </row>
    <row r="5" spans="1:19" ht="20.100000000000001" customHeight="1">
      <c r="A5" s="457"/>
      <c r="B5" s="444"/>
      <c r="C5" s="444"/>
      <c r="D5" s="446"/>
      <c r="E5" s="444"/>
      <c r="F5" s="444"/>
      <c r="G5" s="444"/>
      <c r="H5" s="444"/>
      <c r="I5" s="444"/>
      <c r="J5" s="447"/>
      <c r="K5" s="448"/>
      <c r="L5" s="444"/>
      <c r="M5" s="444"/>
      <c r="N5" s="444"/>
      <c r="O5" s="444"/>
      <c r="P5" s="444"/>
      <c r="Q5" s="449"/>
      <c r="R5" s="444"/>
      <c r="S5" s="451"/>
    </row>
    <row r="6" spans="1:19" ht="20.100000000000001" customHeight="1">
      <c r="A6" s="458"/>
      <c r="B6" s="304"/>
      <c r="C6" s="459"/>
      <c r="D6" s="460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2"/>
    </row>
    <row r="7" spans="1:19" ht="30" customHeight="1">
      <c r="A7" s="820" t="s">
        <v>247</v>
      </c>
      <c r="B7" s="821" t="s">
        <v>61</v>
      </c>
      <c r="C7" s="464"/>
      <c r="D7" s="465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7"/>
    </row>
    <row r="8" spans="1:19" ht="20.100000000000001" customHeight="1">
      <c r="A8" s="468"/>
      <c r="B8" s="469"/>
      <c r="C8" s="469"/>
      <c r="D8" s="470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2"/>
    </row>
    <row r="9" spans="1:19" ht="20.100000000000001" customHeight="1">
      <c r="A9" s="473"/>
      <c r="B9" s="474"/>
      <c r="C9" s="475"/>
      <c r="D9" s="476"/>
      <c r="E9" s="1375" t="s">
        <v>1467</v>
      </c>
      <c r="F9" s="1376"/>
      <c r="G9" s="1376"/>
      <c r="H9" s="1376"/>
      <c r="I9" s="1376"/>
      <c r="J9" s="1376"/>
      <c r="K9" s="1377"/>
      <c r="L9" s="1375" t="s">
        <v>1468</v>
      </c>
      <c r="M9" s="1376"/>
      <c r="N9" s="1376"/>
      <c r="O9" s="1376"/>
      <c r="P9" s="1376"/>
      <c r="Q9" s="1376"/>
      <c r="R9" s="1377"/>
      <c r="S9" s="477"/>
    </row>
    <row r="10" spans="1:19" ht="39.950000000000003" customHeight="1">
      <c r="A10" s="479" t="s">
        <v>248</v>
      </c>
      <c r="B10" s="480" t="s">
        <v>57</v>
      </c>
      <c r="C10" s="481" t="s">
        <v>249</v>
      </c>
      <c r="D10" s="482" t="s">
        <v>250</v>
      </c>
      <c r="E10" s="483" t="s">
        <v>1405</v>
      </c>
      <c r="F10" s="484" t="s">
        <v>1499</v>
      </c>
      <c r="G10" s="818" t="s">
        <v>1498</v>
      </c>
      <c r="H10" s="845" t="s">
        <v>1513</v>
      </c>
      <c r="I10" s="845" t="s">
        <v>1514</v>
      </c>
      <c r="J10" s="818" t="s">
        <v>1406</v>
      </c>
      <c r="K10" s="274" t="s">
        <v>1515</v>
      </c>
      <c r="L10" s="483" t="s">
        <v>1405</v>
      </c>
      <c r="M10" s="484" t="s">
        <v>1499</v>
      </c>
      <c r="N10" s="818" t="s">
        <v>1498</v>
      </c>
      <c r="O10" s="845" t="s">
        <v>1513</v>
      </c>
      <c r="P10" s="845" t="s">
        <v>1514</v>
      </c>
      <c r="Q10" s="818" t="s">
        <v>1406</v>
      </c>
      <c r="R10" s="274" t="s">
        <v>1515</v>
      </c>
      <c r="S10" s="487" t="s">
        <v>1140</v>
      </c>
    </row>
    <row r="11" spans="1:19" ht="20.100000000000001" customHeight="1">
      <c r="A11" s="489" t="s">
        <v>251</v>
      </c>
      <c r="B11" s="490" t="s">
        <v>62</v>
      </c>
      <c r="C11" s="491" t="s">
        <v>60</v>
      </c>
      <c r="D11" s="492"/>
      <c r="E11" s="493" t="s">
        <v>60</v>
      </c>
      <c r="F11" s="494"/>
      <c r="G11" s="494"/>
      <c r="H11" s="494"/>
      <c r="I11" s="494"/>
      <c r="J11" s="494" t="s">
        <v>60</v>
      </c>
      <c r="K11" s="495"/>
      <c r="L11" s="493" t="s">
        <v>60</v>
      </c>
      <c r="M11" s="494" t="s">
        <v>60</v>
      </c>
      <c r="N11" s="494"/>
      <c r="O11" s="494"/>
      <c r="P11" s="494"/>
      <c r="Q11" s="494"/>
      <c r="R11" s="495" t="s">
        <v>60</v>
      </c>
      <c r="S11" s="496"/>
    </row>
    <row r="12" spans="1:19" ht="20.100000000000001" customHeight="1">
      <c r="A12" s="497" t="s">
        <v>621</v>
      </c>
      <c r="B12" s="498" t="s">
        <v>622</v>
      </c>
      <c r="C12" s="499" t="s">
        <v>1471</v>
      </c>
      <c r="D12" s="500" t="s">
        <v>124</v>
      </c>
      <c r="E12" s="501">
        <v>0</v>
      </c>
      <c r="F12" s="502">
        <v>0.48</v>
      </c>
      <c r="G12" s="502">
        <v>0</v>
      </c>
      <c r="H12" s="502">
        <v>0</v>
      </c>
      <c r="I12" s="502">
        <v>0</v>
      </c>
      <c r="J12" s="503">
        <v>0.51</v>
      </c>
      <c r="K12" s="504">
        <v>0.51</v>
      </c>
      <c r="L12" s="501">
        <v>0</v>
      </c>
      <c r="M12" s="502">
        <v>0</v>
      </c>
      <c r="N12" s="502">
        <v>0</v>
      </c>
      <c r="O12" s="502">
        <v>0</v>
      </c>
      <c r="P12" s="502">
        <v>0</v>
      </c>
      <c r="Q12" s="503">
        <v>0</v>
      </c>
      <c r="R12" s="504">
        <v>0</v>
      </c>
      <c r="S12" s="505">
        <f>((R12/K12)-1)*100</f>
        <v>-100</v>
      </c>
    </row>
    <row r="13" spans="1:19" ht="20.100000000000001" customHeight="1">
      <c r="A13" s="497" t="s">
        <v>1249</v>
      </c>
      <c r="B13" s="498" t="s">
        <v>1409</v>
      </c>
      <c r="C13" s="499" t="s">
        <v>1471</v>
      </c>
      <c r="D13" s="500" t="s">
        <v>124</v>
      </c>
      <c r="E13" s="501">
        <v>0</v>
      </c>
      <c r="F13" s="502">
        <v>0</v>
      </c>
      <c r="G13" s="502">
        <v>0</v>
      </c>
      <c r="H13" s="502">
        <v>0</v>
      </c>
      <c r="I13" s="502">
        <v>0</v>
      </c>
      <c r="J13" s="503">
        <v>0.55000000000000004</v>
      </c>
      <c r="K13" s="504">
        <v>0.55000000000000004</v>
      </c>
      <c r="L13" s="501">
        <v>0</v>
      </c>
      <c r="M13" s="502">
        <v>0</v>
      </c>
      <c r="N13" s="502">
        <v>0</v>
      </c>
      <c r="O13" s="502">
        <v>0</v>
      </c>
      <c r="P13" s="502">
        <v>0</v>
      </c>
      <c r="Q13" s="503">
        <v>0</v>
      </c>
      <c r="R13" s="504">
        <v>0</v>
      </c>
      <c r="S13" s="507">
        <f t="shared" ref="S13:S15" si="0">((R13/K13)-1)*100</f>
        <v>-100</v>
      </c>
    </row>
    <row r="14" spans="1:19" ht="20.100000000000001" customHeight="1">
      <c r="A14" s="497" t="s">
        <v>125</v>
      </c>
      <c r="B14" s="498" t="s">
        <v>126</v>
      </c>
      <c r="C14" s="499" t="s">
        <v>1471</v>
      </c>
      <c r="D14" s="500" t="s">
        <v>124</v>
      </c>
      <c r="E14" s="501">
        <v>0</v>
      </c>
      <c r="F14" s="502">
        <v>0.67</v>
      </c>
      <c r="G14" s="502">
        <v>0</v>
      </c>
      <c r="H14" s="502">
        <v>0</v>
      </c>
      <c r="I14" s="502">
        <v>0</v>
      </c>
      <c r="J14" s="503">
        <v>3.95</v>
      </c>
      <c r="K14" s="504">
        <v>3.95</v>
      </c>
      <c r="L14" s="501">
        <v>0</v>
      </c>
      <c r="M14" s="502">
        <v>0.56000000000000005</v>
      </c>
      <c r="N14" s="502">
        <v>0.47</v>
      </c>
      <c r="O14" s="502">
        <v>0</v>
      </c>
      <c r="P14" s="502">
        <v>0</v>
      </c>
      <c r="Q14" s="503">
        <v>3.75</v>
      </c>
      <c r="R14" s="504">
        <v>3.75</v>
      </c>
      <c r="S14" s="505">
        <f t="shared" si="0"/>
        <v>-5.0632911392405111</v>
      </c>
    </row>
    <row r="15" spans="1:19" ht="20.100000000000001" customHeight="1">
      <c r="A15" s="508" t="s">
        <v>623</v>
      </c>
      <c r="B15" s="509" t="s">
        <v>624</v>
      </c>
      <c r="C15" s="499" t="s">
        <v>1471</v>
      </c>
      <c r="D15" s="510" t="s">
        <v>124</v>
      </c>
      <c r="E15" s="511">
        <v>0</v>
      </c>
      <c r="F15" s="512">
        <v>0.03</v>
      </c>
      <c r="G15" s="512">
        <v>0</v>
      </c>
      <c r="H15" s="512">
        <v>0</v>
      </c>
      <c r="I15" s="512">
        <v>0</v>
      </c>
      <c r="J15" s="513">
        <v>0.89</v>
      </c>
      <c r="K15" s="514">
        <v>0.89</v>
      </c>
      <c r="L15" s="511">
        <v>0</v>
      </c>
      <c r="M15" s="512">
        <v>0.17</v>
      </c>
      <c r="N15" s="512">
        <v>0</v>
      </c>
      <c r="O15" s="512">
        <v>0</v>
      </c>
      <c r="P15" s="512">
        <v>0</v>
      </c>
      <c r="Q15" s="513">
        <v>0.81</v>
      </c>
      <c r="R15" s="514">
        <v>0.81</v>
      </c>
      <c r="S15" s="515">
        <f t="shared" si="0"/>
        <v>-8.9887640449438209</v>
      </c>
    </row>
    <row r="16" spans="1:19" ht="20.100000000000001" customHeight="1">
      <c r="A16" s="517"/>
      <c r="B16" s="518"/>
      <c r="C16" s="519"/>
      <c r="D16" s="520"/>
      <c r="E16" s="521"/>
      <c r="F16" s="522"/>
      <c r="G16" s="522"/>
      <c r="H16" s="522"/>
      <c r="I16" s="522"/>
      <c r="J16" s="523"/>
      <c r="K16" s="524"/>
      <c r="L16" s="521"/>
      <c r="M16" s="522"/>
      <c r="N16" s="522"/>
      <c r="O16" s="522"/>
      <c r="P16" s="522"/>
      <c r="Q16" s="523"/>
      <c r="R16" s="524"/>
      <c r="S16" s="525"/>
    </row>
    <row r="17" spans="1:19" ht="20.100000000000001" customHeight="1">
      <c r="A17" s="528" t="s">
        <v>252</v>
      </c>
      <c r="B17" s="529"/>
      <c r="C17" s="491"/>
      <c r="D17" s="492"/>
      <c r="E17" s="530">
        <f>SUM(E11:E16)</f>
        <v>0</v>
      </c>
      <c r="F17" s="531">
        <f t="shared" ref="F17:R17" si="1">SUM(F11:F16)</f>
        <v>1.18</v>
      </c>
      <c r="G17" s="531">
        <f t="shared" si="1"/>
        <v>0</v>
      </c>
      <c r="H17" s="531">
        <f t="shared" si="1"/>
        <v>0</v>
      </c>
      <c r="I17" s="531">
        <f t="shared" si="1"/>
        <v>0</v>
      </c>
      <c r="J17" s="531">
        <f t="shared" si="1"/>
        <v>5.8999999999999995</v>
      </c>
      <c r="K17" s="532">
        <f>SUM(K11:K16)</f>
        <v>5.8999999999999995</v>
      </c>
      <c r="L17" s="530">
        <f t="shared" si="1"/>
        <v>0</v>
      </c>
      <c r="M17" s="531">
        <f t="shared" si="1"/>
        <v>0.73000000000000009</v>
      </c>
      <c r="N17" s="531">
        <f t="shared" si="1"/>
        <v>0.47</v>
      </c>
      <c r="O17" s="531">
        <f t="shared" si="1"/>
        <v>0</v>
      </c>
      <c r="P17" s="531">
        <f t="shared" si="1"/>
        <v>0</v>
      </c>
      <c r="Q17" s="531">
        <f t="shared" si="1"/>
        <v>4.5600000000000005</v>
      </c>
      <c r="R17" s="532">
        <f t="shared" si="1"/>
        <v>4.5600000000000005</v>
      </c>
      <c r="S17" s="533">
        <f>((R17/K17)-1)*100</f>
        <v>-22.711864406779647</v>
      </c>
    </row>
    <row r="18" spans="1:19" ht="20.100000000000001" customHeight="1">
      <c r="A18" s="534"/>
      <c r="B18" s="535"/>
      <c r="C18" s="536"/>
      <c r="D18" s="537"/>
      <c r="E18" s="538"/>
      <c r="F18" s="538"/>
      <c r="G18" s="538"/>
      <c r="H18" s="538"/>
      <c r="I18" s="538"/>
      <c r="J18" s="539"/>
      <c r="K18" s="538"/>
      <c r="L18" s="538"/>
      <c r="M18" s="538"/>
      <c r="N18" s="538"/>
      <c r="O18" s="538"/>
      <c r="P18" s="538"/>
      <c r="Q18" s="539"/>
      <c r="R18" s="538"/>
      <c r="S18" s="540"/>
    </row>
    <row r="19" spans="1:19" ht="20.100000000000001" customHeight="1">
      <c r="A19" s="473"/>
      <c r="B19" s="474"/>
      <c r="C19" s="475"/>
      <c r="D19" s="476"/>
      <c r="E19" s="1375" t="s">
        <v>1467</v>
      </c>
      <c r="F19" s="1376"/>
      <c r="G19" s="1376"/>
      <c r="H19" s="1376"/>
      <c r="I19" s="1376"/>
      <c r="J19" s="1376"/>
      <c r="K19" s="1377"/>
      <c r="L19" s="1375" t="s">
        <v>1468</v>
      </c>
      <c r="M19" s="1376"/>
      <c r="N19" s="1376"/>
      <c r="O19" s="1376"/>
      <c r="P19" s="1376"/>
      <c r="Q19" s="1376"/>
      <c r="R19" s="1377"/>
      <c r="S19" s="477"/>
    </row>
    <row r="20" spans="1:19" ht="39.950000000000003" customHeight="1">
      <c r="A20" s="479" t="s">
        <v>248</v>
      </c>
      <c r="B20" s="480" t="s">
        <v>57</v>
      </c>
      <c r="C20" s="481" t="s">
        <v>249</v>
      </c>
      <c r="D20" s="482" t="s">
        <v>250</v>
      </c>
      <c r="E20" s="483" t="s">
        <v>1405</v>
      </c>
      <c r="F20" s="484" t="s">
        <v>1499</v>
      </c>
      <c r="G20" s="818" t="s">
        <v>1498</v>
      </c>
      <c r="H20" s="845" t="s">
        <v>1513</v>
      </c>
      <c r="I20" s="845" t="s">
        <v>1514</v>
      </c>
      <c r="J20" s="818" t="s">
        <v>1406</v>
      </c>
      <c r="K20" s="274" t="s">
        <v>1515</v>
      </c>
      <c r="L20" s="483" t="s">
        <v>1405</v>
      </c>
      <c r="M20" s="484" t="s">
        <v>1499</v>
      </c>
      <c r="N20" s="818" t="s">
        <v>1498</v>
      </c>
      <c r="O20" s="845" t="s">
        <v>1513</v>
      </c>
      <c r="P20" s="845" t="s">
        <v>1514</v>
      </c>
      <c r="Q20" s="818" t="s">
        <v>1406</v>
      </c>
      <c r="R20" s="274" t="s">
        <v>1515</v>
      </c>
      <c r="S20" s="487" t="s">
        <v>1140</v>
      </c>
    </row>
    <row r="21" spans="1:19" ht="20.100000000000001" customHeight="1">
      <c r="A21" s="543" t="s">
        <v>253</v>
      </c>
      <c r="B21" s="544" t="s">
        <v>254</v>
      </c>
      <c r="C21" s="491" t="s">
        <v>60</v>
      </c>
      <c r="D21" s="492"/>
      <c r="E21" s="493" t="s">
        <v>60</v>
      </c>
      <c r="F21" s="494"/>
      <c r="G21" s="494"/>
      <c r="H21" s="494"/>
      <c r="I21" s="494"/>
      <c r="J21" s="494" t="s">
        <v>60</v>
      </c>
      <c r="K21" s="495"/>
      <c r="L21" s="493" t="s">
        <v>60</v>
      </c>
      <c r="M21" s="494" t="s">
        <v>60</v>
      </c>
      <c r="N21" s="494"/>
      <c r="O21" s="494"/>
      <c r="P21" s="494"/>
      <c r="Q21" s="494"/>
      <c r="R21" s="495" t="s">
        <v>60</v>
      </c>
      <c r="S21" s="496"/>
    </row>
    <row r="22" spans="1:19" ht="20.100000000000001" customHeight="1">
      <c r="A22" s="545" t="s">
        <v>868</v>
      </c>
      <c r="B22" s="546" t="s">
        <v>871</v>
      </c>
      <c r="C22" s="547" t="s">
        <v>1471</v>
      </c>
      <c r="D22" s="520" t="s">
        <v>1114</v>
      </c>
      <c r="E22" s="501">
        <v>0</v>
      </c>
      <c r="F22" s="501">
        <v>0</v>
      </c>
      <c r="G22" s="501">
        <v>0</v>
      </c>
      <c r="H22" s="501">
        <v>0</v>
      </c>
      <c r="I22" s="501">
        <v>0</v>
      </c>
      <c r="J22" s="501">
        <v>0.15</v>
      </c>
      <c r="K22" s="501">
        <v>0.15</v>
      </c>
      <c r="L22" s="501">
        <v>0</v>
      </c>
      <c r="M22" s="501">
        <v>0</v>
      </c>
      <c r="N22" s="501">
        <v>0</v>
      </c>
      <c r="O22" s="501">
        <v>0</v>
      </c>
      <c r="P22" s="501">
        <v>0</v>
      </c>
      <c r="Q22" s="501">
        <v>0</v>
      </c>
      <c r="R22" s="501">
        <v>0</v>
      </c>
      <c r="S22" s="505">
        <f>((R22/K22)-1)*100</f>
        <v>-100</v>
      </c>
    </row>
    <row r="23" spans="1:19" ht="20.100000000000001" customHeight="1">
      <c r="A23" s="550" t="s">
        <v>625</v>
      </c>
      <c r="B23" s="551" t="s">
        <v>626</v>
      </c>
      <c r="C23" s="547" t="s">
        <v>1471</v>
      </c>
      <c r="D23" s="500" t="s">
        <v>127</v>
      </c>
      <c r="E23" s="501">
        <v>0</v>
      </c>
      <c r="F23" s="502">
        <v>0.15</v>
      </c>
      <c r="G23" s="502">
        <v>0</v>
      </c>
      <c r="H23" s="502">
        <v>0</v>
      </c>
      <c r="I23" s="502">
        <v>0</v>
      </c>
      <c r="J23" s="503">
        <v>0.18</v>
      </c>
      <c r="K23" s="504">
        <v>0.18</v>
      </c>
      <c r="L23" s="501">
        <v>0</v>
      </c>
      <c r="M23" s="502">
        <v>0</v>
      </c>
      <c r="N23" s="502">
        <v>0</v>
      </c>
      <c r="O23" s="502">
        <v>0</v>
      </c>
      <c r="P23" s="502">
        <v>0</v>
      </c>
      <c r="Q23" s="503">
        <v>0</v>
      </c>
      <c r="R23" s="504">
        <v>0</v>
      </c>
      <c r="S23" s="505">
        <f>((R23/K23)-1)*100</f>
        <v>-100</v>
      </c>
    </row>
    <row r="24" spans="1:19" ht="20.100000000000001" customHeight="1">
      <c r="A24" s="550" t="s">
        <v>627</v>
      </c>
      <c r="B24" s="498" t="s">
        <v>628</v>
      </c>
      <c r="C24" s="547" t="s">
        <v>1471</v>
      </c>
      <c r="D24" s="500" t="s">
        <v>127</v>
      </c>
      <c r="E24" s="501">
        <v>0</v>
      </c>
      <c r="F24" s="502">
        <v>0.14000000000000001</v>
      </c>
      <c r="G24" s="502">
        <v>0</v>
      </c>
      <c r="H24" s="502">
        <v>0</v>
      </c>
      <c r="I24" s="502">
        <v>0</v>
      </c>
      <c r="J24" s="503">
        <v>0.68</v>
      </c>
      <c r="K24" s="504">
        <v>0.68</v>
      </c>
      <c r="L24" s="501">
        <v>0</v>
      </c>
      <c r="M24" s="502">
        <v>0</v>
      </c>
      <c r="N24" s="502">
        <v>0</v>
      </c>
      <c r="O24" s="502">
        <v>0</v>
      </c>
      <c r="P24" s="502">
        <v>0</v>
      </c>
      <c r="Q24" s="503">
        <v>0</v>
      </c>
      <c r="R24" s="504">
        <v>0</v>
      </c>
      <c r="S24" s="505">
        <f>((R24/K24)-1)*100</f>
        <v>-100</v>
      </c>
    </row>
    <row r="25" spans="1:19" ht="20.100000000000001" customHeight="1">
      <c r="A25" s="550" t="s">
        <v>629</v>
      </c>
      <c r="B25" s="498" t="s">
        <v>1116</v>
      </c>
      <c r="C25" s="547" t="s">
        <v>1471</v>
      </c>
      <c r="D25" s="500" t="s">
        <v>127</v>
      </c>
      <c r="E25" s="501">
        <v>0</v>
      </c>
      <c r="F25" s="502">
        <v>0.15</v>
      </c>
      <c r="G25" s="502">
        <v>0</v>
      </c>
      <c r="H25" s="502">
        <v>0</v>
      </c>
      <c r="I25" s="502">
        <v>0</v>
      </c>
      <c r="J25" s="503">
        <v>0.27</v>
      </c>
      <c r="K25" s="504">
        <v>0.27</v>
      </c>
      <c r="L25" s="501">
        <v>0</v>
      </c>
      <c r="M25" s="502">
        <v>0</v>
      </c>
      <c r="N25" s="502">
        <v>0</v>
      </c>
      <c r="O25" s="502">
        <v>0</v>
      </c>
      <c r="P25" s="502">
        <v>0</v>
      </c>
      <c r="Q25" s="503">
        <v>0</v>
      </c>
      <c r="R25" s="504">
        <v>0</v>
      </c>
      <c r="S25" s="505">
        <f>((R25/K25)-1)*100</f>
        <v>-100</v>
      </c>
    </row>
    <row r="26" spans="1:19" ht="20.100000000000001" customHeight="1">
      <c r="A26" s="550" t="s">
        <v>630</v>
      </c>
      <c r="B26" s="498" t="s">
        <v>1117</v>
      </c>
      <c r="C26" s="547" t="s">
        <v>1471</v>
      </c>
      <c r="D26" s="500" t="s">
        <v>127</v>
      </c>
      <c r="E26" s="501">
        <v>0</v>
      </c>
      <c r="F26" s="502">
        <v>0.34</v>
      </c>
      <c r="G26" s="502">
        <v>0</v>
      </c>
      <c r="H26" s="502">
        <v>0</v>
      </c>
      <c r="I26" s="502">
        <v>0</v>
      </c>
      <c r="J26" s="503">
        <v>0.9</v>
      </c>
      <c r="K26" s="504">
        <v>0.9</v>
      </c>
      <c r="L26" s="501">
        <v>0</v>
      </c>
      <c r="M26" s="502">
        <v>0.49</v>
      </c>
      <c r="N26" s="502">
        <v>0</v>
      </c>
      <c r="O26" s="502">
        <v>0</v>
      </c>
      <c r="P26" s="502">
        <v>0</v>
      </c>
      <c r="Q26" s="503">
        <v>1.41</v>
      </c>
      <c r="R26" s="504">
        <v>1.41</v>
      </c>
      <c r="S26" s="505">
        <f>((R26/K26)-1)*100</f>
        <v>56.666666666666643</v>
      </c>
    </row>
    <row r="27" spans="1:19" ht="20.100000000000001" customHeight="1">
      <c r="A27" s="552"/>
      <c r="B27" s="553"/>
      <c r="C27" s="547"/>
      <c r="D27" s="520"/>
      <c r="E27" s="521"/>
      <c r="F27" s="522"/>
      <c r="G27" s="522"/>
      <c r="H27" s="522"/>
      <c r="I27" s="522"/>
      <c r="J27" s="523"/>
      <c r="K27" s="524"/>
      <c r="L27" s="521"/>
      <c r="M27" s="522"/>
      <c r="N27" s="522"/>
      <c r="O27" s="522"/>
      <c r="P27" s="522"/>
      <c r="Q27" s="523"/>
      <c r="R27" s="524"/>
      <c r="S27" s="525"/>
    </row>
    <row r="28" spans="1:19" ht="20.100000000000001" customHeight="1">
      <c r="A28" s="555" t="s">
        <v>255</v>
      </c>
      <c r="B28" s="556"/>
      <c r="C28" s="491"/>
      <c r="D28" s="492"/>
      <c r="E28" s="530">
        <f>SUM(E21:E27)</f>
        <v>0</v>
      </c>
      <c r="F28" s="531">
        <f t="shared" ref="F28:R28" si="2">SUM(F21:F27)</f>
        <v>0.78</v>
      </c>
      <c r="G28" s="531">
        <f t="shared" si="2"/>
        <v>0</v>
      </c>
      <c r="H28" s="531">
        <f t="shared" si="2"/>
        <v>0</v>
      </c>
      <c r="I28" s="531">
        <f t="shared" si="2"/>
        <v>0</v>
      </c>
      <c r="J28" s="531">
        <f t="shared" si="2"/>
        <v>2.1800000000000002</v>
      </c>
      <c r="K28" s="532">
        <f t="shared" si="2"/>
        <v>2.1800000000000002</v>
      </c>
      <c r="L28" s="530">
        <f t="shared" si="2"/>
        <v>0</v>
      </c>
      <c r="M28" s="531">
        <f t="shared" si="2"/>
        <v>0.49</v>
      </c>
      <c r="N28" s="531">
        <f t="shared" si="2"/>
        <v>0</v>
      </c>
      <c r="O28" s="531">
        <f t="shared" si="2"/>
        <v>0</v>
      </c>
      <c r="P28" s="531">
        <f t="shared" si="2"/>
        <v>0</v>
      </c>
      <c r="Q28" s="531">
        <f t="shared" si="2"/>
        <v>1.41</v>
      </c>
      <c r="R28" s="532">
        <f t="shared" si="2"/>
        <v>1.41</v>
      </c>
      <c r="S28" s="533">
        <f t="shared" ref="S28" si="3">((R28/K28)-1)*100</f>
        <v>-35.321100917431203</v>
      </c>
    </row>
    <row r="29" spans="1:19" ht="20.100000000000001" customHeight="1">
      <c r="A29" s="557"/>
      <c r="B29" s="558"/>
      <c r="C29" s="559"/>
      <c r="D29" s="520"/>
      <c r="E29" s="538"/>
      <c r="F29" s="538"/>
      <c r="G29" s="538"/>
      <c r="H29" s="538"/>
      <c r="I29" s="538"/>
      <c r="J29" s="539"/>
      <c r="K29" s="538"/>
      <c r="L29" s="538"/>
      <c r="M29" s="538"/>
      <c r="N29" s="538"/>
      <c r="O29" s="538"/>
      <c r="P29" s="538"/>
      <c r="Q29" s="539"/>
      <c r="R29" s="538"/>
      <c r="S29" s="540"/>
    </row>
    <row r="30" spans="1:19" ht="20.100000000000001" customHeight="1">
      <c r="A30" s="473"/>
      <c r="B30" s="474"/>
      <c r="C30" s="475"/>
      <c r="D30" s="476"/>
      <c r="E30" s="1375" t="s">
        <v>1467</v>
      </c>
      <c r="F30" s="1376"/>
      <c r="G30" s="1376"/>
      <c r="H30" s="1376"/>
      <c r="I30" s="1376"/>
      <c r="J30" s="1376"/>
      <c r="K30" s="1377"/>
      <c r="L30" s="1375" t="s">
        <v>1468</v>
      </c>
      <c r="M30" s="1376"/>
      <c r="N30" s="1376"/>
      <c r="O30" s="1376"/>
      <c r="P30" s="1376"/>
      <c r="Q30" s="1376"/>
      <c r="R30" s="1377"/>
      <c r="S30" s="477"/>
    </row>
    <row r="31" spans="1:19" ht="39.950000000000003" customHeight="1">
      <c r="A31" s="479" t="s">
        <v>248</v>
      </c>
      <c r="B31" s="480" t="s">
        <v>57</v>
      </c>
      <c r="C31" s="481" t="s">
        <v>249</v>
      </c>
      <c r="D31" s="482" t="s">
        <v>250</v>
      </c>
      <c r="E31" s="483" t="s">
        <v>1405</v>
      </c>
      <c r="F31" s="484" t="s">
        <v>1499</v>
      </c>
      <c r="G31" s="818" t="s">
        <v>1498</v>
      </c>
      <c r="H31" s="845" t="s">
        <v>1513</v>
      </c>
      <c r="I31" s="845" t="s">
        <v>1514</v>
      </c>
      <c r="J31" s="818" t="s">
        <v>1406</v>
      </c>
      <c r="K31" s="274" t="s">
        <v>1515</v>
      </c>
      <c r="L31" s="483" t="s">
        <v>1405</v>
      </c>
      <c r="M31" s="484" t="s">
        <v>1499</v>
      </c>
      <c r="N31" s="818" t="s">
        <v>1498</v>
      </c>
      <c r="O31" s="845" t="s">
        <v>1513</v>
      </c>
      <c r="P31" s="845" t="s">
        <v>1514</v>
      </c>
      <c r="Q31" s="818" t="s">
        <v>1406</v>
      </c>
      <c r="R31" s="274" t="s">
        <v>1515</v>
      </c>
      <c r="S31" s="487" t="s">
        <v>1140</v>
      </c>
    </row>
    <row r="32" spans="1:19" ht="20.100000000000001" customHeight="1">
      <c r="A32" s="560" t="s">
        <v>256</v>
      </c>
      <c r="B32" s="561" t="s">
        <v>63</v>
      </c>
      <c r="C32" s="491" t="s">
        <v>60</v>
      </c>
      <c r="D32" s="492"/>
      <c r="E32" s="493" t="s">
        <v>60</v>
      </c>
      <c r="F32" s="494"/>
      <c r="G32" s="494"/>
      <c r="H32" s="494"/>
      <c r="I32" s="494"/>
      <c r="J32" s="494" t="s">
        <v>60</v>
      </c>
      <c r="K32" s="495"/>
      <c r="L32" s="493" t="s">
        <v>60</v>
      </c>
      <c r="M32" s="494" t="s">
        <v>60</v>
      </c>
      <c r="N32" s="494"/>
      <c r="O32" s="494"/>
      <c r="P32" s="494"/>
      <c r="Q32" s="494"/>
      <c r="R32" s="495" t="s">
        <v>60</v>
      </c>
      <c r="S32" s="496"/>
    </row>
    <row r="33" spans="1:19" ht="20.100000000000001" customHeight="1">
      <c r="A33" s="550" t="s">
        <v>631</v>
      </c>
      <c r="B33" s="498" t="s">
        <v>632</v>
      </c>
      <c r="C33" s="499" t="s">
        <v>1471</v>
      </c>
      <c r="D33" s="500" t="s">
        <v>128</v>
      </c>
      <c r="E33" s="501">
        <v>0</v>
      </c>
      <c r="F33" s="502">
        <v>0.2</v>
      </c>
      <c r="G33" s="502">
        <v>0</v>
      </c>
      <c r="H33" s="502">
        <v>0</v>
      </c>
      <c r="I33" s="502">
        <v>0</v>
      </c>
      <c r="J33" s="503">
        <v>0.8</v>
      </c>
      <c r="K33" s="504">
        <v>0.8</v>
      </c>
      <c r="L33" s="501">
        <v>0</v>
      </c>
      <c r="M33" s="502">
        <v>0.14000000000000001</v>
      </c>
      <c r="N33" s="502">
        <v>0</v>
      </c>
      <c r="O33" s="502">
        <v>0</v>
      </c>
      <c r="P33" s="502">
        <v>0</v>
      </c>
      <c r="Q33" s="503">
        <v>0.88</v>
      </c>
      <c r="R33" s="504">
        <v>0.88</v>
      </c>
      <c r="S33" s="505">
        <f>((R33/K33)-1)*100</f>
        <v>9.9999999999999858</v>
      </c>
    </row>
    <row r="34" spans="1:19" ht="20.100000000000001" customHeight="1">
      <c r="A34" s="550" t="s">
        <v>36</v>
      </c>
      <c r="B34" s="498" t="s">
        <v>129</v>
      </c>
      <c r="C34" s="499" t="s">
        <v>1471</v>
      </c>
      <c r="D34" s="500" t="s">
        <v>128</v>
      </c>
      <c r="E34" s="501">
        <v>0</v>
      </c>
      <c r="F34" s="502">
        <v>0.11</v>
      </c>
      <c r="G34" s="502">
        <v>0</v>
      </c>
      <c r="H34" s="502">
        <v>0</v>
      </c>
      <c r="I34" s="502">
        <v>0</v>
      </c>
      <c r="J34" s="503">
        <v>3.02</v>
      </c>
      <c r="K34" s="504">
        <v>3.02</v>
      </c>
      <c r="L34" s="501">
        <v>0</v>
      </c>
      <c r="M34" s="502">
        <v>0</v>
      </c>
      <c r="N34" s="502">
        <v>0</v>
      </c>
      <c r="O34" s="502">
        <v>0</v>
      </c>
      <c r="P34" s="502">
        <v>0</v>
      </c>
      <c r="Q34" s="503">
        <v>2.08</v>
      </c>
      <c r="R34" s="504">
        <v>2.08</v>
      </c>
      <c r="S34" s="505">
        <f>((R34/K34)-1)*100</f>
        <v>-31.12582781456954</v>
      </c>
    </row>
    <row r="35" spans="1:19" ht="20.100000000000001" customHeight="1">
      <c r="A35" s="550" t="s">
        <v>633</v>
      </c>
      <c r="B35" s="498" t="s">
        <v>634</v>
      </c>
      <c r="C35" s="499" t="s">
        <v>1471</v>
      </c>
      <c r="D35" s="500" t="s">
        <v>128</v>
      </c>
      <c r="E35" s="501">
        <v>0</v>
      </c>
      <c r="F35" s="502">
        <v>0.09</v>
      </c>
      <c r="G35" s="502">
        <v>0</v>
      </c>
      <c r="H35" s="502">
        <v>0</v>
      </c>
      <c r="I35" s="502">
        <v>0</v>
      </c>
      <c r="J35" s="503">
        <v>0.85</v>
      </c>
      <c r="K35" s="504">
        <v>0.85</v>
      </c>
      <c r="L35" s="501">
        <v>0</v>
      </c>
      <c r="M35" s="502">
        <v>0</v>
      </c>
      <c r="N35" s="502">
        <v>0</v>
      </c>
      <c r="O35" s="502">
        <v>0</v>
      </c>
      <c r="P35" s="502">
        <v>0</v>
      </c>
      <c r="Q35" s="503">
        <v>0</v>
      </c>
      <c r="R35" s="504">
        <v>0</v>
      </c>
      <c r="S35" s="505">
        <f>((R35/K35)-1)*100</f>
        <v>-100</v>
      </c>
    </row>
    <row r="36" spans="1:19" ht="20.100000000000001" customHeight="1">
      <c r="A36" s="521"/>
      <c r="B36" s="524"/>
      <c r="C36" s="562"/>
      <c r="D36" s="520"/>
      <c r="E36" s="563"/>
      <c r="F36" s="522"/>
      <c r="G36" s="522"/>
      <c r="H36" s="522"/>
      <c r="I36" s="522"/>
      <c r="J36" s="523"/>
      <c r="K36" s="524"/>
      <c r="L36" s="521"/>
      <c r="M36" s="522"/>
      <c r="N36" s="522"/>
      <c r="O36" s="522"/>
      <c r="P36" s="522"/>
      <c r="Q36" s="523"/>
      <c r="R36" s="524"/>
      <c r="S36" s="525"/>
    </row>
    <row r="37" spans="1:19" ht="20.100000000000001" customHeight="1">
      <c r="A37" s="564" t="s">
        <v>257</v>
      </c>
      <c r="B37" s="565"/>
      <c r="C37" s="491"/>
      <c r="D37" s="492"/>
      <c r="E37" s="530">
        <f>SUM(E32:E36)</f>
        <v>0</v>
      </c>
      <c r="F37" s="531">
        <f t="shared" ref="F37:R37" si="4">SUM(F32:F36)</f>
        <v>0.4</v>
      </c>
      <c r="G37" s="531">
        <f t="shared" si="4"/>
        <v>0</v>
      </c>
      <c r="H37" s="531">
        <f t="shared" si="4"/>
        <v>0</v>
      </c>
      <c r="I37" s="531">
        <f t="shared" si="4"/>
        <v>0</v>
      </c>
      <c r="J37" s="531">
        <f t="shared" si="4"/>
        <v>4.67</v>
      </c>
      <c r="K37" s="532">
        <f t="shared" si="4"/>
        <v>4.67</v>
      </c>
      <c r="L37" s="530">
        <f t="shared" si="4"/>
        <v>0</v>
      </c>
      <c r="M37" s="531">
        <f t="shared" si="4"/>
        <v>0.14000000000000001</v>
      </c>
      <c r="N37" s="531">
        <f t="shared" si="4"/>
        <v>0</v>
      </c>
      <c r="O37" s="531">
        <f t="shared" si="4"/>
        <v>0</v>
      </c>
      <c r="P37" s="531">
        <f t="shared" si="4"/>
        <v>0</v>
      </c>
      <c r="Q37" s="531">
        <f t="shared" si="4"/>
        <v>2.96</v>
      </c>
      <c r="R37" s="532">
        <f t="shared" si="4"/>
        <v>2.96</v>
      </c>
      <c r="S37" s="533">
        <f t="shared" ref="S37" si="5">((R37/K37)-1)*100</f>
        <v>-36.616702355460383</v>
      </c>
    </row>
    <row r="38" spans="1:19" ht="20.100000000000001" customHeight="1">
      <c r="A38" s="557"/>
      <c r="B38" s="558"/>
      <c r="C38" s="559"/>
      <c r="D38" s="520"/>
      <c r="E38" s="538"/>
      <c r="F38" s="538"/>
      <c r="G38" s="538"/>
      <c r="H38" s="538"/>
      <c r="I38" s="538"/>
      <c r="J38" s="539"/>
      <c r="K38" s="538"/>
      <c r="L38" s="538"/>
      <c r="M38" s="538"/>
      <c r="N38" s="538"/>
      <c r="O38" s="538"/>
      <c r="P38" s="538"/>
      <c r="Q38" s="539"/>
      <c r="R38" s="538"/>
      <c r="S38" s="540"/>
    </row>
    <row r="39" spans="1:19" ht="20.100000000000001" customHeight="1">
      <c r="A39" s="473"/>
      <c r="B39" s="474"/>
      <c r="C39" s="475"/>
      <c r="D39" s="476"/>
      <c r="E39" s="1375" t="s">
        <v>1467</v>
      </c>
      <c r="F39" s="1376"/>
      <c r="G39" s="1376"/>
      <c r="H39" s="1376"/>
      <c r="I39" s="1376"/>
      <c r="J39" s="1376"/>
      <c r="K39" s="1377"/>
      <c r="L39" s="1375" t="s">
        <v>1468</v>
      </c>
      <c r="M39" s="1376"/>
      <c r="N39" s="1376"/>
      <c r="O39" s="1376"/>
      <c r="P39" s="1376"/>
      <c r="Q39" s="1376"/>
      <c r="R39" s="1377"/>
      <c r="S39" s="477"/>
    </row>
    <row r="40" spans="1:19" ht="39.950000000000003" customHeight="1">
      <c r="A40" s="479" t="s">
        <v>248</v>
      </c>
      <c r="B40" s="480" t="s">
        <v>57</v>
      </c>
      <c r="C40" s="481" t="s">
        <v>249</v>
      </c>
      <c r="D40" s="482" t="s">
        <v>250</v>
      </c>
      <c r="E40" s="483" t="s">
        <v>1405</v>
      </c>
      <c r="F40" s="484" t="s">
        <v>1499</v>
      </c>
      <c r="G40" s="818" t="s">
        <v>1498</v>
      </c>
      <c r="H40" s="845" t="s">
        <v>1513</v>
      </c>
      <c r="I40" s="845" t="s">
        <v>1514</v>
      </c>
      <c r="J40" s="818" t="s">
        <v>1406</v>
      </c>
      <c r="K40" s="274" t="s">
        <v>1515</v>
      </c>
      <c r="L40" s="483" t="s">
        <v>1405</v>
      </c>
      <c r="M40" s="484" t="s">
        <v>1499</v>
      </c>
      <c r="N40" s="818" t="s">
        <v>1498</v>
      </c>
      <c r="O40" s="845" t="s">
        <v>1513</v>
      </c>
      <c r="P40" s="845" t="s">
        <v>1514</v>
      </c>
      <c r="Q40" s="818" t="s">
        <v>1406</v>
      </c>
      <c r="R40" s="274" t="s">
        <v>1515</v>
      </c>
      <c r="S40" s="487" t="s">
        <v>1140</v>
      </c>
    </row>
    <row r="41" spans="1:19" ht="20.100000000000001" customHeight="1">
      <c r="A41" s="566" t="s">
        <v>258</v>
      </c>
      <c r="B41" s="567" t="s">
        <v>79</v>
      </c>
      <c r="C41" s="491" t="s">
        <v>60</v>
      </c>
      <c r="D41" s="492"/>
      <c r="E41" s="493" t="s">
        <v>60</v>
      </c>
      <c r="F41" s="494"/>
      <c r="G41" s="494"/>
      <c r="H41" s="494"/>
      <c r="I41" s="494"/>
      <c r="J41" s="494" t="s">
        <v>60</v>
      </c>
      <c r="K41" s="495"/>
      <c r="L41" s="493" t="s">
        <v>60</v>
      </c>
      <c r="M41" s="494" t="s">
        <v>60</v>
      </c>
      <c r="N41" s="494"/>
      <c r="O41" s="494"/>
      <c r="P41" s="494"/>
      <c r="Q41" s="494"/>
      <c r="R41" s="495" t="s">
        <v>60</v>
      </c>
      <c r="S41" s="496"/>
    </row>
    <row r="42" spans="1:19" ht="20.100000000000001" customHeight="1">
      <c r="A42" s="550" t="s">
        <v>1239</v>
      </c>
      <c r="B42" s="498" t="s">
        <v>1408</v>
      </c>
      <c r="C42" s="568" t="s">
        <v>1471</v>
      </c>
      <c r="D42" s="492" t="s">
        <v>130</v>
      </c>
      <c r="E42" s="501">
        <v>0</v>
      </c>
      <c r="F42" s="501">
        <v>0</v>
      </c>
      <c r="G42" s="501">
        <v>0</v>
      </c>
      <c r="H42" s="501">
        <v>0</v>
      </c>
      <c r="I42" s="501">
        <v>0</v>
      </c>
      <c r="J42" s="501">
        <v>0</v>
      </c>
      <c r="K42" s="501">
        <v>0</v>
      </c>
      <c r="L42" s="501">
        <v>0</v>
      </c>
      <c r="M42" s="501">
        <v>0.06</v>
      </c>
      <c r="N42" s="501">
        <v>0</v>
      </c>
      <c r="O42" s="501">
        <v>0</v>
      </c>
      <c r="P42" s="501">
        <v>0</v>
      </c>
      <c r="Q42" s="501">
        <v>0.5</v>
      </c>
      <c r="R42" s="501">
        <v>0.5</v>
      </c>
      <c r="S42" s="505" t="e">
        <f t="shared" ref="S42:S49" si="6">((R42/K42)-1)*100</f>
        <v>#DIV/0!</v>
      </c>
    </row>
    <row r="43" spans="1:19" ht="20.100000000000001" customHeight="1">
      <c r="A43" s="550" t="s">
        <v>635</v>
      </c>
      <c r="B43" s="498" t="s">
        <v>636</v>
      </c>
      <c r="C43" s="568" t="s">
        <v>1471</v>
      </c>
      <c r="D43" s="569" t="s">
        <v>130</v>
      </c>
      <c r="E43" s="501">
        <v>0</v>
      </c>
      <c r="F43" s="502">
        <v>0</v>
      </c>
      <c r="G43" s="502">
        <v>0</v>
      </c>
      <c r="H43" s="502">
        <v>0</v>
      </c>
      <c r="I43" s="502">
        <v>0</v>
      </c>
      <c r="J43" s="503">
        <v>0.17</v>
      </c>
      <c r="K43" s="504">
        <v>0.17</v>
      </c>
      <c r="L43" s="501">
        <v>0</v>
      </c>
      <c r="M43" s="502">
        <v>0.04</v>
      </c>
      <c r="N43" s="502">
        <v>0</v>
      </c>
      <c r="O43" s="502">
        <v>0</v>
      </c>
      <c r="P43" s="502">
        <v>0</v>
      </c>
      <c r="Q43" s="503">
        <v>0.31</v>
      </c>
      <c r="R43" s="504">
        <v>0.31</v>
      </c>
      <c r="S43" s="505">
        <f t="shared" si="6"/>
        <v>82.35294117647058</v>
      </c>
    </row>
    <row r="44" spans="1:19" ht="20.100000000000001" customHeight="1">
      <c r="A44" s="550" t="s">
        <v>637</v>
      </c>
      <c r="B44" s="498" t="s">
        <v>638</v>
      </c>
      <c r="C44" s="568" t="s">
        <v>1471</v>
      </c>
      <c r="D44" s="569" t="s">
        <v>130</v>
      </c>
      <c r="E44" s="501">
        <v>0</v>
      </c>
      <c r="F44" s="502">
        <v>7.0000000000000007E-2</v>
      </c>
      <c r="G44" s="502">
        <v>0</v>
      </c>
      <c r="H44" s="502">
        <v>0</v>
      </c>
      <c r="I44" s="502">
        <v>0</v>
      </c>
      <c r="J44" s="503">
        <v>0.61</v>
      </c>
      <c r="K44" s="504">
        <v>0.61</v>
      </c>
      <c r="L44" s="501">
        <v>0</v>
      </c>
      <c r="M44" s="502">
        <v>0.27</v>
      </c>
      <c r="N44" s="502">
        <v>0</v>
      </c>
      <c r="O44" s="502">
        <v>0</v>
      </c>
      <c r="P44" s="502">
        <v>0</v>
      </c>
      <c r="Q44" s="503">
        <v>0.67</v>
      </c>
      <c r="R44" s="504">
        <v>0.67</v>
      </c>
      <c r="S44" s="505">
        <f t="shared" si="6"/>
        <v>9.8360655737705027</v>
      </c>
    </row>
    <row r="45" spans="1:19" ht="20.100000000000001" customHeight="1">
      <c r="A45" s="550" t="s">
        <v>511</v>
      </c>
      <c r="B45" s="498" t="s">
        <v>533</v>
      </c>
      <c r="C45" s="568" t="s">
        <v>1471</v>
      </c>
      <c r="D45" s="569" t="s">
        <v>130</v>
      </c>
      <c r="E45" s="501">
        <v>0</v>
      </c>
      <c r="F45" s="502">
        <v>0.46</v>
      </c>
      <c r="G45" s="502">
        <v>0</v>
      </c>
      <c r="H45" s="502">
        <v>0</v>
      </c>
      <c r="I45" s="502">
        <v>0</v>
      </c>
      <c r="J45" s="503">
        <v>16.03</v>
      </c>
      <c r="K45" s="504">
        <v>16.03</v>
      </c>
      <c r="L45" s="501">
        <v>0.01</v>
      </c>
      <c r="M45" s="502">
        <v>0</v>
      </c>
      <c r="N45" s="502">
        <v>0</v>
      </c>
      <c r="O45" s="502">
        <v>0</v>
      </c>
      <c r="P45" s="502">
        <v>0</v>
      </c>
      <c r="Q45" s="503">
        <v>11.5</v>
      </c>
      <c r="R45" s="504">
        <v>11.5</v>
      </c>
      <c r="S45" s="505">
        <f t="shared" si="6"/>
        <v>-28.259513412351843</v>
      </c>
    </row>
    <row r="46" spans="1:19" ht="20.100000000000001" customHeight="1">
      <c r="A46" s="550" t="s">
        <v>37</v>
      </c>
      <c r="B46" s="498" t="s">
        <v>131</v>
      </c>
      <c r="C46" s="568" t="s">
        <v>1471</v>
      </c>
      <c r="D46" s="569" t="s">
        <v>130</v>
      </c>
      <c r="E46" s="501">
        <v>0</v>
      </c>
      <c r="F46" s="502">
        <v>0.65</v>
      </c>
      <c r="G46" s="502">
        <v>0</v>
      </c>
      <c r="H46" s="502">
        <v>0</v>
      </c>
      <c r="I46" s="502">
        <v>0</v>
      </c>
      <c r="J46" s="503">
        <v>5.0599999999999996</v>
      </c>
      <c r="K46" s="504">
        <v>5.0599999999999996</v>
      </c>
      <c r="L46" s="501">
        <v>0</v>
      </c>
      <c r="M46" s="502">
        <v>0.25</v>
      </c>
      <c r="N46" s="502">
        <v>0</v>
      </c>
      <c r="O46" s="502">
        <v>0</v>
      </c>
      <c r="P46" s="502">
        <v>0</v>
      </c>
      <c r="Q46" s="503">
        <v>3.18</v>
      </c>
      <c r="R46" s="504">
        <v>3.18</v>
      </c>
      <c r="S46" s="505">
        <f t="shared" si="6"/>
        <v>-37.154150197628454</v>
      </c>
    </row>
    <row r="47" spans="1:19" ht="20.100000000000001" customHeight="1">
      <c r="A47" s="550" t="s">
        <v>639</v>
      </c>
      <c r="B47" s="498" t="s">
        <v>640</v>
      </c>
      <c r="C47" s="568" t="s">
        <v>1471</v>
      </c>
      <c r="D47" s="569" t="s">
        <v>130</v>
      </c>
      <c r="E47" s="501">
        <v>0</v>
      </c>
      <c r="F47" s="502">
        <v>0.04</v>
      </c>
      <c r="G47" s="502">
        <v>0</v>
      </c>
      <c r="H47" s="502">
        <v>0</v>
      </c>
      <c r="I47" s="502">
        <v>0</v>
      </c>
      <c r="J47" s="503">
        <v>0.72</v>
      </c>
      <c r="K47" s="504">
        <v>0.72</v>
      </c>
      <c r="L47" s="501">
        <v>0</v>
      </c>
      <c r="M47" s="502">
        <v>0.26</v>
      </c>
      <c r="N47" s="502">
        <v>0</v>
      </c>
      <c r="O47" s="502">
        <v>0</v>
      </c>
      <c r="P47" s="502">
        <v>0</v>
      </c>
      <c r="Q47" s="503">
        <v>0.68</v>
      </c>
      <c r="R47" s="504">
        <v>0.68</v>
      </c>
      <c r="S47" s="505">
        <f t="shared" si="6"/>
        <v>-5.5555555555555465</v>
      </c>
    </row>
    <row r="48" spans="1:19" ht="20.100000000000001" customHeight="1">
      <c r="A48" s="550" t="s">
        <v>641</v>
      </c>
      <c r="B48" s="498" t="s">
        <v>642</v>
      </c>
      <c r="C48" s="568" t="s">
        <v>1471</v>
      </c>
      <c r="D48" s="569" t="s">
        <v>130</v>
      </c>
      <c r="E48" s="501">
        <v>0</v>
      </c>
      <c r="F48" s="502">
        <v>0.18</v>
      </c>
      <c r="G48" s="502">
        <v>0</v>
      </c>
      <c r="H48" s="502">
        <v>0</v>
      </c>
      <c r="I48" s="502">
        <v>0</v>
      </c>
      <c r="J48" s="503">
        <v>0.38</v>
      </c>
      <c r="K48" s="504">
        <v>0.38</v>
      </c>
      <c r="L48" s="501">
        <v>0</v>
      </c>
      <c r="M48" s="502">
        <v>0</v>
      </c>
      <c r="N48" s="502">
        <v>0</v>
      </c>
      <c r="O48" s="502">
        <v>0</v>
      </c>
      <c r="P48" s="502">
        <v>0</v>
      </c>
      <c r="Q48" s="503">
        <v>0.5</v>
      </c>
      <c r="R48" s="504">
        <v>0.5</v>
      </c>
      <c r="S48" s="505">
        <f t="shared" si="6"/>
        <v>31.578947368421062</v>
      </c>
    </row>
    <row r="49" spans="1:19" ht="20.100000000000001" customHeight="1">
      <c r="A49" s="550" t="s">
        <v>643</v>
      </c>
      <c r="B49" s="498" t="s">
        <v>644</v>
      </c>
      <c r="C49" s="568" t="s">
        <v>1471</v>
      </c>
      <c r="D49" s="569" t="s">
        <v>130</v>
      </c>
      <c r="E49" s="501">
        <v>0</v>
      </c>
      <c r="F49" s="502">
        <v>0.21</v>
      </c>
      <c r="G49" s="502">
        <v>0</v>
      </c>
      <c r="H49" s="502">
        <v>0</v>
      </c>
      <c r="I49" s="502">
        <v>0</v>
      </c>
      <c r="J49" s="503">
        <v>0.65</v>
      </c>
      <c r="K49" s="504">
        <v>0.65</v>
      </c>
      <c r="L49" s="501">
        <v>0</v>
      </c>
      <c r="M49" s="502">
        <v>0</v>
      </c>
      <c r="N49" s="502">
        <v>0</v>
      </c>
      <c r="O49" s="502">
        <v>0</v>
      </c>
      <c r="P49" s="502">
        <v>0</v>
      </c>
      <c r="Q49" s="503">
        <v>0</v>
      </c>
      <c r="R49" s="504">
        <v>0</v>
      </c>
      <c r="S49" s="505">
        <f t="shared" si="6"/>
        <v>-100</v>
      </c>
    </row>
    <row r="50" spans="1:19" ht="20.100000000000001" customHeight="1">
      <c r="A50" s="521"/>
      <c r="B50" s="524"/>
      <c r="C50" s="562"/>
      <c r="D50" s="570"/>
      <c r="E50" s="521"/>
      <c r="F50" s="522"/>
      <c r="G50" s="522"/>
      <c r="H50" s="522"/>
      <c r="I50" s="522"/>
      <c r="J50" s="523"/>
      <c r="K50" s="524"/>
      <c r="L50" s="521"/>
      <c r="M50" s="522"/>
      <c r="N50" s="522"/>
      <c r="O50" s="522"/>
      <c r="P50" s="522"/>
      <c r="Q50" s="523"/>
      <c r="R50" s="524"/>
      <c r="S50" s="525"/>
    </row>
    <row r="51" spans="1:19" ht="20.100000000000001" customHeight="1">
      <c r="A51" s="571" t="s">
        <v>259</v>
      </c>
      <c r="B51" s="572"/>
      <c r="C51" s="491"/>
      <c r="D51" s="492"/>
      <c r="E51" s="530">
        <f>SUM(E41:E50)</f>
        <v>0</v>
      </c>
      <c r="F51" s="531">
        <f t="shared" ref="F51:R51" si="7">SUM(F41:F50)</f>
        <v>1.61</v>
      </c>
      <c r="G51" s="531">
        <f t="shared" si="7"/>
        <v>0</v>
      </c>
      <c r="H51" s="531">
        <f t="shared" si="7"/>
        <v>0</v>
      </c>
      <c r="I51" s="531">
        <f t="shared" si="7"/>
        <v>0</v>
      </c>
      <c r="J51" s="531">
        <f t="shared" si="7"/>
        <v>23.619999999999997</v>
      </c>
      <c r="K51" s="532">
        <f t="shared" si="7"/>
        <v>23.619999999999997</v>
      </c>
      <c r="L51" s="530">
        <f t="shared" si="7"/>
        <v>0.01</v>
      </c>
      <c r="M51" s="531">
        <f t="shared" si="7"/>
        <v>0.88</v>
      </c>
      <c r="N51" s="531">
        <f t="shared" si="7"/>
        <v>0</v>
      </c>
      <c r="O51" s="531">
        <f t="shared" si="7"/>
        <v>0</v>
      </c>
      <c r="P51" s="531">
        <f t="shared" si="7"/>
        <v>0</v>
      </c>
      <c r="Q51" s="531">
        <f t="shared" si="7"/>
        <v>17.34</v>
      </c>
      <c r="R51" s="532">
        <f t="shared" si="7"/>
        <v>17.34</v>
      </c>
      <c r="S51" s="533">
        <f t="shared" ref="S51" si="8">((R51/K51)-1)*100</f>
        <v>-26.587637595258251</v>
      </c>
    </row>
    <row r="52" spans="1:19" ht="20.100000000000001" customHeight="1">
      <c r="A52" s="557"/>
      <c r="B52" s="558"/>
      <c r="C52" s="559"/>
      <c r="D52" s="520"/>
      <c r="E52" s="538"/>
      <c r="F52" s="538"/>
      <c r="G52" s="538"/>
      <c r="H52" s="538"/>
      <c r="I52" s="538"/>
      <c r="J52" s="539"/>
      <c r="K52" s="538"/>
      <c r="L52" s="538"/>
      <c r="M52" s="538"/>
      <c r="N52" s="538"/>
      <c r="O52" s="538"/>
      <c r="P52" s="538"/>
      <c r="Q52" s="539"/>
      <c r="R52" s="538"/>
      <c r="S52" s="540"/>
    </row>
    <row r="53" spans="1:19" ht="20.100000000000001" customHeight="1">
      <c r="A53" s="473"/>
      <c r="B53" s="474"/>
      <c r="C53" s="475"/>
      <c r="D53" s="476"/>
      <c r="E53" s="1375" t="s">
        <v>1467</v>
      </c>
      <c r="F53" s="1376"/>
      <c r="G53" s="1376"/>
      <c r="H53" s="1376"/>
      <c r="I53" s="1376"/>
      <c r="J53" s="1376"/>
      <c r="K53" s="1377"/>
      <c r="L53" s="1375" t="s">
        <v>1468</v>
      </c>
      <c r="M53" s="1376"/>
      <c r="N53" s="1376"/>
      <c r="O53" s="1376"/>
      <c r="P53" s="1376"/>
      <c r="Q53" s="1376"/>
      <c r="R53" s="1377"/>
      <c r="S53" s="477"/>
    </row>
    <row r="54" spans="1:19" ht="39.950000000000003" customHeight="1">
      <c r="A54" s="479" t="s">
        <v>248</v>
      </c>
      <c r="B54" s="480" t="s">
        <v>57</v>
      </c>
      <c r="C54" s="481" t="s">
        <v>249</v>
      </c>
      <c r="D54" s="482" t="s">
        <v>250</v>
      </c>
      <c r="E54" s="483" t="s">
        <v>1405</v>
      </c>
      <c r="F54" s="484" t="s">
        <v>1499</v>
      </c>
      <c r="G54" s="818" t="s">
        <v>1498</v>
      </c>
      <c r="H54" s="845" t="s">
        <v>1513</v>
      </c>
      <c r="I54" s="845" t="s">
        <v>1514</v>
      </c>
      <c r="J54" s="818" t="s">
        <v>1406</v>
      </c>
      <c r="K54" s="274" t="s">
        <v>1515</v>
      </c>
      <c r="L54" s="483" t="s">
        <v>1405</v>
      </c>
      <c r="M54" s="484" t="s">
        <v>1499</v>
      </c>
      <c r="N54" s="818" t="s">
        <v>1498</v>
      </c>
      <c r="O54" s="845" t="s">
        <v>1513</v>
      </c>
      <c r="P54" s="845" t="s">
        <v>1514</v>
      </c>
      <c r="Q54" s="818" t="s">
        <v>1406</v>
      </c>
      <c r="R54" s="274" t="s">
        <v>1515</v>
      </c>
      <c r="S54" s="487" t="s">
        <v>1140</v>
      </c>
    </row>
    <row r="55" spans="1:19" ht="20.100000000000001" customHeight="1">
      <c r="A55" s="573" t="s">
        <v>260</v>
      </c>
      <c r="B55" s="574" t="s">
        <v>261</v>
      </c>
      <c r="C55" s="491" t="s">
        <v>60</v>
      </c>
      <c r="D55" s="492"/>
      <c r="E55" s="493" t="s">
        <v>60</v>
      </c>
      <c r="F55" s="494"/>
      <c r="G55" s="494"/>
      <c r="H55" s="494"/>
      <c r="I55" s="494"/>
      <c r="J55" s="494" t="s">
        <v>60</v>
      </c>
      <c r="K55" s="495"/>
      <c r="L55" s="493" t="s">
        <v>60</v>
      </c>
      <c r="M55" s="494" t="s">
        <v>60</v>
      </c>
      <c r="N55" s="494"/>
      <c r="O55" s="494"/>
      <c r="P55" s="494"/>
      <c r="Q55" s="494"/>
      <c r="R55" s="495" t="s">
        <v>60</v>
      </c>
      <c r="S55" s="496"/>
    </row>
    <row r="56" spans="1:19" ht="20.100000000000001" customHeight="1">
      <c r="A56" s="575" t="s">
        <v>1244</v>
      </c>
      <c r="B56" s="509" t="s">
        <v>1407</v>
      </c>
      <c r="C56" s="576" t="s">
        <v>1471</v>
      </c>
      <c r="D56" s="510" t="s">
        <v>851</v>
      </c>
      <c r="E56" s="501">
        <v>0</v>
      </c>
      <c r="F56" s="502">
        <v>0.19</v>
      </c>
      <c r="G56" s="502">
        <v>0</v>
      </c>
      <c r="H56" s="502">
        <v>0</v>
      </c>
      <c r="I56" s="502">
        <v>0</v>
      </c>
      <c r="J56" s="503">
        <v>0.81</v>
      </c>
      <c r="K56" s="504">
        <v>0.81</v>
      </c>
      <c r="L56" s="501">
        <v>0</v>
      </c>
      <c r="M56" s="502">
        <v>0</v>
      </c>
      <c r="N56" s="502">
        <v>0</v>
      </c>
      <c r="O56" s="502">
        <v>0</v>
      </c>
      <c r="P56" s="502">
        <v>0</v>
      </c>
      <c r="Q56" s="503">
        <v>0</v>
      </c>
      <c r="R56" s="504">
        <v>0</v>
      </c>
      <c r="S56" s="505">
        <f t="shared" ref="S56:S63" si="9">((R56/K56)-1)*100</f>
        <v>-100</v>
      </c>
    </row>
    <row r="57" spans="1:19" ht="20.100000000000001" customHeight="1">
      <c r="A57" s="545" t="s">
        <v>865</v>
      </c>
      <c r="B57" s="546" t="s">
        <v>866</v>
      </c>
      <c r="C57" s="576" t="s">
        <v>1471</v>
      </c>
      <c r="D57" s="520" t="s">
        <v>851</v>
      </c>
      <c r="E57" s="501">
        <v>0</v>
      </c>
      <c r="F57" s="501">
        <v>0</v>
      </c>
      <c r="G57" s="501">
        <v>0.01</v>
      </c>
      <c r="H57" s="501">
        <v>0</v>
      </c>
      <c r="I57" s="501">
        <v>0.05</v>
      </c>
      <c r="J57" s="501">
        <v>0.02</v>
      </c>
      <c r="K57" s="501">
        <v>7.0000000000000007E-2</v>
      </c>
      <c r="L57" s="501">
        <v>0</v>
      </c>
      <c r="M57" s="501">
        <v>0</v>
      </c>
      <c r="N57" s="501">
        <v>0.04</v>
      </c>
      <c r="O57" s="501">
        <v>0</v>
      </c>
      <c r="P57" s="501">
        <v>0</v>
      </c>
      <c r="Q57" s="501">
        <v>0</v>
      </c>
      <c r="R57" s="501">
        <v>0</v>
      </c>
      <c r="S57" s="505">
        <f t="shared" si="9"/>
        <v>-100</v>
      </c>
    </row>
    <row r="58" spans="1:19" ht="20.100000000000001" customHeight="1">
      <c r="A58" s="497" t="s">
        <v>645</v>
      </c>
      <c r="B58" s="498" t="s">
        <v>646</v>
      </c>
      <c r="C58" s="576" t="s">
        <v>1471</v>
      </c>
      <c r="D58" s="500" t="s">
        <v>132</v>
      </c>
      <c r="E58" s="501">
        <v>0</v>
      </c>
      <c r="F58" s="501">
        <v>0</v>
      </c>
      <c r="G58" s="501">
        <v>0</v>
      </c>
      <c r="H58" s="501">
        <v>0</v>
      </c>
      <c r="I58" s="501">
        <v>0</v>
      </c>
      <c r="J58" s="501">
        <v>0.84</v>
      </c>
      <c r="K58" s="501">
        <v>0.84</v>
      </c>
      <c r="L58" s="501">
        <v>0</v>
      </c>
      <c r="M58" s="501">
        <v>0</v>
      </c>
      <c r="N58" s="501">
        <v>0</v>
      </c>
      <c r="O58" s="501">
        <v>0</v>
      </c>
      <c r="P58" s="501">
        <v>0</v>
      </c>
      <c r="Q58" s="501">
        <v>0</v>
      </c>
      <c r="R58" s="501">
        <v>0</v>
      </c>
      <c r="S58" s="505">
        <f t="shared" si="9"/>
        <v>-100</v>
      </c>
    </row>
    <row r="59" spans="1:19" ht="20.100000000000001" customHeight="1">
      <c r="A59" s="497" t="s">
        <v>33</v>
      </c>
      <c r="B59" s="498" t="s">
        <v>134</v>
      </c>
      <c r="C59" s="576" t="s">
        <v>1471</v>
      </c>
      <c r="D59" s="500" t="s">
        <v>132</v>
      </c>
      <c r="E59" s="501">
        <v>0</v>
      </c>
      <c r="F59" s="501">
        <v>0.6</v>
      </c>
      <c r="G59" s="501">
        <v>0</v>
      </c>
      <c r="H59" s="501">
        <v>0</v>
      </c>
      <c r="I59" s="501">
        <v>0</v>
      </c>
      <c r="J59" s="501">
        <v>3.83</v>
      </c>
      <c r="K59" s="501">
        <v>3.83</v>
      </c>
      <c r="L59" s="501">
        <v>0.01</v>
      </c>
      <c r="M59" s="501">
        <v>0.67</v>
      </c>
      <c r="N59" s="501">
        <v>0.56000000000000005</v>
      </c>
      <c r="O59" s="501">
        <v>0</v>
      </c>
      <c r="P59" s="501">
        <v>0</v>
      </c>
      <c r="Q59" s="501">
        <v>2.96</v>
      </c>
      <c r="R59" s="501">
        <v>2.96</v>
      </c>
      <c r="S59" s="505">
        <f t="shared" si="9"/>
        <v>-22.715404699738905</v>
      </c>
    </row>
    <row r="60" spans="1:19" ht="20.100000000000001" customHeight="1">
      <c r="A60" s="497" t="s">
        <v>73</v>
      </c>
      <c r="B60" s="498" t="s">
        <v>133</v>
      </c>
      <c r="C60" s="576" t="s">
        <v>1471</v>
      </c>
      <c r="D60" s="500" t="s">
        <v>132</v>
      </c>
      <c r="E60" s="501">
        <v>0</v>
      </c>
      <c r="F60" s="501">
        <v>0.74</v>
      </c>
      <c r="G60" s="501">
        <v>0</v>
      </c>
      <c r="H60" s="501">
        <v>0</v>
      </c>
      <c r="I60" s="501">
        <v>0</v>
      </c>
      <c r="J60" s="501">
        <v>3.97</v>
      </c>
      <c r="K60" s="501">
        <v>3.97</v>
      </c>
      <c r="L60" s="501">
        <v>0.01</v>
      </c>
      <c r="M60" s="501">
        <v>0.63</v>
      </c>
      <c r="N60" s="501">
        <v>0.44</v>
      </c>
      <c r="O60" s="501">
        <v>0</v>
      </c>
      <c r="P60" s="501">
        <v>0</v>
      </c>
      <c r="Q60" s="501">
        <v>3.63</v>
      </c>
      <c r="R60" s="501">
        <v>3.63</v>
      </c>
      <c r="S60" s="505">
        <f t="shared" si="9"/>
        <v>-8.5642317380352662</v>
      </c>
    </row>
    <row r="61" spans="1:19" ht="20.100000000000001" customHeight="1">
      <c r="A61" s="545" t="s">
        <v>869</v>
      </c>
      <c r="B61" s="546" t="s">
        <v>874</v>
      </c>
      <c r="C61" s="576" t="s">
        <v>1471</v>
      </c>
      <c r="D61" s="520" t="s">
        <v>851</v>
      </c>
      <c r="E61" s="501">
        <v>0</v>
      </c>
      <c r="F61" s="501">
        <v>0</v>
      </c>
      <c r="G61" s="501">
        <v>0</v>
      </c>
      <c r="H61" s="501">
        <v>0</v>
      </c>
      <c r="I61" s="501">
        <v>0</v>
      </c>
      <c r="J61" s="501">
        <v>0.63</v>
      </c>
      <c r="K61" s="501">
        <v>0.63</v>
      </c>
      <c r="L61" s="501">
        <v>0</v>
      </c>
      <c r="M61" s="501">
        <v>0</v>
      </c>
      <c r="N61" s="501">
        <v>0</v>
      </c>
      <c r="O61" s="501">
        <v>0</v>
      </c>
      <c r="P61" s="501">
        <v>0</v>
      </c>
      <c r="Q61" s="501">
        <v>0</v>
      </c>
      <c r="R61" s="501">
        <v>0</v>
      </c>
      <c r="S61" s="505">
        <f t="shared" si="9"/>
        <v>-100</v>
      </c>
    </row>
    <row r="62" spans="1:19" ht="20.100000000000001" customHeight="1">
      <c r="A62" s="550" t="s">
        <v>51</v>
      </c>
      <c r="B62" s="498" t="s">
        <v>1118</v>
      </c>
      <c r="C62" s="576" t="s">
        <v>1471</v>
      </c>
      <c r="D62" s="500" t="s">
        <v>132</v>
      </c>
      <c r="E62" s="501">
        <v>0</v>
      </c>
      <c r="F62" s="501">
        <v>1.85</v>
      </c>
      <c r="G62" s="501">
        <v>0</v>
      </c>
      <c r="H62" s="501">
        <v>0</v>
      </c>
      <c r="I62" s="501">
        <v>0</v>
      </c>
      <c r="J62" s="501">
        <v>29.62</v>
      </c>
      <c r="K62" s="501">
        <v>29.62</v>
      </c>
      <c r="L62" s="501">
        <v>0</v>
      </c>
      <c r="M62" s="501">
        <v>1.26</v>
      </c>
      <c r="N62" s="501">
        <v>0</v>
      </c>
      <c r="O62" s="501">
        <v>0</v>
      </c>
      <c r="P62" s="501">
        <v>0</v>
      </c>
      <c r="Q62" s="501">
        <v>22.5</v>
      </c>
      <c r="R62" s="501">
        <v>22.5</v>
      </c>
      <c r="S62" s="505">
        <f t="shared" si="9"/>
        <v>-24.037812288993919</v>
      </c>
    </row>
    <row r="63" spans="1:19" ht="20.100000000000001" customHeight="1">
      <c r="A63" s="550" t="s">
        <v>850</v>
      </c>
      <c r="B63" s="498" t="s">
        <v>1075</v>
      </c>
      <c r="C63" s="576" t="s">
        <v>1471</v>
      </c>
      <c r="D63" s="577" t="s">
        <v>851</v>
      </c>
      <c r="E63" s="501">
        <v>0</v>
      </c>
      <c r="F63" s="501">
        <v>0</v>
      </c>
      <c r="G63" s="501">
        <v>0</v>
      </c>
      <c r="H63" s="501">
        <v>0</v>
      </c>
      <c r="I63" s="501">
        <v>0</v>
      </c>
      <c r="J63" s="501">
        <v>2.0499999999999998</v>
      </c>
      <c r="K63" s="501">
        <v>2.0499999999999998</v>
      </c>
      <c r="L63" s="501">
        <v>0</v>
      </c>
      <c r="M63" s="501">
        <v>0</v>
      </c>
      <c r="N63" s="501">
        <v>0</v>
      </c>
      <c r="O63" s="501">
        <v>0</v>
      </c>
      <c r="P63" s="501">
        <v>0</v>
      </c>
      <c r="Q63" s="501">
        <v>2.0299999999999998</v>
      </c>
      <c r="R63" s="501">
        <v>2.0299999999999998</v>
      </c>
      <c r="S63" s="525">
        <f t="shared" si="9"/>
        <v>-0.97560975609756184</v>
      </c>
    </row>
    <row r="64" spans="1:19" ht="20.100000000000001" customHeight="1">
      <c r="A64" s="521"/>
      <c r="B64" s="524"/>
      <c r="C64" s="578"/>
      <c r="D64" s="570"/>
      <c r="E64" s="521"/>
      <c r="F64" s="522"/>
      <c r="G64" s="522"/>
      <c r="H64" s="522"/>
      <c r="I64" s="522"/>
      <c r="J64" s="523"/>
      <c r="K64" s="524"/>
      <c r="L64" s="521"/>
      <c r="M64" s="522"/>
      <c r="N64" s="522"/>
      <c r="O64" s="522"/>
      <c r="P64" s="522"/>
      <c r="Q64" s="523"/>
      <c r="R64" s="524"/>
      <c r="S64" s="525"/>
    </row>
    <row r="65" spans="1:19" ht="20.100000000000001" customHeight="1">
      <c r="A65" s="1438" t="s">
        <v>262</v>
      </c>
      <c r="B65" s="1439"/>
      <c r="C65" s="491"/>
      <c r="D65" s="581"/>
      <c r="E65" s="530">
        <f>SUM(E55:E64)</f>
        <v>0</v>
      </c>
      <c r="F65" s="531">
        <f t="shared" ref="F65:R65" si="10">SUM(F55:F64)</f>
        <v>3.38</v>
      </c>
      <c r="G65" s="531">
        <f t="shared" si="10"/>
        <v>0.01</v>
      </c>
      <c r="H65" s="531">
        <f t="shared" si="10"/>
        <v>0</v>
      </c>
      <c r="I65" s="531">
        <f t="shared" si="10"/>
        <v>0.05</v>
      </c>
      <c r="J65" s="531">
        <f t="shared" si="10"/>
        <v>41.769999999999996</v>
      </c>
      <c r="K65" s="532">
        <f t="shared" si="10"/>
        <v>41.82</v>
      </c>
      <c r="L65" s="530">
        <f t="shared" si="10"/>
        <v>0.02</v>
      </c>
      <c r="M65" s="531">
        <f t="shared" si="10"/>
        <v>2.56</v>
      </c>
      <c r="N65" s="531">
        <f t="shared" si="10"/>
        <v>1.04</v>
      </c>
      <c r="O65" s="531">
        <f t="shared" si="10"/>
        <v>0</v>
      </c>
      <c r="P65" s="531">
        <f t="shared" si="10"/>
        <v>0</v>
      </c>
      <c r="Q65" s="531">
        <f t="shared" si="10"/>
        <v>31.12</v>
      </c>
      <c r="R65" s="532">
        <f t="shared" si="10"/>
        <v>31.12</v>
      </c>
      <c r="S65" s="533">
        <f t="shared" ref="S65" si="11">((R65/K65)-1)*100</f>
        <v>-25.585844093735055</v>
      </c>
    </row>
    <row r="66" spans="1:19" ht="20.100000000000001" customHeight="1">
      <c r="A66" s="557"/>
      <c r="B66" s="558"/>
      <c r="C66" s="559"/>
      <c r="D66" s="520"/>
      <c r="E66" s="538"/>
      <c r="F66" s="538"/>
      <c r="G66" s="538"/>
      <c r="H66" s="538"/>
      <c r="I66" s="538"/>
      <c r="J66" s="539"/>
      <c r="K66" s="538"/>
      <c r="L66" s="538"/>
      <c r="M66" s="538"/>
      <c r="N66" s="538"/>
      <c r="O66" s="538"/>
      <c r="P66" s="538"/>
      <c r="Q66" s="539"/>
      <c r="R66" s="538"/>
      <c r="S66" s="540"/>
    </row>
    <row r="67" spans="1:19" ht="20.100000000000001" customHeight="1">
      <c r="A67" s="473"/>
      <c r="B67" s="474"/>
      <c r="C67" s="475"/>
      <c r="D67" s="476"/>
      <c r="E67" s="1375" t="s">
        <v>1467</v>
      </c>
      <c r="F67" s="1376"/>
      <c r="G67" s="1376"/>
      <c r="H67" s="1376"/>
      <c r="I67" s="1376"/>
      <c r="J67" s="1376"/>
      <c r="K67" s="1377"/>
      <c r="L67" s="1375" t="s">
        <v>1468</v>
      </c>
      <c r="M67" s="1376"/>
      <c r="N67" s="1376"/>
      <c r="O67" s="1376"/>
      <c r="P67" s="1376"/>
      <c r="Q67" s="1376"/>
      <c r="R67" s="1377"/>
      <c r="S67" s="477"/>
    </row>
    <row r="68" spans="1:19" ht="39.950000000000003" customHeight="1">
      <c r="A68" s="479" t="s">
        <v>248</v>
      </c>
      <c r="B68" s="480" t="s">
        <v>57</v>
      </c>
      <c r="C68" s="481" t="s">
        <v>249</v>
      </c>
      <c r="D68" s="482" t="s">
        <v>250</v>
      </c>
      <c r="E68" s="483" t="s">
        <v>1405</v>
      </c>
      <c r="F68" s="484" t="s">
        <v>1499</v>
      </c>
      <c r="G68" s="818" t="s">
        <v>1498</v>
      </c>
      <c r="H68" s="845" t="s">
        <v>1513</v>
      </c>
      <c r="I68" s="845" t="s">
        <v>1514</v>
      </c>
      <c r="J68" s="818" t="s">
        <v>1406</v>
      </c>
      <c r="K68" s="274" t="s">
        <v>1515</v>
      </c>
      <c r="L68" s="483" t="s">
        <v>1405</v>
      </c>
      <c r="M68" s="484" t="s">
        <v>1499</v>
      </c>
      <c r="N68" s="818" t="s">
        <v>1498</v>
      </c>
      <c r="O68" s="845" t="s">
        <v>1513</v>
      </c>
      <c r="P68" s="845" t="s">
        <v>1514</v>
      </c>
      <c r="Q68" s="818" t="s">
        <v>1406</v>
      </c>
      <c r="R68" s="274" t="s">
        <v>1515</v>
      </c>
      <c r="S68" s="487" t="s">
        <v>1140</v>
      </c>
    </row>
    <row r="69" spans="1:19" ht="20.100000000000001" customHeight="1">
      <c r="A69" s="582" t="s">
        <v>263</v>
      </c>
      <c r="B69" s="583" t="s">
        <v>264</v>
      </c>
      <c r="C69" s="491" t="s">
        <v>60</v>
      </c>
      <c r="D69" s="492"/>
      <c r="E69" s="493" t="s">
        <v>60</v>
      </c>
      <c r="F69" s="494"/>
      <c r="G69" s="494"/>
      <c r="H69" s="494"/>
      <c r="I69" s="494"/>
      <c r="J69" s="494" t="s">
        <v>60</v>
      </c>
      <c r="K69" s="495"/>
      <c r="L69" s="493" t="s">
        <v>60</v>
      </c>
      <c r="M69" s="494" t="s">
        <v>60</v>
      </c>
      <c r="N69" s="494"/>
      <c r="O69" s="494"/>
      <c r="P69" s="494"/>
      <c r="Q69" s="494"/>
      <c r="R69" s="495" t="s">
        <v>60</v>
      </c>
      <c r="S69" s="496"/>
    </row>
    <row r="70" spans="1:19" ht="20.100000000000001" customHeight="1">
      <c r="A70" s="550" t="s">
        <v>647</v>
      </c>
      <c r="B70" s="498" t="s">
        <v>648</v>
      </c>
      <c r="C70" s="499" t="s">
        <v>1471</v>
      </c>
      <c r="D70" s="500" t="s">
        <v>136</v>
      </c>
      <c r="E70" s="501">
        <v>0</v>
      </c>
      <c r="F70" s="502">
        <v>0.18</v>
      </c>
      <c r="G70" s="502">
        <v>0</v>
      </c>
      <c r="H70" s="502">
        <v>0</v>
      </c>
      <c r="I70" s="502">
        <v>0</v>
      </c>
      <c r="J70" s="503">
        <v>0.38</v>
      </c>
      <c r="K70" s="504">
        <v>0.38</v>
      </c>
      <c r="L70" s="501">
        <v>0</v>
      </c>
      <c r="M70" s="502">
        <v>0</v>
      </c>
      <c r="N70" s="502">
        <v>0</v>
      </c>
      <c r="O70" s="502">
        <v>0</v>
      </c>
      <c r="P70" s="502">
        <v>0</v>
      </c>
      <c r="Q70" s="503">
        <v>0</v>
      </c>
      <c r="R70" s="504">
        <v>0</v>
      </c>
      <c r="S70" s="505">
        <f>((R70/K70)-1)*100</f>
        <v>-100</v>
      </c>
    </row>
    <row r="71" spans="1:19" ht="20.100000000000001" customHeight="1">
      <c r="A71" s="550" t="s">
        <v>849</v>
      </c>
      <c r="B71" s="498" t="s">
        <v>872</v>
      </c>
      <c r="C71" s="499" t="s">
        <v>1471</v>
      </c>
      <c r="D71" s="500" t="s">
        <v>136</v>
      </c>
      <c r="E71" s="501">
        <v>0</v>
      </c>
      <c r="F71" s="502">
        <v>0</v>
      </c>
      <c r="G71" s="502">
        <v>0</v>
      </c>
      <c r="H71" s="502">
        <v>0</v>
      </c>
      <c r="I71" s="502">
        <v>0</v>
      </c>
      <c r="J71" s="503">
        <v>0.66</v>
      </c>
      <c r="K71" s="504">
        <v>0.66</v>
      </c>
      <c r="L71" s="501">
        <v>0</v>
      </c>
      <c r="M71" s="502">
        <v>0</v>
      </c>
      <c r="N71" s="502">
        <v>0.55000000000000004</v>
      </c>
      <c r="O71" s="502">
        <v>0</v>
      </c>
      <c r="P71" s="502">
        <v>0</v>
      </c>
      <c r="Q71" s="503">
        <v>0.71</v>
      </c>
      <c r="R71" s="504">
        <v>0.71</v>
      </c>
      <c r="S71" s="505">
        <f>((R71/K71)-1)*100</f>
        <v>7.575757575757569</v>
      </c>
    </row>
    <row r="72" spans="1:19" ht="20.100000000000001" customHeight="1">
      <c r="A72" s="550" t="s">
        <v>649</v>
      </c>
      <c r="B72" s="498" t="s">
        <v>650</v>
      </c>
      <c r="C72" s="499" t="s">
        <v>1471</v>
      </c>
      <c r="D72" s="500" t="s">
        <v>136</v>
      </c>
      <c r="E72" s="501">
        <v>0</v>
      </c>
      <c r="F72" s="502">
        <v>0</v>
      </c>
      <c r="G72" s="502">
        <v>0</v>
      </c>
      <c r="H72" s="502">
        <v>0</v>
      </c>
      <c r="I72" s="502">
        <v>0</v>
      </c>
      <c r="J72" s="503">
        <v>0.05</v>
      </c>
      <c r="K72" s="504">
        <v>0.05</v>
      </c>
      <c r="L72" s="501">
        <v>0</v>
      </c>
      <c r="M72" s="502">
        <v>0</v>
      </c>
      <c r="N72" s="502">
        <v>0</v>
      </c>
      <c r="O72" s="502">
        <v>0</v>
      </c>
      <c r="P72" s="502">
        <v>0</v>
      </c>
      <c r="Q72" s="503">
        <v>0</v>
      </c>
      <c r="R72" s="504">
        <v>0</v>
      </c>
      <c r="S72" s="505">
        <f>((R72/K72)-1)*100</f>
        <v>-100</v>
      </c>
    </row>
    <row r="73" spans="1:19" ht="20.100000000000001" customHeight="1">
      <c r="A73" s="550" t="s">
        <v>651</v>
      </c>
      <c r="B73" s="498" t="s">
        <v>1119</v>
      </c>
      <c r="C73" s="499" t="s">
        <v>1471</v>
      </c>
      <c r="D73" s="500" t="s">
        <v>136</v>
      </c>
      <c r="E73" s="501">
        <v>0</v>
      </c>
      <c r="F73" s="502">
        <v>0</v>
      </c>
      <c r="G73" s="502">
        <v>0</v>
      </c>
      <c r="H73" s="502">
        <v>0</v>
      </c>
      <c r="I73" s="502">
        <v>0</v>
      </c>
      <c r="J73" s="503">
        <v>0.03</v>
      </c>
      <c r="K73" s="504">
        <v>0.03</v>
      </c>
      <c r="L73" s="501">
        <v>0</v>
      </c>
      <c r="M73" s="502">
        <v>0</v>
      </c>
      <c r="N73" s="502">
        <v>0</v>
      </c>
      <c r="O73" s="502">
        <v>0</v>
      </c>
      <c r="P73" s="502">
        <v>0</v>
      </c>
      <c r="Q73" s="503">
        <v>0</v>
      </c>
      <c r="R73" s="504">
        <v>0</v>
      </c>
      <c r="S73" s="505">
        <f>((R73/K73)-1)*100</f>
        <v>-100</v>
      </c>
    </row>
    <row r="74" spans="1:19" ht="20.100000000000001" customHeight="1">
      <c r="A74" s="552"/>
      <c r="B74" s="546"/>
      <c r="C74" s="547"/>
      <c r="D74" s="520"/>
      <c r="E74" s="521"/>
      <c r="F74" s="522"/>
      <c r="G74" s="522"/>
      <c r="H74" s="522"/>
      <c r="I74" s="522"/>
      <c r="J74" s="523"/>
      <c r="K74" s="524"/>
      <c r="L74" s="521"/>
      <c r="M74" s="522"/>
      <c r="N74" s="522"/>
      <c r="O74" s="522"/>
      <c r="P74" s="522"/>
      <c r="Q74" s="523"/>
      <c r="R74" s="524"/>
      <c r="S74" s="525"/>
    </row>
    <row r="75" spans="1:19" ht="20.100000000000001" customHeight="1">
      <c r="A75" s="584" t="s">
        <v>265</v>
      </c>
      <c r="B75" s="585"/>
      <c r="C75" s="491"/>
      <c r="D75" s="492"/>
      <c r="E75" s="530">
        <f>SUM(E69:E74)</f>
        <v>0</v>
      </c>
      <c r="F75" s="531">
        <f>SUM(F69:F74)</f>
        <v>0.18</v>
      </c>
      <c r="G75" s="531">
        <f t="shared" ref="G75:Q75" si="12">SUM(G69:G74)</f>
        <v>0</v>
      </c>
      <c r="H75" s="531">
        <f t="shared" si="12"/>
        <v>0</v>
      </c>
      <c r="I75" s="531">
        <f t="shared" si="12"/>
        <v>0</v>
      </c>
      <c r="J75" s="531">
        <f t="shared" si="12"/>
        <v>1.1200000000000001</v>
      </c>
      <c r="K75" s="532">
        <f t="shared" si="12"/>
        <v>1.1200000000000001</v>
      </c>
      <c r="L75" s="530">
        <f t="shared" si="12"/>
        <v>0</v>
      </c>
      <c r="M75" s="531">
        <f t="shared" si="12"/>
        <v>0</v>
      </c>
      <c r="N75" s="531">
        <f t="shared" si="12"/>
        <v>0.55000000000000004</v>
      </c>
      <c r="O75" s="531">
        <f t="shared" si="12"/>
        <v>0</v>
      </c>
      <c r="P75" s="531">
        <f t="shared" si="12"/>
        <v>0</v>
      </c>
      <c r="Q75" s="531">
        <f t="shared" si="12"/>
        <v>0.71</v>
      </c>
      <c r="R75" s="532">
        <f>SUM(R69:R74)</f>
        <v>0.71</v>
      </c>
      <c r="S75" s="533">
        <f t="shared" ref="S75" si="13">((R75/K75)-1)*100</f>
        <v>-36.607142857142868</v>
      </c>
    </row>
    <row r="76" spans="1:19" ht="20.100000000000001" customHeight="1">
      <c r="A76" s="586"/>
      <c r="B76" s="587"/>
      <c r="C76" s="587"/>
      <c r="D76" s="588"/>
      <c r="E76" s="589"/>
      <c r="F76" s="589"/>
      <c r="G76" s="589"/>
      <c r="H76" s="589"/>
      <c r="I76" s="589"/>
      <c r="J76" s="590"/>
      <c r="K76" s="589"/>
      <c r="L76" s="589"/>
      <c r="M76" s="589"/>
      <c r="N76" s="589"/>
      <c r="O76" s="589"/>
      <c r="P76" s="589"/>
      <c r="Q76" s="590"/>
      <c r="R76" s="589"/>
      <c r="S76" s="591"/>
    </row>
    <row r="77" spans="1:19" ht="20.100000000000001" customHeight="1">
      <c r="A77" s="473"/>
      <c r="B77" s="474"/>
      <c r="C77" s="475"/>
      <c r="D77" s="476"/>
      <c r="E77" s="1375" t="s">
        <v>1467</v>
      </c>
      <c r="F77" s="1376"/>
      <c r="G77" s="1376"/>
      <c r="H77" s="1376"/>
      <c r="I77" s="1376"/>
      <c r="J77" s="1376"/>
      <c r="K77" s="1377"/>
      <c r="L77" s="1375" t="s">
        <v>1468</v>
      </c>
      <c r="M77" s="1376"/>
      <c r="N77" s="1376"/>
      <c r="O77" s="1376"/>
      <c r="P77" s="1376"/>
      <c r="Q77" s="1376"/>
      <c r="R77" s="1377"/>
      <c r="S77" s="477"/>
    </row>
    <row r="78" spans="1:19" ht="39.950000000000003" customHeight="1">
      <c r="A78" s="479" t="s">
        <v>248</v>
      </c>
      <c r="B78" s="480" t="s">
        <v>57</v>
      </c>
      <c r="C78" s="481" t="s">
        <v>249</v>
      </c>
      <c r="D78" s="482" t="s">
        <v>250</v>
      </c>
      <c r="E78" s="483" t="s">
        <v>1405</v>
      </c>
      <c r="F78" s="484" t="s">
        <v>1499</v>
      </c>
      <c r="G78" s="818" t="s">
        <v>1498</v>
      </c>
      <c r="H78" s="845" t="s">
        <v>1513</v>
      </c>
      <c r="I78" s="845" t="s">
        <v>1514</v>
      </c>
      <c r="J78" s="818" t="s">
        <v>1406</v>
      </c>
      <c r="K78" s="274" t="s">
        <v>1515</v>
      </c>
      <c r="L78" s="483" t="s">
        <v>1405</v>
      </c>
      <c r="M78" s="484" t="s">
        <v>1499</v>
      </c>
      <c r="N78" s="818" t="s">
        <v>1498</v>
      </c>
      <c r="O78" s="845" t="s">
        <v>1513</v>
      </c>
      <c r="P78" s="845" t="s">
        <v>1514</v>
      </c>
      <c r="Q78" s="818" t="s">
        <v>1406</v>
      </c>
      <c r="R78" s="274" t="s">
        <v>1515</v>
      </c>
      <c r="S78" s="487" t="s">
        <v>1140</v>
      </c>
    </row>
    <row r="79" spans="1:19" ht="20.100000000000001" customHeight="1">
      <c r="A79" s="596" t="s">
        <v>864</v>
      </c>
      <c r="B79" s="597" t="s">
        <v>875</v>
      </c>
      <c r="C79" s="547"/>
      <c r="D79" s="520"/>
      <c r="E79" s="521"/>
      <c r="F79" s="522"/>
      <c r="G79" s="522"/>
      <c r="H79" s="522"/>
      <c r="I79" s="522"/>
      <c r="J79" s="523"/>
      <c r="K79" s="524"/>
      <c r="L79" s="548"/>
      <c r="M79" s="548"/>
      <c r="N79" s="548"/>
      <c r="O79" s="548"/>
      <c r="P79" s="548"/>
      <c r="Q79" s="549"/>
      <c r="R79" s="538"/>
      <c r="S79" s="505"/>
    </row>
    <row r="80" spans="1:19" ht="20.100000000000001" customHeight="1">
      <c r="A80" s="545" t="s">
        <v>867</v>
      </c>
      <c r="B80" s="546" t="s">
        <v>870</v>
      </c>
      <c r="C80" s="547" t="s">
        <v>1471</v>
      </c>
      <c r="D80" s="520" t="s">
        <v>864</v>
      </c>
      <c r="E80" s="501">
        <v>0</v>
      </c>
      <c r="F80" s="501">
        <v>0</v>
      </c>
      <c r="G80" s="501">
        <v>0.05</v>
      </c>
      <c r="H80" s="501">
        <v>0</v>
      </c>
      <c r="I80" s="501">
        <v>0.05</v>
      </c>
      <c r="J80" s="501">
        <v>0</v>
      </c>
      <c r="K80" s="501">
        <v>0.05</v>
      </c>
      <c r="L80" s="501">
        <v>0</v>
      </c>
      <c r="M80" s="501">
        <v>0</v>
      </c>
      <c r="N80" s="501">
        <v>0</v>
      </c>
      <c r="O80" s="501">
        <v>0</v>
      </c>
      <c r="P80" s="501">
        <v>0</v>
      </c>
      <c r="Q80" s="501">
        <v>0</v>
      </c>
      <c r="R80" s="501">
        <v>0</v>
      </c>
      <c r="S80" s="505">
        <f t="shared" ref="S80:S82" si="14">((R80/K80)-1)*100</f>
        <v>-100</v>
      </c>
    </row>
    <row r="81" spans="1:19" ht="20.100000000000001" customHeight="1">
      <c r="A81" s="545"/>
      <c r="B81" s="546"/>
      <c r="C81" s="547"/>
      <c r="D81" s="520"/>
      <c r="E81" s="521"/>
      <c r="F81" s="522"/>
      <c r="G81" s="522"/>
      <c r="H81" s="522"/>
      <c r="I81" s="522"/>
      <c r="J81" s="523"/>
      <c r="K81" s="524"/>
      <c r="L81" s="548"/>
      <c r="M81" s="548"/>
      <c r="N81" s="548"/>
      <c r="O81" s="548"/>
      <c r="P81" s="548"/>
      <c r="Q81" s="549"/>
      <c r="R81" s="538"/>
      <c r="S81" s="505"/>
    </row>
    <row r="82" spans="1:19" ht="20.100000000000001" customHeight="1">
      <c r="A82" s="596" t="s">
        <v>1141</v>
      </c>
      <c r="B82" s="597"/>
      <c r="C82" s="547"/>
      <c r="D82" s="520"/>
      <c r="E82" s="501">
        <f>SUM(E80)</f>
        <v>0</v>
      </c>
      <c r="F82" s="501">
        <f t="shared" ref="F82:R82" si="15">SUM(F80)</f>
        <v>0</v>
      </c>
      <c r="G82" s="501">
        <f t="shared" si="15"/>
        <v>0.05</v>
      </c>
      <c r="H82" s="501">
        <f t="shared" si="15"/>
        <v>0</v>
      </c>
      <c r="I82" s="501">
        <f t="shared" si="15"/>
        <v>0.05</v>
      </c>
      <c r="J82" s="501">
        <f t="shared" si="15"/>
        <v>0</v>
      </c>
      <c r="K82" s="501">
        <f t="shared" si="15"/>
        <v>0.05</v>
      </c>
      <c r="L82" s="501">
        <f t="shared" si="15"/>
        <v>0</v>
      </c>
      <c r="M82" s="501">
        <f t="shared" si="15"/>
        <v>0</v>
      </c>
      <c r="N82" s="501">
        <f t="shared" si="15"/>
        <v>0</v>
      </c>
      <c r="O82" s="501">
        <f t="shared" si="15"/>
        <v>0</v>
      </c>
      <c r="P82" s="501">
        <f t="shared" si="15"/>
        <v>0</v>
      </c>
      <c r="Q82" s="501">
        <f t="shared" si="15"/>
        <v>0</v>
      </c>
      <c r="R82" s="501">
        <f t="shared" si="15"/>
        <v>0</v>
      </c>
      <c r="S82" s="505">
        <f t="shared" si="14"/>
        <v>-100</v>
      </c>
    </row>
    <row r="83" spans="1:19" ht="20.100000000000001" customHeight="1">
      <c r="A83" s="557"/>
      <c r="B83" s="558"/>
      <c r="C83" s="559"/>
      <c r="D83" s="520"/>
      <c r="E83" s="538"/>
      <c r="F83" s="538"/>
      <c r="G83" s="538"/>
      <c r="H83" s="538"/>
      <c r="I83" s="538"/>
      <c r="J83" s="539"/>
      <c r="K83" s="538"/>
      <c r="L83" s="538"/>
      <c r="M83" s="538"/>
      <c r="N83" s="538"/>
      <c r="O83" s="538"/>
      <c r="P83" s="538"/>
      <c r="Q83" s="539"/>
      <c r="R83" s="538"/>
      <c r="S83" s="540"/>
    </row>
    <row r="84" spans="1:19" ht="20.100000000000001" customHeight="1">
      <c r="A84" s="1381" t="s">
        <v>266</v>
      </c>
      <c r="B84" s="1382"/>
      <c r="C84" s="1382"/>
      <c r="D84" s="1383"/>
      <c r="E84" s="598">
        <f>SUM(E11:E82)/2</f>
        <v>0</v>
      </c>
      <c r="F84" s="599">
        <f>SUM(F11:F82)/2</f>
        <v>7.5299999999999994</v>
      </c>
      <c r="G84" s="599">
        <f t="shared" ref="G84:Q84" si="16">SUM(G11:G82)/2</f>
        <v>6.0000000000000005E-2</v>
      </c>
      <c r="H84" s="599">
        <f t="shared" si="16"/>
        <v>0</v>
      </c>
      <c r="I84" s="599">
        <f t="shared" si="16"/>
        <v>0.1</v>
      </c>
      <c r="J84" s="599">
        <f t="shared" si="16"/>
        <v>79.260000000000005</v>
      </c>
      <c r="K84" s="600">
        <f t="shared" si="16"/>
        <v>79.360000000000014</v>
      </c>
      <c r="L84" s="601">
        <f t="shared" si="16"/>
        <v>0.03</v>
      </c>
      <c r="M84" s="602">
        <f t="shared" si="16"/>
        <v>4.8</v>
      </c>
      <c r="N84" s="602">
        <f t="shared" si="16"/>
        <v>2.06</v>
      </c>
      <c r="O84" s="602">
        <f t="shared" si="16"/>
        <v>0</v>
      </c>
      <c r="P84" s="602">
        <f t="shared" si="16"/>
        <v>0</v>
      </c>
      <c r="Q84" s="602">
        <f t="shared" si="16"/>
        <v>58.1</v>
      </c>
      <c r="R84" s="603">
        <f>SUM(R11:R82)/2</f>
        <v>58.1</v>
      </c>
      <c r="S84" s="604">
        <f>((R84/K84)-1)*100</f>
        <v>-26.789314516129046</v>
      </c>
    </row>
    <row r="85" spans="1:19" ht="20.100000000000001" customHeight="1">
      <c r="A85" s="1381" t="s">
        <v>267</v>
      </c>
      <c r="B85" s="1382"/>
      <c r="C85" s="1382"/>
      <c r="D85" s="1383"/>
      <c r="E85" s="598">
        <v>0.01</v>
      </c>
      <c r="F85" s="599">
        <v>7.51</v>
      </c>
      <c r="G85" s="599">
        <v>0.06</v>
      </c>
      <c r="H85" s="599">
        <v>0</v>
      </c>
      <c r="I85" s="599">
        <v>0.09</v>
      </c>
      <c r="J85" s="599">
        <v>79.28</v>
      </c>
      <c r="K85" s="600">
        <f>SUM(I85:J85)</f>
        <v>79.37</v>
      </c>
      <c r="L85" s="605">
        <v>0.03</v>
      </c>
      <c r="M85" s="599">
        <v>4.78</v>
      </c>
      <c r="N85" s="606">
        <v>2.06</v>
      </c>
      <c r="O85" s="606">
        <v>0</v>
      </c>
      <c r="P85" s="606">
        <v>0</v>
      </c>
      <c r="Q85" s="606">
        <v>58.1</v>
      </c>
      <c r="R85" s="600">
        <f>SUM(P85:Q85)</f>
        <v>58.1</v>
      </c>
      <c r="S85" s="533">
        <f t="shared" ref="S85" si="17">((R85/K85)-1)*100</f>
        <v>-26.798538490613588</v>
      </c>
    </row>
    <row r="86" spans="1:19" ht="20.100000000000001" customHeight="1">
      <c r="A86" s="586"/>
      <c r="B86" s="587"/>
      <c r="C86" s="587"/>
      <c r="D86" s="588"/>
      <c r="E86" s="589"/>
      <c r="F86" s="589"/>
      <c r="G86" s="589"/>
      <c r="H86" s="589"/>
      <c r="I86" s="589"/>
      <c r="J86" s="590"/>
      <c r="K86" s="589"/>
      <c r="L86" s="589"/>
      <c r="M86" s="589"/>
      <c r="N86" s="589"/>
      <c r="O86" s="589"/>
      <c r="P86" s="589"/>
      <c r="Q86" s="590"/>
      <c r="R86" s="589"/>
      <c r="S86" s="591"/>
    </row>
    <row r="87" spans="1:19" ht="20.100000000000001" customHeight="1">
      <c r="A87" s="586"/>
      <c r="B87" s="587"/>
      <c r="C87" s="587"/>
      <c r="D87" s="588"/>
      <c r="E87" s="589"/>
      <c r="F87" s="589"/>
      <c r="G87" s="589"/>
      <c r="H87" s="589"/>
      <c r="I87" s="589"/>
      <c r="J87" s="590"/>
      <c r="K87" s="589"/>
      <c r="L87" s="589"/>
      <c r="M87" s="589"/>
      <c r="N87" s="589"/>
      <c r="O87" s="589"/>
      <c r="P87" s="589"/>
      <c r="Q87" s="590"/>
      <c r="R87" s="589"/>
      <c r="S87" s="591"/>
    </row>
    <row r="88" spans="1:19" ht="20.100000000000001" customHeight="1">
      <c r="A88" s="586"/>
      <c r="B88" s="587"/>
      <c r="C88" s="587"/>
      <c r="D88" s="588"/>
      <c r="E88" s="589"/>
      <c r="F88" s="589"/>
      <c r="G88" s="589"/>
      <c r="H88" s="589"/>
      <c r="I88" s="589"/>
      <c r="J88" s="590"/>
      <c r="K88" s="589"/>
      <c r="L88" s="589"/>
      <c r="M88" s="589"/>
      <c r="N88" s="589"/>
      <c r="O88" s="589"/>
      <c r="P88" s="589"/>
      <c r="Q88" s="590"/>
      <c r="R88" s="589"/>
      <c r="S88" s="591"/>
    </row>
    <row r="89" spans="1:19" ht="30" customHeight="1">
      <c r="A89" s="820" t="s">
        <v>268</v>
      </c>
      <c r="B89" s="821" t="s">
        <v>269</v>
      </c>
      <c r="C89" s="464"/>
      <c r="D89" s="465"/>
      <c r="E89" s="466"/>
      <c r="F89" s="466"/>
      <c r="G89" s="466"/>
      <c r="H89" s="466"/>
      <c r="I89" s="466"/>
      <c r="J89" s="466"/>
      <c r="K89" s="466"/>
      <c r="L89" s="466"/>
      <c r="M89" s="466"/>
      <c r="N89" s="466"/>
      <c r="O89" s="466"/>
      <c r="P89" s="466"/>
      <c r="Q89" s="466"/>
      <c r="R89" s="466"/>
      <c r="S89" s="467"/>
    </row>
    <row r="90" spans="1:19" ht="20.100000000000001" customHeight="1">
      <c r="A90" s="607"/>
      <c r="B90" s="607"/>
      <c r="C90" s="607"/>
      <c r="D90" s="608"/>
      <c r="E90" s="607"/>
      <c r="F90" s="607"/>
      <c r="G90" s="607"/>
      <c r="H90" s="607"/>
      <c r="I90" s="607"/>
      <c r="J90" s="609"/>
      <c r="K90" s="607"/>
      <c r="L90" s="607"/>
      <c r="M90" s="607"/>
      <c r="N90" s="607"/>
      <c r="O90" s="607"/>
      <c r="P90" s="607"/>
      <c r="Q90" s="609"/>
      <c r="R90" s="607"/>
      <c r="S90" s="610"/>
    </row>
    <row r="91" spans="1:19" ht="20.100000000000001" customHeight="1">
      <c r="A91" s="473"/>
      <c r="B91" s="474"/>
      <c r="C91" s="475"/>
      <c r="D91" s="476"/>
      <c r="E91" s="1375" t="s">
        <v>1467</v>
      </c>
      <c r="F91" s="1376"/>
      <c r="G91" s="1376"/>
      <c r="H91" s="1376"/>
      <c r="I91" s="1376"/>
      <c r="J91" s="1376"/>
      <c r="K91" s="1377"/>
      <c r="L91" s="1375" t="s">
        <v>1468</v>
      </c>
      <c r="M91" s="1376"/>
      <c r="N91" s="1376"/>
      <c r="O91" s="1376"/>
      <c r="P91" s="1376"/>
      <c r="Q91" s="1376"/>
      <c r="R91" s="1377"/>
      <c r="S91" s="477"/>
    </row>
    <row r="92" spans="1:19" ht="39.950000000000003" customHeight="1">
      <c r="A92" s="479" t="s">
        <v>248</v>
      </c>
      <c r="B92" s="480" t="s">
        <v>57</v>
      </c>
      <c r="C92" s="481" t="s">
        <v>249</v>
      </c>
      <c r="D92" s="482" t="s">
        <v>250</v>
      </c>
      <c r="E92" s="483" t="s">
        <v>1405</v>
      </c>
      <c r="F92" s="484" t="s">
        <v>1499</v>
      </c>
      <c r="G92" s="818" t="s">
        <v>1498</v>
      </c>
      <c r="H92" s="845" t="s">
        <v>1513</v>
      </c>
      <c r="I92" s="845" t="s">
        <v>1514</v>
      </c>
      <c r="J92" s="818" t="s">
        <v>1406</v>
      </c>
      <c r="K92" s="274" t="s">
        <v>1515</v>
      </c>
      <c r="L92" s="483" t="s">
        <v>1405</v>
      </c>
      <c r="M92" s="484" t="s">
        <v>1499</v>
      </c>
      <c r="N92" s="818" t="s">
        <v>1498</v>
      </c>
      <c r="O92" s="845" t="s">
        <v>1513</v>
      </c>
      <c r="P92" s="845" t="s">
        <v>1514</v>
      </c>
      <c r="Q92" s="818" t="s">
        <v>1406</v>
      </c>
      <c r="R92" s="274" t="s">
        <v>1515</v>
      </c>
      <c r="S92" s="487" t="s">
        <v>1140</v>
      </c>
    </row>
    <row r="93" spans="1:19" ht="20.100000000000001" customHeight="1">
      <c r="A93" s="489" t="s">
        <v>251</v>
      </c>
      <c r="B93" s="490" t="s">
        <v>62</v>
      </c>
      <c r="C93" s="491" t="s">
        <v>60</v>
      </c>
      <c r="D93" s="492"/>
      <c r="E93" s="493" t="s">
        <v>60</v>
      </c>
      <c r="F93" s="494"/>
      <c r="G93" s="494"/>
      <c r="H93" s="494"/>
      <c r="I93" s="494"/>
      <c r="J93" s="494" t="s">
        <v>60</v>
      </c>
      <c r="K93" s="495"/>
      <c r="L93" s="493" t="s">
        <v>60</v>
      </c>
      <c r="M93" s="494" t="s">
        <v>60</v>
      </c>
      <c r="N93" s="494"/>
      <c r="O93" s="494"/>
      <c r="P93" s="494"/>
      <c r="Q93" s="494"/>
      <c r="R93" s="495" t="s">
        <v>60</v>
      </c>
      <c r="S93" s="496"/>
    </row>
    <row r="94" spans="1:19" ht="20.100000000000001" customHeight="1">
      <c r="A94" s="550" t="s">
        <v>144</v>
      </c>
      <c r="B94" s="498" t="s">
        <v>143</v>
      </c>
      <c r="C94" s="499" t="s">
        <v>10</v>
      </c>
      <c r="D94" s="500" t="s">
        <v>124</v>
      </c>
      <c r="E94" s="501">
        <v>0</v>
      </c>
      <c r="F94" s="502">
        <v>1.58</v>
      </c>
      <c r="G94" s="502">
        <v>0</v>
      </c>
      <c r="H94" s="502">
        <v>0</v>
      </c>
      <c r="I94" s="502">
        <v>0</v>
      </c>
      <c r="J94" s="503">
        <v>11.41</v>
      </c>
      <c r="K94" s="504">
        <v>11.41</v>
      </c>
      <c r="L94" s="501">
        <v>0</v>
      </c>
      <c r="M94" s="502">
        <v>1.23</v>
      </c>
      <c r="N94" s="502">
        <v>0</v>
      </c>
      <c r="O94" s="502">
        <v>0</v>
      </c>
      <c r="P94" s="502">
        <v>0</v>
      </c>
      <c r="Q94" s="503">
        <v>9.99</v>
      </c>
      <c r="R94" s="504">
        <v>9.99</v>
      </c>
      <c r="S94" s="505">
        <f t="shared" ref="S94:S115" si="18">((R94/K94)-1)*100</f>
        <v>-12.445223488168278</v>
      </c>
    </row>
    <row r="95" spans="1:19" ht="20.100000000000001" customHeight="1">
      <c r="A95" s="550" t="s">
        <v>876</v>
      </c>
      <c r="B95" s="498" t="s">
        <v>877</v>
      </c>
      <c r="C95" s="499" t="s">
        <v>10</v>
      </c>
      <c r="D95" s="500" t="s">
        <v>124</v>
      </c>
      <c r="E95" s="501">
        <v>0</v>
      </c>
      <c r="F95" s="502">
        <v>0.02</v>
      </c>
      <c r="G95" s="502">
        <v>0</v>
      </c>
      <c r="H95" s="502">
        <v>0</v>
      </c>
      <c r="I95" s="502">
        <v>0</v>
      </c>
      <c r="J95" s="503">
        <v>0.02</v>
      </c>
      <c r="K95" s="504">
        <v>0.02</v>
      </c>
      <c r="L95" s="501">
        <v>0</v>
      </c>
      <c r="M95" s="502">
        <v>0.12</v>
      </c>
      <c r="N95" s="502">
        <v>0</v>
      </c>
      <c r="O95" s="502">
        <v>0</v>
      </c>
      <c r="P95" s="502">
        <v>0</v>
      </c>
      <c r="Q95" s="503">
        <v>0.25</v>
      </c>
      <c r="R95" s="504">
        <v>0.25</v>
      </c>
      <c r="S95" s="505">
        <f t="shared" si="18"/>
        <v>1150</v>
      </c>
    </row>
    <row r="96" spans="1:19" ht="20.100000000000001" customHeight="1">
      <c r="A96" s="550" t="s">
        <v>652</v>
      </c>
      <c r="B96" s="498" t="s">
        <v>653</v>
      </c>
      <c r="C96" s="499" t="s">
        <v>10</v>
      </c>
      <c r="D96" s="500" t="s">
        <v>124</v>
      </c>
      <c r="E96" s="501">
        <v>0</v>
      </c>
      <c r="F96" s="502">
        <v>0.22</v>
      </c>
      <c r="G96" s="502">
        <v>0</v>
      </c>
      <c r="H96" s="502">
        <v>0</v>
      </c>
      <c r="I96" s="502">
        <v>0</v>
      </c>
      <c r="J96" s="503">
        <v>0.24</v>
      </c>
      <c r="K96" s="504">
        <v>0.24</v>
      </c>
      <c r="L96" s="501">
        <v>0</v>
      </c>
      <c r="M96" s="502">
        <v>0.6</v>
      </c>
      <c r="N96" s="502">
        <v>0</v>
      </c>
      <c r="O96" s="502">
        <v>0</v>
      </c>
      <c r="P96" s="502">
        <v>0.01</v>
      </c>
      <c r="Q96" s="503">
        <v>1.0900000000000001</v>
      </c>
      <c r="R96" s="504">
        <v>1.1000000000000001</v>
      </c>
      <c r="S96" s="505">
        <f t="shared" si="18"/>
        <v>358.33333333333337</v>
      </c>
    </row>
    <row r="97" spans="1:19" ht="20.100000000000001" customHeight="1">
      <c r="A97" s="550" t="s">
        <v>878</v>
      </c>
      <c r="B97" s="498" t="s">
        <v>879</v>
      </c>
      <c r="C97" s="499" t="s">
        <v>10</v>
      </c>
      <c r="D97" s="500" t="s">
        <v>124</v>
      </c>
      <c r="E97" s="501">
        <v>0</v>
      </c>
      <c r="F97" s="502">
        <v>0</v>
      </c>
      <c r="G97" s="502">
        <v>0</v>
      </c>
      <c r="H97" s="502">
        <v>0</v>
      </c>
      <c r="I97" s="502">
        <v>0</v>
      </c>
      <c r="J97" s="503">
        <v>0.01</v>
      </c>
      <c r="K97" s="504">
        <v>0.01</v>
      </c>
      <c r="L97" s="501">
        <v>0</v>
      </c>
      <c r="M97" s="502">
        <v>0.05</v>
      </c>
      <c r="N97" s="502">
        <v>0</v>
      </c>
      <c r="O97" s="502">
        <v>0</v>
      </c>
      <c r="P97" s="502">
        <v>0</v>
      </c>
      <c r="Q97" s="503">
        <v>0.12</v>
      </c>
      <c r="R97" s="504">
        <v>0.12</v>
      </c>
      <c r="S97" s="505">
        <f t="shared" si="18"/>
        <v>1100</v>
      </c>
    </row>
    <row r="98" spans="1:19" ht="20.100000000000001" customHeight="1">
      <c r="A98" s="550" t="s">
        <v>576</v>
      </c>
      <c r="B98" s="498" t="s">
        <v>577</v>
      </c>
      <c r="C98" s="499" t="s">
        <v>10</v>
      </c>
      <c r="D98" s="500" t="s">
        <v>124</v>
      </c>
      <c r="E98" s="501">
        <v>0</v>
      </c>
      <c r="F98" s="502">
        <v>0</v>
      </c>
      <c r="G98" s="502">
        <v>0</v>
      </c>
      <c r="H98" s="502">
        <v>0</v>
      </c>
      <c r="I98" s="502">
        <v>0</v>
      </c>
      <c r="J98" s="503">
        <v>9.56</v>
      </c>
      <c r="K98" s="504">
        <v>9.56</v>
      </c>
      <c r="L98" s="501">
        <v>0</v>
      </c>
      <c r="M98" s="502">
        <v>0</v>
      </c>
      <c r="N98" s="502">
        <v>0</v>
      </c>
      <c r="O98" s="502">
        <v>0</v>
      </c>
      <c r="P98" s="502">
        <v>0</v>
      </c>
      <c r="Q98" s="503">
        <v>4.03</v>
      </c>
      <c r="R98" s="504">
        <v>4.03</v>
      </c>
      <c r="S98" s="505">
        <f t="shared" si="18"/>
        <v>-57.845188284518834</v>
      </c>
    </row>
    <row r="99" spans="1:19" ht="20.100000000000001" customHeight="1">
      <c r="A99" s="550" t="s">
        <v>1253</v>
      </c>
      <c r="B99" s="498" t="s">
        <v>1424</v>
      </c>
      <c r="C99" s="499" t="s">
        <v>10</v>
      </c>
      <c r="D99" s="500" t="s">
        <v>124</v>
      </c>
      <c r="E99" s="501">
        <v>0</v>
      </c>
      <c r="F99" s="502">
        <v>0</v>
      </c>
      <c r="G99" s="502">
        <v>0</v>
      </c>
      <c r="H99" s="502">
        <v>0</v>
      </c>
      <c r="I99" s="502">
        <v>0</v>
      </c>
      <c r="J99" s="503">
        <v>0</v>
      </c>
      <c r="K99" s="504">
        <v>0</v>
      </c>
      <c r="L99" s="501">
        <v>0</v>
      </c>
      <c r="M99" s="502">
        <v>0.1</v>
      </c>
      <c r="N99" s="502">
        <v>0</v>
      </c>
      <c r="O99" s="502">
        <v>0</v>
      </c>
      <c r="P99" s="502">
        <v>0</v>
      </c>
      <c r="Q99" s="503">
        <v>0.02</v>
      </c>
      <c r="R99" s="504">
        <v>0.02</v>
      </c>
      <c r="S99" s="507" t="e">
        <f t="shared" si="18"/>
        <v>#DIV/0!</v>
      </c>
    </row>
    <row r="100" spans="1:19" ht="20.100000000000001" customHeight="1">
      <c r="A100" s="550" t="s">
        <v>68</v>
      </c>
      <c r="B100" s="498" t="s">
        <v>142</v>
      </c>
      <c r="C100" s="499" t="s">
        <v>10</v>
      </c>
      <c r="D100" s="500" t="s">
        <v>124</v>
      </c>
      <c r="E100" s="501">
        <v>0</v>
      </c>
      <c r="F100" s="502">
        <v>0.9</v>
      </c>
      <c r="G100" s="502">
        <v>0</v>
      </c>
      <c r="H100" s="502">
        <v>0</v>
      </c>
      <c r="I100" s="502">
        <v>3.08</v>
      </c>
      <c r="J100" s="503">
        <v>16.12</v>
      </c>
      <c r="K100" s="504">
        <v>19.200000000000003</v>
      </c>
      <c r="L100" s="501">
        <v>0</v>
      </c>
      <c r="M100" s="502">
        <v>1.73</v>
      </c>
      <c r="N100" s="502">
        <v>0</v>
      </c>
      <c r="O100" s="502">
        <v>0</v>
      </c>
      <c r="P100" s="502">
        <v>2.0099999999999998</v>
      </c>
      <c r="Q100" s="503">
        <v>13.96</v>
      </c>
      <c r="R100" s="504">
        <v>15.97</v>
      </c>
      <c r="S100" s="505">
        <f t="shared" si="18"/>
        <v>-16.822916666666675</v>
      </c>
    </row>
    <row r="101" spans="1:19" ht="20.100000000000001" customHeight="1">
      <c r="A101" s="550" t="s">
        <v>882</v>
      </c>
      <c r="B101" s="498" t="s">
        <v>883</v>
      </c>
      <c r="C101" s="499" t="s">
        <v>10</v>
      </c>
      <c r="D101" s="500" t="s">
        <v>124</v>
      </c>
      <c r="E101" s="501">
        <v>0</v>
      </c>
      <c r="F101" s="502">
        <v>0.54</v>
      </c>
      <c r="G101" s="502">
        <v>0</v>
      </c>
      <c r="H101" s="502">
        <v>0</v>
      </c>
      <c r="I101" s="502">
        <v>0</v>
      </c>
      <c r="J101" s="503">
        <v>5.07</v>
      </c>
      <c r="K101" s="504">
        <v>5.07</v>
      </c>
      <c r="L101" s="501">
        <v>0</v>
      </c>
      <c r="M101" s="502">
        <v>0.91</v>
      </c>
      <c r="N101" s="502">
        <v>0</v>
      </c>
      <c r="O101" s="502">
        <v>0</v>
      </c>
      <c r="P101" s="502">
        <v>0</v>
      </c>
      <c r="Q101" s="503">
        <v>7.44</v>
      </c>
      <c r="R101" s="504">
        <v>7.44</v>
      </c>
      <c r="S101" s="505">
        <f t="shared" si="18"/>
        <v>46.745562130177511</v>
      </c>
    </row>
    <row r="102" spans="1:19" ht="20.100000000000001" customHeight="1">
      <c r="A102" s="550" t="s">
        <v>886</v>
      </c>
      <c r="B102" s="498" t="s">
        <v>887</v>
      </c>
      <c r="C102" s="499" t="s">
        <v>10</v>
      </c>
      <c r="D102" s="500" t="s">
        <v>124</v>
      </c>
      <c r="E102" s="501">
        <v>0</v>
      </c>
      <c r="F102" s="502">
        <v>0.23</v>
      </c>
      <c r="G102" s="502">
        <v>0</v>
      </c>
      <c r="H102" s="502">
        <v>0</v>
      </c>
      <c r="I102" s="502">
        <v>0</v>
      </c>
      <c r="J102" s="503">
        <v>3.03</v>
      </c>
      <c r="K102" s="504">
        <v>3.03</v>
      </c>
      <c r="L102" s="501">
        <v>0</v>
      </c>
      <c r="M102" s="502">
        <v>0.52</v>
      </c>
      <c r="N102" s="502">
        <v>0</v>
      </c>
      <c r="O102" s="502">
        <v>0</v>
      </c>
      <c r="P102" s="502">
        <v>0</v>
      </c>
      <c r="Q102" s="503">
        <v>4.8600000000000003</v>
      </c>
      <c r="R102" s="504">
        <v>4.8600000000000003</v>
      </c>
      <c r="S102" s="505">
        <f t="shared" si="18"/>
        <v>60.396039603960425</v>
      </c>
    </row>
    <row r="103" spans="1:19" ht="20.100000000000001" customHeight="1">
      <c r="A103" s="550" t="s">
        <v>654</v>
      </c>
      <c r="B103" s="498" t="s">
        <v>655</v>
      </c>
      <c r="C103" s="499" t="s">
        <v>10</v>
      </c>
      <c r="D103" s="500" t="s">
        <v>124</v>
      </c>
      <c r="E103" s="501">
        <v>0</v>
      </c>
      <c r="F103" s="502">
        <v>0</v>
      </c>
      <c r="G103" s="502">
        <v>0</v>
      </c>
      <c r="H103" s="502">
        <v>0</v>
      </c>
      <c r="I103" s="502">
        <v>0.99</v>
      </c>
      <c r="J103" s="503">
        <v>1.1100000000000001</v>
      </c>
      <c r="K103" s="504">
        <v>2.1</v>
      </c>
      <c r="L103" s="501">
        <v>0</v>
      </c>
      <c r="M103" s="502">
        <v>0</v>
      </c>
      <c r="N103" s="502">
        <v>0</v>
      </c>
      <c r="O103" s="502">
        <v>0</v>
      </c>
      <c r="P103" s="502">
        <v>0.6</v>
      </c>
      <c r="Q103" s="503">
        <v>0.53</v>
      </c>
      <c r="R103" s="504">
        <v>1.1299999999999999</v>
      </c>
      <c r="S103" s="505">
        <f t="shared" si="18"/>
        <v>-46.19047619047619</v>
      </c>
    </row>
    <row r="104" spans="1:19" ht="20.100000000000001" customHeight="1">
      <c r="A104" s="550" t="s">
        <v>605</v>
      </c>
      <c r="B104" s="498" t="s">
        <v>606</v>
      </c>
      <c r="C104" s="499" t="s">
        <v>10</v>
      </c>
      <c r="D104" s="500" t="s">
        <v>124</v>
      </c>
      <c r="E104" s="501">
        <v>0.01</v>
      </c>
      <c r="F104" s="502">
        <v>0.48</v>
      </c>
      <c r="G104" s="502">
        <v>0</v>
      </c>
      <c r="H104" s="502">
        <v>0</v>
      </c>
      <c r="I104" s="502">
        <v>0</v>
      </c>
      <c r="J104" s="503">
        <v>25.77</v>
      </c>
      <c r="K104" s="504">
        <v>25.77</v>
      </c>
      <c r="L104" s="501">
        <v>0.01</v>
      </c>
      <c r="M104" s="502">
        <v>0.9</v>
      </c>
      <c r="N104" s="502">
        <v>0</v>
      </c>
      <c r="O104" s="502">
        <v>0</v>
      </c>
      <c r="P104" s="502">
        <v>0</v>
      </c>
      <c r="Q104" s="503">
        <v>17.489999999999998</v>
      </c>
      <c r="R104" s="504">
        <v>17.489999999999998</v>
      </c>
      <c r="S104" s="505">
        <f t="shared" si="18"/>
        <v>-32.130384167636791</v>
      </c>
    </row>
    <row r="105" spans="1:19" ht="20.100000000000001" customHeight="1">
      <c r="A105" s="550" t="s">
        <v>422</v>
      </c>
      <c r="B105" s="498" t="s">
        <v>534</v>
      </c>
      <c r="C105" s="499" t="s">
        <v>10</v>
      </c>
      <c r="D105" s="500" t="s">
        <v>124</v>
      </c>
      <c r="E105" s="501">
        <v>0</v>
      </c>
      <c r="F105" s="502">
        <v>0</v>
      </c>
      <c r="G105" s="502">
        <v>0</v>
      </c>
      <c r="H105" s="502">
        <v>0</v>
      </c>
      <c r="I105" s="502">
        <v>0</v>
      </c>
      <c r="J105" s="503">
        <v>8.3800000000000008</v>
      </c>
      <c r="K105" s="504">
        <v>8.3800000000000008</v>
      </c>
      <c r="L105" s="501">
        <v>0</v>
      </c>
      <c r="M105" s="502">
        <v>0</v>
      </c>
      <c r="N105" s="502">
        <v>0</v>
      </c>
      <c r="O105" s="502">
        <v>0</v>
      </c>
      <c r="P105" s="502">
        <v>0</v>
      </c>
      <c r="Q105" s="503">
        <v>3.48</v>
      </c>
      <c r="R105" s="504">
        <v>3.48</v>
      </c>
      <c r="S105" s="505">
        <f t="shared" si="18"/>
        <v>-58.472553699284013</v>
      </c>
    </row>
    <row r="106" spans="1:19" ht="20.100000000000001" customHeight="1">
      <c r="A106" s="550" t="s">
        <v>600</v>
      </c>
      <c r="B106" s="498" t="s">
        <v>601</v>
      </c>
      <c r="C106" s="499" t="s">
        <v>10</v>
      </c>
      <c r="D106" s="500" t="s">
        <v>124</v>
      </c>
      <c r="E106" s="501">
        <v>0</v>
      </c>
      <c r="F106" s="502">
        <v>0.66</v>
      </c>
      <c r="G106" s="502">
        <v>0</v>
      </c>
      <c r="H106" s="502">
        <v>0</v>
      </c>
      <c r="I106" s="502">
        <v>0</v>
      </c>
      <c r="J106" s="503">
        <v>8.68</v>
      </c>
      <c r="K106" s="504">
        <v>8.68</v>
      </c>
      <c r="L106" s="501">
        <v>0</v>
      </c>
      <c r="M106" s="502">
        <v>0.52</v>
      </c>
      <c r="N106" s="502">
        <v>0</v>
      </c>
      <c r="O106" s="502">
        <v>0</v>
      </c>
      <c r="P106" s="502">
        <v>0</v>
      </c>
      <c r="Q106" s="503">
        <v>5.37</v>
      </c>
      <c r="R106" s="504">
        <v>5.37</v>
      </c>
      <c r="S106" s="505">
        <f t="shared" si="18"/>
        <v>-38.133640552995388</v>
      </c>
    </row>
    <row r="107" spans="1:19" ht="20.100000000000001" customHeight="1">
      <c r="A107" s="550" t="s">
        <v>656</v>
      </c>
      <c r="B107" s="498" t="s">
        <v>657</v>
      </c>
      <c r="C107" s="499" t="s">
        <v>10</v>
      </c>
      <c r="D107" s="500" t="s">
        <v>124</v>
      </c>
      <c r="E107" s="501">
        <v>0</v>
      </c>
      <c r="F107" s="502">
        <v>0.21</v>
      </c>
      <c r="G107" s="502">
        <v>0</v>
      </c>
      <c r="H107" s="502">
        <v>0</v>
      </c>
      <c r="I107" s="502">
        <v>0</v>
      </c>
      <c r="J107" s="503">
        <v>0.39</v>
      </c>
      <c r="K107" s="504">
        <v>0.39</v>
      </c>
      <c r="L107" s="501">
        <v>0</v>
      </c>
      <c r="M107" s="502">
        <v>0.16</v>
      </c>
      <c r="N107" s="502">
        <v>0</v>
      </c>
      <c r="O107" s="502">
        <v>0</v>
      </c>
      <c r="P107" s="502">
        <v>0.02</v>
      </c>
      <c r="Q107" s="503">
        <v>1.63</v>
      </c>
      <c r="R107" s="504">
        <v>1.65</v>
      </c>
      <c r="S107" s="505">
        <f t="shared" si="18"/>
        <v>323.07692307692309</v>
      </c>
    </row>
    <row r="108" spans="1:19" ht="20.100000000000001" customHeight="1">
      <c r="A108" s="550" t="s">
        <v>1</v>
      </c>
      <c r="B108" s="498" t="s">
        <v>141</v>
      </c>
      <c r="C108" s="499" t="s">
        <v>10</v>
      </c>
      <c r="D108" s="500" t="s">
        <v>124</v>
      </c>
      <c r="E108" s="501">
        <v>0</v>
      </c>
      <c r="F108" s="502">
        <v>3.16</v>
      </c>
      <c r="G108" s="502">
        <v>0</v>
      </c>
      <c r="H108" s="502">
        <v>0</v>
      </c>
      <c r="I108" s="502">
        <v>0</v>
      </c>
      <c r="J108" s="503">
        <v>58.24</v>
      </c>
      <c r="K108" s="504">
        <v>58.24</v>
      </c>
      <c r="L108" s="501">
        <v>0.02</v>
      </c>
      <c r="M108" s="502">
        <v>4.5199999999999996</v>
      </c>
      <c r="N108" s="502">
        <v>0</v>
      </c>
      <c r="O108" s="502">
        <v>0</v>
      </c>
      <c r="P108" s="502">
        <v>0</v>
      </c>
      <c r="Q108" s="503">
        <v>57.78</v>
      </c>
      <c r="R108" s="504">
        <v>57.78</v>
      </c>
      <c r="S108" s="505">
        <f t="shared" si="18"/>
        <v>-0.78983516483516203</v>
      </c>
    </row>
    <row r="109" spans="1:19" ht="20.100000000000001" customHeight="1">
      <c r="A109" s="550" t="s">
        <v>41</v>
      </c>
      <c r="B109" s="612" t="s">
        <v>140</v>
      </c>
      <c r="C109" s="499" t="s">
        <v>10</v>
      </c>
      <c r="D109" s="500" t="s">
        <v>124</v>
      </c>
      <c r="E109" s="501">
        <v>0.03</v>
      </c>
      <c r="F109" s="502">
        <v>5.25</v>
      </c>
      <c r="G109" s="502">
        <v>0</v>
      </c>
      <c r="H109" s="502">
        <v>0</v>
      </c>
      <c r="I109" s="502">
        <v>0</v>
      </c>
      <c r="J109" s="503">
        <v>51.18</v>
      </c>
      <c r="K109" s="504">
        <v>51.18</v>
      </c>
      <c r="L109" s="501">
        <v>0</v>
      </c>
      <c r="M109" s="502">
        <v>4.25</v>
      </c>
      <c r="N109" s="502">
        <v>0</v>
      </c>
      <c r="O109" s="502">
        <v>0</v>
      </c>
      <c r="P109" s="502">
        <v>0</v>
      </c>
      <c r="Q109" s="503">
        <v>59.64</v>
      </c>
      <c r="R109" s="504">
        <v>59.64</v>
      </c>
      <c r="S109" s="505">
        <f t="shared" si="18"/>
        <v>16.529894490035169</v>
      </c>
    </row>
    <row r="110" spans="1:19" ht="20.100000000000001" customHeight="1">
      <c r="A110" s="550" t="s">
        <v>1311</v>
      </c>
      <c r="B110" s="612" t="s">
        <v>1425</v>
      </c>
      <c r="C110" s="499" t="s">
        <v>10</v>
      </c>
      <c r="D110" s="500" t="s">
        <v>124</v>
      </c>
      <c r="E110" s="501">
        <v>0</v>
      </c>
      <c r="F110" s="502">
        <v>0.01</v>
      </c>
      <c r="G110" s="502">
        <v>0</v>
      </c>
      <c r="H110" s="502">
        <v>0</v>
      </c>
      <c r="I110" s="502">
        <v>0</v>
      </c>
      <c r="J110" s="503">
        <v>0.01</v>
      </c>
      <c r="K110" s="504">
        <v>0.01</v>
      </c>
      <c r="L110" s="501">
        <v>0</v>
      </c>
      <c r="M110" s="502">
        <v>0.04</v>
      </c>
      <c r="N110" s="502">
        <v>0</v>
      </c>
      <c r="O110" s="502">
        <v>0</v>
      </c>
      <c r="P110" s="502">
        <v>0</v>
      </c>
      <c r="Q110" s="503">
        <v>7.0000000000000007E-2</v>
      </c>
      <c r="R110" s="504">
        <v>7.0000000000000007E-2</v>
      </c>
      <c r="S110" s="507">
        <f t="shared" si="18"/>
        <v>600.00000000000011</v>
      </c>
    </row>
    <row r="111" spans="1:19" ht="20.100000000000001" customHeight="1">
      <c r="A111" s="550" t="s">
        <v>341</v>
      </c>
      <c r="B111" s="498" t="s">
        <v>535</v>
      </c>
      <c r="C111" s="499" t="s">
        <v>10</v>
      </c>
      <c r="D111" s="500" t="s">
        <v>124</v>
      </c>
      <c r="E111" s="501">
        <v>0.01</v>
      </c>
      <c r="F111" s="502">
        <v>0.96</v>
      </c>
      <c r="G111" s="502">
        <v>0</v>
      </c>
      <c r="H111" s="502">
        <v>0</v>
      </c>
      <c r="I111" s="502">
        <v>1.37</v>
      </c>
      <c r="J111" s="503">
        <v>8.36</v>
      </c>
      <c r="K111" s="504">
        <v>9.73</v>
      </c>
      <c r="L111" s="501">
        <v>0</v>
      </c>
      <c r="M111" s="502">
        <v>0.61</v>
      </c>
      <c r="N111" s="502">
        <v>0</v>
      </c>
      <c r="O111" s="502">
        <v>0</v>
      </c>
      <c r="P111" s="502">
        <v>0</v>
      </c>
      <c r="Q111" s="503">
        <v>4.8</v>
      </c>
      <c r="R111" s="504">
        <v>4.8</v>
      </c>
      <c r="S111" s="505">
        <f t="shared" si="18"/>
        <v>-50.668036998972255</v>
      </c>
    </row>
    <row r="112" spans="1:19" ht="20.100000000000001" customHeight="1">
      <c r="A112" s="552" t="s">
        <v>43</v>
      </c>
      <c r="B112" s="553" t="s">
        <v>139</v>
      </c>
      <c r="C112" s="547" t="s">
        <v>10</v>
      </c>
      <c r="D112" s="613" t="s">
        <v>124</v>
      </c>
      <c r="E112" s="501">
        <v>0</v>
      </c>
      <c r="F112" s="502">
        <v>0.08</v>
      </c>
      <c r="G112" s="502">
        <v>0</v>
      </c>
      <c r="H112" s="502">
        <v>0</v>
      </c>
      <c r="I112" s="502">
        <v>0</v>
      </c>
      <c r="J112" s="503">
        <v>13.58</v>
      </c>
      <c r="K112" s="504">
        <v>13.58</v>
      </c>
      <c r="L112" s="501">
        <v>0</v>
      </c>
      <c r="M112" s="502">
        <v>0</v>
      </c>
      <c r="N112" s="502">
        <v>0</v>
      </c>
      <c r="O112" s="502">
        <v>0</v>
      </c>
      <c r="P112" s="502">
        <v>0</v>
      </c>
      <c r="Q112" s="503">
        <v>3.75</v>
      </c>
      <c r="R112" s="504">
        <v>3.75</v>
      </c>
      <c r="S112" s="505">
        <f t="shared" si="18"/>
        <v>-72.385861561119285</v>
      </c>
    </row>
    <row r="113" spans="1:19" ht="20.100000000000001" customHeight="1">
      <c r="A113" s="552" t="s">
        <v>896</v>
      </c>
      <c r="B113" s="553" t="s">
        <v>897</v>
      </c>
      <c r="C113" s="547" t="s">
        <v>10</v>
      </c>
      <c r="D113" s="613" t="s">
        <v>124</v>
      </c>
      <c r="E113" s="501">
        <v>0</v>
      </c>
      <c r="F113" s="502">
        <v>0.01</v>
      </c>
      <c r="G113" s="502">
        <v>0</v>
      </c>
      <c r="H113" s="502">
        <v>0</v>
      </c>
      <c r="I113" s="502">
        <v>0</v>
      </c>
      <c r="J113" s="503">
        <v>0.13</v>
      </c>
      <c r="K113" s="504">
        <v>0.13</v>
      </c>
      <c r="L113" s="501">
        <v>0</v>
      </c>
      <c r="M113" s="502">
        <v>0</v>
      </c>
      <c r="N113" s="502">
        <v>0</v>
      </c>
      <c r="O113" s="502">
        <v>0</v>
      </c>
      <c r="P113" s="502">
        <v>0</v>
      </c>
      <c r="Q113" s="503">
        <v>0</v>
      </c>
      <c r="R113" s="504">
        <v>0</v>
      </c>
      <c r="S113" s="505">
        <f t="shared" si="18"/>
        <v>-100</v>
      </c>
    </row>
    <row r="114" spans="1:19" ht="20.100000000000001" customHeight="1">
      <c r="A114" s="552" t="s">
        <v>658</v>
      </c>
      <c r="B114" s="553" t="s">
        <v>659</v>
      </c>
      <c r="C114" s="547" t="s">
        <v>10</v>
      </c>
      <c r="D114" s="613" t="s">
        <v>124</v>
      </c>
      <c r="E114" s="501">
        <v>0.02</v>
      </c>
      <c r="F114" s="502">
        <v>0.15</v>
      </c>
      <c r="G114" s="502">
        <v>0</v>
      </c>
      <c r="H114" s="502">
        <v>0</v>
      </c>
      <c r="I114" s="502">
        <v>0</v>
      </c>
      <c r="J114" s="503">
        <v>0.15</v>
      </c>
      <c r="K114" s="504">
        <v>0.15</v>
      </c>
      <c r="L114" s="501">
        <v>0.04</v>
      </c>
      <c r="M114" s="502">
        <v>0.62</v>
      </c>
      <c r="N114" s="502">
        <v>0</v>
      </c>
      <c r="O114" s="502">
        <v>0</v>
      </c>
      <c r="P114" s="502">
        <v>0</v>
      </c>
      <c r="Q114" s="503">
        <v>0.94</v>
      </c>
      <c r="R114" s="504">
        <v>0.94</v>
      </c>
      <c r="S114" s="505">
        <f t="shared" si="18"/>
        <v>526.66666666666663</v>
      </c>
    </row>
    <row r="115" spans="1:19" ht="20.100000000000001" customHeight="1">
      <c r="A115" s="550" t="s">
        <v>138</v>
      </c>
      <c r="B115" s="498" t="s">
        <v>137</v>
      </c>
      <c r="C115" s="499" t="s">
        <v>10</v>
      </c>
      <c r="D115" s="500" t="s">
        <v>124</v>
      </c>
      <c r="E115" s="501">
        <v>0</v>
      </c>
      <c r="F115" s="502">
        <v>0.57999999999999996</v>
      </c>
      <c r="G115" s="502">
        <v>0</v>
      </c>
      <c r="H115" s="502">
        <v>0</v>
      </c>
      <c r="I115" s="502">
        <v>0</v>
      </c>
      <c r="J115" s="503">
        <v>17</v>
      </c>
      <c r="K115" s="504">
        <v>17</v>
      </c>
      <c r="L115" s="501">
        <v>0</v>
      </c>
      <c r="M115" s="502">
        <v>0.55000000000000004</v>
      </c>
      <c r="N115" s="502">
        <v>0.46</v>
      </c>
      <c r="O115" s="502">
        <v>0</v>
      </c>
      <c r="P115" s="502">
        <v>0</v>
      </c>
      <c r="Q115" s="503">
        <v>8</v>
      </c>
      <c r="R115" s="504">
        <v>8</v>
      </c>
      <c r="S115" s="505">
        <f t="shared" si="18"/>
        <v>-52.941176470588239</v>
      </c>
    </row>
    <row r="116" spans="1:19" ht="20.100000000000001" customHeight="1">
      <c r="A116" s="552"/>
      <c r="B116" s="553"/>
      <c r="C116" s="547"/>
      <c r="D116" s="520"/>
      <c r="E116" s="521"/>
      <c r="F116" s="522"/>
      <c r="G116" s="522"/>
      <c r="H116" s="522"/>
      <c r="I116" s="522"/>
      <c r="J116" s="523"/>
      <c r="K116" s="524"/>
      <c r="L116" s="521"/>
      <c r="M116" s="522"/>
      <c r="N116" s="522"/>
      <c r="O116" s="522"/>
      <c r="P116" s="522"/>
      <c r="Q116" s="523"/>
      <c r="R116" s="524"/>
      <c r="S116" s="525"/>
    </row>
    <row r="117" spans="1:19" ht="20.100000000000001" customHeight="1">
      <c r="A117" s="528" t="s">
        <v>270</v>
      </c>
      <c r="B117" s="529"/>
      <c r="C117" s="491"/>
      <c r="D117" s="492"/>
      <c r="E117" s="530">
        <f>SUM(E93:E116)</f>
        <v>7.0000000000000007E-2</v>
      </c>
      <c r="F117" s="531">
        <f t="shared" ref="F117:R117" si="19">SUM(F93:F116)</f>
        <v>15.04</v>
      </c>
      <c r="G117" s="531">
        <f t="shared" si="19"/>
        <v>0</v>
      </c>
      <c r="H117" s="531">
        <f t="shared" si="19"/>
        <v>0</v>
      </c>
      <c r="I117" s="531">
        <f t="shared" si="19"/>
        <v>5.44</v>
      </c>
      <c r="J117" s="531">
        <f t="shared" si="19"/>
        <v>238.44</v>
      </c>
      <c r="K117" s="532">
        <f t="shared" si="19"/>
        <v>243.88</v>
      </c>
      <c r="L117" s="530">
        <f t="shared" si="19"/>
        <v>7.0000000000000007E-2</v>
      </c>
      <c r="M117" s="531">
        <f t="shared" si="19"/>
        <v>17.43</v>
      </c>
      <c r="N117" s="531">
        <f t="shared" si="19"/>
        <v>0.46</v>
      </c>
      <c r="O117" s="531">
        <f t="shared" si="19"/>
        <v>0</v>
      </c>
      <c r="P117" s="531">
        <f t="shared" si="19"/>
        <v>2.6399999999999997</v>
      </c>
      <c r="Q117" s="531">
        <f t="shared" si="19"/>
        <v>205.24</v>
      </c>
      <c r="R117" s="532">
        <f t="shared" si="19"/>
        <v>207.88</v>
      </c>
      <c r="S117" s="533">
        <f t="shared" ref="S117" si="20">((R117/K117)-1)*100</f>
        <v>-14.761358044940131</v>
      </c>
    </row>
    <row r="118" spans="1:19" ht="20.100000000000001" customHeight="1">
      <c r="A118" s="557"/>
      <c r="B118" s="558"/>
      <c r="C118" s="559"/>
      <c r="D118" s="520"/>
      <c r="E118" s="538"/>
      <c r="F118" s="538"/>
      <c r="G118" s="538"/>
      <c r="H118" s="538"/>
      <c r="I118" s="538"/>
      <c r="J118" s="539"/>
      <c r="K118" s="538"/>
      <c r="L118" s="538"/>
      <c r="M118" s="538"/>
      <c r="N118" s="538"/>
      <c r="O118" s="538"/>
      <c r="P118" s="538"/>
      <c r="Q118" s="539"/>
      <c r="R118" s="538"/>
      <c r="S118" s="540"/>
    </row>
    <row r="119" spans="1:19" ht="20.100000000000001" customHeight="1">
      <c r="A119" s="473"/>
      <c r="B119" s="474"/>
      <c r="C119" s="475"/>
      <c r="D119" s="476"/>
      <c r="E119" s="1375" t="s">
        <v>1467</v>
      </c>
      <c r="F119" s="1376"/>
      <c r="G119" s="1376"/>
      <c r="H119" s="1376"/>
      <c r="I119" s="1376"/>
      <c r="J119" s="1376"/>
      <c r="K119" s="1377"/>
      <c r="L119" s="1375" t="s">
        <v>1468</v>
      </c>
      <c r="M119" s="1376"/>
      <c r="N119" s="1376"/>
      <c r="O119" s="1376"/>
      <c r="P119" s="1376"/>
      <c r="Q119" s="1376"/>
      <c r="R119" s="1377"/>
      <c r="S119" s="477"/>
    </row>
    <row r="120" spans="1:19" ht="39.950000000000003" customHeight="1">
      <c r="A120" s="479" t="s">
        <v>248</v>
      </c>
      <c r="B120" s="480" t="s">
        <v>57</v>
      </c>
      <c r="C120" s="481" t="s">
        <v>249</v>
      </c>
      <c r="D120" s="482" t="s">
        <v>250</v>
      </c>
      <c r="E120" s="483" t="s">
        <v>1405</v>
      </c>
      <c r="F120" s="484" t="s">
        <v>1499</v>
      </c>
      <c r="G120" s="818" t="s">
        <v>1498</v>
      </c>
      <c r="H120" s="845" t="s">
        <v>1513</v>
      </c>
      <c r="I120" s="845" t="s">
        <v>1514</v>
      </c>
      <c r="J120" s="818" t="s">
        <v>1406</v>
      </c>
      <c r="K120" s="274" t="s">
        <v>1515</v>
      </c>
      <c r="L120" s="483" t="s">
        <v>1405</v>
      </c>
      <c r="M120" s="484" t="s">
        <v>1499</v>
      </c>
      <c r="N120" s="818" t="s">
        <v>1498</v>
      </c>
      <c r="O120" s="845" t="s">
        <v>1513</v>
      </c>
      <c r="P120" s="845" t="s">
        <v>1514</v>
      </c>
      <c r="Q120" s="818" t="s">
        <v>1406</v>
      </c>
      <c r="R120" s="274" t="s">
        <v>1515</v>
      </c>
      <c r="S120" s="487" t="s">
        <v>1140</v>
      </c>
    </row>
    <row r="121" spans="1:19" ht="20.100000000000001" customHeight="1">
      <c r="A121" s="543" t="s">
        <v>253</v>
      </c>
      <c r="B121" s="544" t="s">
        <v>254</v>
      </c>
      <c r="C121" s="491" t="s">
        <v>60</v>
      </c>
      <c r="D121" s="492"/>
      <c r="E121" s="493" t="s">
        <v>60</v>
      </c>
      <c r="F121" s="494"/>
      <c r="G121" s="494"/>
      <c r="H121" s="494"/>
      <c r="I121" s="494"/>
      <c r="J121" s="494" t="s">
        <v>60</v>
      </c>
      <c r="K121" s="495"/>
      <c r="L121" s="493" t="s">
        <v>60</v>
      </c>
      <c r="M121" s="494" t="s">
        <v>60</v>
      </c>
      <c r="N121" s="494"/>
      <c r="O121" s="494"/>
      <c r="P121" s="494"/>
      <c r="Q121" s="494"/>
      <c r="R121" s="495" t="s">
        <v>60</v>
      </c>
      <c r="S121" s="496"/>
    </row>
    <row r="122" spans="1:19" ht="20.100000000000001" customHeight="1">
      <c r="A122" s="497" t="s">
        <v>578</v>
      </c>
      <c r="B122" s="498" t="s">
        <v>597</v>
      </c>
      <c r="C122" s="499" t="s">
        <v>10</v>
      </c>
      <c r="D122" s="614" t="s">
        <v>127</v>
      </c>
      <c r="E122" s="501">
        <v>0</v>
      </c>
      <c r="F122" s="502">
        <v>0</v>
      </c>
      <c r="G122" s="502">
        <v>0</v>
      </c>
      <c r="H122" s="502">
        <v>0</v>
      </c>
      <c r="I122" s="502">
        <v>0</v>
      </c>
      <c r="J122" s="503">
        <v>4.8</v>
      </c>
      <c r="K122" s="504">
        <v>4.8</v>
      </c>
      <c r="L122" s="501">
        <v>0</v>
      </c>
      <c r="M122" s="502">
        <v>0.59</v>
      </c>
      <c r="N122" s="502">
        <v>0</v>
      </c>
      <c r="O122" s="502">
        <v>0</v>
      </c>
      <c r="P122" s="502">
        <v>0</v>
      </c>
      <c r="Q122" s="503">
        <v>4.07</v>
      </c>
      <c r="R122" s="504">
        <v>4.07</v>
      </c>
      <c r="S122" s="505">
        <f>((R122/K122)-1)*100</f>
        <v>-15.208333333333323</v>
      </c>
    </row>
    <row r="123" spans="1:19" ht="20.100000000000001" customHeight="1">
      <c r="A123" s="497" t="s">
        <v>155</v>
      </c>
      <c r="B123" s="498" t="s">
        <v>154</v>
      </c>
      <c r="C123" s="499" t="s">
        <v>10</v>
      </c>
      <c r="D123" s="614" t="s">
        <v>127</v>
      </c>
      <c r="E123" s="501">
        <v>0</v>
      </c>
      <c r="F123" s="502">
        <v>1.57</v>
      </c>
      <c r="G123" s="502">
        <v>0</v>
      </c>
      <c r="H123" s="502">
        <v>0</v>
      </c>
      <c r="I123" s="502">
        <v>0</v>
      </c>
      <c r="J123" s="503">
        <v>11.83</v>
      </c>
      <c r="K123" s="504">
        <v>11.83</v>
      </c>
      <c r="L123" s="501">
        <v>0</v>
      </c>
      <c r="M123" s="502">
        <v>1.03</v>
      </c>
      <c r="N123" s="502">
        <v>0</v>
      </c>
      <c r="O123" s="502">
        <v>0</v>
      </c>
      <c r="P123" s="502">
        <v>0</v>
      </c>
      <c r="Q123" s="503">
        <v>11.78</v>
      </c>
      <c r="R123" s="504">
        <v>11.78</v>
      </c>
      <c r="S123" s="505">
        <f t="shared" ref="S123:S149" si="21">((R123/K123)-1)*100</f>
        <v>-0.42265426880812029</v>
      </c>
    </row>
    <row r="124" spans="1:19" ht="20.100000000000001" customHeight="1">
      <c r="A124" s="497" t="s">
        <v>153</v>
      </c>
      <c r="B124" s="498" t="s">
        <v>152</v>
      </c>
      <c r="C124" s="499" t="s">
        <v>10</v>
      </c>
      <c r="D124" s="614" t="s">
        <v>127</v>
      </c>
      <c r="E124" s="501">
        <v>0</v>
      </c>
      <c r="F124" s="502">
        <v>1.69</v>
      </c>
      <c r="G124" s="502">
        <v>0</v>
      </c>
      <c r="H124" s="502">
        <v>0</v>
      </c>
      <c r="I124" s="502">
        <v>0</v>
      </c>
      <c r="J124" s="503">
        <v>30.55</v>
      </c>
      <c r="K124" s="504">
        <v>30.55</v>
      </c>
      <c r="L124" s="501">
        <v>0</v>
      </c>
      <c r="M124" s="502">
        <v>1.92</v>
      </c>
      <c r="N124" s="502">
        <v>0</v>
      </c>
      <c r="O124" s="502">
        <v>0</v>
      </c>
      <c r="P124" s="502">
        <v>0</v>
      </c>
      <c r="Q124" s="503">
        <v>21.88</v>
      </c>
      <c r="R124" s="504">
        <v>21.88</v>
      </c>
      <c r="S124" s="505">
        <f t="shared" si="21"/>
        <v>-28.379705400982004</v>
      </c>
    </row>
    <row r="125" spans="1:19" ht="20.100000000000001" customHeight="1">
      <c r="A125" s="497" t="s">
        <v>151</v>
      </c>
      <c r="B125" s="498" t="s">
        <v>150</v>
      </c>
      <c r="C125" s="499" t="s">
        <v>10</v>
      </c>
      <c r="D125" s="614" t="s">
        <v>127</v>
      </c>
      <c r="E125" s="501">
        <v>0.01</v>
      </c>
      <c r="F125" s="502">
        <v>0.32</v>
      </c>
      <c r="G125" s="502">
        <v>0</v>
      </c>
      <c r="H125" s="502">
        <v>0</v>
      </c>
      <c r="I125" s="502">
        <v>0</v>
      </c>
      <c r="J125" s="503">
        <v>4.24</v>
      </c>
      <c r="K125" s="504">
        <v>4.24</v>
      </c>
      <c r="L125" s="501">
        <v>0</v>
      </c>
      <c r="M125" s="502">
        <v>0</v>
      </c>
      <c r="N125" s="502">
        <v>0</v>
      </c>
      <c r="O125" s="502">
        <v>0</v>
      </c>
      <c r="P125" s="502">
        <v>0</v>
      </c>
      <c r="Q125" s="503">
        <v>4.1500000000000004</v>
      </c>
      <c r="R125" s="504">
        <v>4.1500000000000004</v>
      </c>
      <c r="S125" s="505">
        <f t="shared" si="21"/>
        <v>-2.1226415094339535</v>
      </c>
    </row>
    <row r="126" spans="1:19" ht="20.100000000000001" customHeight="1">
      <c r="A126" s="497" t="s">
        <v>660</v>
      </c>
      <c r="B126" s="498" t="s">
        <v>661</v>
      </c>
      <c r="C126" s="499" t="s">
        <v>10</v>
      </c>
      <c r="D126" s="614" t="s">
        <v>127</v>
      </c>
      <c r="E126" s="501">
        <v>0</v>
      </c>
      <c r="F126" s="502">
        <v>0.12</v>
      </c>
      <c r="G126" s="502">
        <v>0</v>
      </c>
      <c r="H126" s="502">
        <v>0</v>
      </c>
      <c r="I126" s="502">
        <v>0</v>
      </c>
      <c r="J126" s="503">
        <v>0.16</v>
      </c>
      <c r="K126" s="504">
        <v>0.16</v>
      </c>
      <c r="L126" s="501">
        <v>0</v>
      </c>
      <c r="M126" s="502">
        <v>0.08</v>
      </c>
      <c r="N126" s="502">
        <v>0</v>
      </c>
      <c r="O126" s="502">
        <v>0</v>
      </c>
      <c r="P126" s="502">
        <v>0.01</v>
      </c>
      <c r="Q126" s="503">
        <v>0.45</v>
      </c>
      <c r="R126" s="504">
        <v>0.46</v>
      </c>
      <c r="S126" s="505">
        <f t="shared" si="21"/>
        <v>187.5</v>
      </c>
    </row>
    <row r="127" spans="1:19" ht="20.100000000000001" customHeight="1">
      <c r="A127" s="497" t="s">
        <v>13</v>
      </c>
      <c r="B127" s="498" t="s">
        <v>149</v>
      </c>
      <c r="C127" s="499" t="s">
        <v>10</v>
      </c>
      <c r="D127" s="614" t="s">
        <v>127</v>
      </c>
      <c r="E127" s="501">
        <v>0.02</v>
      </c>
      <c r="F127" s="502">
        <v>4.99</v>
      </c>
      <c r="G127" s="502">
        <v>0.04</v>
      </c>
      <c r="H127" s="502">
        <v>0</v>
      </c>
      <c r="I127" s="502">
        <v>0.75</v>
      </c>
      <c r="J127" s="503">
        <v>75.63</v>
      </c>
      <c r="K127" s="504">
        <v>76.38</v>
      </c>
      <c r="L127" s="501">
        <v>0.02</v>
      </c>
      <c r="M127" s="502">
        <v>2.65</v>
      </c>
      <c r="N127" s="502">
        <v>0</v>
      </c>
      <c r="O127" s="502">
        <v>0</v>
      </c>
      <c r="P127" s="502">
        <v>1.9</v>
      </c>
      <c r="Q127" s="503">
        <v>56.07</v>
      </c>
      <c r="R127" s="504">
        <v>57.97</v>
      </c>
      <c r="S127" s="505">
        <f t="shared" si="21"/>
        <v>-24.103168368682905</v>
      </c>
    </row>
    <row r="128" spans="1:19" ht="20.100000000000001" customHeight="1">
      <c r="A128" s="497" t="s">
        <v>662</v>
      </c>
      <c r="B128" s="498" t="s">
        <v>663</v>
      </c>
      <c r="C128" s="499" t="s">
        <v>10</v>
      </c>
      <c r="D128" s="614" t="s">
        <v>127</v>
      </c>
      <c r="E128" s="501">
        <v>0</v>
      </c>
      <c r="F128" s="502">
        <v>0.26</v>
      </c>
      <c r="G128" s="502">
        <v>0</v>
      </c>
      <c r="H128" s="502">
        <v>0</v>
      </c>
      <c r="I128" s="502">
        <v>0</v>
      </c>
      <c r="J128" s="503">
        <v>0.28000000000000003</v>
      </c>
      <c r="K128" s="504">
        <v>0.28000000000000003</v>
      </c>
      <c r="L128" s="501">
        <v>0</v>
      </c>
      <c r="M128" s="502">
        <v>0.03</v>
      </c>
      <c r="N128" s="502">
        <v>0</v>
      </c>
      <c r="O128" s="502">
        <v>0</v>
      </c>
      <c r="P128" s="502">
        <v>0.02</v>
      </c>
      <c r="Q128" s="503">
        <v>0.56000000000000005</v>
      </c>
      <c r="R128" s="504">
        <v>0.58000000000000007</v>
      </c>
      <c r="S128" s="505">
        <f t="shared" si="21"/>
        <v>107.14285714285717</v>
      </c>
    </row>
    <row r="129" spans="1:19" ht="20.100000000000001" customHeight="1">
      <c r="A129" s="497" t="s">
        <v>664</v>
      </c>
      <c r="B129" s="498" t="s">
        <v>665</v>
      </c>
      <c r="C129" s="499" t="s">
        <v>10</v>
      </c>
      <c r="D129" s="614" t="s">
        <v>127</v>
      </c>
      <c r="E129" s="501">
        <v>0</v>
      </c>
      <c r="F129" s="502">
        <v>0.28000000000000003</v>
      </c>
      <c r="G129" s="502">
        <v>0</v>
      </c>
      <c r="H129" s="502">
        <v>0</v>
      </c>
      <c r="I129" s="502">
        <v>0</v>
      </c>
      <c r="J129" s="503">
        <v>0.5</v>
      </c>
      <c r="K129" s="504">
        <v>0.5</v>
      </c>
      <c r="L129" s="501">
        <v>0.01</v>
      </c>
      <c r="M129" s="502">
        <v>0.35</v>
      </c>
      <c r="N129" s="502">
        <v>0</v>
      </c>
      <c r="O129" s="502">
        <v>0</v>
      </c>
      <c r="P129" s="502">
        <v>0</v>
      </c>
      <c r="Q129" s="503">
        <v>1.46</v>
      </c>
      <c r="R129" s="504">
        <v>1.46</v>
      </c>
      <c r="S129" s="505">
        <f t="shared" si="21"/>
        <v>192</v>
      </c>
    </row>
    <row r="130" spans="1:19" ht="20.100000000000001" customHeight="1">
      <c r="A130" s="497" t="s">
        <v>423</v>
      </c>
      <c r="B130" s="498" t="s">
        <v>424</v>
      </c>
      <c r="C130" s="499" t="s">
        <v>10</v>
      </c>
      <c r="D130" s="614" t="s">
        <v>127</v>
      </c>
      <c r="E130" s="501">
        <v>0.01</v>
      </c>
      <c r="F130" s="502">
        <v>0.8</v>
      </c>
      <c r="G130" s="502">
        <v>0</v>
      </c>
      <c r="H130" s="502">
        <v>0</v>
      </c>
      <c r="I130" s="502">
        <v>0.14000000000000001</v>
      </c>
      <c r="J130" s="503">
        <v>6.44</v>
      </c>
      <c r="K130" s="504">
        <v>6.58</v>
      </c>
      <c r="L130" s="501">
        <v>0.01</v>
      </c>
      <c r="M130" s="502">
        <v>0.41</v>
      </c>
      <c r="N130" s="502">
        <v>0</v>
      </c>
      <c r="O130" s="502">
        <v>0</v>
      </c>
      <c r="P130" s="502">
        <v>0</v>
      </c>
      <c r="Q130" s="503">
        <v>1.26</v>
      </c>
      <c r="R130" s="504">
        <v>1.26</v>
      </c>
      <c r="S130" s="505">
        <f t="shared" si="21"/>
        <v>-80.851063829787236</v>
      </c>
    </row>
    <row r="131" spans="1:19" ht="20.100000000000001" customHeight="1">
      <c r="A131" s="497" t="s">
        <v>666</v>
      </c>
      <c r="B131" s="498" t="s">
        <v>667</v>
      </c>
      <c r="C131" s="499" t="s">
        <v>10</v>
      </c>
      <c r="D131" s="614" t="s">
        <v>127</v>
      </c>
      <c r="E131" s="501">
        <v>0</v>
      </c>
      <c r="F131" s="502">
        <v>0</v>
      </c>
      <c r="G131" s="502">
        <v>0</v>
      </c>
      <c r="H131" s="502">
        <v>0</v>
      </c>
      <c r="I131" s="502">
        <v>0</v>
      </c>
      <c r="J131" s="503">
        <v>0.52</v>
      </c>
      <c r="K131" s="504">
        <v>0.52</v>
      </c>
      <c r="L131" s="501">
        <v>0</v>
      </c>
      <c r="M131" s="502">
        <v>0</v>
      </c>
      <c r="N131" s="502">
        <v>0</v>
      </c>
      <c r="O131" s="502">
        <v>0</v>
      </c>
      <c r="P131" s="502">
        <v>0</v>
      </c>
      <c r="Q131" s="503">
        <v>0</v>
      </c>
      <c r="R131" s="504">
        <v>0</v>
      </c>
      <c r="S131" s="505">
        <f t="shared" si="21"/>
        <v>-100</v>
      </c>
    </row>
    <row r="132" spans="1:19" ht="20.100000000000001" customHeight="1">
      <c r="A132" s="497" t="s">
        <v>1273</v>
      </c>
      <c r="B132" s="498" t="s">
        <v>1419</v>
      </c>
      <c r="C132" s="499" t="s">
        <v>10</v>
      </c>
      <c r="D132" s="614" t="s">
        <v>127</v>
      </c>
      <c r="E132" s="501">
        <v>0</v>
      </c>
      <c r="F132" s="502">
        <v>0</v>
      </c>
      <c r="G132" s="502">
        <v>0</v>
      </c>
      <c r="H132" s="502">
        <v>0</v>
      </c>
      <c r="I132" s="502">
        <v>0</v>
      </c>
      <c r="J132" s="503">
        <v>0</v>
      </c>
      <c r="K132" s="504">
        <v>0</v>
      </c>
      <c r="L132" s="501">
        <v>0</v>
      </c>
      <c r="M132" s="502">
        <v>0</v>
      </c>
      <c r="N132" s="502">
        <v>0</v>
      </c>
      <c r="O132" s="502">
        <v>0</v>
      </c>
      <c r="P132" s="502">
        <v>0</v>
      </c>
      <c r="Q132" s="503">
        <v>2.86</v>
      </c>
      <c r="R132" s="504">
        <v>2.86</v>
      </c>
      <c r="S132" s="507" t="e">
        <f t="shared" si="21"/>
        <v>#DIV/0!</v>
      </c>
    </row>
    <row r="133" spans="1:19" ht="20.100000000000001" customHeight="1">
      <c r="A133" s="497" t="s">
        <v>65</v>
      </c>
      <c r="B133" s="498" t="s">
        <v>148</v>
      </c>
      <c r="C133" s="499" t="s">
        <v>10</v>
      </c>
      <c r="D133" s="614" t="s">
        <v>127</v>
      </c>
      <c r="E133" s="501">
        <v>0.12</v>
      </c>
      <c r="F133" s="502">
        <v>5.54</v>
      </c>
      <c r="G133" s="502">
        <v>0</v>
      </c>
      <c r="H133" s="502">
        <v>0.1</v>
      </c>
      <c r="I133" s="502">
        <v>0</v>
      </c>
      <c r="J133" s="503">
        <v>51.48</v>
      </c>
      <c r="K133" s="504">
        <v>51.48</v>
      </c>
      <c r="L133" s="501">
        <v>0.08</v>
      </c>
      <c r="M133" s="502">
        <v>4.7699999999999996</v>
      </c>
      <c r="N133" s="502">
        <v>0</v>
      </c>
      <c r="O133" s="502">
        <v>0</v>
      </c>
      <c r="P133" s="502">
        <v>0</v>
      </c>
      <c r="Q133" s="503">
        <v>56.16</v>
      </c>
      <c r="R133" s="504">
        <v>56.16</v>
      </c>
      <c r="S133" s="505">
        <f t="shared" si="21"/>
        <v>9.0909090909090828</v>
      </c>
    </row>
    <row r="134" spans="1:19" ht="20.100000000000001" customHeight="1">
      <c r="A134" s="497" t="s">
        <v>1285</v>
      </c>
      <c r="B134" s="498" t="s">
        <v>1420</v>
      </c>
      <c r="C134" s="499" t="s">
        <v>10</v>
      </c>
      <c r="D134" s="614" t="s">
        <v>127</v>
      </c>
      <c r="E134" s="501">
        <v>0</v>
      </c>
      <c r="F134" s="502">
        <v>0</v>
      </c>
      <c r="G134" s="502">
        <v>0</v>
      </c>
      <c r="H134" s="502">
        <v>0</v>
      </c>
      <c r="I134" s="502">
        <v>0</v>
      </c>
      <c r="J134" s="503">
        <v>0</v>
      </c>
      <c r="K134" s="504">
        <v>0</v>
      </c>
      <c r="L134" s="501">
        <v>0</v>
      </c>
      <c r="M134" s="502">
        <v>0</v>
      </c>
      <c r="N134" s="502">
        <v>0</v>
      </c>
      <c r="O134" s="502">
        <v>0</v>
      </c>
      <c r="P134" s="502">
        <v>0</v>
      </c>
      <c r="Q134" s="503">
        <v>0.03</v>
      </c>
      <c r="R134" s="504">
        <v>0.03</v>
      </c>
      <c r="S134" s="507" t="e">
        <f t="shared" si="21"/>
        <v>#DIV/0!</v>
      </c>
    </row>
    <row r="135" spans="1:19" ht="20.100000000000001" customHeight="1">
      <c r="A135" s="497" t="s">
        <v>574</v>
      </c>
      <c r="B135" s="498" t="s">
        <v>579</v>
      </c>
      <c r="C135" s="499" t="s">
        <v>10</v>
      </c>
      <c r="D135" s="614" t="s">
        <v>127</v>
      </c>
      <c r="E135" s="501">
        <v>0.01</v>
      </c>
      <c r="F135" s="502">
        <v>0.92</v>
      </c>
      <c r="G135" s="502">
        <v>0</v>
      </c>
      <c r="H135" s="502">
        <v>0</v>
      </c>
      <c r="I135" s="502">
        <v>0</v>
      </c>
      <c r="J135" s="503">
        <v>1.18</v>
      </c>
      <c r="K135" s="504">
        <v>1.18</v>
      </c>
      <c r="L135" s="501">
        <v>0</v>
      </c>
      <c r="M135" s="502">
        <v>1.23</v>
      </c>
      <c r="N135" s="502">
        <v>0</v>
      </c>
      <c r="O135" s="502">
        <v>0</v>
      </c>
      <c r="P135" s="502">
        <v>0</v>
      </c>
      <c r="Q135" s="503">
        <v>2.85</v>
      </c>
      <c r="R135" s="504">
        <v>2.85</v>
      </c>
      <c r="S135" s="505">
        <f t="shared" si="21"/>
        <v>141.52542372881359</v>
      </c>
    </row>
    <row r="136" spans="1:19" ht="20.100000000000001" customHeight="1">
      <c r="A136" s="497" t="s">
        <v>403</v>
      </c>
      <c r="B136" s="498" t="s">
        <v>425</v>
      </c>
      <c r="C136" s="499" t="s">
        <v>10</v>
      </c>
      <c r="D136" s="614" t="s">
        <v>127</v>
      </c>
      <c r="E136" s="501">
        <v>0</v>
      </c>
      <c r="F136" s="502">
        <v>0.45</v>
      </c>
      <c r="G136" s="502">
        <v>0</v>
      </c>
      <c r="H136" s="502">
        <v>0</v>
      </c>
      <c r="I136" s="502">
        <v>0</v>
      </c>
      <c r="J136" s="503">
        <v>2.5</v>
      </c>
      <c r="K136" s="504">
        <v>2.5</v>
      </c>
      <c r="L136" s="501">
        <v>0</v>
      </c>
      <c r="M136" s="502">
        <v>0.1</v>
      </c>
      <c r="N136" s="502">
        <v>0</v>
      </c>
      <c r="O136" s="502">
        <v>0</v>
      </c>
      <c r="P136" s="502">
        <v>0</v>
      </c>
      <c r="Q136" s="503">
        <v>1.42</v>
      </c>
      <c r="R136" s="504">
        <v>1.42</v>
      </c>
      <c r="S136" s="505">
        <f t="shared" si="21"/>
        <v>-43.2</v>
      </c>
    </row>
    <row r="137" spans="1:19" ht="20.100000000000001" customHeight="1">
      <c r="A137" s="497" t="s">
        <v>71</v>
      </c>
      <c r="B137" s="498" t="s">
        <v>147</v>
      </c>
      <c r="C137" s="499" t="s">
        <v>10</v>
      </c>
      <c r="D137" s="614" t="s">
        <v>127</v>
      </c>
      <c r="E137" s="501">
        <v>0</v>
      </c>
      <c r="F137" s="502">
        <v>0.13</v>
      </c>
      <c r="G137" s="502">
        <v>0</v>
      </c>
      <c r="H137" s="502">
        <v>0</v>
      </c>
      <c r="I137" s="502">
        <v>0</v>
      </c>
      <c r="J137" s="503">
        <v>0.94</v>
      </c>
      <c r="K137" s="504">
        <v>0.94</v>
      </c>
      <c r="L137" s="501">
        <v>0</v>
      </c>
      <c r="M137" s="502">
        <v>0.08</v>
      </c>
      <c r="N137" s="502">
        <v>0</v>
      </c>
      <c r="O137" s="502">
        <v>0</v>
      </c>
      <c r="P137" s="502">
        <v>0</v>
      </c>
      <c r="Q137" s="503">
        <v>1.62</v>
      </c>
      <c r="R137" s="504">
        <v>1.62</v>
      </c>
      <c r="S137" s="505">
        <f t="shared" si="21"/>
        <v>72.340425531914903</v>
      </c>
    </row>
    <row r="138" spans="1:19" ht="20.100000000000001" customHeight="1">
      <c r="A138" s="497" t="s">
        <v>518</v>
      </c>
      <c r="B138" s="498" t="s">
        <v>580</v>
      </c>
      <c r="C138" s="499" t="s">
        <v>10</v>
      </c>
      <c r="D138" s="614" t="s">
        <v>127</v>
      </c>
      <c r="E138" s="501">
        <v>0</v>
      </c>
      <c r="F138" s="502">
        <v>0.64</v>
      </c>
      <c r="G138" s="502">
        <v>0</v>
      </c>
      <c r="H138" s="502">
        <v>0</v>
      </c>
      <c r="I138" s="502">
        <v>0</v>
      </c>
      <c r="J138" s="503">
        <v>11.3</v>
      </c>
      <c r="K138" s="504">
        <v>11.3</v>
      </c>
      <c r="L138" s="501">
        <v>0</v>
      </c>
      <c r="M138" s="502">
        <v>0</v>
      </c>
      <c r="N138" s="502">
        <v>0</v>
      </c>
      <c r="O138" s="502">
        <v>0</v>
      </c>
      <c r="P138" s="502">
        <v>0</v>
      </c>
      <c r="Q138" s="503">
        <v>12.36</v>
      </c>
      <c r="R138" s="504">
        <v>12.36</v>
      </c>
      <c r="S138" s="505">
        <f t="shared" si="21"/>
        <v>9.3805309734513074</v>
      </c>
    </row>
    <row r="139" spans="1:19" ht="20.100000000000001" customHeight="1">
      <c r="A139" s="497" t="s">
        <v>426</v>
      </c>
      <c r="B139" s="498" t="s">
        <v>427</v>
      </c>
      <c r="C139" s="499" t="s">
        <v>10</v>
      </c>
      <c r="D139" s="614" t="s">
        <v>127</v>
      </c>
      <c r="E139" s="501">
        <v>0</v>
      </c>
      <c r="F139" s="502">
        <v>0.73</v>
      </c>
      <c r="G139" s="502">
        <v>0</v>
      </c>
      <c r="H139" s="502">
        <v>0</v>
      </c>
      <c r="I139" s="502">
        <v>0</v>
      </c>
      <c r="J139" s="503">
        <v>4.01</v>
      </c>
      <c r="K139" s="504">
        <v>4.01</v>
      </c>
      <c r="L139" s="501">
        <v>0</v>
      </c>
      <c r="M139" s="502">
        <v>0.25</v>
      </c>
      <c r="N139" s="502">
        <v>0</v>
      </c>
      <c r="O139" s="502">
        <v>0</v>
      </c>
      <c r="P139" s="502">
        <v>0</v>
      </c>
      <c r="Q139" s="503">
        <v>2.35</v>
      </c>
      <c r="R139" s="504">
        <v>2.35</v>
      </c>
      <c r="S139" s="505">
        <f t="shared" si="21"/>
        <v>-41.396508728179548</v>
      </c>
    </row>
    <row r="140" spans="1:19" ht="20.100000000000001" customHeight="1">
      <c r="A140" s="497" t="s">
        <v>146</v>
      </c>
      <c r="B140" s="498" t="s">
        <v>145</v>
      </c>
      <c r="C140" s="499" t="s">
        <v>10</v>
      </c>
      <c r="D140" s="614" t="s">
        <v>127</v>
      </c>
      <c r="E140" s="501">
        <v>0</v>
      </c>
      <c r="F140" s="502">
        <v>0.76</v>
      </c>
      <c r="G140" s="502">
        <v>0</v>
      </c>
      <c r="H140" s="502">
        <v>0</v>
      </c>
      <c r="I140" s="502">
        <v>0</v>
      </c>
      <c r="J140" s="503">
        <v>4.4400000000000004</v>
      </c>
      <c r="K140" s="504">
        <v>4.4400000000000004</v>
      </c>
      <c r="L140" s="501">
        <v>0</v>
      </c>
      <c r="M140" s="502">
        <v>0.45</v>
      </c>
      <c r="N140" s="502">
        <v>0</v>
      </c>
      <c r="O140" s="502">
        <v>0</v>
      </c>
      <c r="P140" s="502">
        <v>0</v>
      </c>
      <c r="Q140" s="503">
        <v>3.95</v>
      </c>
      <c r="R140" s="504">
        <v>3.95</v>
      </c>
      <c r="S140" s="505">
        <f t="shared" si="21"/>
        <v>-11.036036036036034</v>
      </c>
    </row>
    <row r="141" spans="1:19" ht="20.100000000000001" customHeight="1">
      <c r="A141" s="497" t="s">
        <v>894</v>
      </c>
      <c r="B141" s="498" t="s">
        <v>895</v>
      </c>
      <c r="C141" s="499" t="s">
        <v>10</v>
      </c>
      <c r="D141" s="614" t="s">
        <v>127</v>
      </c>
      <c r="E141" s="501">
        <v>0</v>
      </c>
      <c r="F141" s="502">
        <v>0.09</v>
      </c>
      <c r="G141" s="502">
        <v>0</v>
      </c>
      <c r="H141" s="502">
        <v>0</v>
      </c>
      <c r="I141" s="502">
        <v>0</v>
      </c>
      <c r="J141" s="503">
        <v>0.57999999999999996</v>
      </c>
      <c r="K141" s="504">
        <v>0.57999999999999996</v>
      </c>
      <c r="L141" s="501">
        <v>0</v>
      </c>
      <c r="M141" s="502">
        <v>0</v>
      </c>
      <c r="N141" s="502">
        <v>0</v>
      </c>
      <c r="O141" s="502">
        <v>0</v>
      </c>
      <c r="P141" s="502">
        <v>0</v>
      </c>
      <c r="Q141" s="503">
        <v>1.43</v>
      </c>
      <c r="R141" s="504">
        <v>1.43</v>
      </c>
      <c r="S141" s="505">
        <f t="shared" si="21"/>
        <v>146.55172413793105</v>
      </c>
    </row>
    <row r="142" spans="1:19" ht="20.100000000000001" customHeight="1">
      <c r="A142" s="497" t="s">
        <v>668</v>
      </c>
      <c r="B142" s="498" t="s">
        <v>669</v>
      </c>
      <c r="C142" s="499" t="s">
        <v>10</v>
      </c>
      <c r="D142" s="614" t="s">
        <v>127</v>
      </c>
      <c r="E142" s="501">
        <v>0</v>
      </c>
      <c r="F142" s="502">
        <v>0</v>
      </c>
      <c r="G142" s="502">
        <v>0</v>
      </c>
      <c r="H142" s="502">
        <v>0</v>
      </c>
      <c r="I142" s="502">
        <v>0</v>
      </c>
      <c r="J142" s="503">
        <v>1.1000000000000001</v>
      </c>
      <c r="K142" s="504">
        <v>1.1000000000000001</v>
      </c>
      <c r="L142" s="501">
        <v>0</v>
      </c>
      <c r="M142" s="502">
        <v>0</v>
      </c>
      <c r="N142" s="502">
        <v>0</v>
      </c>
      <c r="O142" s="502">
        <v>0</v>
      </c>
      <c r="P142" s="502">
        <v>0</v>
      </c>
      <c r="Q142" s="503">
        <v>0.6</v>
      </c>
      <c r="R142" s="504">
        <v>0.6</v>
      </c>
      <c r="S142" s="505">
        <f t="shared" si="21"/>
        <v>-45.45454545454546</v>
      </c>
    </row>
    <row r="143" spans="1:19" ht="20.100000000000001" customHeight="1">
      <c r="A143" s="497" t="s">
        <v>670</v>
      </c>
      <c r="B143" s="498" t="s">
        <v>671</v>
      </c>
      <c r="C143" s="499" t="s">
        <v>10</v>
      </c>
      <c r="D143" s="614" t="s">
        <v>127</v>
      </c>
      <c r="E143" s="501">
        <v>0.02</v>
      </c>
      <c r="F143" s="502">
        <v>0</v>
      </c>
      <c r="G143" s="502">
        <v>0</v>
      </c>
      <c r="H143" s="502">
        <v>0</v>
      </c>
      <c r="I143" s="502">
        <v>0</v>
      </c>
      <c r="J143" s="503">
        <v>0.09</v>
      </c>
      <c r="K143" s="504">
        <v>0.09</v>
      </c>
      <c r="L143" s="501">
        <v>0</v>
      </c>
      <c r="M143" s="502">
        <v>7.0000000000000007E-2</v>
      </c>
      <c r="N143" s="502">
        <v>0</v>
      </c>
      <c r="O143" s="502">
        <v>0</v>
      </c>
      <c r="P143" s="502">
        <v>0</v>
      </c>
      <c r="Q143" s="503">
        <v>0.17</v>
      </c>
      <c r="R143" s="504">
        <v>0.17</v>
      </c>
      <c r="S143" s="505">
        <f t="shared" si="21"/>
        <v>88.8888888888889</v>
      </c>
    </row>
    <row r="144" spans="1:19" ht="20.100000000000001" customHeight="1">
      <c r="A144" s="497" t="s">
        <v>1336</v>
      </c>
      <c r="B144" s="498" t="s">
        <v>1421</v>
      </c>
      <c r="C144" s="499" t="s">
        <v>10</v>
      </c>
      <c r="D144" s="614" t="s">
        <v>127</v>
      </c>
      <c r="E144" s="501">
        <v>0</v>
      </c>
      <c r="F144" s="502">
        <v>0</v>
      </c>
      <c r="G144" s="502">
        <v>0</v>
      </c>
      <c r="H144" s="502">
        <v>0</v>
      </c>
      <c r="I144" s="502">
        <v>0</v>
      </c>
      <c r="J144" s="503">
        <v>0</v>
      </c>
      <c r="K144" s="504">
        <v>0</v>
      </c>
      <c r="L144" s="501">
        <v>0</v>
      </c>
      <c r="M144" s="502">
        <v>0.05</v>
      </c>
      <c r="N144" s="502">
        <v>0</v>
      </c>
      <c r="O144" s="502">
        <v>0</v>
      </c>
      <c r="P144" s="502">
        <v>0</v>
      </c>
      <c r="Q144" s="503">
        <v>0.04</v>
      </c>
      <c r="R144" s="504">
        <v>0.04</v>
      </c>
      <c r="S144" s="507" t="e">
        <f t="shared" si="21"/>
        <v>#DIV/0!</v>
      </c>
    </row>
    <row r="145" spans="1:19" ht="20.100000000000001" customHeight="1">
      <c r="A145" s="497" t="s">
        <v>342</v>
      </c>
      <c r="B145" s="498" t="s">
        <v>536</v>
      </c>
      <c r="C145" s="499" t="s">
        <v>10</v>
      </c>
      <c r="D145" s="614" t="s">
        <v>127</v>
      </c>
      <c r="E145" s="501">
        <v>0.01</v>
      </c>
      <c r="F145" s="502">
        <v>0.06</v>
      </c>
      <c r="G145" s="502">
        <v>0</v>
      </c>
      <c r="H145" s="502">
        <v>0</v>
      </c>
      <c r="I145" s="502">
        <v>0</v>
      </c>
      <c r="J145" s="503">
        <v>1.01</v>
      </c>
      <c r="K145" s="504">
        <v>1.01</v>
      </c>
      <c r="L145" s="501">
        <v>0</v>
      </c>
      <c r="M145" s="502">
        <v>0</v>
      </c>
      <c r="N145" s="502">
        <v>0</v>
      </c>
      <c r="O145" s="502">
        <v>0</v>
      </c>
      <c r="P145" s="502">
        <v>0</v>
      </c>
      <c r="Q145" s="503">
        <v>0</v>
      </c>
      <c r="R145" s="504">
        <v>0</v>
      </c>
      <c r="S145" s="505">
        <f t="shared" si="21"/>
        <v>-100</v>
      </c>
    </row>
    <row r="146" spans="1:19" ht="20.100000000000001" customHeight="1">
      <c r="A146" s="497" t="s">
        <v>373</v>
      </c>
      <c r="B146" s="498" t="s">
        <v>537</v>
      </c>
      <c r="C146" s="499" t="s">
        <v>10</v>
      </c>
      <c r="D146" s="614" t="s">
        <v>127</v>
      </c>
      <c r="E146" s="501">
        <v>0</v>
      </c>
      <c r="F146" s="502">
        <v>2.5099999999999998</v>
      </c>
      <c r="G146" s="502">
        <v>0.1</v>
      </c>
      <c r="H146" s="502">
        <v>0</v>
      </c>
      <c r="I146" s="502">
        <v>0</v>
      </c>
      <c r="J146" s="503">
        <v>32.71</v>
      </c>
      <c r="K146" s="504">
        <v>32.71</v>
      </c>
      <c r="L146" s="501">
        <v>0</v>
      </c>
      <c r="M146" s="502">
        <v>1.55</v>
      </c>
      <c r="N146" s="502">
        <v>0</v>
      </c>
      <c r="O146" s="502">
        <v>0</v>
      </c>
      <c r="P146" s="502">
        <v>0</v>
      </c>
      <c r="Q146" s="503">
        <v>32.869999999999997</v>
      </c>
      <c r="R146" s="504">
        <v>32.869999999999997</v>
      </c>
      <c r="S146" s="505">
        <f t="shared" si="21"/>
        <v>0.48914704983185064</v>
      </c>
    </row>
    <row r="147" spans="1:19" ht="20.100000000000001" customHeight="1">
      <c r="A147" s="497" t="s">
        <v>672</v>
      </c>
      <c r="B147" s="498" t="s">
        <v>673</v>
      </c>
      <c r="C147" s="499" t="s">
        <v>10</v>
      </c>
      <c r="D147" s="614" t="s">
        <v>127</v>
      </c>
      <c r="E147" s="501">
        <v>0</v>
      </c>
      <c r="F147" s="502">
        <v>0.21</v>
      </c>
      <c r="G147" s="502">
        <v>0</v>
      </c>
      <c r="H147" s="502">
        <v>0</v>
      </c>
      <c r="I147" s="502">
        <v>0</v>
      </c>
      <c r="J147" s="503">
        <v>0.67</v>
      </c>
      <c r="K147" s="504">
        <v>0.67</v>
      </c>
      <c r="L147" s="501">
        <v>0</v>
      </c>
      <c r="M147" s="502">
        <v>0</v>
      </c>
      <c r="N147" s="502">
        <v>0</v>
      </c>
      <c r="O147" s="502">
        <v>0</v>
      </c>
      <c r="P147" s="502">
        <v>0</v>
      </c>
      <c r="Q147" s="503">
        <v>1.48</v>
      </c>
      <c r="R147" s="504">
        <v>1.48</v>
      </c>
      <c r="S147" s="505">
        <f t="shared" si="21"/>
        <v>120.89552238805967</v>
      </c>
    </row>
    <row r="148" spans="1:19" ht="20.100000000000001" customHeight="1">
      <c r="A148" s="497" t="s">
        <v>674</v>
      </c>
      <c r="B148" s="498" t="s">
        <v>675</v>
      </c>
      <c r="C148" s="499" t="s">
        <v>10</v>
      </c>
      <c r="D148" s="614" t="s">
        <v>127</v>
      </c>
      <c r="E148" s="501">
        <v>0</v>
      </c>
      <c r="F148" s="502">
        <v>0.38</v>
      </c>
      <c r="G148" s="502">
        <v>0</v>
      </c>
      <c r="H148" s="502">
        <v>0</v>
      </c>
      <c r="I148" s="502">
        <v>0</v>
      </c>
      <c r="J148" s="503">
        <v>7.57</v>
      </c>
      <c r="K148" s="504">
        <v>7.57</v>
      </c>
      <c r="L148" s="501">
        <v>0</v>
      </c>
      <c r="M148" s="502">
        <v>0.24</v>
      </c>
      <c r="N148" s="502">
        <v>0</v>
      </c>
      <c r="O148" s="502">
        <v>0</v>
      </c>
      <c r="P148" s="502">
        <v>0</v>
      </c>
      <c r="Q148" s="503">
        <v>9.1300000000000008</v>
      </c>
      <c r="R148" s="504">
        <v>9.1300000000000008</v>
      </c>
      <c r="S148" s="505">
        <f t="shared" si="21"/>
        <v>20.607661822985477</v>
      </c>
    </row>
    <row r="149" spans="1:19" ht="20.100000000000001" customHeight="1">
      <c r="A149" s="497" t="s">
        <v>428</v>
      </c>
      <c r="B149" s="498" t="s">
        <v>429</v>
      </c>
      <c r="C149" s="499" t="s">
        <v>10</v>
      </c>
      <c r="D149" s="614" t="s">
        <v>127</v>
      </c>
      <c r="E149" s="501">
        <v>0</v>
      </c>
      <c r="F149" s="502">
        <v>0.33</v>
      </c>
      <c r="G149" s="502">
        <v>0</v>
      </c>
      <c r="H149" s="502">
        <v>0</v>
      </c>
      <c r="I149" s="502">
        <v>0</v>
      </c>
      <c r="J149" s="503">
        <v>6.08</v>
      </c>
      <c r="K149" s="504">
        <v>6.08</v>
      </c>
      <c r="L149" s="501">
        <v>0</v>
      </c>
      <c r="M149" s="502">
        <v>0.24</v>
      </c>
      <c r="N149" s="502">
        <v>0</v>
      </c>
      <c r="O149" s="502">
        <v>0</v>
      </c>
      <c r="P149" s="502">
        <v>0</v>
      </c>
      <c r="Q149" s="503">
        <v>5.27</v>
      </c>
      <c r="R149" s="504">
        <v>5.27</v>
      </c>
      <c r="S149" s="505">
        <f t="shared" si="21"/>
        <v>-13.322368421052644</v>
      </c>
    </row>
    <row r="150" spans="1:19" ht="20.100000000000001" customHeight="1">
      <c r="A150" s="552"/>
      <c r="B150" s="553"/>
      <c r="C150" s="547"/>
      <c r="D150" s="520"/>
      <c r="E150" s="521"/>
      <c r="F150" s="522"/>
      <c r="G150" s="522"/>
      <c r="H150" s="522"/>
      <c r="I150" s="522"/>
      <c r="J150" s="523"/>
      <c r="K150" s="524"/>
      <c r="L150" s="521"/>
      <c r="M150" s="522"/>
      <c r="N150" s="522"/>
      <c r="O150" s="522"/>
      <c r="P150" s="522"/>
      <c r="Q150" s="523"/>
      <c r="R150" s="524"/>
      <c r="S150" s="525"/>
    </row>
    <row r="151" spans="1:19" ht="20.100000000000001" customHeight="1">
      <c r="A151" s="555" t="s">
        <v>271</v>
      </c>
      <c r="B151" s="556"/>
      <c r="C151" s="491"/>
      <c r="D151" s="492"/>
      <c r="E151" s="530">
        <f>SUM(E121:E150)</f>
        <v>0.2</v>
      </c>
      <c r="F151" s="531">
        <f t="shared" ref="F151:R151" si="22">SUM(F121:F150)</f>
        <v>22.779999999999998</v>
      </c>
      <c r="G151" s="531">
        <f t="shared" si="22"/>
        <v>0.14000000000000001</v>
      </c>
      <c r="H151" s="531">
        <f t="shared" si="22"/>
        <v>0.1</v>
      </c>
      <c r="I151" s="531">
        <f t="shared" si="22"/>
        <v>0.89</v>
      </c>
      <c r="J151" s="531">
        <f t="shared" si="22"/>
        <v>260.61</v>
      </c>
      <c r="K151" s="532">
        <f t="shared" si="22"/>
        <v>261.5</v>
      </c>
      <c r="L151" s="530">
        <f t="shared" si="22"/>
        <v>0.12</v>
      </c>
      <c r="M151" s="531">
        <f t="shared" si="22"/>
        <v>16.09</v>
      </c>
      <c r="N151" s="531">
        <f t="shared" si="22"/>
        <v>0</v>
      </c>
      <c r="O151" s="531">
        <f t="shared" si="22"/>
        <v>0</v>
      </c>
      <c r="P151" s="531">
        <f t="shared" si="22"/>
        <v>1.93</v>
      </c>
      <c r="Q151" s="531">
        <f t="shared" si="22"/>
        <v>236.26999999999992</v>
      </c>
      <c r="R151" s="532">
        <f t="shared" si="22"/>
        <v>238.19999999999993</v>
      </c>
      <c r="S151" s="533">
        <f t="shared" ref="S151" si="23">((R151/K151)-1)*100</f>
        <v>-8.9101338432122645</v>
      </c>
    </row>
    <row r="152" spans="1:19" ht="20.100000000000001" customHeight="1">
      <c r="A152" s="557"/>
      <c r="B152" s="558"/>
      <c r="C152" s="559"/>
      <c r="D152" s="520"/>
      <c r="E152" s="538"/>
      <c r="F152" s="538"/>
      <c r="G152" s="538"/>
      <c r="H152" s="538"/>
      <c r="I152" s="538"/>
      <c r="J152" s="539"/>
      <c r="K152" s="538"/>
      <c r="L152" s="538"/>
      <c r="M152" s="538"/>
      <c r="N152" s="538"/>
      <c r="O152" s="538"/>
      <c r="P152" s="538"/>
      <c r="Q152" s="539"/>
      <c r="R152" s="538"/>
      <c r="S152" s="540"/>
    </row>
    <row r="153" spans="1:19" ht="20.100000000000001" customHeight="1">
      <c r="A153" s="473"/>
      <c r="B153" s="474"/>
      <c r="C153" s="475"/>
      <c r="D153" s="476"/>
      <c r="E153" s="1375" t="s">
        <v>1467</v>
      </c>
      <c r="F153" s="1376"/>
      <c r="G153" s="1376"/>
      <c r="H153" s="1376"/>
      <c r="I153" s="1376"/>
      <c r="J153" s="1376"/>
      <c r="K153" s="1377"/>
      <c r="L153" s="1375" t="s">
        <v>1468</v>
      </c>
      <c r="M153" s="1376"/>
      <c r="N153" s="1376"/>
      <c r="O153" s="1376"/>
      <c r="P153" s="1376"/>
      <c r="Q153" s="1376"/>
      <c r="R153" s="1377"/>
      <c r="S153" s="477"/>
    </row>
    <row r="154" spans="1:19" ht="39.950000000000003" customHeight="1">
      <c r="A154" s="479" t="s">
        <v>248</v>
      </c>
      <c r="B154" s="480" t="s">
        <v>57</v>
      </c>
      <c r="C154" s="481" t="s">
        <v>249</v>
      </c>
      <c r="D154" s="482" t="s">
        <v>250</v>
      </c>
      <c r="E154" s="483" t="s">
        <v>1405</v>
      </c>
      <c r="F154" s="484" t="s">
        <v>1499</v>
      </c>
      <c r="G154" s="818" t="s">
        <v>1498</v>
      </c>
      <c r="H154" s="845" t="s">
        <v>1513</v>
      </c>
      <c r="I154" s="845" t="s">
        <v>1514</v>
      </c>
      <c r="J154" s="818" t="s">
        <v>1406</v>
      </c>
      <c r="K154" s="274" t="s">
        <v>1515</v>
      </c>
      <c r="L154" s="483" t="s">
        <v>1405</v>
      </c>
      <c r="M154" s="484" t="s">
        <v>1499</v>
      </c>
      <c r="N154" s="818" t="s">
        <v>1498</v>
      </c>
      <c r="O154" s="845" t="s">
        <v>1513</v>
      </c>
      <c r="P154" s="845" t="s">
        <v>1514</v>
      </c>
      <c r="Q154" s="818" t="s">
        <v>1406</v>
      </c>
      <c r="R154" s="274" t="s">
        <v>1515</v>
      </c>
      <c r="S154" s="487" t="s">
        <v>1140</v>
      </c>
    </row>
    <row r="155" spans="1:19" ht="20.100000000000001" customHeight="1">
      <c r="A155" s="560" t="s">
        <v>256</v>
      </c>
      <c r="B155" s="561" t="s">
        <v>63</v>
      </c>
      <c r="C155" s="491" t="s">
        <v>60</v>
      </c>
      <c r="D155" s="492"/>
      <c r="E155" s="493" t="s">
        <v>60</v>
      </c>
      <c r="F155" s="494"/>
      <c r="G155" s="494"/>
      <c r="H155" s="494"/>
      <c r="I155" s="494"/>
      <c r="J155" s="494" t="s">
        <v>60</v>
      </c>
      <c r="K155" s="495"/>
      <c r="L155" s="493" t="s">
        <v>60</v>
      </c>
      <c r="M155" s="494" t="s">
        <v>60</v>
      </c>
      <c r="N155" s="494"/>
      <c r="O155" s="494"/>
      <c r="P155" s="494"/>
      <c r="Q155" s="494"/>
      <c r="R155" s="495" t="s">
        <v>60</v>
      </c>
      <c r="S155" s="496"/>
    </row>
    <row r="156" spans="1:19" ht="20.100000000000001" customHeight="1">
      <c r="A156" s="550" t="s">
        <v>581</v>
      </c>
      <c r="B156" s="498" t="s">
        <v>582</v>
      </c>
      <c r="C156" s="499" t="s">
        <v>10</v>
      </c>
      <c r="D156" s="500" t="s">
        <v>128</v>
      </c>
      <c r="E156" s="501">
        <v>0</v>
      </c>
      <c r="F156" s="502">
        <v>0.25</v>
      </c>
      <c r="G156" s="502">
        <v>0</v>
      </c>
      <c r="H156" s="502">
        <v>0</v>
      </c>
      <c r="I156" s="502">
        <v>0</v>
      </c>
      <c r="J156" s="503">
        <v>4.87</v>
      </c>
      <c r="K156" s="504">
        <v>4.87</v>
      </c>
      <c r="L156" s="501">
        <v>0</v>
      </c>
      <c r="M156" s="502">
        <v>0</v>
      </c>
      <c r="N156" s="502">
        <v>0</v>
      </c>
      <c r="O156" s="502">
        <v>0</v>
      </c>
      <c r="P156" s="502">
        <v>0</v>
      </c>
      <c r="Q156" s="503">
        <v>6.89</v>
      </c>
      <c r="R156" s="504">
        <v>6.89</v>
      </c>
      <c r="S156" s="505">
        <f t="shared" ref="S156:S177" si="24">((R156/K156)-1)*100</f>
        <v>41.47843942505132</v>
      </c>
    </row>
    <row r="157" spans="1:19" ht="20.100000000000001" customHeight="1">
      <c r="A157" s="550" t="s">
        <v>12</v>
      </c>
      <c r="B157" s="498" t="s">
        <v>163</v>
      </c>
      <c r="C157" s="499" t="s">
        <v>10</v>
      </c>
      <c r="D157" s="614" t="s">
        <v>128</v>
      </c>
      <c r="E157" s="501">
        <v>0</v>
      </c>
      <c r="F157" s="502">
        <v>1.68</v>
      </c>
      <c r="G157" s="502">
        <v>0</v>
      </c>
      <c r="H157" s="502">
        <v>0</v>
      </c>
      <c r="I157" s="502">
        <v>0</v>
      </c>
      <c r="J157" s="503">
        <v>19.73</v>
      </c>
      <c r="K157" s="504">
        <v>19.73</v>
      </c>
      <c r="L157" s="501">
        <v>0</v>
      </c>
      <c r="M157" s="502">
        <v>1.8</v>
      </c>
      <c r="N157" s="502">
        <v>0</v>
      </c>
      <c r="O157" s="502">
        <v>0</v>
      </c>
      <c r="P157" s="502">
        <v>0</v>
      </c>
      <c r="Q157" s="503">
        <v>21.95</v>
      </c>
      <c r="R157" s="504">
        <v>21.95</v>
      </c>
      <c r="S157" s="505">
        <f t="shared" si="24"/>
        <v>11.251900658895075</v>
      </c>
    </row>
    <row r="158" spans="1:19" ht="20.100000000000001" customHeight="1">
      <c r="A158" s="550" t="s">
        <v>20</v>
      </c>
      <c r="B158" s="498" t="s">
        <v>162</v>
      </c>
      <c r="C158" s="499" t="s">
        <v>10</v>
      </c>
      <c r="D158" s="500" t="s">
        <v>128</v>
      </c>
      <c r="E158" s="501">
        <v>0.01</v>
      </c>
      <c r="F158" s="502">
        <v>0.4</v>
      </c>
      <c r="G158" s="502">
        <v>0</v>
      </c>
      <c r="H158" s="502">
        <v>0</v>
      </c>
      <c r="I158" s="502">
        <v>0</v>
      </c>
      <c r="J158" s="503">
        <v>8.3000000000000007</v>
      </c>
      <c r="K158" s="504">
        <v>8.3000000000000007</v>
      </c>
      <c r="L158" s="501">
        <v>0</v>
      </c>
      <c r="M158" s="502">
        <v>0.52</v>
      </c>
      <c r="N158" s="502">
        <v>0</v>
      </c>
      <c r="O158" s="502">
        <v>0</v>
      </c>
      <c r="P158" s="502">
        <v>0</v>
      </c>
      <c r="Q158" s="503">
        <v>5.88</v>
      </c>
      <c r="R158" s="504">
        <v>5.88</v>
      </c>
      <c r="S158" s="505">
        <f t="shared" si="24"/>
        <v>-29.156626506024107</v>
      </c>
    </row>
    <row r="159" spans="1:19" ht="20.100000000000001" customHeight="1">
      <c r="A159" s="550" t="s">
        <v>369</v>
      </c>
      <c r="B159" s="498" t="s">
        <v>538</v>
      </c>
      <c r="C159" s="499" t="s">
        <v>10</v>
      </c>
      <c r="D159" s="500" t="s">
        <v>128</v>
      </c>
      <c r="E159" s="501">
        <v>0</v>
      </c>
      <c r="F159" s="502">
        <v>0.74</v>
      </c>
      <c r="G159" s="502">
        <v>0</v>
      </c>
      <c r="H159" s="502">
        <v>0</v>
      </c>
      <c r="I159" s="502">
        <v>0.27</v>
      </c>
      <c r="J159" s="503">
        <v>7.35</v>
      </c>
      <c r="K159" s="504">
        <v>7.6199999999999992</v>
      </c>
      <c r="L159" s="501">
        <v>0</v>
      </c>
      <c r="M159" s="502">
        <v>0.9</v>
      </c>
      <c r="N159" s="502">
        <v>0</v>
      </c>
      <c r="O159" s="502">
        <v>0</v>
      </c>
      <c r="P159" s="502">
        <v>0.47</v>
      </c>
      <c r="Q159" s="503">
        <v>6.65</v>
      </c>
      <c r="R159" s="504">
        <v>7.12</v>
      </c>
      <c r="S159" s="505">
        <f t="shared" si="24"/>
        <v>-6.5616797900262309</v>
      </c>
    </row>
    <row r="160" spans="1:19" ht="20.100000000000001" customHeight="1">
      <c r="A160" s="550" t="s">
        <v>27</v>
      </c>
      <c r="B160" s="498" t="s">
        <v>161</v>
      </c>
      <c r="C160" s="499" t="s">
        <v>10</v>
      </c>
      <c r="D160" s="500" t="s">
        <v>128</v>
      </c>
      <c r="E160" s="501">
        <v>0.01</v>
      </c>
      <c r="F160" s="502">
        <v>1.79</v>
      </c>
      <c r="G160" s="502">
        <v>0</v>
      </c>
      <c r="H160" s="502">
        <v>0</v>
      </c>
      <c r="I160" s="502">
        <v>0</v>
      </c>
      <c r="J160" s="503">
        <v>21</v>
      </c>
      <c r="K160" s="504">
        <v>21</v>
      </c>
      <c r="L160" s="501">
        <v>0</v>
      </c>
      <c r="M160" s="502">
        <v>1.1599999999999999</v>
      </c>
      <c r="N160" s="502">
        <v>0</v>
      </c>
      <c r="O160" s="502">
        <v>0</v>
      </c>
      <c r="P160" s="502">
        <v>0</v>
      </c>
      <c r="Q160" s="503">
        <v>17.510000000000002</v>
      </c>
      <c r="R160" s="504">
        <v>17.510000000000002</v>
      </c>
      <c r="S160" s="505">
        <f t="shared" si="24"/>
        <v>-16.61904761904761</v>
      </c>
    </row>
    <row r="161" spans="1:19" ht="20.100000000000001" customHeight="1">
      <c r="A161" s="550" t="s">
        <v>64</v>
      </c>
      <c r="B161" s="498" t="s">
        <v>160</v>
      </c>
      <c r="C161" s="499" t="s">
        <v>10</v>
      </c>
      <c r="D161" s="500" t="s">
        <v>128</v>
      </c>
      <c r="E161" s="501">
        <v>0.04</v>
      </c>
      <c r="F161" s="502">
        <v>1.93</v>
      </c>
      <c r="G161" s="502">
        <v>0</v>
      </c>
      <c r="H161" s="502">
        <v>0</v>
      </c>
      <c r="I161" s="502">
        <v>0</v>
      </c>
      <c r="J161" s="503">
        <v>34.93</v>
      </c>
      <c r="K161" s="504">
        <v>34.93</v>
      </c>
      <c r="L161" s="501">
        <v>0.06</v>
      </c>
      <c r="M161" s="502">
        <v>1.46</v>
      </c>
      <c r="N161" s="502">
        <v>0</v>
      </c>
      <c r="O161" s="502">
        <v>0</v>
      </c>
      <c r="P161" s="502">
        <v>0</v>
      </c>
      <c r="Q161" s="503">
        <v>38.14</v>
      </c>
      <c r="R161" s="504">
        <v>38.14</v>
      </c>
      <c r="S161" s="505">
        <f t="shared" si="24"/>
        <v>9.1898081878041715</v>
      </c>
    </row>
    <row r="162" spans="1:19" ht="20.100000000000001" customHeight="1">
      <c r="A162" s="550" t="s">
        <v>884</v>
      </c>
      <c r="B162" s="498" t="s">
        <v>885</v>
      </c>
      <c r="C162" s="499" t="s">
        <v>10</v>
      </c>
      <c r="D162" s="500" t="s">
        <v>128</v>
      </c>
      <c r="E162" s="501">
        <v>0</v>
      </c>
      <c r="F162" s="502">
        <v>0.26</v>
      </c>
      <c r="G162" s="502">
        <v>0</v>
      </c>
      <c r="H162" s="502">
        <v>0</v>
      </c>
      <c r="I162" s="502">
        <v>0</v>
      </c>
      <c r="J162" s="503">
        <v>0.72</v>
      </c>
      <c r="K162" s="504">
        <v>0.72</v>
      </c>
      <c r="L162" s="501">
        <v>0.01</v>
      </c>
      <c r="M162" s="502">
        <v>0.54</v>
      </c>
      <c r="N162" s="502">
        <v>0</v>
      </c>
      <c r="O162" s="502">
        <v>0</v>
      </c>
      <c r="P162" s="502">
        <v>0</v>
      </c>
      <c r="Q162" s="503">
        <v>1.03</v>
      </c>
      <c r="R162" s="504">
        <v>1.03</v>
      </c>
      <c r="S162" s="505">
        <f t="shared" si="24"/>
        <v>43.055555555555557</v>
      </c>
    </row>
    <row r="163" spans="1:19" ht="20.100000000000001" customHeight="1">
      <c r="A163" s="550" t="s">
        <v>430</v>
      </c>
      <c r="B163" s="498" t="s">
        <v>156</v>
      </c>
      <c r="C163" s="499" t="s">
        <v>10</v>
      </c>
      <c r="D163" s="500" t="s">
        <v>128</v>
      </c>
      <c r="E163" s="501">
        <v>0</v>
      </c>
      <c r="F163" s="502">
        <v>0</v>
      </c>
      <c r="G163" s="502">
        <v>0</v>
      </c>
      <c r="H163" s="502">
        <v>0</v>
      </c>
      <c r="I163" s="502">
        <v>0</v>
      </c>
      <c r="J163" s="503">
        <v>5.38</v>
      </c>
      <c r="K163" s="504">
        <v>5.38</v>
      </c>
      <c r="L163" s="501">
        <v>0</v>
      </c>
      <c r="M163" s="502">
        <v>0.7</v>
      </c>
      <c r="N163" s="502">
        <v>0</v>
      </c>
      <c r="O163" s="502">
        <v>0</v>
      </c>
      <c r="P163" s="502">
        <v>0</v>
      </c>
      <c r="Q163" s="503">
        <v>5.66</v>
      </c>
      <c r="R163" s="504">
        <v>5.66</v>
      </c>
      <c r="S163" s="505">
        <f t="shared" si="24"/>
        <v>5.2044609665427455</v>
      </c>
    </row>
    <row r="164" spans="1:19" ht="20.100000000000001" customHeight="1">
      <c r="A164" s="550" t="s">
        <v>888</v>
      </c>
      <c r="B164" s="498" t="s">
        <v>889</v>
      </c>
      <c r="C164" s="499" t="s">
        <v>10</v>
      </c>
      <c r="D164" s="500" t="s">
        <v>128</v>
      </c>
      <c r="E164" s="501">
        <v>0</v>
      </c>
      <c r="F164" s="502">
        <v>0</v>
      </c>
      <c r="G164" s="502">
        <v>0</v>
      </c>
      <c r="H164" s="502">
        <v>0</v>
      </c>
      <c r="I164" s="502">
        <v>0</v>
      </c>
      <c r="J164" s="503">
        <v>0.1</v>
      </c>
      <c r="K164" s="504">
        <v>0.1</v>
      </c>
      <c r="L164" s="501">
        <v>0</v>
      </c>
      <c r="M164" s="502">
        <v>0</v>
      </c>
      <c r="N164" s="502">
        <v>0</v>
      </c>
      <c r="O164" s="502">
        <v>0</v>
      </c>
      <c r="P164" s="502">
        <v>0</v>
      </c>
      <c r="Q164" s="503">
        <v>0</v>
      </c>
      <c r="R164" s="504">
        <v>0</v>
      </c>
      <c r="S164" s="505">
        <f t="shared" si="24"/>
        <v>-100</v>
      </c>
    </row>
    <row r="165" spans="1:19" ht="20.100000000000001" customHeight="1">
      <c r="A165" s="550" t="s">
        <v>676</v>
      </c>
      <c r="B165" s="498" t="s">
        <v>677</v>
      </c>
      <c r="C165" s="499" t="s">
        <v>10</v>
      </c>
      <c r="D165" s="500" t="s">
        <v>128</v>
      </c>
      <c r="E165" s="501">
        <v>0</v>
      </c>
      <c r="F165" s="502">
        <v>0</v>
      </c>
      <c r="G165" s="502">
        <v>0</v>
      </c>
      <c r="H165" s="502">
        <v>0</v>
      </c>
      <c r="I165" s="502">
        <v>0</v>
      </c>
      <c r="J165" s="503">
        <v>8.7799999999999994</v>
      </c>
      <c r="K165" s="504">
        <v>8.7799999999999994</v>
      </c>
      <c r="L165" s="501">
        <v>0</v>
      </c>
      <c r="M165" s="502">
        <v>0</v>
      </c>
      <c r="N165" s="502">
        <v>0</v>
      </c>
      <c r="O165" s="502">
        <v>0</v>
      </c>
      <c r="P165" s="502">
        <v>0</v>
      </c>
      <c r="Q165" s="503">
        <v>4.71</v>
      </c>
      <c r="R165" s="504">
        <v>4.71</v>
      </c>
      <c r="S165" s="505">
        <f t="shared" si="24"/>
        <v>-46.355353075170832</v>
      </c>
    </row>
    <row r="166" spans="1:19" ht="20.100000000000001" customHeight="1">
      <c r="A166" s="550" t="s">
        <v>31</v>
      </c>
      <c r="B166" s="498" t="s">
        <v>159</v>
      </c>
      <c r="C166" s="499" t="s">
        <v>10</v>
      </c>
      <c r="D166" s="500" t="s">
        <v>128</v>
      </c>
      <c r="E166" s="501">
        <v>0</v>
      </c>
      <c r="F166" s="502">
        <v>2.5099999999999998</v>
      </c>
      <c r="G166" s="502">
        <v>0</v>
      </c>
      <c r="H166" s="502">
        <v>0</v>
      </c>
      <c r="I166" s="502">
        <v>0</v>
      </c>
      <c r="J166" s="503">
        <v>119.95</v>
      </c>
      <c r="K166" s="504">
        <v>119.95</v>
      </c>
      <c r="L166" s="501">
        <v>0</v>
      </c>
      <c r="M166" s="502">
        <v>3.62</v>
      </c>
      <c r="N166" s="502">
        <v>0</v>
      </c>
      <c r="O166" s="502">
        <v>0</v>
      </c>
      <c r="P166" s="502">
        <v>0</v>
      </c>
      <c r="Q166" s="503">
        <v>117.53</v>
      </c>
      <c r="R166" s="504">
        <v>117.53</v>
      </c>
      <c r="S166" s="505">
        <f t="shared" si="24"/>
        <v>-2.0175072947061334</v>
      </c>
    </row>
    <row r="167" spans="1:19" ht="20.100000000000001" customHeight="1">
      <c r="A167" s="550" t="s">
        <v>602</v>
      </c>
      <c r="B167" s="498" t="s">
        <v>603</v>
      </c>
      <c r="C167" s="499" t="s">
        <v>10</v>
      </c>
      <c r="D167" s="500" t="s">
        <v>128</v>
      </c>
      <c r="E167" s="501">
        <v>0</v>
      </c>
      <c r="F167" s="502">
        <v>1.1499999999999999</v>
      </c>
      <c r="G167" s="502">
        <v>0</v>
      </c>
      <c r="H167" s="502">
        <v>0</v>
      </c>
      <c r="I167" s="502">
        <v>0</v>
      </c>
      <c r="J167" s="503">
        <v>1.52</v>
      </c>
      <c r="K167" s="504">
        <v>1.52</v>
      </c>
      <c r="L167" s="501">
        <v>0</v>
      </c>
      <c r="M167" s="502">
        <v>2.66</v>
      </c>
      <c r="N167" s="502">
        <v>0</v>
      </c>
      <c r="O167" s="502">
        <v>0</v>
      </c>
      <c r="P167" s="502">
        <v>0</v>
      </c>
      <c r="Q167" s="503">
        <v>4.4400000000000004</v>
      </c>
      <c r="R167" s="504">
        <v>4.4400000000000004</v>
      </c>
      <c r="S167" s="505">
        <f t="shared" si="24"/>
        <v>192.10526315789477</v>
      </c>
    </row>
    <row r="168" spans="1:19" ht="20.100000000000001" customHeight="1">
      <c r="A168" s="550" t="s">
        <v>70</v>
      </c>
      <c r="B168" s="498" t="s">
        <v>158</v>
      </c>
      <c r="C168" s="499" t="s">
        <v>10</v>
      </c>
      <c r="D168" s="500" t="s">
        <v>128</v>
      </c>
      <c r="E168" s="501">
        <v>0</v>
      </c>
      <c r="F168" s="502">
        <v>0</v>
      </c>
      <c r="G168" s="502">
        <v>0</v>
      </c>
      <c r="H168" s="502">
        <v>0</v>
      </c>
      <c r="I168" s="502">
        <v>0</v>
      </c>
      <c r="J168" s="503">
        <v>0.96</v>
      </c>
      <c r="K168" s="504">
        <v>0.96</v>
      </c>
      <c r="L168" s="501">
        <v>0</v>
      </c>
      <c r="M168" s="502">
        <v>0</v>
      </c>
      <c r="N168" s="502">
        <v>0</v>
      </c>
      <c r="O168" s="502">
        <v>0</v>
      </c>
      <c r="P168" s="502">
        <v>0</v>
      </c>
      <c r="Q168" s="503">
        <v>0.43</v>
      </c>
      <c r="R168" s="504">
        <v>0.43</v>
      </c>
      <c r="S168" s="505">
        <f t="shared" si="24"/>
        <v>-55.208333333333329</v>
      </c>
    </row>
    <row r="169" spans="1:19" ht="20.100000000000001" customHeight="1">
      <c r="A169" s="550" t="s">
        <v>678</v>
      </c>
      <c r="B169" s="498" t="s">
        <v>679</v>
      </c>
      <c r="C169" s="499" t="s">
        <v>10</v>
      </c>
      <c r="D169" s="500" t="s">
        <v>128</v>
      </c>
      <c r="E169" s="501">
        <v>0.01</v>
      </c>
      <c r="F169" s="502">
        <v>1.28</v>
      </c>
      <c r="G169" s="502">
        <v>0</v>
      </c>
      <c r="H169" s="502">
        <v>0</v>
      </c>
      <c r="I169" s="502">
        <v>0</v>
      </c>
      <c r="J169" s="503">
        <v>2.04</v>
      </c>
      <c r="K169" s="504">
        <v>2.04</v>
      </c>
      <c r="L169" s="501">
        <v>0</v>
      </c>
      <c r="M169" s="502">
        <v>0.42</v>
      </c>
      <c r="N169" s="502">
        <v>0</v>
      </c>
      <c r="O169" s="502">
        <v>0</v>
      </c>
      <c r="P169" s="502">
        <v>0</v>
      </c>
      <c r="Q169" s="503">
        <v>4.07</v>
      </c>
      <c r="R169" s="504">
        <v>4.07</v>
      </c>
      <c r="S169" s="505">
        <f t="shared" si="24"/>
        <v>99.509803921568633</v>
      </c>
    </row>
    <row r="170" spans="1:19" ht="20.100000000000001" customHeight="1">
      <c r="A170" s="550" t="s">
        <v>680</v>
      </c>
      <c r="B170" s="498" t="s">
        <v>681</v>
      </c>
      <c r="C170" s="499" t="s">
        <v>10</v>
      </c>
      <c r="D170" s="500" t="s">
        <v>128</v>
      </c>
      <c r="E170" s="501">
        <v>0</v>
      </c>
      <c r="F170" s="502">
        <v>0.2</v>
      </c>
      <c r="G170" s="502">
        <v>0</v>
      </c>
      <c r="H170" s="502">
        <v>0</v>
      </c>
      <c r="I170" s="502">
        <v>0</v>
      </c>
      <c r="J170" s="503">
        <v>0.32</v>
      </c>
      <c r="K170" s="504">
        <v>0.32</v>
      </c>
      <c r="L170" s="501">
        <v>0</v>
      </c>
      <c r="M170" s="502">
        <v>0.28000000000000003</v>
      </c>
      <c r="N170" s="502">
        <v>0</v>
      </c>
      <c r="O170" s="502">
        <v>0</v>
      </c>
      <c r="P170" s="502">
        <v>0.02</v>
      </c>
      <c r="Q170" s="503">
        <v>1.49</v>
      </c>
      <c r="R170" s="504">
        <v>1.51</v>
      </c>
      <c r="S170" s="505">
        <f t="shared" si="24"/>
        <v>371.875</v>
      </c>
    </row>
    <row r="171" spans="1:19" ht="20.100000000000001" customHeight="1">
      <c r="A171" s="550" t="s">
        <v>328</v>
      </c>
      <c r="B171" s="498" t="s">
        <v>539</v>
      </c>
      <c r="C171" s="499" t="s">
        <v>10</v>
      </c>
      <c r="D171" s="500" t="s">
        <v>128</v>
      </c>
      <c r="E171" s="501">
        <v>0</v>
      </c>
      <c r="F171" s="502">
        <v>0</v>
      </c>
      <c r="G171" s="502">
        <v>0</v>
      </c>
      <c r="H171" s="502">
        <v>0</v>
      </c>
      <c r="I171" s="502">
        <v>0</v>
      </c>
      <c r="J171" s="503">
        <v>15.76</v>
      </c>
      <c r="K171" s="504">
        <v>15.76</v>
      </c>
      <c r="L171" s="501">
        <v>0</v>
      </c>
      <c r="M171" s="502">
        <v>0</v>
      </c>
      <c r="N171" s="502">
        <v>0</v>
      </c>
      <c r="O171" s="502">
        <v>0</v>
      </c>
      <c r="P171" s="502">
        <v>0</v>
      </c>
      <c r="Q171" s="503">
        <v>13.79</v>
      </c>
      <c r="R171" s="504">
        <v>13.79</v>
      </c>
      <c r="S171" s="505">
        <f t="shared" si="24"/>
        <v>-12.5</v>
      </c>
    </row>
    <row r="172" spans="1:19" ht="20.100000000000001" customHeight="1">
      <c r="A172" s="550" t="s">
        <v>74</v>
      </c>
      <c r="B172" s="498" t="s">
        <v>157</v>
      </c>
      <c r="C172" s="499" t="s">
        <v>10</v>
      </c>
      <c r="D172" s="500" t="s">
        <v>128</v>
      </c>
      <c r="E172" s="501">
        <v>0.01</v>
      </c>
      <c r="F172" s="502">
        <v>3.95</v>
      </c>
      <c r="G172" s="502">
        <v>0</v>
      </c>
      <c r="H172" s="502">
        <v>0</v>
      </c>
      <c r="I172" s="502">
        <v>0</v>
      </c>
      <c r="J172" s="503">
        <v>39.200000000000003</v>
      </c>
      <c r="K172" s="504">
        <v>39.200000000000003</v>
      </c>
      <c r="L172" s="501">
        <v>0</v>
      </c>
      <c r="M172" s="502">
        <v>2.63</v>
      </c>
      <c r="N172" s="502">
        <v>0</v>
      </c>
      <c r="O172" s="502">
        <v>0</v>
      </c>
      <c r="P172" s="502">
        <v>0</v>
      </c>
      <c r="Q172" s="503">
        <v>41.92</v>
      </c>
      <c r="R172" s="504">
        <v>41.92</v>
      </c>
      <c r="S172" s="505">
        <f t="shared" si="24"/>
        <v>6.938775510204076</v>
      </c>
    </row>
    <row r="173" spans="1:19" ht="20.100000000000001" customHeight="1">
      <c r="A173" s="550" t="s">
        <v>343</v>
      </c>
      <c r="B173" s="498" t="s">
        <v>540</v>
      </c>
      <c r="C173" s="499" t="s">
        <v>10</v>
      </c>
      <c r="D173" s="500" t="s">
        <v>128</v>
      </c>
      <c r="E173" s="501">
        <v>0</v>
      </c>
      <c r="F173" s="502">
        <v>1.26</v>
      </c>
      <c r="G173" s="502">
        <v>0</v>
      </c>
      <c r="H173" s="502">
        <v>0</v>
      </c>
      <c r="I173" s="502">
        <v>0</v>
      </c>
      <c r="J173" s="503">
        <v>3.06</v>
      </c>
      <c r="K173" s="504">
        <v>3.06</v>
      </c>
      <c r="L173" s="501">
        <v>0</v>
      </c>
      <c r="M173" s="502">
        <v>0.36</v>
      </c>
      <c r="N173" s="502">
        <v>0</v>
      </c>
      <c r="O173" s="502">
        <v>0</v>
      </c>
      <c r="P173" s="502">
        <v>0</v>
      </c>
      <c r="Q173" s="503">
        <v>2.7</v>
      </c>
      <c r="R173" s="504">
        <v>2.7</v>
      </c>
      <c r="S173" s="505">
        <f t="shared" si="24"/>
        <v>-11.764705882352933</v>
      </c>
    </row>
    <row r="174" spans="1:19" ht="20.100000000000001" customHeight="1">
      <c r="A174" s="550" t="s">
        <v>372</v>
      </c>
      <c r="B174" s="498" t="s">
        <v>395</v>
      </c>
      <c r="C174" s="499" t="s">
        <v>10</v>
      </c>
      <c r="D174" s="500" t="s">
        <v>128</v>
      </c>
      <c r="E174" s="501">
        <v>0</v>
      </c>
      <c r="F174" s="502">
        <v>0.43</v>
      </c>
      <c r="G174" s="502">
        <v>0</v>
      </c>
      <c r="H174" s="502">
        <v>0</v>
      </c>
      <c r="I174" s="502">
        <v>0</v>
      </c>
      <c r="J174" s="503">
        <v>26.72</v>
      </c>
      <c r="K174" s="504">
        <v>26.72</v>
      </c>
      <c r="L174" s="501">
        <v>0</v>
      </c>
      <c r="M174" s="502">
        <v>0.82</v>
      </c>
      <c r="N174" s="502">
        <v>0</v>
      </c>
      <c r="O174" s="502">
        <v>0</v>
      </c>
      <c r="P174" s="502">
        <v>0</v>
      </c>
      <c r="Q174" s="503">
        <v>39.79</v>
      </c>
      <c r="R174" s="504">
        <v>39.79</v>
      </c>
      <c r="S174" s="505">
        <f t="shared" si="24"/>
        <v>48.914670658682645</v>
      </c>
    </row>
    <row r="175" spans="1:19" ht="20.100000000000001" customHeight="1">
      <c r="A175" s="550" t="s">
        <v>682</v>
      </c>
      <c r="B175" s="615" t="s">
        <v>683</v>
      </c>
      <c r="C175" s="547" t="s">
        <v>10</v>
      </c>
      <c r="D175" s="613" t="s">
        <v>128</v>
      </c>
      <c r="E175" s="501">
        <v>0</v>
      </c>
      <c r="F175" s="502">
        <v>0.17</v>
      </c>
      <c r="G175" s="502">
        <v>0</v>
      </c>
      <c r="H175" s="502">
        <v>0</v>
      </c>
      <c r="I175" s="502">
        <v>0</v>
      </c>
      <c r="J175" s="503">
        <v>0.16</v>
      </c>
      <c r="K175" s="504">
        <v>0.16</v>
      </c>
      <c r="L175" s="501">
        <v>0</v>
      </c>
      <c r="M175" s="502">
        <v>0</v>
      </c>
      <c r="N175" s="502">
        <v>0</v>
      </c>
      <c r="O175" s="502">
        <v>0</v>
      </c>
      <c r="P175" s="502">
        <v>0</v>
      </c>
      <c r="Q175" s="503">
        <v>0</v>
      </c>
      <c r="R175" s="504">
        <v>0</v>
      </c>
      <c r="S175" s="505">
        <f t="shared" si="24"/>
        <v>-100</v>
      </c>
    </row>
    <row r="176" spans="1:19" ht="20.100000000000001" customHeight="1">
      <c r="A176" s="550" t="s">
        <v>405</v>
      </c>
      <c r="B176" s="498" t="s">
        <v>414</v>
      </c>
      <c r="C176" s="499" t="s">
        <v>10</v>
      </c>
      <c r="D176" s="500" t="s">
        <v>128</v>
      </c>
      <c r="E176" s="501">
        <v>0</v>
      </c>
      <c r="F176" s="502">
        <v>0</v>
      </c>
      <c r="G176" s="502">
        <v>0</v>
      </c>
      <c r="H176" s="502">
        <v>0</v>
      </c>
      <c r="I176" s="502">
        <v>0</v>
      </c>
      <c r="J176" s="503">
        <v>0.56999999999999995</v>
      </c>
      <c r="K176" s="504">
        <v>0.56999999999999995</v>
      </c>
      <c r="L176" s="501">
        <v>0</v>
      </c>
      <c r="M176" s="502">
        <v>0</v>
      </c>
      <c r="N176" s="502">
        <v>0</v>
      </c>
      <c r="O176" s="502">
        <v>0</v>
      </c>
      <c r="P176" s="502">
        <v>0</v>
      </c>
      <c r="Q176" s="503">
        <v>0</v>
      </c>
      <c r="R176" s="504">
        <v>0</v>
      </c>
      <c r="S176" s="505">
        <f t="shared" si="24"/>
        <v>-100</v>
      </c>
    </row>
    <row r="177" spans="1:19" ht="20.100000000000001" customHeight="1">
      <c r="A177" s="497" t="s">
        <v>702</v>
      </c>
      <c r="B177" s="498" t="s">
        <v>703</v>
      </c>
      <c r="C177" s="499" t="s">
        <v>844</v>
      </c>
      <c r="D177" s="500" t="s">
        <v>558</v>
      </c>
      <c r="E177" s="501">
        <v>0</v>
      </c>
      <c r="F177" s="502">
        <v>0.28999999999999998</v>
      </c>
      <c r="G177" s="502">
        <v>0</v>
      </c>
      <c r="H177" s="502">
        <v>0</v>
      </c>
      <c r="I177" s="502">
        <v>0</v>
      </c>
      <c r="J177" s="503">
        <v>0.5</v>
      </c>
      <c r="K177" s="504">
        <v>0.5</v>
      </c>
      <c r="L177" s="501">
        <v>0</v>
      </c>
      <c r="M177" s="502">
        <v>1.05</v>
      </c>
      <c r="N177" s="502">
        <v>0</v>
      </c>
      <c r="O177" s="502">
        <v>0</v>
      </c>
      <c r="P177" s="502">
        <v>0.02</v>
      </c>
      <c r="Q177" s="503">
        <v>1.47</v>
      </c>
      <c r="R177" s="504">
        <v>1.49</v>
      </c>
      <c r="S177" s="505">
        <f t="shared" si="24"/>
        <v>198</v>
      </c>
    </row>
    <row r="178" spans="1:19" ht="20.100000000000001" customHeight="1">
      <c r="A178" s="552"/>
      <c r="B178" s="553"/>
      <c r="C178" s="547"/>
      <c r="D178" s="520"/>
      <c r="E178" s="521"/>
      <c r="F178" s="522"/>
      <c r="G178" s="522"/>
      <c r="H178" s="522"/>
      <c r="I178" s="522"/>
      <c r="J178" s="523"/>
      <c r="K178" s="524"/>
      <c r="L178" s="521"/>
      <c r="M178" s="522"/>
      <c r="N178" s="522"/>
      <c r="O178" s="522"/>
      <c r="P178" s="522"/>
      <c r="Q178" s="523"/>
      <c r="R178" s="524"/>
      <c r="S178" s="525"/>
    </row>
    <row r="179" spans="1:19" ht="20.100000000000001" customHeight="1">
      <c r="A179" s="564" t="s">
        <v>272</v>
      </c>
      <c r="B179" s="565"/>
      <c r="C179" s="491"/>
      <c r="D179" s="492"/>
      <c r="E179" s="530">
        <f>SUM(E155:E178)</f>
        <v>7.9999999999999988E-2</v>
      </c>
      <c r="F179" s="531">
        <f t="shared" ref="F179:R179" si="25">SUM(F155:F178)</f>
        <v>18.29</v>
      </c>
      <c r="G179" s="531">
        <f t="shared" si="25"/>
        <v>0</v>
      </c>
      <c r="H179" s="531">
        <f t="shared" si="25"/>
        <v>0</v>
      </c>
      <c r="I179" s="531">
        <f t="shared" si="25"/>
        <v>0.27</v>
      </c>
      <c r="J179" s="531">
        <f t="shared" si="25"/>
        <v>321.92000000000007</v>
      </c>
      <c r="K179" s="532">
        <f t="shared" si="25"/>
        <v>322.19000000000005</v>
      </c>
      <c r="L179" s="530">
        <f t="shared" si="25"/>
        <v>6.9999999999999993E-2</v>
      </c>
      <c r="M179" s="531">
        <f t="shared" si="25"/>
        <v>18.919999999999998</v>
      </c>
      <c r="N179" s="531">
        <f t="shared" si="25"/>
        <v>0</v>
      </c>
      <c r="O179" s="531">
        <f t="shared" si="25"/>
        <v>0</v>
      </c>
      <c r="P179" s="531">
        <f t="shared" si="25"/>
        <v>0.51</v>
      </c>
      <c r="Q179" s="531">
        <f t="shared" si="25"/>
        <v>336.05</v>
      </c>
      <c r="R179" s="532">
        <f t="shared" si="25"/>
        <v>336.56</v>
      </c>
      <c r="S179" s="533">
        <f t="shared" ref="S179" si="26">((R179/K179)-1)*100</f>
        <v>4.4601011825320391</v>
      </c>
    </row>
    <row r="180" spans="1:19" ht="20.100000000000001" customHeight="1">
      <c r="A180" s="557"/>
      <c r="B180" s="558"/>
      <c r="C180" s="559"/>
      <c r="D180" s="520"/>
      <c r="E180" s="538"/>
      <c r="F180" s="538"/>
      <c r="G180" s="538"/>
      <c r="H180" s="538"/>
      <c r="I180" s="538"/>
      <c r="J180" s="539"/>
      <c r="K180" s="538"/>
      <c r="L180" s="538"/>
      <c r="M180" s="538"/>
      <c r="N180" s="538"/>
      <c r="O180" s="538"/>
      <c r="P180" s="538"/>
      <c r="Q180" s="539"/>
      <c r="R180" s="538"/>
      <c r="S180" s="540"/>
    </row>
    <row r="181" spans="1:19" ht="20.100000000000001" customHeight="1">
      <c r="A181" s="473"/>
      <c r="B181" s="474"/>
      <c r="C181" s="475"/>
      <c r="D181" s="476"/>
      <c r="E181" s="1375" t="s">
        <v>1467</v>
      </c>
      <c r="F181" s="1376"/>
      <c r="G181" s="1376"/>
      <c r="H181" s="1376"/>
      <c r="I181" s="1376"/>
      <c r="J181" s="1376"/>
      <c r="K181" s="1377"/>
      <c r="L181" s="1375" t="s">
        <v>1468</v>
      </c>
      <c r="M181" s="1376"/>
      <c r="N181" s="1376"/>
      <c r="O181" s="1376"/>
      <c r="P181" s="1376"/>
      <c r="Q181" s="1376"/>
      <c r="R181" s="1377"/>
      <c r="S181" s="477"/>
    </row>
    <row r="182" spans="1:19" ht="39.950000000000003" customHeight="1">
      <c r="A182" s="479" t="s">
        <v>248</v>
      </c>
      <c r="B182" s="480" t="s">
        <v>57</v>
      </c>
      <c r="C182" s="481" t="s">
        <v>249</v>
      </c>
      <c r="D182" s="482" t="s">
        <v>250</v>
      </c>
      <c r="E182" s="483" t="s">
        <v>1405</v>
      </c>
      <c r="F182" s="484" t="s">
        <v>1499</v>
      </c>
      <c r="G182" s="818" t="s">
        <v>1498</v>
      </c>
      <c r="H182" s="845" t="s">
        <v>1513</v>
      </c>
      <c r="I182" s="845" t="s">
        <v>1514</v>
      </c>
      <c r="J182" s="818" t="s">
        <v>1406</v>
      </c>
      <c r="K182" s="274" t="s">
        <v>1515</v>
      </c>
      <c r="L182" s="483" t="s">
        <v>1405</v>
      </c>
      <c r="M182" s="484" t="s">
        <v>1499</v>
      </c>
      <c r="N182" s="818" t="s">
        <v>1498</v>
      </c>
      <c r="O182" s="845" t="s">
        <v>1513</v>
      </c>
      <c r="P182" s="845" t="s">
        <v>1514</v>
      </c>
      <c r="Q182" s="818" t="s">
        <v>1406</v>
      </c>
      <c r="R182" s="274" t="s">
        <v>1515</v>
      </c>
      <c r="S182" s="487" t="s">
        <v>1140</v>
      </c>
    </row>
    <row r="183" spans="1:19" ht="20.100000000000001" customHeight="1">
      <c r="A183" s="566" t="s">
        <v>258</v>
      </c>
      <c r="B183" s="567" t="s">
        <v>79</v>
      </c>
      <c r="C183" s="491" t="s">
        <v>60</v>
      </c>
      <c r="D183" s="492"/>
      <c r="E183" s="493" t="s">
        <v>60</v>
      </c>
      <c r="F183" s="494"/>
      <c r="G183" s="494"/>
      <c r="H183" s="494"/>
      <c r="I183" s="494"/>
      <c r="J183" s="494" t="s">
        <v>60</v>
      </c>
      <c r="K183" s="495"/>
      <c r="L183" s="493" t="s">
        <v>60</v>
      </c>
      <c r="M183" s="494" t="s">
        <v>60</v>
      </c>
      <c r="N183" s="494"/>
      <c r="O183" s="494"/>
      <c r="P183" s="494"/>
      <c r="Q183" s="494"/>
      <c r="R183" s="495" t="s">
        <v>60</v>
      </c>
      <c r="S183" s="496"/>
    </row>
    <row r="184" spans="1:19" ht="20.100000000000001" customHeight="1">
      <c r="A184" s="550" t="s">
        <v>512</v>
      </c>
      <c r="B184" s="498" t="s">
        <v>541</v>
      </c>
      <c r="C184" s="499" t="s">
        <v>10</v>
      </c>
      <c r="D184" s="500" t="s">
        <v>130</v>
      </c>
      <c r="E184" s="501">
        <v>0</v>
      </c>
      <c r="F184" s="502">
        <v>0.65</v>
      </c>
      <c r="G184" s="502">
        <v>0</v>
      </c>
      <c r="H184" s="502">
        <v>0</v>
      </c>
      <c r="I184" s="502">
        <v>0</v>
      </c>
      <c r="J184" s="503">
        <v>2.38</v>
      </c>
      <c r="K184" s="504">
        <v>2.38</v>
      </c>
      <c r="L184" s="501">
        <v>0</v>
      </c>
      <c r="M184" s="502">
        <v>0.36</v>
      </c>
      <c r="N184" s="502">
        <v>0</v>
      </c>
      <c r="O184" s="502">
        <v>0</v>
      </c>
      <c r="P184" s="502">
        <v>0</v>
      </c>
      <c r="Q184" s="503">
        <v>2.7</v>
      </c>
      <c r="R184" s="504">
        <v>2.7</v>
      </c>
      <c r="S184" s="505">
        <f t="shared" ref="S184:S199" si="27">((R184/K184)-1)*100</f>
        <v>13.445378151260524</v>
      </c>
    </row>
    <row r="185" spans="1:19" ht="20.100000000000001" customHeight="1">
      <c r="A185" s="550" t="s">
        <v>400</v>
      </c>
      <c r="B185" s="498" t="s">
        <v>415</v>
      </c>
      <c r="C185" s="499" t="s">
        <v>10</v>
      </c>
      <c r="D185" s="500" t="s">
        <v>130</v>
      </c>
      <c r="E185" s="501">
        <v>0</v>
      </c>
      <c r="F185" s="502">
        <v>0.32</v>
      </c>
      <c r="G185" s="502">
        <v>0</v>
      </c>
      <c r="H185" s="502">
        <v>0</v>
      </c>
      <c r="I185" s="502">
        <v>0.28000000000000003</v>
      </c>
      <c r="J185" s="503">
        <v>4.95</v>
      </c>
      <c r="K185" s="504">
        <v>5.23</v>
      </c>
      <c r="L185" s="501">
        <v>0</v>
      </c>
      <c r="M185" s="502">
        <v>0</v>
      </c>
      <c r="N185" s="502">
        <v>0</v>
      </c>
      <c r="O185" s="502">
        <v>0</v>
      </c>
      <c r="P185" s="502">
        <v>0</v>
      </c>
      <c r="Q185" s="503">
        <v>2.19</v>
      </c>
      <c r="R185" s="504">
        <v>2.19</v>
      </c>
      <c r="S185" s="505">
        <f t="shared" si="27"/>
        <v>-58.126195028680691</v>
      </c>
    </row>
    <row r="186" spans="1:19" ht="20.100000000000001" customHeight="1">
      <c r="A186" s="550" t="s">
        <v>514</v>
      </c>
      <c r="B186" s="551" t="s">
        <v>543</v>
      </c>
      <c r="C186" s="499" t="s">
        <v>10</v>
      </c>
      <c r="D186" s="500" t="s">
        <v>130</v>
      </c>
      <c r="E186" s="501">
        <v>0</v>
      </c>
      <c r="F186" s="502">
        <v>0</v>
      </c>
      <c r="G186" s="502">
        <v>0</v>
      </c>
      <c r="H186" s="502">
        <v>0</v>
      </c>
      <c r="I186" s="502">
        <v>0</v>
      </c>
      <c r="J186" s="503">
        <v>5.48</v>
      </c>
      <c r="K186" s="504">
        <v>5.48</v>
      </c>
      <c r="L186" s="501">
        <v>0</v>
      </c>
      <c r="M186" s="502">
        <v>0</v>
      </c>
      <c r="N186" s="502">
        <v>0</v>
      </c>
      <c r="O186" s="502">
        <v>0</v>
      </c>
      <c r="P186" s="502">
        <v>0</v>
      </c>
      <c r="Q186" s="503">
        <v>6.87</v>
      </c>
      <c r="R186" s="504">
        <v>6.87</v>
      </c>
      <c r="S186" s="505">
        <f t="shared" si="27"/>
        <v>25.36496350364963</v>
      </c>
    </row>
    <row r="187" spans="1:19" ht="20.100000000000001" customHeight="1">
      <c r="A187" s="550" t="s">
        <v>583</v>
      </c>
      <c r="B187" s="498" t="s">
        <v>584</v>
      </c>
      <c r="C187" s="499" t="s">
        <v>10</v>
      </c>
      <c r="D187" s="500" t="s">
        <v>130</v>
      </c>
      <c r="E187" s="501">
        <v>0</v>
      </c>
      <c r="F187" s="502">
        <v>1.21</v>
      </c>
      <c r="G187" s="502">
        <v>0</v>
      </c>
      <c r="H187" s="502">
        <v>0</v>
      </c>
      <c r="I187" s="502">
        <v>0</v>
      </c>
      <c r="J187" s="503">
        <v>4.16</v>
      </c>
      <c r="K187" s="504">
        <v>4.16</v>
      </c>
      <c r="L187" s="501">
        <v>0</v>
      </c>
      <c r="M187" s="502">
        <v>1.29</v>
      </c>
      <c r="N187" s="502">
        <v>0</v>
      </c>
      <c r="O187" s="502">
        <v>0</v>
      </c>
      <c r="P187" s="502">
        <v>0</v>
      </c>
      <c r="Q187" s="503">
        <v>9.06</v>
      </c>
      <c r="R187" s="504">
        <v>9.06</v>
      </c>
      <c r="S187" s="505">
        <f t="shared" si="27"/>
        <v>117.78846153846155</v>
      </c>
    </row>
    <row r="188" spans="1:19" ht="20.100000000000001" customHeight="1">
      <c r="A188" s="550" t="s">
        <v>684</v>
      </c>
      <c r="B188" s="498" t="s">
        <v>685</v>
      </c>
      <c r="C188" s="499" t="s">
        <v>10</v>
      </c>
      <c r="D188" s="500" t="s">
        <v>130</v>
      </c>
      <c r="E188" s="501">
        <v>0</v>
      </c>
      <c r="F188" s="502">
        <v>0</v>
      </c>
      <c r="G188" s="502">
        <v>0</v>
      </c>
      <c r="H188" s="502">
        <v>0</v>
      </c>
      <c r="I188" s="502">
        <v>0</v>
      </c>
      <c r="J188" s="503">
        <v>8.16</v>
      </c>
      <c r="K188" s="504">
        <v>8.16</v>
      </c>
      <c r="L188" s="501">
        <v>0</v>
      </c>
      <c r="M188" s="502">
        <v>0</v>
      </c>
      <c r="N188" s="502">
        <v>0</v>
      </c>
      <c r="O188" s="502">
        <v>0</v>
      </c>
      <c r="P188" s="502">
        <v>0</v>
      </c>
      <c r="Q188" s="503">
        <v>2.27</v>
      </c>
      <c r="R188" s="504">
        <v>2.27</v>
      </c>
      <c r="S188" s="505">
        <f t="shared" si="27"/>
        <v>-72.181372549019613</v>
      </c>
    </row>
    <row r="189" spans="1:19" ht="20.100000000000001" customHeight="1">
      <c r="A189" s="550" t="s">
        <v>401</v>
      </c>
      <c r="B189" s="498" t="s">
        <v>544</v>
      </c>
      <c r="C189" s="499" t="s">
        <v>10</v>
      </c>
      <c r="D189" s="500" t="s">
        <v>130</v>
      </c>
      <c r="E189" s="501">
        <v>0</v>
      </c>
      <c r="F189" s="502">
        <v>1.67</v>
      </c>
      <c r="G189" s="502">
        <v>0.12</v>
      </c>
      <c r="H189" s="502">
        <v>0</v>
      </c>
      <c r="I189" s="502">
        <v>0</v>
      </c>
      <c r="J189" s="503">
        <v>9.39</v>
      </c>
      <c r="K189" s="504">
        <v>9.39</v>
      </c>
      <c r="L189" s="501">
        <v>0</v>
      </c>
      <c r="M189" s="502">
        <v>1.0900000000000001</v>
      </c>
      <c r="N189" s="502">
        <v>0</v>
      </c>
      <c r="O189" s="502">
        <v>0</v>
      </c>
      <c r="P189" s="502">
        <v>0</v>
      </c>
      <c r="Q189" s="503">
        <v>10.38</v>
      </c>
      <c r="R189" s="504">
        <v>10.38</v>
      </c>
      <c r="S189" s="505">
        <f t="shared" si="27"/>
        <v>10.543130990415328</v>
      </c>
    </row>
    <row r="190" spans="1:19" ht="20.100000000000001" customHeight="1">
      <c r="A190" s="550" t="s">
        <v>402</v>
      </c>
      <c r="B190" s="498" t="s">
        <v>545</v>
      </c>
      <c r="C190" s="499" t="s">
        <v>10</v>
      </c>
      <c r="D190" s="500" t="s">
        <v>130</v>
      </c>
      <c r="E190" s="501">
        <v>0</v>
      </c>
      <c r="F190" s="502">
        <v>0.9</v>
      </c>
      <c r="G190" s="502">
        <v>0</v>
      </c>
      <c r="H190" s="502">
        <v>0</v>
      </c>
      <c r="I190" s="502">
        <v>0</v>
      </c>
      <c r="J190" s="503">
        <v>22.15</v>
      </c>
      <c r="K190" s="504">
        <v>22.15</v>
      </c>
      <c r="L190" s="501">
        <v>0</v>
      </c>
      <c r="M190" s="502">
        <v>1.31</v>
      </c>
      <c r="N190" s="502">
        <v>0</v>
      </c>
      <c r="O190" s="502">
        <v>0</v>
      </c>
      <c r="P190" s="502">
        <v>0</v>
      </c>
      <c r="Q190" s="503">
        <v>21.06</v>
      </c>
      <c r="R190" s="504">
        <v>21.06</v>
      </c>
      <c r="S190" s="505">
        <f t="shared" si="27"/>
        <v>-4.9209932279909658</v>
      </c>
    </row>
    <row r="191" spans="1:19" ht="20.100000000000001" customHeight="1">
      <c r="A191" s="550" t="s">
        <v>166</v>
      </c>
      <c r="B191" s="498" t="s">
        <v>165</v>
      </c>
      <c r="C191" s="499" t="s">
        <v>10</v>
      </c>
      <c r="D191" s="500" t="s">
        <v>130</v>
      </c>
      <c r="E191" s="501">
        <v>0.01</v>
      </c>
      <c r="F191" s="502">
        <v>3.08</v>
      </c>
      <c r="G191" s="502">
        <v>0</v>
      </c>
      <c r="H191" s="502">
        <v>0</v>
      </c>
      <c r="I191" s="502">
        <v>0</v>
      </c>
      <c r="J191" s="503">
        <v>16.739999999999998</v>
      </c>
      <c r="K191" s="504">
        <v>16.739999999999998</v>
      </c>
      <c r="L191" s="501">
        <v>0.02</v>
      </c>
      <c r="M191" s="502">
        <v>2.4</v>
      </c>
      <c r="N191" s="502">
        <v>0</v>
      </c>
      <c r="O191" s="502">
        <v>0</v>
      </c>
      <c r="P191" s="502">
        <v>0</v>
      </c>
      <c r="Q191" s="503">
        <v>14.41</v>
      </c>
      <c r="R191" s="504">
        <v>14.41</v>
      </c>
      <c r="S191" s="505">
        <f t="shared" si="27"/>
        <v>-13.918757467144561</v>
      </c>
    </row>
    <row r="192" spans="1:19" ht="20.100000000000001" customHeight="1">
      <c r="A192" s="550" t="s">
        <v>516</v>
      </c>
      <c r="B192" s="498" t="s">
        <v>546</v>
      </c>
      <c r="C192" s="499" t="s">
        <v>10</v>
      </c>
      <c r="D192" s="500" t="s">
        <v>130</v>
      </c>
      <c r="E192" s="501">
        <v>0</v>
      </c>
      <c r="F192" s="502">
        <v>1.43</v>
      </c>
      <c r="G192" s="502">
        <v>0</v>
      </c>
      <c r="H192" s="502">
        <v>0</v>
      </c>
      <c r="I192" s="502">
        <v>0.7</v>
      </c>
      <c r="J192" s="503">
        <v>8.2100000000000009</v>
      </c>
      <c r="K192" s="504">
        <v>8.91</v>
      </c>
      <c r="L192" s="501">
        <v>0.01</v>
      </c>
      <c r="M192" s="502">
        <v>0.8</v>
      </c>
      <c r="N192" s="502">
        <v>0</v>
      </c>
      <c r="O192" s="502">
        <v>0</v>
      </c>
      <c r="P192" s="502">
        <v>0.53</v>
      </c>
      <c r="Q192" s="503">
        <v>6.58</v>
      </c>
      <c r="R192" s="504">
        <v>7.11</v>
      </c>
      <c r="S192" s="505">
        <f t="shared" si="27"/>
        <v>-20.202020202020201</v>
      </c>
    </row>
    <row r="193" spans="1:19" ht="20.100000000000001" customHeight="1">
      <c r="A193" s="550" t="s">
        <v>370</v>
      </c>
      <c r="B193" s="498" t="s">
        <v>394</v>
      </c>
      <c r="C193" s="499" t="s">
        <v>10</v>
      </c>
      <c r="D193" s="500" t="s">
        <v>130</v>
      </c>
      <c r="E193" s="501">
        <v>0</v>
      </c>
      <c r="F193" s="502">
        <v>0.15</v>
      </c>
      <c r="G193" s="502">
        <v>0</v>
      </c>
      <c r="H193" s="502">
        <v>0</v>
      </c>
      <c r="I193" s="502">
        <v>0</v>
      </c>
      <c r="J193" s="503">
        <v>0.78</v>
      </c>
      <c r="K193" s="504">
        <v>0.78</v>
      </c>
      <c r="L193" s="501">
        <v>0</v>
      </c>
      <c r="M193" s="502">
        <v>0.09</v>
      </c>
      <c r="N193" s="502">
        <v>0</v>
      </c>
      <c r="O193" s="502">
        <v>0</v>
      </c>
      <c r="P193" s="502">
        <v>0</v>
      </c>
      <c r="Q193" s="503">
        <v>1.46</v>
      </c>
      <c r="R193" s="504">
        <v>1.46</v>
      </c>
      <c r="S193" s="505">
        <f t="shared" si="27"/>
        <v>87.179487179487154</v>
      </c>
    </row>
    <row r="194" spans="1:19" ht="20.100000000000001" customHeight="1">
      <c r="A194" s="550" t="s">
        <v>686</v>
      </c>
      <c r="B194" s="498" t="s">
        <v>687</v>
      </c>
      <c r="C194" s="499" t="s">
        <v>10</v>
      </c>
      <c r="D194" s="500" t="s">
        <v>130</v>
      </c>
      <c r="E194" s="501">
        <v>0</v>
      </c>
      <c r="F194" s="502">
        <v>0.14000000000000001</v>
      </c>
      <c r="G194" s="502">
        <v>0</v>
      </c>
      <c r="H194" s="502">
        <v>0</v>
      </c>
      <c r="I194" s="502">
        <v>0</v>
      </c>
      <c r="J194" s="503">
        <v>3.26</v>
      </c>
      <c r="K194" s="504">
        <v>3.26</v>
      </c>
      <c r="L194" s="501">
        <v>0</v>
      </c>
      <c r="M194" s="502">
        <v>0.44</v>
      </c>
      <c r="N194" s="502">
        <v>0</v>
      </c>
      <c r="O194" s="502">
        <v>0</v>
      </c>
      <c r="P194" s="502">
        <v>0</v>
      </c>
      <c r="Q194" s="503">
        <v>2.2200000000000002</v>
      </c>
      <c r="R194" s="504">
        <v>2.2200000000000002</v>
      </c>
      <c r="S194" s="505">
        <f t="shared" si="27"/>
        <v>-31.901840490797539</v>
      </c>
    </row>
    <row r="195" spans="1:19" ht="20.100000000000001" customHeight="1">
      <c r="A195" s="550" t="s">
        <v>40</v>
      </c>
      <c r="B195" s="498" t="s">
        <v>164</v>
      </c>
      <c r="C195" s="499" t="s">
        <v>10</v>
      </c>
      <c r="D195" s="500" t="s">
        <v>130</v>
      </c>
      <c r="E195" s="501">
        <v>0</v>
      </c>
      <c r="F195" s="502">
        <v>0</v>
      </c>
      <c r="G195" s="502">
        <v>0</v>
      </c>
      <c r="H195" s="502">
        <v>0</v>
      </c>
      <c r="I195" s="502">
        <v>0</v>
      </c>
      <c r="J195" s="503">
        <v>7.34</v>
      </c>
      <c r="K195" s="504">
        <v>7.34</v>
      </c>
      <c r="L195" s="501">
        <v>0</v>
      </c>
      <c r="M195" s="502">
        <v>0</v>
      </c>
      <c r="N195" s="502">
        <v>0.28000000000000003</v>
      </c>
      <c r="O195" s="502">
        <v>0</v>
      </c>
      <c r="P195" s="502">
        <v>0</v>
      </c>
      <c r="Q195" s="503">
        <v>2.2000000000000002</v>
      </c>
      <c r="R195" s="504">
        <v>2.2000000000000002</v>
      </c>
      <c r="S195" s="505">
        <f t="shared" si="27"/>
        <v>-70.027247956403272</v>
      </c>
    </row>
    <row r="196" spans="1:19" ht="20.100000000000001" customHeight="1">
      <c r="A196" s="550" t="s">
        <v>371</v>
      </c>
      <c r="B196" s="498" t="s">
        <v>547</v>
      </c>
      <c r="C196" s="499" t="s">
        <v>10</v>
      </c>
      <c r="D196" s="500" t="s">
        <v>130</v>
      </c>
      <c r="E196" s="501">
        <v>0.01</v>
      </c>
      <c r="F196" s="502">
        <v>1.2</v>
      </c>
      <c r="G196" s="502">
        <v>0</v>
      </c>
      <c r="H196" s="502">
        <v>0</v>
      </c>
      <c r="I196" s="502">
        <v>0.62</v>
      </c>
      <c r="J196" s="503">
        <v>10.24</v>
      </c>
      <c r="K196" s="504">
        <v>10.86</v>
      </c>
      <c r="L196" s="501">
        <v>0.01</v>
      </c>
      <c r="M196" s="502">
        <v>0.94</v>
      </c>
      <c r="N196" s="502">
        <v>0</v>
      </c>
      <c r="O196" s="502">
        <v>0</v>
      </c>
      <c r="P196" s="502">
        <v>0.87</v>
      </c>
      <c r="Q196" s="503">
        <v>11.13</v>
      </c>
      <c r="R196" s="504">
        <v>12</v>
      </c>
      <c r="S196" s="505">
        <f t="shared" si="27"/>
        <v>10.497237569060779</v>
      </c>
    </row>
    <row r="197" spans="1:19" ht="20.100000000000001" customHeight="1">
      <c r="A197" s="550" t="s">
        <v>344</v>
      </c>
      <c r="B197" s="498" t="s">
        <v>548</v>
      </c>
      <c r="C197" s="499" t="s">
        <v>10</v>
      </c>
      <c r="D197" s="500" t="s">
        <v>130</v>
      </c>
      <c r="E197" s="501">
        <v>0</v>
      </c>
      <c r="F197" s="502">
        <v>0.17</v>
      </c>
      <c r="G197" s="502">
        <v>0</v>
      </c>
      <c r="H197" s="502">
        <v>0</v>
      </c>
      <c r="I197" s="502">
        <v>0</v>
      </c>
      <c r="J197" s="503">
        <v>2.38</v>
      </c>
      <c r="K197" s="504">
        <v>2.38</v>
      </c>
      <c r="L197" s="501">
        <v>0.01</v>
      </c>
      <c r="M197" s="502">
        <v>0.55000000000000004</v>
      </c>
      <c r="N197" s="502">
        <v>0</v>
      </c>
      <c r="O197" s="502">
        <v>0</v>
      </c>
      <c r="P197" s="502">
        <v>0</v>
      </c>
      <c r="Q197" s="503">
        <v>2.21</v>
      </c>
      <c r="R197" s="504">
        <v>2.21</v>
      </c>
      <c r="S197" s="505">
        <f t="shared" si="27"/>
        <v>-7.1428571428571397</v>
      </c>
    </row>
    <row r="198" spans="1:19" ht="20.100000000000001" customHeight="1">
      <c r="A198" s="550" t="s">
        <v>688</v>
      </c>
      <c r="B198" s="551" t="s">
        <v>689</v>
      </c>
      <c r="C198" s="499" t="s">
        <v>10</v>
      </c>
      <c r="D198" s="500" t="s">
        <v>130</v>
      </c>
      <c r="E198" s="501">
        <v>0</v>
      </c>
      <c r="F198" s="502">
        <v>0.26</v>
      </c>
      <c r="G198" s="502">
        <v>0</v>
      </c>
      <c r="H198" s="502">
        <v>0</v>
      </c>
      <c r="I198" s="502">
        <v>0</v>
      </c>
      <c r="J198" s="503">
        <v>0.24</v>
      </c>
      <c r="K198" s="504">
        <v>0.24</v>
      </c>
      <c r="L198" s="501">
        <v>0</v>
      </c>
      <c r="M198" s="502">
        <v>0.06</v>
      </c>
      <c r="N198" s="502">
        <v>0</v>
      </c>
      <c r="O198" s="502">
        <v>0</v>
      </c>
      <c r="P198" s="502">
        <v>0.01</v>
      </c>
      <c r="Q198" s="503">
        <v>0.54</v>
      </c>
      <c r="R198" s="504">
        <v>0.55000000000000004</v>
      </c>
      <c r="S198" s="505">
        <f t="shared" si="27"/>
        <v>129.16666666666669</v>
      </c>
    </row>
    <row r="199" spans="1:19" ht="20.100000000000001" customHeight="1">
      <c r="A199" s="550" t="s">
        <v>898</v>
      </c>
      <c r="B199" s="551" t="s">
        <v>899</v>
      </c>
      <c r="C199" s="499" t="s">
        <v>10</v>
      </c>
      <c r="D199" s="500" t="s">
        <v>130</v>
      </c>
      <c r="E199" s="501">
        <v>0</v>
      </c>
      <c r="F199" s="502">
        <v>0</v>
      </c>
      <c r="G199" s="502">
        <v>0</v>
      </c>
      <c r="H199" s="502">
        <v>0</v>
      </c>
      <c r="I199" s="502">
        <v>0</v>
      </c>
      <c r="J199" s="503">
        <v>0.09</v>
      </c>
      <c r="K199" s="504">
        <v>0.09</v>
      </c>
      <c r="L199" s="501">
        <v>0.01</v>
      </c>
      <c r="M199" s="502">
        <v>0.39</v>
      </c>
      <c r="N199" s="502">
        <v>0</v>
      </c>
      <c r="O199" s="502">
        <v>0</v>
      </c>
      <c r="P199" s="502">
        <v>0</v>
      </c>
      <c r="Q199" s="503">
        <v>0.26</v>
      </c>
      <c r="R199" s="504">
        <v>0.26</v>
      </c>
      <c r="S199" s="525">
        <f t="shared" si="27"/>
        <v>188.88888888888891</v>
      </c>
    </row>
    <row r="200" spans="1:19" ht="20.100000000000001" customHeight="1">
      <c r="A200" s="616"/>
      <c r="B200" s="617"/>
      <c r="C200" s="618"/>
      <c r="D200" s="619"/>
      <c r="E200" s="521"/>
      <c r="F200" s="522"/>
      <c r="G200" s="522"/>
      <c r="H200" s="522"/>
      <c r="I200" s="522"/>
      <c r="J200" s="523"/>
      <c r="K200" s="524"/>
      <c r="L200" s="521"/>
      <c r="M200" s="522"/>
      <c r="N200" s="522"/>
      <c r="O200" s="522"/>
      <c r="P200" s="522"/>
      <c r="Q200" s="523"/>
      <c r="R200" s="524"/>
      <c r="S200" s="525"/>
    </row>
    <row r="201" spans="1:19" ht="20.100000000000001" customHeight="1">
      <c r="A201" s="571" t="s">
        <v>273</v>
      </c>
      <c r="B201" s="572"/>
      <c r="C201" s="491"/>
      <c r="D201" s="492"/>
      <c r="E201" s="530">
        <f>SUM(E183:E200)</f>
        <v>0.02</v>
      </c>
      <c r="F201" s="531">
        <f t="shared" ref="F201:P201" si="28">SUM(F183:F200)</f>
        <v>11.18</v>
      </c>
      <c r="G201" s="531">
        <f t="shared" si="28"/>
        <v>0.12</v>
      </c>
      <c r="H201" s="531">
        <f t="shared" si="28"/>
        <v>0</v>
      </c>
      <c r="I201" s="531">
        <f t="shared" si="28"/>
        <v>1.6</v>
      </c>
      <c r="J201" s="531">
        <f t="shared" si="28"/>
        <v>105.95</v>
      </c>
      <c r="K201" s="532">
        <f t="shared" si="28"/>
        <v>107.55</v>
      </c>
      <c r="L201" s="530">
        <f t="shared" si="28"/>
        <v>6.0000000000000005E-2</v>
      </c>
      <c r="M201" s="531">
        <f t="shared" si="28"/>
        <v>9.7200000000000024</v>
      </c>
      <c r="N201" s="531">
        <f t="shared" si="28"/>
        <v>0.28000000000000003</v>
      </c>
      <c r="O201" s="531">
        <f t="shared" si="28"/>
        <v>0</v>
      </c>
      <c r="P201" s="531">
        <f t="shared" si="28"/>
        <v>1.41</v>
      </c>
      <c r="Q201" s="531">
        <f>SUM(Q183:Q200)</f>
        <v>95.539999999999992</v>
      </c>
      <c r="R201" s="532">
        <f>SUM(R183:R200)</f>
        <v>96.949999999999989</v>
      </c>
      <c r="S201" s="533">
        <f t="shared" ref="S201" si="29">((R201/K201)-1)*100</f>
        <v>-9.8558809855881062</v>
      </c>
    </row>
    <row r="202" spans="1:19" ht="20.100000000000001" customHeight="1">
      <c r="A202" s="557"/>
      <c r="B202" s="558"/>
      <c r="C202" s="559"/>
      <c r="D202" s="520"/>
      <c r="E202" s="538"/>
      <c r="F202" s="538"/>
      <c r="G202" s="538"/>
      <c r="H202" s="538"/>
      <c r="I202" s="538"/>
      <c r="J202" s="539"/>
      <c r="K202" s="538"/>
      <c r="L202" s="538"/>
      <c r="M202" s="538"/>
      <c r="N202" s="538"/>
      <c r="O202" s="538"/>
      <c r="P202" s="538"/>
      <c r="Q202" s="539"/>
      <c r="R202" s="538"/>
      <c r="S202" s="540"/>
    </row>
    <row r="203" spans="1:19" ht="20.100000000000001" customHeight="1">
      <c r="A203" s="473"/>
      <c r="B203" s="474"/>
      <c r="C203" s="475"/>
      <c r="D203" s="476"/>
      <c r="E203" s="1375" t="s">
        <v>1467</v>
      </c>
      <c r="F203" s="1376"/>
      <c r="G203" s="1376"/>
      <c r="H203" s="1376"/>
      <c r="I203" s="1376"/>
      <c r="J203" s="1376"/>
      <c r="K203" s="1377"/>
      <c r="L203" s="1375" t="s">
        <v>1468</v>
      </c>
      <c r="M203" s="1376"/>
      <c r="N203" s="1376"/>
      <c r="O203" s="1376"/>
      <c r="P203" s="1376"/>
      <c r="Q203" s="1376"/>
      <c r="R203" s="1377"/>
      <c r="S203" s="477"/>
    </row>
    <row r="204" spans="1:19" ht="39.950000000000003" customHeight="1">
      <c r="A204" s="479" t="s">
        <v>248</v>
      </c>
      <c r="B204" s="480" t="s">
        <v>57</v>
      </c>
      <c r="C204" s="481" t="s">
        <v>249</v>
      </c>
      <c r="D204" s="482" t="s">
        <v>250</v>
      </c>
      <c r="E204" s="483" t="s">
        <v>1405</v>
      </c>
      <c r="F204" s="484" t="s">
        <v>1499</v>
      </c>
      <c r="G204" s="818" t="s">
        <v>1498</v>
      </c>
      <c r="H204" s="845" t="s">
        <v>1513</v>
      </c>
      <c r="I204" s="845" t="s">
        <v>1514</v>
      </c>
      <c r="J204" s="818" t="s">
        <v>1406</v>
      </c>
      <c r="K204" s="274" t="s">
        <v>1515</v>
      </c>
      <c r="L204" s="483" t="s">
        <v>1405</v>
      </c>
      <c r="M204" s="484" t="s">
        <v>1499</v>
      </c>
      <c r="N204" s="818" t="s">
        <v>1498</v>
      </c>
      <c r="O204" s="845" t="s">
        <v>1513</v>
      </c>
      <c r="P204" s="845" t="s">
        <v>1514</v>
      </c>
      <c r="Q204" s="818" t="s">
        <v>1406</v>
      </c>
      <c r="R204" s="274" t="s">
        <v>1515</v>
      </c>
      <c r="S204" s="487" t="s">
        <v>1140</v>
      </c>
    </row>
    <row r="205" spans="1:19" ht="20.100000000000001" customHeight="1">
      <c r="A205" s="573" t="s">
        <v>260</v>
      </c>
      <c r="B205" s="574" t="s">
        <v>261</v>
      </c>
      <c r="C205" s="491" t="s">
        <v>60</v>
      </c>
      <c r="D205" s="492"/>
      <c r="E205" s="493" t="s">
        <v>60</v>
      </c>
      <c r="F205" s="494"/>
      <c r="G205" s="494"/>
      <c r="H205" s="494"/>
      <c r="I205" s="494"/>
      <c r="J205" s="494" t="s">
        <v>60</v>
      </c>
      <c r="K205" s="495"/>
      <c r="L205" s="493" t="s">
        <v>60</v>
      </c>
      <c r="M205" s="494" t="s">
        <v>60</v>
      </c>
      <c r="N205" s="494"/>
      <c r="O205" s="494"/>
      <c r="P205" s="494"/>
      <c r="Q205" s="494"/>
      <c r="R205" s="495" t="s">
        <v>60</v>
      </c>
      <c r="S205" s="496"/>
    </row>
    <row r="206" spans="1:19" ht="20.100000000000001" customHeight="1">
      <c r="A206" s="550" t="s">
        <v>345</v>
      </c>
      <c r="B206" s="498" t="s">
        <v>1410</v>
      </c>
      <c r="C206" s="499" t="s">
        <v>10</v>
      </c>
      <c r="D206" s="577" t="s">
        <v>1371</v>
      </c>
      <c r="E206" s="501">
        <v>0</v>
      </c>
      <c r="F206" s="502">
        <v>0.15</v>
      </c>
      <c r="G206" s="502">
        <v>0</v>
      </c>
      <c r="H206" s="502">
        <v>0</v>
      </c>
      <c r="I206" s="502">
        <v>0.26</v>
      </c>
      <c r="J206" s="503">
        <v>2.96</v>
      </c>
      <c r="K206" s="504">
        <v>3.2199999999999998</v>
      </c>
      <c r="L206" s="501">
        <v>0.01</v>
      </c>
      <c r="M206" s="502">
        <v>0.05</v>
      </c>
      <c r="N206" s="502">
        <v>0</v>
      </c>
      <c r="O206" s="502">
        <v>0</v>
      </c>
      <c r="P206" s="502">
        <v>0.08</v>
      </c>
      <c r="Q206" s="503">
        <v>0.83</v>
      </c>
      <c r="R206" s="504">
        <v>0.90999999999999992</v>
      </c>
      <c r="S206" s="525">
        <f>((R206/K206)-1)*100</f>
        <v>-71.739130434782624</v>
      </c>
    </row>
    <row r="207" spans="1:19" ht="20.100000000000001" customHeight="1">
      <c r="A207" s="550" t="s">
        <v>1263</v>
      </c>
      <c r="B207" s="498" t="s">
        <v>1411</v>
      </c>
      <c r="C207" s="499" t="s">
        <v>10</v>
      </c>
      <c r="D207" s="577" t="s">
        <v>1371</v>
      </c>
      <c r="E207" s="501">
        <v>0</v>
      </c>
      <c r="F207" s="502">
        <v>0</v>
      </c>
      <c r="G207" s="502">
        <v>0</v>
      </c>
      <c r="H207" s="502">
        <v>0</v>
      </c>
      <c r="I207" s="502">
        <v>0</v>
      </c>
      <c r="J207" s="503">
        <v>0</v>
      </c>
      <c r="K207" s="504">
        <v>0</v>
      </c>
      <c r="L207" s="501">
        <v>0</v>
      </c>
      <c r="M207" s="502">
        <v>0</v>
      </c>
      <c r="N207" s="502">
        <v>0</v>
      </c>
      <c r="O207" s="502">
        <v>0</v>
      </c>
      <c r="P207" s="502">
        <v>0</v>
      </c>
      <c r="Q207" s="503">
        <v>0</v>
      </c>
      <c r="R207" s="504">
        <v>0</v>
      </c>
      <c r="S207" s="525" t="e">
        <f>((R207/K207)-1)*100</f>
        <v>#DIV/0!</v>
      </c>
    </row>
    <row r="208" spans="1:19" ht="20.100000000000001" customHeight="1">
      <c r="A208" s="550" t="s">
        <v>34</v>
      </c>
      <c r="B208" s="498" t="s">
        <v>1412</v>
      </c>
      <c r="C208" s="499" t="s">
        <v>10</v>
      </c>
      <c r="D208" s="577" t="s">
        <v>1371</v>
      </c>
      <c r="E208" s="501">
        <v>0</v>
      </c>
      <c r="F208" s="502">
        <v>0.14000000000000001</v>
      </c>
      <c r="G208" s="502">
        <v>0</v>
      </c>
      <c r="H208" s="502">
        <v>0</v>
      </c>
      <c r="I208" s="502">
        <v>0</v>
      </c>
      <c r="J208" s="503">
        <v>8.34</v>
      </c>
      <c r="K208" s="504">
        <v>8.34</v>
      </c>
      <c r="L208" s="501">
        <v>0</v>
      </c>
      <c r="M208" s="502">
        <v>0</v>
      </c>
      <c r="N208" s="502">
        <v>0</v>
      </c>
      <c r="O208" s="502">
        <v>0</v>
      </c>
      <c r="P208" s="502">
        <v>0</v>
      </c>
      <c r="Q208" s="503">
        <v>6.89</v>
      </c>
      <c r="R208" s="504">
        <v>6.89</v>
      </c>
      <c r="S208" s="525">
        <f>((R208/K208)-1)*100</f>
        <v>-17.386091127098325</v>
      </c>
    </row>
    <row r="209" spans="1:19" ht="20.100000000000001" customHeight="1">
      <c r="A209" s="521" t="s">
        <v>517</v>
      </c>
      <c r="B209" s="524" t="s">
        <v>1413</v>
      </c>
      <c r="C209" s="499" t="s">
        <v>10</v>
      </c>
      <c r="D209" s="577" t="s">
        <v>1371</v>
      </c>
      <c r="E209" s="501">
        <v>0</v>
      </c>
      <c r="F209" s="501">
        <v>0.76</v>
      </c>
      <c r="G209" s="501">
        <v>0</v>
      </c>
      <c r="H209" s="501">
        <v>0</v>
      </c>
      <c r="I209" s="501">
        <v>0</v>
      </c>
      <c r="J209" s="501">
        <v>2.0499999999999998</v>
      </c>
      <c r="K209" s="501">
        <v>2.0499999999999998</v>
      </c>
      <c r="L209" s="501">
        <v>0</v>
      </c>
      <c r="M209" s="501">
        <v>1.35</v>
      </c>
      <c r="N209" s="501">
        <v>0</v>
      </c>
      <c r="O209" s="501">
        <v>0</v>
      </c>
      <c r="P209" s="501">
        <v>0</v>
      </c>
      <c r="Q209" s="501">
        <v>4.03</v>
      </c>
      <c r="R209" s="501">
        <v>4.03</v>
      </c>
      <c r="S209" s="525">
        <f>((R209/K209)-1)*100</f>
        <v>96.585365853658558</v>
      </c>
    </row>
    <row r="210" spans="1:19" ht="20.100000000000001" customHeight="1">
      <c r="A210" s="497" t="s">
        <v>346</v>
      </c>
      <c r="B210" s="498" t="s">
        <v>549</v>
      </c>
      <c r="C210" s="499" t="s">
        <v>10</v>
      </c>
      <c r="D210" s="500" t="s">
        <v>132</v>
      </c>
      <c r="E210" s="501">
        <v>0</v>
      </c>
      <c r="F210" s="502">
        <v>0</v>
      </c>
      <c r="G210" s="502">
        <v>0</v>
      </c>
      <c r="H210" s="502">
        <v>0</v>
      </c>
      <c r="I210" s="502">
        <v>0</v>
      </c>
      <c r="J210" s="503">
        <v>3.81</v>
      </c>
      <c r="K210" s="504">
        <v>3.81</v>
      </c>
      <c r="L210" s="501">
        <v>0</v>
      </c>
      <c r="M210" s="502">
        <v>0</v>
      </c>
      <c r="N210" s="502">
        <v>0</v>
      </c>
      <c r="O210" s="502">
        <v>0</v>
      </c>
      <c r="P210" s="502">
        <v>1.59</v>
      </c>
      <c r="Q210" s="503">
        <v>3.08</v>
      </c>
      <c r="R210" s="504">
        <v>4.67</v>
      </c>
      <c r="S210" s="505">
        <f t="shared" ref="S210:S232" si="30">((R210/K210)-1)*100</f>
        <v>22.572178477690287</v>
      </c>
    </row>
    <row r="211" spans="1:19" ht="20.100000000000001" customHeight="1">
      <c r="A211" s="497" t="s">
        <v>67</v>
      </c>
      <c r="B211" s="498" t="s">
        <v>174</v>
      </c>
      <c r="C211" s="499" t="s">
        <v>10</v>
      </c>
      <c r="D211" s="500" t="s">
        <v>132</v>
      </c>
      <c r="E211" s="501">
        <v>0</v>
      </c>
      <c r="F211" s="502">
        <v>0</v>
      </c>
      <c r="G211" s="502">
        <v>0</v>
      </c>
      <c r="H211" s="502">
        <v>0</v>
      </c>
      <c r="I211" s="502">
        <v>0</v>
      </c>
      <c r="J211" s="503">
        <v>1.85</v>
      </c>
      <c r="K211" s="504">
        <v>1.85</v>
      </c>
      <c r="L211" s="501">
        <v>0</v>
      </c>
      <c r="M211" s="502">
        <v>0</v>
      </c>
      <c r="N211" s="502">
        <v>0</v>
      </c>
      <c r="O211" s="502">
        <v>0</v>
      </c>
      <c r="P211" s="502">
        <v>0</v>
      </c>
      <c r="Q211" s="503">
        <v>1.29</v>
      </c>
      <c r="R211" s="504">
        <v>1.29</v>
      </c>
      <c r="S211" s="505">
        <f t="shared" si="30"/>
        <v>-30.270270270270274</v>
      </c>
    </row>
    <row r="212" spans="1:19" ht="20.100000000000001" customHeight="1">
      <c r="A212" s="497" t="s">
        <v>431</v>
      </c>
      <c r="B212" s="498" t="s">
        <v>550</v>
      </c>
      <c r="C212" s="499" t="s">
        <v>10</v>
      </c>
      <c r="D212" s="500" t="s">
        <v>132</v>
      </c>
      <c r="E212" s="501">
        <v>0</v>
      </c>
      <c r="F212" s="502">
        <v>0</v>
      </c>
      <c r="G212" s="502">
        <v>0</v>
      </c>
      <c r="H212" s="502">
        <v>0</v>
      </c>
      <c r="I212" s="502">
        <v>0</v>
      </c>
      <c r="J212" s="503">
        <v>2.87</v>
      </c>
      <c r="K212" s="504">
        <v>2.87</v>
      </c>
      <c r="L212" s="501">
        <v>0</v>
      </c>
      <c r="M212" s="502">
        <v>0</v>
      </c>
      <c r="N212" s="502">
        <v>0</v>
      </c>
      <c r="O212" s="502">
        <v>0</v>
      </c>
      <c r="P212" s="502">
        <v>0</v>
      </c>
      <c r="Q212" s="503">
        <v>0.04</v>
      </c>
      <c r="R212" s="504">
        <v>0.04</v>
      </c>
      <c r="S212" s="505">
        <f t="shared" si="30"/>
        <v>-98.606271777003485</v>
      </c>
    </row>
    <row r="213" spans="1:19" ht="20.100000000000001" customHeight="1">
      <c r="A213" s="497" t="s">
        <v>513</v>
      </c>
      <c r="B213" s="498" t="s">
        <v>542</v>
      </c>
      <c r="C213" s="499" t="s">
        <v>10</v>
      </c>
      <c r="D213" s="500" t="s">
        <v>132</v>
      </c>
      <c r="E213" s="501">
        <v>0</v>
      </c>
      <c r="F213" s="502">
        <v>1.75</v>
      </c>
      <c r="G213" s="502">
        <v>0</v>
      </c>
      <c r="H213" s="502">
        <v>0</v>
      </c>
      <c r="I213" s="502">
        <v>0</v>
      </c>
      <c r="J213" s="503">
        <v>4.2699999999999996</v>
      </c>
      <c r="K213" s="504">
        <v>4.2699999999999996</v>
      </c>
      <c r="L213" s="501">
        <v>0</v>
      </c>
      <c r="M213" s="502">
        <v>1.19</v>
      </c>
      <c r="N213" s="502">
        <v>0</v>
      </c>
      <c r="O213" s="502">
        <v>0</v>
      </c>
      <c r="P213" s="502">
        <v>0</v>
      </c>
      <c r="Q213" s="503">
        <v>7.65</v>
      </c>
      <c r="R213" s="504">
        <v>7.65</v>
      </c>
      <c r="S213" s="505">
        <f t="shared" si="30"/>
        <v>79.156908665105405</v>
      </c>
    </row>
    <row r="214" spans="1:19" ht="20.100000000000001" customHeight="1">
      <c r="A214" s="497" t="s">
        <v>173</v>
      </c>
      <c r="B214" s="498" t="s">
        <v>172</v>
      </c>
      <c r="C214" s="499" t="s">
        <v>10</v>
      </c>
      <c r="D214" s="500" t="s">
        <v>132</v>
      </c>
      <c r="E214" s="501">
        <v>0.01</v>
      </c>
      <c r="F214" s="502">
        <v>1.24</v>
      </c>
      <c r="G214" s="502">
        <v>0</v>
      </c>
      <c r="H214" s="502">
        <v>0</v>
      </c>
      <c r="I214" s="502">
        <v>0</v>
      </c>
      <c r="J214" s="503">
        <v>30.33</v>
      </c>
      <c r="K214" s="504">
        <v>30.33</v>
      </c>
      <c r="L214" s="501">
        <v>0.01</v>
      </c>
      <c r="M214" s="502">
        <v>1.79</v>
      </c>
      <c r="N214" s="502">
        <v>0</v>
      </c>
      <c r="O214" s="502">
        <v>0</v>
      </c>
      <c r="P214" s="502">
        <v>0</v>
      </c>
      <c r="Q214" s="503">
        <v>25.18</v>
      </c>
      <c r="R214" s="504">
        <v>25.18</v>
      </c>
      <c r="S214" s="505">
        <f t="shared" si="30"/>
        <v>-16.979887899769196</v>
      </c>
    </row>
    <row r="215" spans="1:19" ht="20.100000000000001" customHeight="1">
      <c r="A215" s="497" t="s">
        <v>368</v>
      </c>
      <c r="B215" s="498" t="s">
        <v>551</v>
      </c>
      <c r="C215" s="499" t="s">
        <v>10</v>
      </c>
      <c r="D215" s="500" t="s">
        <v>132</v>
      </c>
      <c r="E215" s="501">
        <v>0.01</v>
      </c>
      <c r="F215" s="502">
        <v>1.1499999999999999</v>
      </c>
      <c r="G215" s="502">
        <v>0</v>
      </c>
      <c r="H215" s="502">
        <v>0</v>
      </c>
      <c r="I215" s="502">
        <v>0</v>
      </c>
      <c r="J215" s="503">
        <v>9.41</v>
      </c>
      <c r="K215" s="504">
        <v>9.41</v>
      </c>
      <c r="L215" s="501">
        <v>0.01</v>
      </c>
      <c r="M215" s="502">
        <v>1.6</v>
      </c>
      <c r="N215" s="502">
        <v>0</v>
      </c>
      <c r="O215" s="502">
        <v>0</v>
      </c>
      <c r="P215" s="502">
        <v>0</v>
      </c>
      <c r="Q215" s="503">
        <v>12.23</v>
      </c>
      <c r="R215" s="504">
        <v>12.23</v>
      </c>
      <c r="S215" s="505">
        <f t="shared" si="30"/>
        <v>29.968119022316685</v>
      </c>
    </row>
    <row r="216" spans="1:19" ht="20.100000000000001" customHeight="1">
      <c r="A216" s="497" t="s">
        <v>880</v>
      </c>
      <c r="B216" s="498" t="s">
        <v>881</v>
      </c>
      <c r="C216" s="499" t="s">
        <v>10</v>
      </c>
      <c r="D216" s="500" t="s">
        <v>132</v>
      </c>
      <c r="E216" s="501">
        <v>0</v>
      </c>
      <c r="F216" s="502">
        <v>0.06</v>
      </c>
      <c r="G216" s="502">
        <v>0</v>
      </c>
      <c r="H216" s="502">
        <v>0</v>
      </c>
      <c r="I216" s="502">
        <v>0</v>
      </c>
      <c r="J216" s="503">
        <v>7.0000000000000007E-2</v>
      </c>
      <c r="K216" s="504">
        <v>7.0000000000000007E-2</v>
      </c>
      <c r="L216" s="501">
        <v>0</v>
      </c>
      <c r="M216" s="502">
        <v>0.3</v>
      </c>
      <c r="N216" s="502">
        <v>0</v>
      </c>
      <c r="O216" s="502">
        <v>0</v>
      </c>
      <c r="P216" s="502">
        <v>0</v>
      </c>
      <c r="Q216" s="503">
        <v>0.39</v>
      </c>
      <c r="R216" s="504">
        <v>0.39</v>
      </c>
      <c r="S216" s="505">
        <f t="shared" si="30"/>
        <v>457.14285714285711</v>
      </c>
    </row>
    <row r="217" spans="1:19" ht="20.100000000000001" customHeight="1">
      <c r="A217" s="497" t="s">
        <v>1254</v>
      </c>
      <c r="B217" s="498" t="s">
        <v>1414</v>
      </c>
      <c r="C217" s="499" t="s">
        <v>10</v>
      </c>
      <c r="D217" s="500" t="s">
        <v>132</v>
      </c>
      <c r="E217" s="501">
        <v>0</v>
      </c>
      <c r="F217" s="502">
        <v>0</v>
      </c>
      <c r="G217" s="502">
        <v>0</v>
      </c>
      <c r="H217" s="502">
        <v>0</v>
      </c>
      <c r="I217" s="502">
        <v>0</v>
      </c>
      <c r="J217" s="503">
        <v>0</v>
      </c>
      <c r="K217" s="504">
        <v>0</v>
      </c>
      <c r="L217" s="501">
        <v>0.01</v>
      </c>
      <c r="M217" s="502">
        <v>0</v>
      </c>
      <c r="N217" s="502">
        <v>0</v>
      </c>
      <c r="O217" s="502">
        <v>0</v>
      </c>
      <c r="P217" s="502">
        <v>0</v>
      </c>
      <c r="Q217" s="503">
        <v>0.04</v>
      </c>
      <c r="R217" s="504">
        <v>0.04</v>
      </c>
      <c r="S217" s="507" t="e">
        <f t="shared" si="30"/>
        <v>#DIV/0!</v>
      </c>
    </row>
    <row r="218" spans="1:19" ht="20.100000000000001" customHeight="1">
      <c r="A218" s="497" t="s">
        <v>515</v>
      </c>
      <c r="B218" s="498" t="s">
        <v>596</v>
      </c>
      <c r="C218" s="499" t="s">
        <v>10</v>
      </c>
      <c r="D218" s="500" t="s">
        <v>132</v>
      </c>
      <c r="E218" s="501">
        <v>0</v>
      </c>
      <c r="F218" s="502">
        <v>0</v>
      </c>
      <c r="G218" s="502">
        <v>0</v>
      </c>
      <c r="H218" s="502">
        <v>0</v>
      </c>
      <c r="I218" s="502">
        <v>0</v>
      </c>
      <c r="J218" s="503">
        <v>3.51</v>
      </c>
      <c r="K218" s="504">
        <v>3.51</v>
      </c>
      <c r="L218" s="501">
        <v>0</v>
      </c>
      <c r="M218" s="502">
        <v>0</v>
      </c>
      <c r="N218" s="502">
        <v>0</v>
      </c>
      <c r="O218" s="502">
        <v>0</v>
      </c>
      <c r="P218" s="502">
        <v>0</v>
      </c>
      <c r="Q218" s="503">
        <v>1.06</v>
      </c>
      <c r="R218" s="504">
        <v>1.06</v>
      </c>
      <c r="S218" s="505">
        <f t="shared" si="30"/>
        <v>-69.800569800569789</v>
      </c>
    </row>
    <row r="219" spans="1:19" ht="20.100000000000001" customHeight="1">
      <c r="A219" s="497" t="s">
        <v>171</v>
      </c>
      <c r="B219" s="498" t="s">
        <v>170</v>
      </c>
      <c r="C219" s="499" t="s">
        <v>10</v>
      </c>
      <c r="D219" s="500" t="s">
        <v>132</v>
      </c>
      <c r="E219" s="501">
        <v>0</v>
      </c>
      <c r="F219" s="502">
        <v>0.8</v>
      </c>
      <c r="G219" s="502">
        <v>0</v>
      </c>
      <c r="H219" s="502">
        <v>0</v>
      </c>
      <c r="I219" s="502">
        <v>1.24</v>
      </c>
      <c r="J219" s="503">
        <v>26.5</v>
      </c>
      <c r="K219" s="504">
        <v>27.74</v>
      </c>
      <c r="L219" s="501">
        <v>0</v>
      </c>
      <c r="M219" s="502">
        <v>1.64</v>
      </c>
      <c r="N219" s="502">
        <v>0</v>
      </c>
      <c r="O219" s="502">
        <v>0</v>
      </c>
      <c r="P219" s="502">
        <v>0</v>
      </c>
      <c r="Q219" s="503">
        <v>18.489999999999998</v>
      </c>
      <c r="R219" s="504">
        <v>18.489999999999998</v>
      </c>
      <c r="S219" s="505">
        <f t="shared" si="30"/>
        <v>-33.345349675558765</v>
      </c>
    </row>
    <row r="220" spans="1:19" ht="20.100000000000001" customHeight="1">
      <c r="A220" s="497" t="s">
        <v>573</v>
      </c>
      <c r="B220" s="498" t="s">
        <v>690</v>
      </c>
      <c r="C220" s="499" t="s">
        <v>10</v>
      </c>
      <c r="D220" s="500" t="s">
        <v>132</v>
      </c>
      <c r="E220" s="501">
        <v>0</v>
      </c>
      <c r="F220" s="502">
        <v>0.51</v>
      </c>
      <c r="G220" s="502">
        <v>0</v>
      </c>
      <c r="H220" s="502">
        <v>0</v>
      </c>
      <c r="I220" s="502">
        <v>0</v>
      </c>
      <c r="J220" s="503">
        <v>5.16</v>
      </c>
      <c r="K220" s="504">
        <v>5.16</v>
      </c>
      <c r="L220" s="501">
        <v>0.01</v>
      </c>
      <c r="M220" s="502">
        <v>0.5</v>
      </c>
      <c r="N220" s="502">
        <v>0</v>
      </c>
      <c r="O220" s="502">
        <v>0</v>
      </c>
      <c r="P220" s="502">
        <v>0</v>
      </c>
      <c r="Q220" s="503">
        <v>8.25</v>
      </c>
      <c r="R220" s="504">
        <v>8.25</v>
      </c>
      <c r="S220" s="505">
        <f t="shared" si="30"/>
        <v>59.883720930232556</v>
      </c>
    </row>
    <row r="221" spans="1:19" ht="20.100000000000001" customHeight="1">
      <c r="A221" s="497" t="s">
        <v>77</v>
      </c>
      <c r="B221" s="498" t="s">
        <v>169</v>
      </c>
      <c r="C221" s="499" t="s">
        <v>10</v>
      </c>
      <c r="D221" s="500" t="s">
        <v>132</v>
      </c>
      <c r="E221" s="501">
        <v>0.01</v>
      </c>
      <c r="F221" s="502">
        <v>2.81</v>
      </c>
      <c r="G221" s="502">
        <v>0</v>
      </c>
      <c r="H221" s="502">
        <v>0</v>
      </c>
      <c r="I221" s="502">
        <v>1.86</v>
      </c>
      <c r="J221" s="503">
        <v>38.99</v>
      </c>
      <c r="K221" s="504">
        <v>40.85</v>
      </c>
      <c r="L221" s="501">
        <v>0</v>
      </c>
      <c r="M221" s="502">
        <v>2.46</v>
      </c>
      <c r="N221" s="502">
        <v>0</v>
      </c>
      <c r="O221" s="502">
        <v>0</v>
      </c>
      <c r="P221" s="502">
        <v>2.91</v>
      </c>
      <c r="Q221" s="503">
        <v>31.14</v>
      </c>
      <c r="R221" s="504">
        <v>34.049999999999997</v>
      </c>
      <c r="S221" s="505">
        <f t="shared" si="30"/>
        <v>-16.646266829865375</v>
      </c>
    </row>
    <row r="222" spans="1:19" ht="20.100000000000001" customHeight="1">
      <c r="A222" s="508" t="s">
        <v>29</v>
      </c>
      <c r="B222" s="498" t="s">
        <v>168</v>
      </c>
      <c r="C222" s="499" t="s">
        <v>10</v>
      </c>
      <c r="D222" s="500" t="s">
        <v>132</v>
      </c>
      <c r="E222" s="501">
        <v>0</v>
      </c>
      <c r="F222" s="502">
        <v>0.51</v>
      </c>
      <c r="G222" s="502">
        <v>0</v>
      </c>
      <c r="H222" s="502">
        <v>0</v>
      </c>
      <c r="I222" s="502">
        <v>0</v>
      </c>
      <c r="J222" s="503">
        <v>3.5</v>
      </c>
      <c r="K222" s="504">
        <v>3.5</v>
      </c>
      <c r="L222" s="501">
        <v>0</v>
      </c>
      <c r="M222" s="502">
        <v>0.35</v>
      </c>
      <c r="N222" s="502">
        <v>0</v>
      </c>
      <c r="O222" s="502">
        <v>0</v>
      </c>
      <c r="P222" s="502">
        <v>0</v>
      </c>
      <c r="Q222" s="503">
        <v>3.84</v>
      </c>
      <c r="R222" s="504">
        <v>3.84</v>
      </c>
      <c r="S222" s="505">
        <f t="shared" si="30"/>
        <v>9.7142857142857189</v>
      </c>
    </row>
    <row r="223" spans="1:19" ht="20.100000000000001" customHeight="1">
      <c r="A223" s="508" t="s">
        <v>890</v>
      </c>
      <c r="B223" s="498" t="s">
        <v>891</v>
      </c>
      <c r="C223" s="499" t="s">
        <v>10</v>
      </c>
      <c r="D223" s="500" t="s">
        <v>132</v>
      </c>
      <c r="E223" s="501">
        <v>0</v>
      </c>
      <c r="F223" s="502">
        <v>0.05</v>
      </c>
      <c r="G223" s="502">
        <v>0</v>
      </c>
      <c r="H223" s="502">
        <v>0</v>
      </c>
      <c r="I223" s="502">
        <v>0</v>
      </c>
      <c r="J223" s="503">
        <v>0.17</v>
      </c>
      <c r="K223" s="504">
        <v>0.17</v>
      </c>
      <c r="L223" s="501">
        <v>0</v>
      </c>
      <c r="M223" s="502">
        <v>0.16</v>
      </c>
      <c r="N223" s="502">
        <v>0</v>
      </c>
      <c r="O223" s="502">
        <v>0</v>
      </c>
      <c r="P223" s="502">
        <v>0</v>
      </c>
      <c r="Q223" s="503">
        <v>0.38</v>
      </c>
      <c r="R223" s="504">
        <v>0.38</v>
      </c>
      <c r="S223" s="505">
        <f t="shared" si="30"/>
        <v>123.52941176470588</v>
      </c>
    </row>
    <row r="224" spans="1:19" ht="20.100000000000001" customHeight="1">
      <c r="A224" s="508" t="s">
        <v>1415</v>
      </c>
      <c r="B224" s="498" t="s">
        <v>1416</v>
      </c>
      <c r="C224" s="499" t="s">
        <v>10</v>
      </c>
      <c r="D224" s="500" t="s">
        <v>132</v>
      </c>
      <c r="E224" s="501">
        <v>0</v>
      </c>
      <c r="F224" s="502">
        <v>0</v>
      </c>
      <c r="G224" s="502">
        <v>0</v>
      </c>
      <c r="H224" s="502">
        <v>0</v>
      </c>
      <c r="I224" s="502">
        <v>0</v>
      </c>
      <c r="J224" s="503">
        <v>0</v>
      </c>
      <c r="K224" s="504">
        <v>0</v>
      </c>
      <c r="L224" s="501">
        <v>0</v>
      </c>
      <c r="M224" s="502">
        <v>0</v>
      </c>
      <c r="N224" s="502">
        <v>0</v>
      </c>
      <c r="O224" s="502">
        <v>0</v>
      </c>
      <c r="P224" s="502">
        <v>0</v>
      </c>
      <c r="Q224" s="503">
        <v>0.02</v>
      </c>
      <c r="R224" s="504">
        <v>0.02</v>
      </c>
      <c r="S224" s="507" t="e">
        <f t="shared" si="30"/>
        <v>#DIV/0!</v>
      </c>
    </row>
    <row r="225" spans="1:19" ht="20.100000000000001" customHeight="1">
      <c r="A225" s="508" t="s">
        <v>1298</v>
      </c>
      <c r="B225" s="498" t="s">
        <v>1417</v>
      </c>
      <c r="C225" s="499" t="s">
        <v>10</v>
      </c>
      <c r="D225" s="500" t="s">
        <v>132</v>
      </c>
      <c r="E225" s="501">
        <v>0</v>
      </c>
      <c r="F225" s="502">
        <v>0</v>
      </c>
      <c r="G225" s="502">
        <v>0</v>
      </c>
      <c r="H225" s="502">
        <v>0</v>
      </c>
      <c r="I225" s="502">
        <v>0</v>
      </c>
      <c r="J225" s="503">
        <v>0</v>
      </c>
      <c r="K225" s="504">
        <v>0</v>
      </c>
      <c r="L225" s="501">
        <v>0</v>
      </c>
      <c r="M225" s="502">
        <v>0.25</v>
      </c>
      <c r="N225" s="502">
        <v>0</v>
      </c>
      <c r="O225" s="502">
        <v>0</v>
      </c>
      <c r="P225" s="502">
        <v>0</v>
      </c>
      <c r="Q225" s="503">
        <v>0.68</v>
      </c>
      <c r="R225" s="504">
        <v>0.68</v>
      </c>
      <c r="S225" s="507" t="e">
        <f t="shared" si="30"/>
        <v>#DIV/0!</v>
      </c>
    </row>
    <row r="226" spans="1:19" ht="20.100000000000001" customHeight="1">
      <c r="A226" s="508" t="s">
        <v>1308</v>
      </c>
      <c r="B226" s="498" t="s">
        <v>1418</v>
      </c>
      <c r="C226" s="499" t="s">
        <v>10</v>
      </c>
      <c r="D226" s="500" t="s">
        <v>132</v>
      </c>
      <c r="E226" s="501">
        <v>0</v>
      </c>
      <c r="F226" s="502">
        <v>0</v>
      </c>
      <c r="G226" s="502">
        <v>0</v>
      </c>
      <c r="H226" s="502">
        <v>0</v>
      </c>
      <c r="I226" s="502">
        <v>0</v>
      </c>
      <c r="J226" s="503">
        <v>0</v>
      </c>
      <c r="K226" s="504">
        <v>0</v>
      </c>
      <c r="L226" s="501">
        <v>0</v>
      </c>
      <c r="M226" s="502">
        <v>0</v>
      </c>
      <c r="N226" s="502">
        <v>0</v>
      </c>
      <c r="O226" s="502">
        <v>0</v>
      </c>
      <c r="P226" s="502">
        <v>0</v>
      </c>
      <c r="Q226" s="503">
        <v>0.03</v>
      </c>
      <c r="R226" s="504">
        <v>0.03</v>
      </c>
      <c r="S226" s="507" t="e">
        <f t="shared" si="30"/>
        <v>#DIV/0!</v>
      </c>
    </row>
    <row r="227" spans="1:19" ht="20.100000000000001" customHeight="1">
      <c r="A227" s="497" t="s">
        <v>78</v>
      </c>
      <c r="B227" s="498" t="s">
        <v>167</v>
      </c>
      <c r="C227" s="499" t="s">
        <v>10</v>
      </c>
      <c r="D227" s="500" t="s">
        <v>132</v>
      </c>
      <c r="E227" s="501">
        <v>0</v>
      </c>
      <c r="F227" s="502">
        <v>0.31</v>
      </c>
      <c r="G227" s="502">
        <v>0</v>
      </c>
      <c r="H227" s="502">
        <v>0</v>
      </c>
      <c r="I227" s="502">
        <v>0</v>
      </c>
      <c r="J227" s="503">
        <v>13.42</v>
      </c>
      <c r="K227" s="504">
        <v>13.42</v>
      </c>
      <c r="L227" s="501">
        <v>0</v>
      </c>
      <c r="M227" s="502">
        <v>0.6</v>
      </c>
      <c r="N227" s="502">
        <v>0.1</v>
      </c>
      <c r="O227" s="502">
        <v>0</v>
      </c>
      <c r="P227" s="502">
        <v>0</v>
      </c>
      <c r="Q227" s="503">
        <v>4.76</v>
      </c>
      <c r="R227" s="504">
        <v>4.76</v>
      </c>
      <c r="S227" s="505">
        <f t="shared" si="30"/>
        <v>-64.530551415797319</v>
      </c>
    </row>
    <row r="228" spans="1:19" ht="20.100000000000001" customHeight="1">
      <c r="A228" s="497" t="s">
        <v>404</v>
      </c>
      <c r="B228" s="498" t="s">
        <v>416</v>
      </c>
      <c r="C228" s="499" t="s">
        <v>10</v>
      </c>
      <c r="D228" s="500" t="s">
        <v>132</v>
      </c>
      <c r="E228" s="501">
        <v>0</v>
      </c>
      <c r="F228" s="502">
        <v>0.11</v>
      </c>
      <c r="G228" s="502">
        <v>0</v>
      </c>
      <c r="H228" s="502">
        <v>0</v>
      </c>
      <c r="I228" s="502">
        <v>0</v>
      </c>
      <c r="J228" s="503">
        <v>3.4</v>
      </c>
      <c r="K228" s="504">
        <v>3.4</v>
      </c>
      <c r="L228" s="501">
        <v>0</v>
      </c>
      <c r="M228" s="502">
        <v>0</v>
      </c>
      <c r="N228" s="502">
        <v>0</v>
      </c>
      <c r="O228" s="502">
        <v>0</v>
      </c>
      <c r="P228" s="502">
        <v>0</v>
      </c>
      <c r="Q228" s="503">
        <v>0</v>
      </c>
      <c r="R228" s="504">
        <v>0</v>
      </c>
      <c r="S228" s="505">
        <f t="shared" si="30"/>
        <v>-100</v>
      </c>
    </row>
    <row r="229" spans="1:19" ht="20.100000000000001" customHeight="1">
      <c r="A229" s="497" t="s">
        <v>691</v>
      </c>
      <c r="B229" s="498" t="s">
        <v>692</v>
      </c>
      <c r="C229" s="499" t="s">
        <v>10</v>
      </c>
      <c r="D229" s="500" t="s">
        <v>132</v>
      </c>
      <c r="E229" s="501">
        <v>0</v>
      </c>
      <c r="F229" s="502">
        <v>0.84</v>
      </c>
      <c r="G229" s="502">
        <v>0</v>
      </c>
      <c r="H229" s="502">
        <v>0</v>
      </c>
      <c r="I229" s="502">
        <v>0</v>
      </c>
      <c r="J229" s="503">
        <v>0.63</v>
      </c>
      <c r="K229" s="504">
        <v>0.63</v>
      </c>
      <c r="L229" s="501">
        <v>0</v>
      </c>
      <c r="M229" s="502">
        <v>0.7</v>
      </c>
      <c r="N229" s="502">
        <v>0</v>
      </c>
      <c r="O229" s="502">
        <v>0</v>
      </c>
      <c r="P229" s="502">
        <v>0</v>
      </c>
      <c r="Q229" s="503">
        <v>2.71</v>
      </c>
      <c r="R229" s="504">
        <v>2.71</v>
      </c>
      <c r="S229" s="505">
        <f t="shared" si="30"/>
        <v>330.15873015873012</v>
      </c>
    </row>
    <row r="230" spans="1:19" ht="20.100000000000001" customHeight="1">
      <c r="A230" s="497" t="s">
        <v>519</v>
      </c>
      <c r="B230" s="498" t="s">
        <v>552</v>
      </c>
      <c r="C230" s="499" t="s">
        <v>10</v>
      </c>
      <c r="D230" s="500" t="s">
        <v>132</v>
      </c>
      <c r="E230" s="501">
        <v>0</v>
      </c>
      <c r="F230" s="502">
        <v>1.93</v>
      </c>
      <c r="G230" s="502">
        <v>0</v>
      </c>
      <c r="H230" s="502">
        <v>0</v>
      </c>
      <c r="I230" s="502">
        <v>0</v>
      </c>
      <c r="J230" s="503">
        <v>41.36</v>
      </c>
      <c r="K230" s="504">
        <v>41.36</v>
      </c>
      <c r="L230" s="501">
        <v>0</v>
      </c>
      <c r="M230" s="502">
        <v>3.44</v>
      </c>
      <c r="N230" s="502">
        <v>0</v>
      </c>
      <c r="O230" s="502">
        <v>0</v>
      </c>
      <c r="P230" s="502">
        <v>0</v>
      </c>
      <c r="Q230" s="503">
        <v>38.15</v>
      </c>
      <c r="R230" s="504">
        <v>38.15</v>
      </c>
      <c r="S230" s="505">
        <f t="shared" si="30"/>
        <v>-7.7611218568665379</v>
      </c>
    </row>
    <row r="231" spans="1:19" ht="20.100000000000001" customHeight="1">
      <c r="A231" s="497" t="s">
        <v>575</v>
      </c>
      <c r="B231" s="498" t="s">
        <v>585</v>
      </c>
      <c r="C231" s="499" t="s">
        <v>10</v>
      </c>
      <c r="D231" s="500" t="s">
        <v>132</v>
      </c>
      <c r="E231" s="501">
        <v>0</v>
      </c>
      <c r="F231" s="502">
        <v>0.49</v>
      </c>
      <c r="G231" s="502">
        <v>0</v>
      </c>
      <c r="H231" s="502">
        <v>0</v>
      </c>
      <c r="I231" s="502">
        <v>0</v>
      </c>
      <c r="J231" s="503">
        <v>3.21</v>
      </c>
      <c r="K231" s="504">
        <v>3.21</v>
      </c>
      <c r="L231" s="501">
        <v>0</v>
      </c>
      <c r="M231" s="502">
        <v>0</v>
      </c>
      <c r="N231" s="502">
        <v>0</v>
      </c>
      <c r="O231" s="502">
        <v>0</v>
      </c>
      <c r="P231" s="502">
        <v>0.01</v>
      </c>
      <c r="Q231" s="503">
        <v>1.24</v>
      </c>
      <c r="R231" s="504">
        <v>1.25</v>
      </c>
      <c r="S231" s="505">
        <f t="shared" si="30"/>
        <v>-61.059190031152653</v>
      </c>
    </row>
    <row r="232" spans="1:19" ht="20.100000000000001" customHeight="1">
      <c r="A232" s="497" t="s">
        <v>693</v>
      </c>
      <c r="B232" s="498" t="s">
        <v>694</v>
      </c>
      <c r="C232" s="499" t="s">
        <v>10</v>
      </c>
      <c r="D232" s="500" t="s">
        <v>132</v>
      </c>
      <c r="E232" s="501">
        <v>0</v>
      </c>
      <c r="F232" s="502">
        <v>0.27</v>
      </c>
      <c r="G232" s="502">
        <v>0</v>
      </c>
      <c r="H232" s="502">
        <v>0</v>
      </c>
      <c r="I232" s="502">
        <v>0</v>
      </c>
      <c r="J232" s="503">
        <v>0.27</v>
      </c>
      <c r="K232" s="504">
        <v>0.27</v>
      </c>
      <c r="L232" s="501">
        <v>0</v>
      </c>
      <c r="M232" s="502">
        <v>0.02</v>
      </c>
      <c r="N232" s="502">
        <v>0</v>
      </c>
      <c r="O232" s="502">
        <v>0</v>
      </c>
      <c r="P232" s="502">
        <v>0.01</v>
      </c>
      <c r="Q232" s="503">
        <v>0.28000000000000003</v>
      </c>
      <c r="R232" s="504">
        <v>0.29000000000000004</v>
      </c>
      <c r="S232" s="505">
        <f t="shared" si="30"/>
        <v>7.4074074074074181</v>
      </c>
    </row>
    <row r="233" spans="1:19" ht="20.100000000000001" customHeight="1">
      <c r="A233" s="552"/>
      <c r="B233" s="553"/>
      <c r="C233" s="547"/>
      <c r="D233" s="520"/>
      <c r="E233" s="521"/>
      <c r="F233" s="522"/>
      <c r="G233" s="522"/>
      <c r="H233" s="522"/>
      <c r="I233" s="522"/>
      <c r="J233" s="523"/>
      <c r="K233" s="524"/>
      <c r="L233" s="521"/>
      <c r="M233" s="522"/>
      <c r="N233" s="522"/>
      <c r="O233" s="522"/>
      <c r="P233" s="522"/>
      <c r="Q233" s="523"/>
      <c r="R233" s="524"/>
      <c r="S233" s="525"/>
    </row>
    <row r="234" spans="1:19" ht="20.100000000000001" customHeight="1">
      <c r="A234" s="1438" t="s">
        <v>274</v>
      </c>
      <c r="B234" s="1439"/>
      <c r="C234" s="491"/>
      <c r="D234" s="492"/>
      <c r="E234" s="530">
        <f>SUM(E205:E233)</f>
        <v>0.03</v>
      </c>
      <c r="F234" s="531">
        <f t="shared" ref="F234:P234" si="31">SUM(F205:F233)</f>
        <v>13.879999999999999</v>
      </c>
      <c r="G234" s="531">
        <f t="shared" si="31"/>
        <v>0</v>
      </c>
      <c r="H234" s="531">
        <f t="shared" si="31"/>
        <v>0</v>
      </c>
      <c r="I234" s="531">
        <f t="shared" si="31"/>
        <v>3.3600000000000003</v>
      </c>
      <c r="J234" s="531">
        <f t="shared" si="31"/>
        <v>206.07999999999998</v>
      </c>
      <c r="K234" s="532">
        <f t="shared" si="31"/>
        <v>209.44</v>
      </c>
      <c r="L234" s="530">
        <f t="shared" si="31"/>
        <v>0.05</v>
      </c>
      <c r="M234" s="531">
        <f t="shared" si="31"/>
        <v>16.399999999999999</v>
      </c>
      <c r="N234" s="531">
        <f t="shared" si="31"/>
        <v>0.1</v>
      </c>
      <c r="O234" s="531">
        <f t="shared" si="31"/>
        <v>0</v>
      </c>
      <c r="P234" s="531">
        <f t="shared" si="31"/>
        <v>4.5999999999999996</v>
      </c>
      <c r="Q234" s="531">
        <f>SUM(Q205:Q233)</f>
        <v>172.68000000000004</v>
      </c>
      <c r="R234" s="532">
        <f>SUM(R205:R233)</f>
        <v>177.28</v>
      </c>
      <c r="S234" s="533">
        <f t="shared" ref="S234" si="32">((R234/K234)-1)*100</f>
        <v>-15.355233002291824</v>
      </c>
    </row>
    <row r="235" spans="1:19" ht="20.100000000000001" customHeight="1">
      <c r="A235" s="557"/>
      <c r="B235" s="558"/>
      <c r="C235" s="559"/>
      <c r="D235" s="520"/>
      <c r="E235" s="538"/>
      <c r="F235" s="538"/>
      <c r="G235" s="538"/>
      <c r="H235" s="538"/>
      <c r="I235" s="538"/>
      <c r="J235" s="539"/>
      <c r="K235" s="538"/>
      <c r="L235" s="538"/>
      <c r="M235" s="538"/>
      <c r="N235" s="538"/>
      <c r="O235" s="538"/>
      <c r="P235" s="538"/>
      <c r="Q235" s="539"/>
      <c r="R235" s="538"/>
      <c r="S235" s="540"/>
    </row>
    <row r="236" spans="1:19" ht="20.100000000000001" customHeight="1">
      <c r="A236" s="473"/>
      <c r="B236" s="474"/>
      <c r="C236" s="475"/>
      <c r="D236" s="476"/>
      <c r="E236" s="1375" t="s">
        <v>1467</v>
      </c>
      <c r="F236" s="1376"/>
      <c r="G236" s="1376"/>
      <c r="H236" s="1376"/>
      <c r="I236" s="1376"/>
      <c r="J236" s="1376"/>
      <c r="K236" s="1377"/>
      <c r="L236" s="1375" t="s">
        <v>1468</v>
      </c>
      <c r="M236" s="1376"/>
      <c r="N236" s="1376"/>
      <c r="O236" s="1376"/>
      <c r="P236" s="1376"/>
      <c r="Q236" s="1376"/>
      <c r="R236" s="1377"/>
      <c r="S236" s="477"/>
    </row>
    <row r="237" spans="1:19" ht="39.950000000000003" customHeight="1">
      <c r="A237" s="479" t="s">
        <v>248</v>
      </c>
      <c r="B237" s="480" t="s">
        <v>57</v>
      </c>
      <c r="C237" s="481" t="s">
        <v>249</v>
      </c>
      <c r="D237" s="482" t="s">
        <v>250</v>
      </c>
      <c r="E237" s="483" t="s">
        <v>1405</v>
      </c>
      <c r="F237" s="484" t="s">
        <v>1499</v>
      </c>
      <c r="G237" s="818" t="s">
        <v>1498</v>
      </c>
      <c r="H237" s="845" t="s">
        <v>1513</v>
      </c>
      <c r="I237" s="845" t="s">
        <v>1514</v>
      </c>
      <c r="J237" s="818" t="s">
        <v>1406</v>
      </c>
      <c r="K237" s="274" t="s">
        <v>1515</v>
      </c>
      <c r="L237" s="483" t="s">
        <v>1405</v>
      </c>
      <c r="M237" s="484" t="s">
        <v>1499</v>
      </c>
      <c r="N237" s="818" t="s">
        <v>1498</v>
      </c>
      <c r="O237" s="845" t="s">
        <v>1513</v>
      </c>
      <c r="P237" s="845" t="s">
        <v>1514</v>
      </c>
      <c r="Q237" s="818" t="s">
        <v>1406</v>
      </c>
      <c r="R237" s="274" t="s">
        <v>1515</v>
      </c>
      <c r="S237" s="487" t="s">
        <v>1140</v>
      </c>
    </row>
    <row r="238" spans="1:19" ht="20.100000000000001" customHeight="1">
      <c r="A238" s="620" t="s">
        <v>263</v>
      </c>
      <c r="B238" s="621" t="s">
        <v>264</v>
      </c>
      <c r="C238" s="491" t="s">
        <v>60</v>
      </c>
      <c r="D238" s="492"/>
      <c r="E238" s="493" t="s">
        <v>60</v>
      </c>
      <c r="F238" s="494"/>
      <c r="G238" s="494"/>
      <c r="H238" s="494"/>
      <c r="I238" s="494"/>
      <c r="J238" s="494" t="s">
        <v>60</v>
      </c>
      <c r="K238" s="495"/>
      <c r="L238" s="493" t="s">
        <v>60</v>
      </c>
      <c r="M238" s="494" t="s">
        <v>60</v>
      </c>
      <c r="N238" s="494"/>
      <c r="O238" s="494"/>
      <c r="P238" s="494"/>
      <c r="Q238" s="494"/>
      <c r="R238" s="495" t="s">
        <v>60</v>
      </c>
      <c r="S238" s="496"/>
    </row>
    <row r="239" spans="1:19" ht="20.100000000000001" customHeight="1">
      <c r="A239" s="550" t="s">
        <v>307</v>
      </c>
      <c r="B239" s="498" t="s">
        <v>308</v>
      </c>
      <c r="C239" s="499" t="s">
        <v>10</v>
      </c>
      <c r="D239" s="500" t="s">
        <v>136</v>
      </c>
      <c r="E239" s="501">
        <v>0</v>
      </c>
      <c r="F239" s="502">
        <v>0</v>
      </c>
      <c r="G239" s="502">
        <v>0</v>
      </c>
      <c r="H239" s="502">
        <v>0</v>
      </c>
      <c r="I239" s="502">
        <v>0</v>
      </c>
      <c r="J239" s="503">
        <v>4.92</v>
      </c>
      <c r="K239" s="504">
        <v>4.92</v>
      </c>
      <c r="L239" s="501">
        <v>0</v>
      </c>
      <c r="M239" s="502">
        <v>1.01</v>
      </c>
      <c r="N239" s="502">
        <v>0</v>
      </c>
      <c r="O239" s="502">
        <v>0</v>
      </c>
      <c r="P239" s="502">
        <v>0</v>
      </c>
      <c r="Q239" s="503">
        <v>4.09</v>
      </c>
      <c r="R239" s="504">
        <v>4.09</v>
      </c>
      <c r="S239" s="505">
        <f>((R239/K239)-1)*100</f>
        <v>-16.869918699186993</v>
      </c>
    </row>
    <row r="240" spans="1:19" ht="20.100000000000001" customHeight="1">
      <c r="A240" s="497" t="s">
        <v>695</v>
      </c>
      <c r="B240" s="498" t="s">
        <v>1120</v>
      </c>
      <c r="C240" s="499" t="s">
        <v>10</v>
      </c>
      <c r="D240" s="500" t="s">
        <v>136</v>
      </c>
      <c r="E240" s="501">
        <v>0</v>
      </c>
      <c r="F240" s="502">
        <v>0</v>
      </c>
      <c r="G240" s="502">
        <v>0</v>
      </c>
      <c r="H240" s="502">
        <v>0</v>
      </c>
      <c r="I240" s="502">
        <v>0</v>
      </c>
      <c r="J240" s="503">
        <v>0.5</v>
      </c>
      <c r="K240" s="504">
        <v>0.5</v>
      </c>
      <c r="L240" s="501">
        <v>0</v>
      </c>
      <c r="M240" s="502">
        <v>0</v>
      </c>
      <c r="N240" s="502">
        <v>0</v>
      </c>
      <c r="O240" s="502">
        <v>0</v>
      </c>
      <c r="P240" s="502">
        <v>0</v>
      </c>
      <c r="Q240" s="503">
        <v>0</v>
      </c>
      <c r="R240" s="504">
        <v>0</v>
      </c>
      <c r="S240" s="505">
        <f t="shared" ref="S240:S241" si="33">((R240/K240)-1)*100</f>
        <v>-100</v>
      </c>
    </row>
    <row r="241" spans="1:19" ht="20.100000000000001" customHeight="1">
      <c r="A241" s="497" t="s">
        <v>696</v>
      </c>
      <c r="B241" s="498" t="s">
        <v>697</v>
      </c>
      <c r="C241" s="499" t="s">
        <v>10</v>
      </c>
      <c r="D241" s="500" t="s">
        <v>136</v>
      </c>
      <c r="E241" s="501">
        <v>0</v>
      </c>
      <c r="F241" s="502">
        <v>0</v>
      </c>
      <c r="G241" s="502">
        <v>0</v>
      </c>
      <c r="H241" s="502">
        <v>0</v>
      </c>
      <c r="I241" s="502">
        <v>0</v>
      </c>
      <c r="J241" s="503">
        <v>1.59</v>
      </c>
      <c r="K241" s="504">
        <v>1.59</v>
      </c>
      <c r="L241" s="501">
        <v>0</v>
      </c>
      <c r="M241" s="502">
        <v>0</v>
      </c>
      <c r="N241" s="502">
        <v>0</v>
      </c>
      <c r="O241" s="502">
        <v>0</v>
      </c>
      <c r="P241" s="502">
        <v>0</v>
      </c>
      <c r="Q241" s="503">
        <v>1.05</v>
      </c>
      <c r="R241" s="504">
        <v>1.05</v>
      </c>
      <c r="S241" s="505">
        <f t="shared" si="33"/>
        <v>-33.962264150943398</v>
      </c>
    </row>
    <row r="242" spans="1:19" ht="20.100000000000001" customHeight="1">
      <c r="A242" s="497" t="s">
        <v>698</v>
      </c>
      <c r="B242" s="498" t="s">
        <v>1422</v>
      </c>
      <c r="C242" s="499" t="s">
        <v>10</v>
      </c>
      <c r="D242" s="577" t="s">
        <v>1423</v>
      </c>
      <c r="E242" s="501">
        <v>0</v>
      </c>
      <c r="F242" s="502">
        <v>0</v>
      </c>
      <c r="G242" s="502">
        <v>0</v>
      </c>
      <c r="H242" s="502">
        <v>0</v>
      </c>
      <c r="I242" s="502">
        <v>0</v>
      </c>
      <c r="J242" s="503">
        <v>0.1</v>
      </c>
      <c r="K242" s="504">
        <v>0.1</v>
      </c>
      <c r="L242" s="501">
        <v>0</v>
      </c>
      <c r="M242" s="502">
        <v>0</v>
      </c>
      <c r="N242" s="502">
        <v>0</v>
      </c>
      <c r="O242" s="502">
        <v>0</v>
      </c>
      <c r="P242" s="502">
        <v>0</v>
      </c>
      <c r="Q242" s="503">
        <v>0.11</v>
      </c>
      <c r="R242" s="504">
        <v>0.11</v>
      </c>
      <c r="S242" s="525"/>
    </row>
    <row r="243" spans="1:19" ht="20.100000000000001" customHeight="1">
      <c r="A243" s="521"/>
      <c r="B243" s="524"/>
      <c r="C243" s="562"/>
      <c r="D243" s="520"/>
      <c r="E243" s="521"/>
      <c r="F243" s="522"/>
      <c r="G243" s="522"/>
      <c r="H243" s="522"/>
      <c r="I243" s="522"/>
      <c r="J243" s="523"/>
      <c r="K243" s="524"/>
      <c r="L243" s="521"/>
      <c r="M243" s="522"/>
      <c r="N243" s="522"/>
      <c r="O243" s="522"/>
      <c r="P243" s="522"/>
      <c r="Q243" s="523"/>
      <c r="R243" s="524"/>
      <c r="S243" s="496"/>
    </row>
    <row r="244" spans="1:19" ht="20.100000000000001" customHeight="1">
      <c r="A244" s="622" t="s">
        <v>1142</v>
      </c>
      <c r="B244" s="623"/>
      <c r="C244" s="491"/>
      <c r="D244" s="492"/>
      <c r="E244" s="530">
        <f>SUM(E238:E243)</f>
        <v>0</v>
      </c>
      <c r="F244" s="531">
        <f t="shared" ref="F244:P244" si="34">SUM(F238:F243)</f>
        <v>0</v>
      </c>
      <c r="G244" s="531">
        <f t="shared" si="34"/>
        <v>0</v>
      </c>
      <c r="H244" s="531">
        <f t="shared" si="34"/>
        <v>0</v>
      </c>
      <c r="I244" s="531">
        <f t="shared" si="34"/>
        <v>0</v>
      </c>
      <c r="J244" s="531">
        <f t="shared" si="34"/>
        <v>7.1099999999999994</v>
      </c>
      <c r="K244" s="532">
        <f t="shared" si="34"/>
        <v>7.1099999999999994</v>
      </c>
      <c r="L244" s="530">
        <f t="shared" si="34"/>
        <v>0</v>
      </c>
      <c r="M244" s="531">
        <f t="shared" si="34"/>
        <v>1.01</v>
      </c>
      <c r="N244" s="531">
        <f t="shared" si="34"/>
        <v>0</v>
      </c>
      <c r="O244" s="531">
        <f t="shared" si="34"/>
        <v>0</v>
      </c>
      <c r="P244" s="531">
        <f t="shared" si="34"/>
        <v>0</v>
      </c>
      <c r="Q244" s="531">
        <f>SUM(Q238:Q243)</f>
        <v>5.25</v>
      </c>
      <c r="R244" s="532">
        <f>SUM(R238:R243)</f>
        <v>5.25</v>
      </c>
      <c r="S244" s="533">
        <f t="shared" ref="S244" si="35">((R244/K244)-1)*100</f>
        <v>-26.160337552742607</v>
      </c>
    </row>
    <row r="245" spans="1:19" ht="20.100000000000001" customHeight="1">
      <c r="A245" s="557"/>
      <c r="B245" s="558"/>
      <c r="C245" s="559"/>
      <c r="D245" s="520"/>
      <c r="E245" s="538"/>
      <c r="F245" s="538"/>
      <c r="G245" s="538"/>
      <c r="H245" s="538"/>
      <c r="I245" s="538"/>
      <c r="J245" s="539"/>
      <c r="K245" s="538"/>
      <c r="L245" s="538"/>
      <c r="M245" s="538"/>
      <c r="N245" s="538"/>
      <c r="O245" s="538"/>
      <c r="P245" s="538"/>
      <c r="Q245" s="539"/>
      <c r="R245" s="538"/>
      <c r="S245" s="540"/>
    </row>
    <row r="246" spans="1:19" ht="20.100000000000001" hidden="1" customHeight="1">
      <c r="A246" s="473" t="s">
        <v>248</v>
      </c>
      <c r="B246" s="474" t="s">
        <v>57</v>
      </c>
      <c r="C246" s="475" t="s">
        <v>249</v>
      </c>
      <c r="D246" s="476" t="s">
        <v>250</v>
      </c>
      <c r="E246" s="592" t="s">
        <v>595</v>
      </c>
      <c r="F246" s="593"/>
      <c r="G246" s="593"/>
      <c r="H246" s="593"/>
      <c r="I246" s="593"/>
      <c r="J246" s="594"/>
      <c r="K246" s="595"/>
      <c r="L246" s="592" t="s">
        <v>620</v>
      </c>
      <c r="M246" s="593"/>
      <c r="N246" s="593"/>
      <c r="O246" s="593"/>
      <c r="P246" s="593"/>
      <c r="Q246" s="594"/>
      <c r="R246" s="595"/>
      <c r="S246" s="624" t="s">
        <v>56</v>
      </c>
    </row>
    <row r="247" spans="1:19" ht="20.100000000000001" hidden="1" customHeight="1">
      <c r="A247" s="625"/>
      <c r="B247" s="626"/>
      <c r="C247" s="627"/>
      <c r="D247" s="628"/>
      <c r="E247" s="541" t="s">
        <v>58</v>
      </c>
      <c r="F247" s="484" t="s">
        <v>420</v>
      </c>
      <c r="G247" s="484"/>
      <c r="H247" s="484"/>
      <c r="I247" s="484" t="s">
        <v>325</v>
      </c>
      <c r="J247" s="542" t="s">
        <v>323</v>
      </c>
      <c r="K247" s="485" t="s">
        <v>324</v>
      </c>
      <c r="L247" s="541" t="s">
        <v>58</v>
      </c>
      <c r="M247" s="484" t="s">
        <v>420</v>
      </c>
      <c r="N247" s="484" t="s">
        <v>325</v>
      </c>
      <c r="O247" s="484"/>
      <c r="P247" s="484"/>
      <c r="Q247" s="542" t="s">
        <v>323</v>
      </c>
      <c r="R247" s="485" t="s">
        <v>324</v>
      </c>
      <c r="S247" s="487" t="s">
        <v>59</v>
      </c>
    </row>
    <row r="248" spans="1:19" ht="20.100000000000001" hidden="1" customHeight="1">
      <c r="A248" s="517"/>
      <c r="B248" s="629"/>
      <c r="C248" s="519"/>
      <c r="D248" s="520"/>
      <c r="E248" s="521"/>
      <c r="F248" s="522"/>
      <c r="G248" s="522"/>
      <c r="H248" s="522"/>
      <c r="I248" s="522"/>
      <c r="J248" s="523"/>
      <c r="K248" s="524"/>
      <c r="L248" s="521"/>
      <c r="M248" s="522"/>
      <c r="N248" s="522"/>
      <c r="O248" s="522"/>
      <c r="P248" s="522"/>
      <c r="Q248" s="523"/>
      <c r="R248" s="524"/>
      <c r="S248" s="525"/>
    </row>
    <row r="249" spans="1:19" ht="20.100000000000001" hidden="1" customHeight="1">
      <c r="A249" s="630" t="s">
        <v>864</v>
      </c>
      <c r="B249" s="631" t="s">
        <v>875</v>
      </c>
      <c r="C249" s="491" t="s">
        <v>60</v>
      </c>
      <c r="D249" s="492"/>
      <c r="E249" s="493" t="s">
        <v>60</v>
      </c>
      <c r="F249" s="494"/>
      <c r="G249" s="494"/>
      <c r="H249" s="494"/>
      <c r="I249" s="494"/>
      <c r="J249" s="494" t="s">
        <v>60</v>
      </c>
      <c r="K249" s="495"/>
      <c r="L249" s="493" t="s">
        <v>60</v>
      </c>
      <c r="M249" s="494" t="s">
        <v>60</v>
      </c>
      <c r="N249" s="494"/>
      <c r="O249" s="494"/>
      <c r="P249" s="494"/>
      <c r="Q249" s="494"/>
      <c r="R249" s="495" t="s">
        <v>60</v>
      </c>
      <c r="S249" s="496"/>
    </row>
    <row r="250" spans="1:19" ht="20.100000000000001" hidden="1" customHeight="1">
      <c r="A250" s="552"/>
      <c r="B250" s="632"/>
      <c r="C250" s="547"/>
      <c r="D250" s="633"/>
      <c r="E250" s="501"/>
      <c r="F250" s="502"/>
      <c r="G250" s="502"/>
      <c r="H250" s="502"/>
      <c r="I250" s="502"/>
      <c r="J250" s="503"/>
      <c r="K250" s="504">
        <f t="shared" ref="K250:K256" si="36">I250+J250</f>
        <v>0</v>
      </c>
      <c r="L250" s="501"/>
      <c r="M250" s="502"/>
      <c r="N250" s="502"/>
      <c r="O250" s="502"/>
      <c r="P250" s="502"/>
      <c r="Q250" s="503"/>
      <c r="R250" s="504">
        <f t="shared" ref="R250:R256" si="37">N250+Q250</f>
        <v>0</v>
      </c>
      <c r="S250" s="505" t="e">
        <f t="shared" ref="S250:S256" si="38">((R250/K250)-1)*100</f>
        <v>#DIV/0!</v>
      </c>
    </row>
    <row r="251" spans="1:19" ht="20.100000000000001" hidden="1" customHeight="1">
      <c r="A251" s="552"/>
      <c r="B251" s="632"/>
      <c r="C251" s="547"/>
      <c r="D251" s="633"/>
      <c r="E251" s="501"/>
      <c r="F251" s="502"/>
      <c r="G251" s="502"/>
      <c r="H251" s="502"/>
      <c r="I251" s="502"/>
      <c r="J251" s="503"/>
      <c r="K251" s="504">
        <f t="shared" si="36"/>
        <v>0</v>
      </c>
      <c r="L251" s="501"/>
      <c r="M251" s="502"/>
      <c r="N251" s="502"/>
      <c r="O251" s="502"/>
      <c r="P251" s="502"/>
      <c r="Q251" s="503"/>
      <c r="R251" s="504">
        <f t="shared" si="37"/>
        <v>0</v>
      </c>
      <c r="S251" s="505" t="e">
        <f t="shared" si="38"/>
        <v>#DIV/0!</v>
      </c>
    </row>
    <row r="252" spans="1:19" ht="20.100000000000001" hidden="1" customHeight="1">
      <c r="A252" s="552"/>
      <c r="B252" s="632"/>
      <c r="C252" s="547"/>
      <c r="D252" s="633"/>
      <c r="E252" s="501"/>
      <c r="F252" s="502"/>
      <c r="G252" s="502"/>
      <c r="H252" s="502"/>
      <c r="I252" s="502"/>
      <c r="J252" s="503"/>
      <c r="K252" s="504">
        <f t="shared" si="36"/>
        <v>0</v>
      </c>
      <c r="L252" s="501"/>
      <c r="M252" s="502"/>
      <c r="N252" s="502"/>
      <c r="O252" s="502"/>
      <c r="P252" s="502"/>
      <c r="Q252" s="503"/>
      <c r="R252" s="504">
        <f t="shared" si="37"/>
        <v>0</v>
      </c>
      <c r="S252" s="505" t="e">
        <f t="shared" si="38"/>
        <v>#DIV/0!</v>
      </c>
    </row>
    <row r="253" spans="1:19" ht="20.100000000000001" hidden="1" customHeight="1">
      <c r="A253" s="552"/>
      <c r="B253" s="632"/>
      <c r="C253" s="547"/>
      <c r="D253" s="633"/>
      <c r="E253" s="501"/>
      <c r="F253" s="502"/>
      <c r="G253" s="502"/>
      <c r="H253" s="502"/>
      <c r="I253" s="502"/>
      <c r="J253" s="503"/>
      <c r="K253" s="504">
        <f t="shared" si="36"/>
        <v>0</v>
      </c>
      <c r="L253" s="501"/>
      <c r="M253" s="502"/>
      <c r="N253" s="502"/>
      <c r="O253" s="502"/>
      <c r="P253" s="502"/>
      <c r="Q253" s="503"/>
      <c r="R253" s="504">
        <f t="shared" si="37"/>
        <v>0</v>
      </c>
      <c r="S253" s="505" t="e">
        <f t="shared" si="38"/>
        <v>#DIV/0!</v>
      </c>
    </row>
    <row r="254" spans="1:19" ht="20.100000000000001" hidden="1" customHeight="1">
      <c r="A254" s="552"/>
      <c r="B254" s="632"/>
      <c r="C254" s="547"/>
      <c r="D254" s="633"/>
      <c r="E254" s="501"/>
      <c r="F254" s="502"/>
      <c r="G254" s="502"/>
      <c r="H254" s="502"/>
      <c r="I254" s="502"/>
      <c r="J254" s="503"/>
      <c r="K254" s="504">
        <f t="shared" si="36"/>
        <v>0</v>
      </c>
      <c r="L254" s="501"/>
      <c r="M254" s="502"/>
      <c r="N254" s="502"/>
      <c r="O254" s="502"/>
      <c r="P254" s="502"/>
      <c r="Q254" s="503"/>
      <c r="R254" s="504">
        <f t="shared" si="37"/>
        <v>0</v>
      </c>
      <c r="S254" s="505" t="e">
        <f t="shared" si="38"/>
        <v>#DIV/0!</v>
      </c>
    </row>
    <row r="255" spans="1:19" ht="20.100000000000001" hidden="1" customHeight="1">
      <c r="A255" s="552"/>
      <c r="B255" s="632"/>
      <c r="C255" s="547"/>
      <c r="D255" s="633"/>
      <c r="E255" s="501"/>
      <c r="F255" s="502"/>
      <c r="G255" s="502"/>
      <c r="H255" s="502"/>
      <c r="I255" s="502"/>
      <c r="J255" s="503"/>
      <c r="K255" s="504">
        <f t="shared" si="36"/>
        <v>0</v>
      </c>
      <c r="L255" s="501"/>
      <c r="M255" s="502"/>
      <c r="N255" s="502"/>
      <c r="O255" s="502"/>
      <c r="P255" s="502"/>
      <c r="Q255" s="503"/>
      <c r="R255" s="504">
        <f t="shared" si="37"/>
        <v>0</v>
      </c>
      <c r="S255" s="505" t="e">
        <f t="shared" si="38"/>
        <v>#DIV/0!</v>
      </c>
    </row>
    <row r="256" spans="1:19" ht="20.100000000000001" hidden="1" customHeight="1">
      <c r="A256" s="552"/>
      <c r="B256" s="632"/>
      <c r="C256" s="547"/>
      <c r="D256" s="633"/>
      <c r="E256" s="501"/>
      <c r="F256" s="502"/>
      <c r="G256" s="502"/>
      <c r="H256" s="502"/>
      <c r="I256" s="502"/>
      <c r="J256" s="503"/>
      <c r="K256" s="504">
        <f t="shared" si="36"/>
        <v>0</v>
      </c>
      <c r="L256" s="501"/>
      <c r="M256" s="502"/>
      <c r="N256" s="502"/>
      <c r="O256" s="502"/>
      <c r="P256" s="502"/>
      <c r="Q256" s="503"/>
      <c r="R256" s="504">
        <f t="shared" si="37"/>
        <v>0</v>
      </c>
      <c r="S256" s="505" t="e">
        <f t="shared" si="38"/>
        <v>#DIV/0!</v>
      </c>
    </row>
    <row r="257" spans="1:19" ht="20.100000000000001" hidden="1" customHeight="1">
      <c r="A257" s="552"/>
      <c r="B257" s="635"/>
      <c r="C257" s="547"/>
      <c r="D257" s="520"/>
      <c r="E257" s="521"/>
      <c r="F257" s="522"/>
      <c r="G257" s="522"/>
      <c r="H257" s="522"/>
      <c r="I257" s="522"/>
      <c r="J257" s="523"/>
      <c r="K257" s="524"/>
      <c r="L257" s="521"/>
      <c r="M257" s="522"/>
      <c r="N257" s="522"/>
      <c r="O257" s="522"/>
      <c r="P257" s="522"/>
      <c r="Q257" s="523"/>
      <c r="R257" s="524"/>
      <c r="S257" s="525"/>
    </row>
    <row r="258" spans="1:19" ht="20.100000000000001" hidden="1" customHeight="1">
      <c r="A258" s="636" t="s">
        <v>1143</v>
      </c>
      <c r="B258" s="637"/>
      <c r="C258" s="491"/>
      <c r="D258" s="492"/>
      <c r="E258" s="530">
        <f t="shared" ref="E258:R258" si="39">SUM(E249:E257)</f>
        <v>0</v>
      </c>
      <c r="F258" s="531">
        <f t="shared" si="39"/>
        <v>0</v>
      </c>
      <c r="G258" s="531">
        <f t="shared" si="39"/>
        <v>0</v>
      </c>
      <c r="H258" s="531">
        <f t="shared" si="39"/>
        <v>0</v>
      </c>
      <c r="I258" s="531">
        <f t="shared" si="39"/>
        <v>0</v>
      </c>
      <c r="J258" s="531">
        <f t="shared" si="39"/>
        <v>0</v>
      </c>
      <c r="K258" s="532">
        <f t="shared" si="39"/>
        <v>0</v>
      </c>
      <c r="L258" s="530">
        <f t="shared" si="39"/>
        <v>0</v>
      </c>
      <c r="M258" s="531">
        <f t="shared" si="39"/>
        <v>0</v>
      </c>
      <c r="N258" s="531">
        <f t="shared" si="39"/>
        <v>0</v>
      </c>
      <c r="O258" s="531">
        <f t="shared" si="39"/>
        <v>0</v>
      </c>
      <c r="P258" s="531">
        <f t="shared" si="39"/>
        <v>0</v>
      </c>
      <c r="Q258" s="531">
        <f t="shared" si="39"/>
        <v>0</v>
      </c>
      <c r="R258" s="532">
        <f t="shared" si="39"/>
        <v>0</v>
      </c>
      <c r="S258" s="533" t="e">
        <f t="shared" ref="S258" si="40">((R258/K258)-1)*100</f>
        <v>#DIV/0!</v>
      </c>
    </row>
    <row r="259" spans="1:19" ht="19.5" hidden="1" customHeight="1">
      <c r="A259" s="534"/>
      <c r="B259" s="536"/>
      <c r="C259" s="536"/>
      <c r="D259" s="638"/>
      <c r="E259" s="639"/>
      <c r="F259" s="639"/>
      <c r="G259" s="639"/>
      <c r="H259" s="639"/>
      <c r="I259" s="639"/>
      <c r="J259" s="640"/>
      <c r="K259" s="639"/>
      <c r="L259" s="639"/>
      <c r="M259" s="639"/>
      <c r="N259" s="639"/>
      <c r="O259" s="639"/>
      <c r="P259" s="639"/>
      <c r="Q259" s="640"/>
      <c r="R259" s="639"/>
      <c r="S259" s="641"/>
    </row>
    <row r="260" spans="1:19" ht="20.100000000000001" customHeight="1">
      <c r="A260" s="338" t="s">
        <v>275</v>
      </c>
      <c r="B260" s="300"/>
      <c r="C260" s="642"/>
      <c r="D260" s="492"/>
      <c r="E260" s="598">
        <f>SUM(E93:E259)/2</f>
        <v>0.40000000000000008</v>
      </c>
      <c r="F260" s="599">
        <f t="shared" ref="F260:P260" si="41">SUM(F93:F259)/2</f>
        <v>81.170000000000059</v>
      </c>
      <c r="G260" s="599">
        <f t="shared" si="41"/>
        <v>0.26</v>
      </c>
      <c r="H260" s="599">
        <f t="shared" si="41"/>
        <v>0.1</v>
      </c>
      <c r="I260" s="599">
        <f t="shared" si="41"/>
        <v>11.559999999999999</v>
      </c>
      <c r="J260" s="599">
        <f t="shared" si="41"/>
        <v>1140.1100000000006</v>
      </c>
      <c r="K260" s="600">
        <f t="shared" si="41"/>
        <v>1151.6700000000003</v>
      </c>
      <c r="L260" s="598">
        <f t="shared" si="41"/>
        <v>0.37000000000000011</v>
      </c>
      <c r="M260" s="599">
        <f t="shared" si="41"/>
        <v>79.569999999999979</v>
      </c>
      <c r="N260" s="599">
        <f t="shared" si="41"/>
        <v>0.84000000000000019</v>
      </c>
      <c r="O260" s="599">
        <f t="shared" si="41"/>
        <v>0</v>
      </c>
      <c r="P260" s="599">
        <f t="shared" si="41"/>
        <v>11.09</v>
      </c>
      <c r="Q260" s="599">
        <f>SUM(Q93:Q259)/2</f>
        <v>1051.0300000000004</v>
      </c>
      <c r="R260" s="600">
        <f>SUM(R93:R259)/2</f>
        <v>1062.1200000000006</v>
      </c>
      <c r="S260" s="533">
        <f t="shared" ref="S260:S261" si="42">((R260/K260)-1)*100</f>
        <v>-7.7756649040089387</v>
      </c>
    </row>
    <row r="261" spans="1:19" ht="20.100000000000001" customHeight="1">
      <c r="A261" s="338" t="s">
        <v>276</v>
      </c>
      <c r="B261" s="300"/>
      <c r="C261" s="642"/>
      <c r="D261" s="492"/>
      <c r="E261" s="598">
        <v>0.42</v>
      </c>
      <c r="F261" s="599">
        <v>81.17</v>
      </c>
      <c r="G261" s="599">
        <v>0.26</v>
      </c>
      <c r="H261" s="599">
        <v>0.1</v>
      </c>
      <c r="I261" s="599">
        <v>11.56</v>
      </c>
      <c r="J261" s="599">
        <v>1140.08</v>
      </c>
      <c r="K261" s="600">
        <f>SUM(I261:J261)</f>
        <v>1151.6399999999999</v>
      </c>
      <c r="L261" s="598">
        <v>0.39</v>
      </c>
      <c r="M261" s="599">
        <v>79.55</v>
      </c>
      <c r="N261" s="599">
        <v>0.84</v>
      </c>
      <c r="O261" s="599">
        <v>0</v>
      </c>
      <c r="P261" s="599">
        <v>11.09</v>
      </c>
      <c r="Q261" s="599">
        <v>1051.06</v>
      </c>
      <c r="R261" s="600">
        <f>SUM(N261:Q261)</f>
        <v>1062.99</v>
      </c>
      <c r="S261" s="533">
        <f t="shared" si="42"/>
        <v>-7.6977180368865135</v>
      </c>
    </row>
    <row r="262" spans="1:19" ht="20.100000000000001" customHeight="1">
      <c r="A262" s="586"/>
      <c r="B262" s="587"/>
      <c r="C262" s="587"/>
      <c r="D262" s="588"/>
      <c r="E262" s="589"/>
      <c r="F262" s="589"/>
      <c r="G262" s="589"/>
      <c r="H262" s="589"/>
      <c r="I262" s="589"/>
      <c r="J262" s="590"/>
      <c r="K262" s="589"/>
      <c r="L262" s="589"/>
      <c r="M262" s="589"/>
      <c r="N262" s="589"/>
      <c r="O262" s="589"/>
      <c r="P262" s="589"/>
      <c r="Q262" s="590"/>
      <c r="R262" s="589"/>
      <c r="S262" s="591"/>
    </row>
    <row r="263" spans="1:19" ht="20.100000000000001" customHeight="1">
      <c r="A263" s="586"/>
      <c r="B263" s="587"/>
      <c r="C263" s="587"/>
      <c r="D263" s="588"/>
      <c r="E263" s="589"/>
      <c r="F263" s="589"/>
      <c r="G263" s="589"/>
      <c r="H263" s="589"/>
      <c r="I263" s="589"/>
      <c r="J263" s="590"/>
      <c r="K263" s="589"/>
      <c r="L263" s="589"/>
      <c r="M263" s="589"/>
      <c r="N263" s="589"/>
      <c r="O263" s="589"/>
      <c r="P263" s="589"/>
      <c r="Q263" s="590"/>
      <c r="R263" s="589"/>
      <c r="S263" s="591"/>
    </row>
    <row r="264" spans="1:19" ht="30" customHeight="1">
      <c r="A264" s="822" t="s">
        <v>1465</v>
      </c>
      <c r="B264" s="823" t="s">
        <v>1358</v>
      </c>
      <c r="C264" s="587"/>
      <c r="D264" s="588"/>
      <c r="E264" s="589"/>
      <c r="F264" s="589"/>
      <c r="G264" s="589"/>
      <c r="H264" s="589"/>
      <c r="I264" s="589"/>
      <c r="J264" s="590"/>
      <c r="K264" s="589"/>
      <c r="L264" s="589"/>
      <c r="M264" s="589"/>
      <c r="N264" s="589"/>
      <c r="O264" s="589"/>
      <c r="P264" s="589"/>
      <c r="Q264" s="590"/>
      <c r="R264" s="589"/>
      <c r="S264" s="591"/>
    </row>
    <row r="265" spans="1:19" ht="20.100000000000001" customHeight="1">
      <c r="A265" s="440"/>
      <c r="B265" s="441"/>
      <c r="C265" s="587"/>
      <c r="D265" s="588"/>
      <c r="E265" s="589"/>
      <c r="F265" s="589"/>
      <c r="G265" s="589"/>
      <c r="H265" s="589"/>
      <c r="I265" s="589"/>
      <c r="J265" s="590"/>
      <c r="K265" s="589"/>
      <c r="L265" s="589"/>
      <c r="M265" s="589"/>
      <c r="N265" s="589"/>
      <c r="O265" s="589"/>
      <c r="P265" s="589"/>
      <c r="Q265" s="590"/>
      <c r="R265" s="589"/>
      <c r="S265" s="591"/>
    </row>
    <row r="266" spans="1:19" ht="20.100000000000001" customHeight="1">
      <c r="A266" s="473"/>
      <c r="B266" s="474"/>
      <c r="C266" s="475"/>
      <c r="D266" s="476"/>
      <c r="E266" s="1375" t="s">
        <v>1467</v>
      </c>
      <c r="F266" s="1376"/>
      <c r="G266" s="1376"/>
      <c r="H266" s="1376"/>
      <c r="I266" s="1376"/>
      <c r="J266" s="1376"/>
      <c r="K266" s="1377"/>
      <c r="L266" s="1375" t="s">
        <v>1468</v>
      </c>
      <c r="M266" s="1376"/>
      <c r="N266" s="1376"/>
      <c r="O266" s="1376"/>
      <c r="P266" s="1376"/>
      <c r="Q266" s="1376"/>
      <c r="R266" s="1377"/>
      <c r="S266" s="477"/>
    </row>
    <row r="267" spans="1:19" ht="39.950000000000003" customHeight="1">
      <c r="A267" s="479" t="s">
        <v>248</v>
      </c>
      <c r="B267" s="480" t="s">
        <v>57</v>
      </c>
      <c r="C267" s="481" t="s">
        <v>249</v>
      </c>
      <c r="D267" s="482" t="s">
        <v>250</v>
      </c>
      <c r="E267" s="483" t="s">
        <v>1405</v>
      </c>
      <c r="F267" s="484" t="s">
        <v>1499</v>
      </c>
      <c r="G267" s="818" t="s">
        <v>1498</v>
      </c>
      <c r="H267" s="845" t="s">
        <v>1513</v>
      </c>
      <c r="I267" s="845" t="s">
        <v>1514</v>
      </c>
      <c r="J267" s="818" t="s">
        <v>1406</v>
      </c>
      <c r="K267" s="274" t="s">
        <v>1515</v>
      </c>
      <c r="L267" s="483" t="s">
        <v>1405</v>
      </c>
      <c r="M267" s="484" t="s">
        <v>1499</v>
      </c>
      <c r="N267" s="818" t="s">
        <v>1498</v>
      </c>
      <c r="O267" s="845" t="s">
        <v>1513</v>
      </c>
      <c r="P267" s="845" t="s">
        <v>1514</v>
      </c>
      <c r="Q267" s="818" t="s">
        <v>1406</v>
      </c>
      <c r="R267" s="274" t="s">
        <v>1515</v>
      </c>
      <c r="S267" s="487" t="s">
        <v>1140</v>
      </c>
    </row>
    <row r="268" spans="1:19" ht="20.100000000000001" customHeight="1">
      <c r="A268" s="550" t="s">
        <v>598</v>
      </c>
      <c r="B268" s="498" t="s">
        <v>599</v>
      </c>
      <c r="C268" s="499" t="s">
        <v>843</v>
      </c>
      <c r="D268" s="500" t="s">
        <v>130</v>
      </c>
      <c r="E268" s="501">
        <v>0</v>
      </c>
      <c r="F268" s="502">
        <v>0.5</v>
      </c>
      <c r="G268" s="502">
        <v>0</v>
      </c>
      <c r="H268" s="502">
        <v>0</v>
      </c>
      <c r="I268" s="502">
        <v>0</v>
      </c>
      <c r="J268" s="503">
        <v>0.76</v>
      </c>
      <c r="K268" s="504">
        <v>0.76</v>
      </c>
      <c r="L268" s="501">
        <v>0</v>
      </c>
      <c r="M268" s="502">
        <v>0.76</v>
      </c>
      <c r="N268" s="502">
        <v>0</v>
      </c>
      <c r="O268" s="502">
        <v>0</v>
      </c>
      <c r="P268" s="502">
        <v>0</v>
      </c>
      <c r="Q268" s="503">
        <v>2.5</v>
      </c>
      <c r="R268" s="504">
        <v>2.5</v>
      </c>
      <c r="S268" s="505">
        <f>((R268/K268)-1)*100</f>
        <v>228.9473684210526</v>
      </c>
    </row>
    <row r="269" spans="1:19" ht="20.100000000000001" customHeight="1">
      <c r="A269" s="550" t="s">
        <v>1105</v>
      </c>
      <c r="B269" s="498" t="s">
        <v>1104</v>
      </c>
      <c r="C269" s="499" t="s">
        <v>843</v>
      </c>
      <c r="D269" s="614" t="s">
        <v>851</v>
      </c>
      <c r="E269" s="501">
        <v>0.01</v>
      </c>
      <c r="F269" s="502">
        <v>1.31</v>
      </c>
      <c r="G269" s="502">
        <v>0</v>
      </c>
      <c r="H269" s="502">
        <v>0</v>
      </c>
      <c r="I269" s="502">
        <v>0</v>
      </c>
      <c r="J269" s="503">
        <v>2.33</v>
      </c>
      <c r="K269" s="504">
        <v>2.33</v>
      </c>
      <c r="L269" s="501">
        <v>0.01</v>
      </c>
      <c r="M269" s="502">
        <v>1.68</v>
      </c>
      <c r="N269" s="502">
        <v>0</v>
      </c>
      <c r="O269" s="502">
        <v>0</v>
      </c>
      <c r="P269" s="502">
        <v>0</v>
      </c>
      <c r="Q269" s="503">
        <v>3.89</v>
      </c>
      <c r="R269" s="504">
        <v>3.89</v>
      </c>
      <c r="S269" s="505">
        <f>((R269/K269)-1)*100</f>
        <v>66.952789699570815</v>
      </c>
    </row>
    <row r="270" spans="1:19" ht="20.100000000000001" customHeight="1">
      <c r="A270" s="497" t="s">
        <v>604</v>
      </c>
      <c r="B270" s="643" t="s">
        <v>1462</v>
      </c>
      <c r="C270" s="644" t="s">
        <v>842</v>
      </c>
      <c r="D270" s="645" t="s">
        <v>124</v>
      </c>
      <c r="E270" s="501">
        <v>0</v>
      </c>
      <c r="F270" s="502">
        <v>0.83</v>
      </c>
      <c r="G270" s="502">
        <v>0</v>
      </c>
      <c r="H270" s="502">
        <v>0</v>
      </c>
      <c r="I270" s="502">
        <v>0</v>
      </c>
      <c r="J270" s="503">
        <v>2.46</v>
      </c>
      <c r="K270" s="504">
        <v>2.46</v>
      </c>
      <c r="L270" s="501">
        <v>0</v>
      </c>
      <c r="M270" s="502">
        <v>1.1000000000000001</v>
      </c>
      <c r="N270" s="502">
        <v>0</v>
      </c>
      <c r="O270" s="502">
        <v>0</v>
      </c>
      <c r="P270" s="502">
        <v>0</v>
      </c>
      <c r="Q270" s="503">
        <v>2.5099999999999998</v>
      </c>
      <c r="R270" s="504">
        <v>2.5099999999999998</v>
      </c>
      <c r="S270" s="505">
        <f>((R270/K270)-1)*100</f>
        <v>2.0325203252032464</v>
      </c>
    </row>
    <row r="271" spans="1:19" ht="20.100000000000001" customHeight="1">
      <c r="A271" s="497" t="s">
        <v>1107</v>
      </c>
      <c r="B271" s="646" t="s">
        <v>1112</v>
      </c>
      <c r="C271" s="644" t="s">
        <v>842</v>
      </c>
      <c r="D271" s="647" t="s">
        <v>1113</v>
      </c>
      <c r="E271" s="648">
        <v>0.03</v>
      </c>
      <c r="F271" s="502">
        <v>0.33</v>
      </c>
      <c r="G271" s="502">
        <v>0</v>
      </c>
      <c r="H271" s="502">
        <v>0</v>
      </c>
      <c r="I271" s="502">
        <v>0</v>
      </c>
      <c r="J271" s="503">
        <v>0.47</v>
      </c>
      <c r="K271" s="504">
        <v>0.47</v>
      </c>
      <c r="L271" s="501">
        <v>0.03</v>
      </c>
      <c r="M271" s="502">
        <v>0.89</v>
      </c>
      <c r="N271" s="502">
        <v>0</v>
      </c>
      <c r="O271" s="502">
        <v>0</v>
      </c>
      <c r="P271" s="502">
        <v>0</v>
      </c>
      <c r="Q271" s="503">
        <v>1.54</v>
      </c>
      <c r="R271" s="504">
        <v>1.54</v>
      </c>
      <c r="S271" s="525">
        <f t="shared" ref="S271:S279" si="43">((R271/K271)-1)*100</f>
        <v>227.65957446808511</v>
      </c>
    </row>
    <row r="272" spans="1:19" ht="20.100000000000001" customHeight="1">
      <c r="A272" s="497" t="s">
        <v>1339</v>
      </c>
      <c r="B272" s="646" t="s">
        <v>1463</v>
      </c>
      <c r="C272" s="644" t="s">
        <v>842</v>
      </c>
      <c r="D272" s="647" t="s">
        <v>1113</v>
      </c>
      <c r="E272" s="648">
        <v>0</v>
      </c>
      <c r="F272" s="502">
        <v>0</v>
      </c>
      <c r="G272" s="502">
        <v>0</v>
      </c>
      <c r="H272" s="502">
        <v>0</v>
      </c>
      <c r="I272" s="502">
        <v>0</v>
      </c>
      <c r="J272" s="503">
        <v>0</v>
      </c>
      <c r="K272" s="504">
        <v>0</v>
      </c>
      <c r="L272" s="501">
        <v>0.02</v>
      </c>
      <c r="M272" s="502">
        <v>0</v>
      </c>
      <c r="N272" s="502">
        <v>0</v>
      </c>
      <c r="O272" s="502">
        <v>0</v>
      </c>
      <c r="P272" s="502">
        <v>0</v>
      </c>
      <c r="Q272" s="503">
        <v>0.17</v>
      </c>
      <c r="R272" s="504">
        <v>0.17</v>
      </c>
      <c r="S272" s="525" t="e">
        <f t="shared" si="43"/>
        <v>#DIV/0!</v>
      </c>
    </row>
    <row r="273" spans="1:19" ht="20.100000000000001" customHeight="1">
      <c r="A273" s="497" t="s">
        <v>1342</v>
      </c>
      <c r="B273" s="646" t="s">
        <v>1464</v>
      </c>
      <c r="C273" s="644" t="s">
        <v>842</v>
      </c>
      <c r="D273" s="647" t="s">
        <v>1113</v>
      </c>
      <c r="E273" s="648">
        <v>0</v>
      </c>
      <c r="F273" s="502">
        <v>0</v>
      </c>
      <c r="G273" s="502">
        <v>0</v>
      </c>
      <c r="H273" s="502">
        <v>0</v>
      </c>
      <c r="I273" s="502">
        <v>0</v>
      </c>
      <c r="J273" s="503">
        <v>0</v>
      </c>
      <c r="K273" s="504">
        <v>0</v>
      </c>
      <c r="L273" s="501">
        <v>0.03</v>
      </c>
      <c r="M273" s="502">
        <v>0</v>
      </c>
      <c r="N273" s="502">
        <v>0</v>
      </c>
      <c r="O273" s="502">
        <v>0</v>
      </c>
      <c r="P273" s="502">
        <v>0</v>
      </c>
      <c r="Q273" s="503">
        <v>0.06</v>
      </c>
      <c r="R273" s="504">
        <v>0.06</v>
      </c>
      <c r="S273" s="525" t="e">
        <f t="shared" si="43"/>
        <v>#DIV/0!</v>
      </c>
    </row>
    <row r="274" spans="1:19" ht="20.100000000000001" customHeight="1">
      <c r="A274" s="497" t="s">
        <v>1302</v>
      </c>
      <c r="B274" s="646" t="s">
        <v>1461</v>
      </c>
      <c r="C274" s="644" t="s">
        <v>842</v>
      </c>
      <c r="D274" s="647" t="s">
        <v>1114</v>
      </c>
      <c r="E274" s="648">
        <v>0</v>
      </c>
      <c r="F274" s="502">
        <v>0</v>
      </c>
      <c r="G274" s="502">
        <v>0</v>
      </c>
      <c r="H274" s="502">
        <v>0</v>
      </c>
      <c r="I274" s="502">
        <v>0</v>
      </c>
      <c r="J274" s="503">
        <v>0</v>
      </c>
      <c r="K274" s="504">
        <v>0</v>
      </c>
      <c r="L274" s="501">
        <v>0.01</v>
      </c>
      <c r="M274" s="502">
        <v>0</v>
      </c>
      <c r="N274" s="502">
        <v>0</v>
      </c>
      <c r="O274" s="502">
        <v>0</v>
      </c>
      <c r="P274" s="502">
        <v>0</v>
      </c>
      <c r="Q274" s="503">
        <v>0.06</v>
      </c>
      <c r="R274" s="504">
        <v>0.06</v>
      </c>
      <c r="S274" s="525" t="e">
        <f t="shared" si="43"/>
        <v>#DIV/0!</v>
      </c>
    </row>
    <row r="275" spans="1:19" ht="20.100000000000001" customHeight="1">
      <c r="A275" s="497" t="s">
        <v>1108</v>
      </c>
      <c r="B275" s="646" t="s">
        <v>1111</v>
      </c>
      <c r="C275" s="644" t="s">
        <v>842</v>
      </c>
      <c r="D275" s="647" t="s">
        <v>1114</v>
      </c>
      <c r="E275" s="648">
        <v>0.02</v>
      </c>
      <c r="F275" s="502">
        <v>0.88</v>
      </c>
      <c r="G275" s="502">
        <v>0</v>
      </c>
      <c r="H275" s="502">
        <v>0</v>
      </c>
      <c r="I275" s="502">
        <v>0</v>
      </c>
      <c r="J275" s="503">
        <v>0.59</v>
      </c>
      <c r="K275" s="504">
        <v>0.59</v>
      </c>
      <c r="L275" s="501">
        <v>0.02</v>
      </c>
      <c r="M275" s="502">
        <v>0.62</v>
      </c>
      <c r="N275" s="502">
        <v>0</v>
      </c>
      <c r="O275" s="502">
        <v>0</v>
      </c>
      <c r="P275" s="502">
        <v>0</v>
      </c>
      <c r="Q275" s="503">
        <v>2.1800000000000002</v>
      </c>
      <c r="R275" s="504">
        <v>2.1800000000000002</v>
      </c>
      <c r="S275" s="525">
        <f t="shared" si="43"/>
        <v>269.49152542372883</v>
      </c>
    </row>
    <row r="276" spans="1:19" ht="20.100000000000001" customHeight="1">
      <c r="A276" s="497" t="s">
        <v>1109</v>
      </c>
      <c r="B276" s="646" t="s">
        <v>1110</v>
      </c>
      <c r="C276" s="644" t="s">
        <v>842</v>
      </c>
      <c r="D276" s="647" t="s">
        <v>1115</v>
      </c>
      <c r="E276" s="648">
        <v>0</v>
      </c>
      <c r="F276" s="502">
        <v>0.64</v>
      </c>
      <c r="G276" s="502">
        <v>0</v>
      </c>
      <c r="H276" s="502">
        <v>0</v>
      </c>
      <c r="I276" s="502">
        <v>0</v>
      </c>
      <c r="J276" s="503">
        <v>0.83</v>
      </c>
      <c r="K276" s="504">
        <v>0.83</v>
      </c>
      <c r="L276" s="501">
        <v>0.05</v>
      </c>
      <c r="M276" s="502">
        <v>1.18</v>
      </c>
      <c r="N276" s="502">
        <v>0</v>
      </c>
      <c r="O276" s="502">
        <v>0</v>
      </c>
      <c r="P276" s="502">
        <v>0</v>
      </c>
      <c r="Q276" s="503">
        <v>1.89</v>
      </c>
      <c r="R276" s="504">
        <v>1.89</v>
      </c>
      <c r="S276" s="525">
        <f t="shared" si="43"/>
        <v>127.71084337349396</v>
      </c>
    </row>
    <row r="277" spans="1:19" ht="20.100000000000001" customHeight="1">
      <c r="A277" s="649"/>
      <c r="B277" s="650"/>
      <c r="C277" s="651"/>
      <c r="D277" s="647"/>
      <c r="E277" s="648"/>
      <c r="F277" s="502"/>
      <c r="G277" s="502"/>
      <c r="H277" s="502"/>
      <c r="I277" s="502"/>
      <c r="J277" s="503"/>
      <c r="K277" s="504"/>
      <c r="L277" s="501"/>
      <c r="M277" s="502"/>
      <c r="N277" s="502"/>
      <c r="O277" s="502"/>
      <c r="P277" s="502"/>
      <c r="Q277" s="503"/>
      <c r="R277" s="504"/>
      <c r="S277" s="525"/>
    </row>
    <row r="278" spans="1:19" ht="20.100000000000001" customHeight="1">
      <c r="A278" s="338" t="s">
        <v>1479</v>
      </c>
      <c r="B278" s="300"/>
      <c r="C278" s="642"/>
      <c r="D278" s="492"/>
      <c r="E278" s="598">
        <f>SUM(E268:E277)</f>
        <v>0.06</v>
      </c>
      <c r="F278" s="599">
        <f t="shared" ref="F278:J278" si="44">SUM(F268:F277)</f>
        <v>4.49</v>
      </c>
      <c r="G278" s="599">
        <f t="shared" si="44"/>
        <v>0</v>
      </c>
      <c r="H278" s="599">
        <f t="shared" si="44"/>
        <v>0</v>
      </c>
      <c r="I278" s="599">
        <f t="shared" si="44"/>
        <v>0</v>
      </c>
      <c r="J278" s="599">
        <f t="shared" si="44"/>
        <v>7.4399999999999995</v>
      </c>
      <c r="K278" s="600">
        <f>SUM(I278:J278)</f>
        <v>7.4399999999999995</v>
      </c>
      <c r="L278" s="598">
        <f t="shared" ref="L278:Q278" si="45">SUM(L268:L277)</f>
        <v>0.16999999999999998</v>
      </c>
      <c r="M278" s="599">
        <f t="shared" si="45"/>
        <v>6.2299999999999995</v>
      </c>
      <c r="N278" s="599">
        <f t="shared" si="45"/>
        <v>0</v>
      </c>
      <c r="O278" s="599">
        <f t="shared" si="45"/>
        <v>0</v>
      </c>
      <c r="P278" s="599">
        <f t="shared" si="45"/>
        <v>0</v>
      </c>
      <c r="Q278" s="599">
        <f t="shared" si="45"/>
        <v>14.800000000000002</v>
      </c>
      <c r="R278" s="600">
        <f>SUM(R268:R277)</f>
        <v>14.800000000000002</v>
      </c>
      <c r="S278" s="533">
        <f t="shared" si="43"/>
        <v>98.924731182795739</v>
      </c>
    </row>
    <row r="279" spans="1:19" ht="20.100000000000001" customHeight="1">
      <c r="A279" s="338" t="s">
        <v>1480</v>
      </c>
      <c r="B279" s="300"/>
      <c r="C279" s="642"/>
      <c r="D279" s="492"/>
      <c r="E279" s="598">
        <v>7.0000000000000007E-2</v>
      </c>
      <c r="F279" s="599">
        <v>4.5</v>
      </c>
      <c r="G279" s="599">
        <v>0</v>
      </c>
      <c r="H279" s="599">
        <v>0</v>
      </c>
      <c r="I279" s="599">
        <v>0</v>
      </c>
      <c r="J279" s="599">
        <v>7.44</v>
      </c>
      <c r="K279" s="600">
        <f>SUM(I279:J279)</f>
        <v>7.44</v>
      </c>
      <c r="L279" s="598">
        <v>0.18</v>
      </c>
      <c r="M279" s="599">
        <v>6.22</v>
      </c>
      <c r="N279" s="599">
        <v>0</v>
      </c>
      <c r="O279" s="599">
        <v>0</v>
      </c>
      <c r="P279" s="599">
        <v>0</v>
      </c>
      <c r="Q279" s="599">
        <v>14.8</v>
      </c>
      <c r="R279" s="600">
        <f>SUM(P279:Q279)</f>
        <v>14.8</v>
      </c>
      <c r="S279" s="533">
        <f t="shared" si="43"/>
        <v>98.924731182795696</v>
      </c>
    </row>
    <row r="280" spans="1:19" ht="20.100000000000001" customHeight="1">
      <c r="A280" s="835"/>
      <c r="B280" s="332"/>
      <c r="C280" s="464"/>
      <c r="D280" s="836"/>
      <c r="E280" s="837"/>
      <c r="F280" s="837"/>
      <c r="G280" s="837"/>
      <c r="H280" s="837"/>
      <c r="I280" s="837"/>
      <c r="J280" s="837"/>
      <c r="K280" s="837"/>
      <c r="L280" s="837"/>
      <c r="M280" s="837"/>
      <c r="N280" s="837"/>
      <c r="O280" s="837"/>
      <c r="P280" s="837"/>
      <c r="Q280" s="837"/>
      <c r="R280" s="837"/>
      <c r="S280" s="699"/>
    </row>
    <row r="281" spans="1:19" ht="20.100000000000001" customHeight="1">
      <c r="A281" s="847" t="s">
        <v>1527</v>
      </c>
      <c r="B281" s="848"/>
      <c r="C281" s="849"/>
      <c r="D281" s="850"/>
      <c r="E281" s="851">
        <f>SUM(E270:E273)</f>
        <v>0.03</v>
      </c>
      <c r="F281" s="851">
        <f t="shared" ref="F281:R281" si="46">SUM(F270:F273)</f>
        <v>1.1599999999999999</v>
      </c>
      <c r="G281" s="851">
        <f t="shared" si="46"/>
        <v>0</v>
      </c>
      <c r="H281" s="851">
        <f t="shared" si="46"/>
        <v>0</v>
      </c>
      <c r="I281" s="851">
        <f t="shared" si="46"/>
        <v>0</v>
      </c>
      <c r="J281" s="851">
        <f t="shared" si="46"/>
        <v>2.9299999999999997</v>
      </c>
      <c r="K281" s="851">
        <f t="shared" si="46"/>
        <v>2.9299999999999997</v>
      </c>
      <c r="L281" s="851">
        <f t="shared" si="46"/>
        <v>0.08</v>
      </c>
      <c r="M281" s="851">
        <f t="shared" si="46"/>
        <v>1.9900000000000002</v>
      </c>
      <c r="N281" s="851">
        <f t="shared" si="46"/>
        <v>0</v>
      </c>
      <c r="O281" s="851">
        <f t="shared" si="46"/>
        <v>0</v>
      </c>
      <c r="P281" s="851">
        <f t="shared" si="46"/>
        <v>0</v>
      </c>
      <c r="Q281" s="851">
        <f t="shared" si="46"/>
        <v>4.2799999999999994</v>
      </c>
      <c r="R281" s="851">
        <f t="shared" si="46"/>
        <v>4.2799999999999994</v>
      </c>
      <c r="S281" s="852">
        <f>((R281/K281)-1)*100</f>
        <v>46.075085324232077</v>
      </c>
    </row>
    <row r="282" spans="1:19" ht="20.100000000000001" customHeight="1">
      <c r="A282" s="847" t="s">
        <v>1528</v>
      </c>
      <c r="B282" s="848"/>
      <c r="C282" s="849"/>
      <c r="D282" s="850"/>
      <c r="E282" s="851">
        <f>SUM(E274:E275)</f>
        <v>0.02</v>
      </c>
      <c r="F282" s="851">
        <f t="shared" ref="F282:R282" si="47">SUM(F274:F275)</f>
        <v>0.88</v>
      </c>
      <c r="G282" s="851">
        <f t="shared" si="47"/>
        <v>0</v>
      </c>
      <c r="H282" s="851">
        <f t="shared" si="47"/>
        <v>0</v>
      </c>
      <c r="I282" s="851">
        <f t="shared" si="47"/>
        <v>0</v>
      </c>
      <c r="J282" s="851">
        <f t="shared" si="47"/>
        <v>0.59</v>
      </c>
      <c r="K282" s="851">
        <f t="shared" si="47"/>
        <v>0.59</v>
      </c>
      <c r="L282" s="851">
        <f t="shared" si="47"/>
        <v>0.03</v>
      </c>
      <c r="M282" s="851">
        <f t="shared" si="47"/>
        <v>0.62</v>
      </c>
      <c r="N282" s="851">
        <f t="shared" si="47"/>
        <v>0</v>
      </c>
      <c r="O282" s="851">
        <f t="shared" si="47"/>
        <v>0</v>
      </c>
      <c r="P282" s="851">
        <f t="shared" si="47"/>
        <v>0</v>
      </c>
      <c r="Q282" s="851">
        <f t="shared" si="47"/>
        <v>2.2400000000000002</v>
      </c>
      <c r="R282" s="851">
        <f t="shared" si="47"/>
        <v>2.2400000000000002</v>
      </c>
      <c r="S282" s="852">
        <f t="shared" ref="S282:S288" si="48">((R282/K282)-1)*100</f>
        <v>279.66101694915261</v>
      </c>
    </row>
    <row r="283" spans="1:19" ht="20.100000000000001" customHeight="1">
      <c r="A283" s="847" t="s">
        <v>1529</v>
      </c>
      <c r="B283" s="848"/>
      <c r="C283" s="849"/>
      <c r="D283" s="850"/>
      <c r="E283" s="851">
        <f>E276</f>
        <v>0</v>
      </c>
      <c r="F283" s="851">
        <f t="shared" ref="F283:R283" si="49">F276</f>
        <v>0.64</v>
      </c>
      <c r="G283" s="851">
        <f t="shared" si="49"/>
        <v>0</v>
      </c>
      <c r="H283" s="851">
        <f t="shared" si="49"/>
        <v>0</v>
      </c>
      <c r="I283" s="851">
        <f t="shared" si="49"/>
        <v>0</v>
      </c>
      <c r="J283" s="851">
        <f t="shared" si="49"/>
        <v>0.83</v>
      </c>
      <c r="K283" s="851">
        <f t="shared" si="49"/>
        <v>0.83</v>
      </c>
      <c r="L283" s="851">
        <f t="shared" si="49"/>
        <v>0.05</v>
      </c>
      <c r="M283" s="851">
        <f t="shared" si="49"/>
        <v>1.18</v>
      </c>
      <c r="N283" s="851">
        <f t="shared" si="49"/>
        <v>0</v>
      </c>
      <c r="O283" s="851">
        <f t="shared" si="49"/>
        <v>0</v>
      </c>
      <c r="P283" s="851">
        <f t="shared" si="49"/>
        <v>0</v>
      </c>
      <c r="Q283" s="851">
        <f t="shared" si="49"/>
        <v>1.89</v>
      </c>
      <c r="R283" s="851">
        <f t="shared" si="49"/>
        <v>1.89</v>
      </c>
      <c r="S283" s="852">
        <f t="shared" si="48"/>
        <v>127.71084337349396</v>
      </c>
    </row>
    <row r="284" spans="1:19" ht="20.100000000000001" customHeight="1">
      <c r="A284" s="853" t="s">
        <v>1530</v>
      </c>
      <c r="B284" s="854"/>
      <c r="C284" s="854"/>
      <c r="D284" s="855"/>
      <c r="E284" s="856">
        <f>E268</f>
        <v>0</v>
      </c>
      <c r="F284" s="857">
        <f t="shared" ref="F284:R284" si="50">F268</f>
        <v>0.5</v>
      </c>
      <c r="G284" s="857">
        <f t="shared" si="50"/>
        <v>0</v>
      </c>
      <c r="H284" s="857">
        <f t="shared" si="50"/>
        <v>0</v>
      </c>
      <c r="I284" s="857">
        <f t="shared" si="50"/>
        <v>0</v>
      </c>
      <c r="J284" s="858">
        <f t="shared" si="50"/>
        <v>0.76</v>
      </c>
      <c r="K284" s="857">
        <f t="shared" si="50"/>
        <v>0.76</v>
      </c>
      <c r="L284" s="857">
        <f t="shared" si="50"/>
        <v>0</v>
      </c>
      <c r="M284" s="857">
        <f t="shared" si="50"/>
        <v>0.76</v>
      </c>
      <c r="N284" s="857">
        <f t="shared" si="50"/>
        <v>0</v>
      </c>
      <c r="O284" s="857">
        <f t="shared" si="50"/>
        <v>0</v>
      </c>
      <c r="P284" s="857">
        <f t="shared" si="50"/>
        <v>0</v>
      </c>
      <c r="Q284" s="858">
        <f t="shared" si="50"/>
        <v>2.5</v>
      </c>
      <c r="R284" s="857">
        <f t="shared" si="50"/>
        <v>2.5</v>
      </c>
      <c r="S284" s="859">
        <f t="shared" si="48"/>
        <v>228.9473684210526</v>
      </c>
    </row>
    <row r="285" spans="1:19" ht="20.100000000000001" customHeight="1">
      <c r="A285" s="847" t="s">
        <v>1531</v>
      </c>
      <c r="B285" s="848"/>
      <c r="C285" s="849"/>
      <c r="D285" s="850"/>
      <c r="E285" s="851">
        <f>E269</f>
        <v>0.01</v>
      </c>
      <c r="F285" s="851">
        <f t="shared" ref="F285:R285" si="51">F269</f>
        <v>1.31</v>
      </c>
      <c r="G285" s="851">
        <f t="shared" si="51"/>
        <v>0</v>
      </c>
      <c r="H285" s="851">
        <f t="shared" si="51"/>
        <v>0</v>
      </c>
      <c r="I285" s="851">
        <f t="shared" si="51"/>
        <v>0</v>
      </c>
      <c r="J285" s="851">
        <f t="shared" si="51"/>
        <v>2.33</v>
      </c>
      <c r="K285" s="851">
        <f t="shared" si="51"/>
        <v>2.33</v>
      </c>
      <c r="L285" s="851">
        <f t="shared" si="51"/>
        <v>0.01</v>
      </c>
      <c r="M285" s="851">
        <f t="shared" si="51"/>
        <v>1.68</v>
      </c>
      <c r="N285" s="851">
        <f t="shared" si="51"/>
        <v>0</v>
      </c>
      <c r="O285" s="851">
        <f t="shared" si="51"/>
        <v>0</v>
      </c>
      <c r="P285" s="851">
        <f t="shared" si="51"/>
        <v>0</v>
      </c>
      <c r="Q285" s="851">
        <f t="shared" si="51"/>
        <v>3.89</v>
      </c>
      <c r="R285" s="851">
        <f t="shared" si="51"/>
        <v>3.89</v>
      </c>
      <c r="S285" s="852">
        <f t="shared" si="48"/>
        <v>66.952789699570815</v>
      </c>
    </row>
    <row r="286" spans="1:19" ht="20.100000000000001" customHeight="1">
      <c r="A286" s="847" t="s">
        <v>1532</v>
      </c>
      <c r="B286" s="848"/>
      <c r="C286" s="849"/>
      <c r="D286" s="850"/>
      <c r="E286" s="851">
        <v>0</v>
      </c>
      <c r="F286" s="851">
        <v>0</v>
      </c>
      <c r="G286" s="851">
        <v>0</v>
      </c>
      <c r="H286" s="851">
        <v>0</v>
      </c>
      <c r="I286" s="851">
        <v>0</v>
      </c>
      <c r="J286" s="851">
        <v>0</v>
      </c>
      <c r="K286" s="851">
        <v>0</v>
      </c>
      <c r="L286" s="851">
        <v>0</v>
      </c>
      <c r="M286" s="851">
        <v>0</v>
      </c>
      <c r="N286" s="851">
        <v>0</v>
      </c>
      <c r="O286" s="851">
        <v>0</v>
      </c>
      <c r="P286" s="851">
        <v>0</v>
      </c>
      <c r="Q286" s="851">
        <v>0</v>
      </c>
      <c r="R286" s="851">
        <v>0</v>
      </c>
      <c r="S286" s="852" t="e">
        <f t="shared" si="48"/>
        <v>#DIV/0!</v>
      </c>
    </row>
    <row r="287" spans="1:19" ht="20.100000000000001" customHeight="1">
      <c r="A287" s="847" t="s">
        <v>1516</v>
      </c>
      <c r="B287" s="848"/>
      <c r="C287" s="849"/>
      <c r="D287" s="850"/>
      <c r="E287" s="851">
        <v>0</v>
      </c>
      <c r="F287" s="851">
        <v>0</v>
      </c>
      <c r="G287" s="851">
        <v>0</v>
      </c>
      <c r="H287" s="851">
        <v>0</v>
      </c>
      <c r="I287" s="851">
        <v>0</v>
      </c>
      <c r="J287" s="851">
        <v>0</v>
      </c>
      <c r="K287" s="851">
        <v>0</v>
      </c>
      <c r="L287" s="851">
        <v>0</v>
      </c>
      <c r="M287" s="851">
        <v>0</v>
      </c>
      <c r="N287" s="851">
        <v>0</v>
      </c>
      <c r="O287" s="851">
        <v>0</v>
      </c>
      <c r="P287" s="851">
        <v>0</v>
      </c>
      <c r="Q287" s="851">
        <v>0</v>
      </c>
      <c r="R287" s="851">
        <v>0</v>
      </c>
      <c r="S287" s="852" t="e">
        <f t="shared" si="48"/>
        <v>#DIV/0!</v>
      </c>
    </row>
    <row r="288" spans="1:19" ht="20.100000000000001" customHeight="1">
      <c r="A288" s="847" t="s">
        <v>1533</v>
      </c>
      <c r="B288" s="848"/>
      <c r="C288" s="849"/>
      <c r="D288" s="850"/>
      <c r="E288" s="851">
        <f>E278</f>
        <v>0.06</v>
      </c>
      <c r="F288" s="851">
        <f t="shared" ref="F288:R288" si="52">F278</f>
        <v>4.49</v>
      </c>
      <c r="G288" s="851">
        <f t="shared" si="52"/>
        <v>0</v>
      </c>
      <c r="H288" s="851">
        <f t="shared" si="52"/>
        <v>0</v>
      </c>
      <c r="I288" s="851">
        <f t="shared" si="52"/>
        <v>0</v>
      </c>
      <c r="J288" s="851">
        <f t="shared" si="52"/>
        <v>7.4399999999999995</v>
      </c>
      <c r="K288" s="851">
        <f t="shared" si="52"/>
        <v>7.4399999999999995</v>
      </c>
      <c r="L288" s="851">
        <f t="shared" si="52"/>
        <v>0.16999999999999998</v>
      </c>
      <c r="M288" s="851">
        <f t="shared" si="52"/>
        <v>6.2299999999999995</v>
      </c>
      <c r="N288" s="851">
        <f t="shared" si="52"/>
        <v>0</v>
      </c>
      <c r="O288" s="851">
        <f t="shared" si="52"/>
        <v>0</v>
      </c>
      <c r="P288" s="851">
        <f t="shared" si="52"/>
        <v>0</v>
      </c>
      <c r="Q288" s="851">
        <f t="shared" si="52"/>
        <v>14.800000000000002</v>
      </c>
      <c r="R288" s="851">
        <f t="shared" si="52"/>
        <v>14.800000000000002</v>
      </c>
      <c r="S288" s="852">
        <f t="shared" si="48"/>
        <v>98.924731182795739</v>
      </c>
    </row>
    <row r="289" spans="1:19" ht="20.100000000000001" customHeight="1">
      <c r="A289" s="835"/>
      <c r="B289" s="332"/>
      <c r="C289" s="464"/>
      <c r="D289" s="836"/>
      <c r="E289" s="837"/>
      <c r="F289" s="837"/>
      <c r="G289" s="837"/>
      <c r="H289" s="837"/>
      <c r="I289" s="837"/>
      <c r="J289" s="837"/>
      <c r="K289" s="837"/>
      <c r="L289" s="837"/>
      <c r="M289" s="837"/>
      <c r="N289" s="837"/>
      <c r="O289" s="837"/>
      <c r="P289" s="837"/>
      <c r="Q289" s="837"/>
      <c r="R289" s="837"/>
      <c r="S289" s="699"/>
    </row>
    <row r="290" spans="1:19" ht="20.100000000000001" customHeight="1">
      <c r="A290" s="586"/>
      <c r="B290" s="587"/>
      <c r="C290" s="587"/>
      <c r="D290" s="588"/>
      <c r="E290" s="589"/>
      <c r="F290" s="589"/>
      <c r="G290" s="589"/>
      <c r="H290" s="589"/>
      <c r="I290" s="589"/>
      <c r="J290" s="590"/>
      <c r="K290" s="589"/>
      <c r="L290" s="589"/>
      <c r="M290" s="589"/>
      <c r="N290" s="589"/>
      <c r="O290" s="589"/>
      <c r="P290" s="589"/>
      <c r="Q290" s="590"/>
      <c r="R290" s="589"/>
      <c r="S290" s="591"/>
    </row>
    <row r="291" spans="1:19" ht="30" customHeight="1">
      <c r="A291" s="825" t="s">
        <v>1506</v>
      </c>
      <c r="B291" s="826" t="s">
        <v>296</v>
      </c>
      <c r="C291" s="719"/>
      <c r="D291" s="332"/>
      <c r="E291" s="719"/>
      <c r="F291" s="719"/>
      <c r="G291" s="719"/>
      <c r="H291" s="719"/>
      <c r="I291" s="719"/>
      <c r="J291" s="719"/>
      <c r="K291" s="466"/>
      <c r="L291" s="719"/>
      <c r="M291" s="719"/>
      <c r="N291" s="719"/>
      <c r="O291" s="719"/>
      <c r="P291" s="719"/>
      <c r="Q291" s="719"/>
      <c r="R291" s="719"/>
      <c r="S291" s="467"/>
    </row>
    <row r="292" spans="1:19" ht="20.100000000000001" customHeight="1">
      <c r="A292" s="607"/>
      <c r="B292" s="607"/>
      <c r="C292" s="607"/>
      <c r="D292" s="720"/>
      <c r="E292" s="607"/>
      <c r="F292" s="607"/>
      <c r="G292" s="607"/>
      <c r="H292" s="607"/>
      <c r="I292" s="607"/>
      <c r="J292" s="609"/>
      <c r="K292" s="607"/>
      <c r="L292" s="607"/>
      <c r="M292" s="607"/>
      <c r="N292" s="607"/>
      <c r="O292" s="607"/>
      <c r="P292" s="607"/>
      <c r="Q292" s="609"/>
      <c r="R292" s="607"/>
      <c r="S292" s="610"/>
    </row>
    <row r="293" spans="1:19" ht="20.100000000000001" customHeight="1">
      <c r="A293" s="473"/>
      <c r="B293" s="474"/>
      <c r="C293" s="475"/>
      <c r="D293" s="476"/>
      <c r="E293" s="1375" t="s">
        <v>1467</v>
      </c>
      <c r="F293" s="1376"/>
      <c r="G293" s="1376"/>
      <c r="H293" s="1376"/>
      <c r="I293" s="1376"/>
      <c r="J293" s="1376"/>
      <c r="K293" s="1377"/>
      <c r="L293" s="1375" t="s">
        <v>1468</v>
      </c>
      <c r="M293" s="1376"/>
      <c r="N293" s="1376"/>
      <c r="O293" s="1376"/>
      <c r="P293" s="1376"/>
      <c r="Q293" s="1376"/>
      <c r="R293" s="1377"/>
      <c r="S293" s="477"/>
    </row>
    <row r="294" spans="1:19" ht="39.950000000000003" customHeight="1">
      <c r="A294" s="479" t="s">
        <v>248</v>
      </c>
      <c r="B294" s="480" t="s">
        <v>57</v>
      </c>
      <c r="C294" s="481" t="s">
        <v>249</v>
      </c>
      <c r="D294" s="482" t="s">
        <v>250</v>
      </c>
      <c r="E294" s="483" t="s">
        <v>1405</v>
      </c>
      <c r="F294" s="484" t="s">
        <v>1499</v>
      </c>
      <c r="G294" s="818" t="s">
        <v>1498</v>
      </c>
      <c r="H294" s="845" t="s">
        <v>1513</v>
      </c>
      <c r="I294" s="845" t="s">
        <v>1514</v>
      </c>
      <c r="J294" s="818" t="s">
        <v>1406</v>
      </c>
      <c r="K294" s="274" t="s">
        <v>1515</v>
      </c>
      <c r="L294" s="483" t="s">
        <v>1405</v>
      </c>
      <c r="M294" s="484" t="s">
        <v>1499</v>
      </c>
      <c r="N294" s="818" t="s">
        <v>1498</v>
      </c>
      <c r="O294" s="845" t="s">
        <v>1513</v>
      </c>
      <c r="P294" s="845" t="s">
        <v>1514</v>
      </c>
      <c r="Q294" s="818" t="s">
        <v>1406</v>
      </c>
      <c r="R294" s="274" t="s">
        <v>1515</v>
      </c>
      <c r="S294" s="487" t="s">
        <v>1140</v>
      </c>
    </row>
    <row r="295" spans="1:19" ht="20.100000000000001" customHeight="1">
      <c r="A295" s="660" t="s">
        <v>374</v>
      </c>
      <c r="B295" s="612" t="s">
        <v>504</v>
      </c>
      <c r="C295" s="721" t="s">
        <v>17</v>
      </c>
      <c r="D295" s="653" t="s">
        <v>127</v>
      </c>
      <c r="E295" s="501">
        <v>0.01</v>
      </c>
      <c r="F295" s="502">
        <v>0.86</v>
      </c>
      <c r="G295" s="502">
        <v>0</v>
      </c>
      <c r="H295" s="502">
        <v>0</v>
      </c>
      <c r="I295" s="502">
        <v>0</v>
      </c>
      <c r="J295" s="503">
        <v>1.72</v>
      </c>
      <c r="K295" s="504">
        <v>1.72</v>
      </c>
      <c r="L295" s="501">
        <v>0.02</v>
      </c>
      <c r="M295" s="502">
        <v>1.1200000000000001</v>
      </c>
      <c r="N295" s="502">
        <v>0</v>
      </c>
      <c r="O295" s="502">
        <v>0</v>
      </c>
      <c r="P295" s="502">
        <v>0</v>
      </c>
      <c r="Q295" s="503">
        <v>1.82</v>
      </c>
      <c r="R295" s="504">
        <v>1.82</v>
      </c>
      <c r="S295" s="505">
        <f t="shared" ref="S295:S299" si="53">((R295/K295)-1)*100</f>
        <v>5.8139534883721034</v>
      </c>
    </row>
    <row r="296" spans="1:19" ht="20.100000000000001" customHeight="1">
      <c r="A296" s="497" t="s">
        <v>505</v>
      </c>
      <c r="B296" s="498" t="s">
        <v>567</v>
      </c>
      <c r="C296" s="499" t="s">
        <v>17</v>
      </c>
      <c r="D296" s="614" t="s">
        <v>128</v>
      </c>
      <c r="E296" s="732">
        <v>0</v>
      </c>
      <c r="F296" s="733">
        <v>4.51</v>
      </c>
      <c r="G296" s="733">
        <v>0</v>
      </c>
      <c r="H296" s="733">
        <v>0</v>
      </c>
      <c r="I296" s="733">
        <v>0</v>
      </c>
      <c r="J296" s="734">
        <v>15.26</v>
      </c>
      <c r="K296" s="735">
        <v>15.26</v>
      </c>
      <c r="L296" s="732">
        <v>0</v>
      </c>
      <c r="M296" s="733">
        <v>10.43</v>
      </c>
      <c r="N296" s="733">
        <v>0</v>
      </c>
      <c r="O296" s="733">
        <v>0</v>
      </c>
      <c r="P296" s="733">
        <v>0</v>
      </c>
      <c r="Q296" s="734">
        <v>17.66</v>
      </c>
      <c r="R296" s="735">
        <v>17.66</v>
      </c>
      <c r="S296" s="744">
        <f>((R296/K296)-1)*100</f>
        <v>15.727391874180864</v>
      </c>
    </row>
    <row r="297" spans="1:19" ht="20.100000000000001" customHeight="1">
      <c r="A297" s="497" t="s">
        <v>509</v>
      </c>
      <c r="B297" s="498" t="s">
        <v>568</v>
      </c>
      <c r="C297" s="499" t="s">
        <v>17</v>
      </c>
      <c r="D297" s="653" t="s">
        <v>128</v>
      </c>
      <c r="E297" s="501">
        <v>0</v>
      </c>
      <c r="F297" s="502">
        <v>0.23</v>
      </c>
      <c r="G297" s="502">
        <v>0.18</v>
      </c>
      <c r="H297" s="502">
        <v>0</v>
      </c>
      <c r="I297" s="502">
        <v>0.66</v>
      </c>
      <c r="J297" s="503">
        <v>2.92</v>
      </c>
      <c r="K297" s="504">
        <v>3.58</v>
      </c>
      <c r="L297" s="501">
        <v>0.04</v>
      </c>
      <c r="M297" s="502">
        <v>0.13</v>
      </c>
      <c r="N297" s="502">
        <v>0.28999999999999998</v>
      </c>
      <c r="O297" s="502">
        <v>0</v>
      </c>
      <c r="P297" s="502">
        <v>1.2</v>
      </c>
      <c r="Q297" s="503">
        <v>1.6</v>
      </c>
      <c r="R297" s="504">
        <v>2.8</v>
      </c>
      <c r="S297" s="505">
        <f t="shared" si="53"/>
        <v>-21.787709497206709</v>
      </c>
    </row>
    <row r="298" spans="1:19" ht="20.100000000000001" customHeight="1">
      <c r="A298" s="497" t="s">
        <v>54</v>
      </c>
      <c r="B298" s="498" t="s">
        <v>239</v>
      </c>
      <c r="C298" s="499" t="s">
        <v>17</v>
      </c>
      <c r="D298" s="653" t="s">
        <v>128</v>
      </c>
      <c r="E298" s="501">
        <v>0</v>
      </c>
      <c r="F298" s="502">
        <v>1.24</v>
      </c>
      <c r="G298" s="502">
        <v>0</v>
      </c>
      <c r="H298" s="502">
        <v>0</v>
      </c>
      <c r="I298" s="502">
        <v>0</v>
      </c>
      <c r="J298" s="503">
        <v>10.050000000000001</v>
      </c>
      <c r="K298" s="504">
        <v>10.050000000000001</v>
      </c>
      <c r="L298" s="501">
        <v>0</v>
      </c>
      <c r="M298" s="502">
        <v>0.7</v>
      </c>
      <c r="N298" s="502">
        <v>1</v>
      </c>
      <c r="O298" s="502">
        <v>0</v>
      </c>
      <c r="P298" s="502">
        <v>0</v>
      </c>
      <c r="Q298" s="503">
        <v>6.42</v>
      </c>
      <c r="R298" s="504">
        <v>6.42</v>
      </c>
      <c r="S298" s="505">
        <f t="shared" si="53"/>
        <v>-36.119402985074636</v>
      </c>
    </row>
    <row r="299" spans="1:19" ht="20.100000000000001" customHeight="1">
      <c r="A299" s="497" t="s">
        <v>901</v>
      </c>
      <c r="B299" s="746" t="s">
        <v>900</v>
      </c>
      <c r="C299" s="499" t="s">
        <v>17</v>
      </c>
      <c r="D299" s="663" t="s">
        <v>864</v>
      </c>
      <c r="E299" s="501">
        <v>0.01</v>
      </c>
      <c r="F299" s="502">
        <v>0.54</v>
      </c>
      <c r="G299" s="502">
        <v>0</v>
      </c>
      <c r="H299" s="502">
        <v>0</v>
      </c>
      <c r="I299" s="502">
        <v>0</v>
      </c>
      <c r="J299" s="503">
        <v>0.47</v>
      </c>
      <c r="K299" s="504">
        <v>0.47</v>
      </c>
      <c r="L299" s="501">
        <v>0.02</v>
      </c>
      <c r="M299" s="502">
        <v>0.49</v>
      </c>
      <c r="N299" s="502">
        <v>0</v>
      </c>
      <c r="O299" s="502">
        <v>0</v>
      </c>
      <c r="P299" s="502">
        <v>0</v>
      </c>
      <c r="Q299" s="503">
        <v>1.31</v>
      </c>
      <c r="R299" s="504">
        <v>1.31</v>
      </c>
      <c r="S299" s="525">
        <f t="shared" si="53"/>
        <v>178.7234042553192</v>
      </c>
    </row>
    <row r="300" spans="1:19" ht="20.100000000000001" customHeight="1">
      <c r="A300" s="747"/>
      <c r="B300" s="635"/>
      <c r="C300" s="547"/>
      <c r="D300" s="520"/>
      <c r="E300" s="521"/>
      <c r="F300" s="522"/>
      <c r="G300" s="522"/>
      <c r="H300" s="522"/>
      <c r="I300" s="522"/>
      <c r="J300" s="523"/>
      <c r="K300" s="524"/>
      <c r="L300" s="521"/>
      <c r="M300" s="522"/>
      <c r="N300" s="522"/>
      <c r="O300" s="522"/>
      <c r="P300" s="522"/>
      <c r="Q300" s="523"/>
      <c r="R300" s="524"/>
      <c r="S300" s="525"/>
    </row>
    <row r="301" spans="1:19" ht="20.100000000000001" customHeight="1">
      <c r="A301" s="338" t="s">
        <v>297</v>
      </c>
      <c r="B301" s="300"/>
      <c r="C301" s="642"/>
      <c r="D301" s="492"/>
      <c r="E301" s="598">
        <f>SUM(E295:E300)</f>
        <v>0.02</v>
      </c>
      <c r="F301" s="599">
        <f t="shared" ref="F301:P301" si="54">SUM(F295:F300)</f>
        <v>7.3800000000000008</v>
      </c>
      <c r="G301" s="599">
        <f t="shared" si="54"/>
        <v>0.18</v>
      </c>
      <c r="H301" s="599">
        <f t="shared" si="54"/>
        <v>0</v>
      </c>
      <c r="I301" s="599">
        <f t="shared" si="54"/>
        <v>0.66</v>
      </c>
      <c r="J301" s="599">
        <f t="shared" si="54"/>
        <v>30.419999999999998</v>
      </c>
      <c r="K301" s="600">
        <f t="shared" si="54"/>
        <v>31.080000000000002</v>
      </c>
      <c r="L301" s="598">
        <f t="shared" si="54"/>
        <v>0.08</v>
      </c>
      <c r="M301" s="599">
        <f t="shared" si="54"/>
        <v>12.870000000000001</v>
      </c>
      <c r="N301" s="599">
        <f t="shared" si="54"/>
        <v>1.29</v>
      </c>
      <c r="O301" s="599">
        <f t="shared" si="54"/>
        <v>0</v>
      </c>
      <c r="P301" s="599">
        <f t="shared" si="54"/>
        <v>1.2</v>
      </c>
      <c r="Q301" s="599">
        <f>SUM(Q295:Q300)</f>
        <v>28.81</v>
      </c>
      <c r="R301" s="600">
        <f>SUM(R295:R300)</f>
        <v>30.01</v>
      </c>
      <c r="S301" s="533">
        <f t="shared" ref="S301:S302" si="55">((R301/K301)-1)*100</f>
        <v>-3.4427284427284488</v>
      </c>
    </row>
    <row r="302" spans="1:19" ht="20.100000000000001" customHeight="1">
      <c r="A302" s="338" t="s">
        <v>298</v>
      </c>
      <c r="B302" s="300"/>
      <c r="C302" s="642"/>
      <c r="D302" s="492"/>
      <c r="E302" s="598">
        <v>0.02</v>
      </c>
      <c r="F302" s="599">
        <v>7.39</v>
      </c>
      <c r="G302" s="599">
        <v>0.18</v>
      </c>
      <c r="H302" s="599">
        <v>0</v>
      </c>
      <c r="I302" s="599">
        <v>0.66</v>
      </c>
      <c r="J302" s="599">
        <v>30.41</v>
      </c>
      <c r="K302" s="600">
        <f>SUM(I302:J302)</f>
        <v>31.07</v>
      </c>
      <c r="L302" s="598">
        <v>7.0000000000000007E-2</v>
      </c>
      <c r="M302" s="599">
        <v>12.87</v>
      </c>
      <c r="N302" s="599">
        <v>1.29</v>
      </c>
      <c r="O302" s="599">
        <v>0</v>
      </c>
      <c r="P302" s="599">
        <v>1.2</v>
      </c>
      <c r="Q302" s="599">
        <v>28.8</v>
      </c>
      <c r="R302" s="600">
        <f>SUM(N302:Q302)</f>
        <v>31.29</v>
      </c>
      <c r="S302" s="533">
        <f t="shared" si="55"/>
        <v>0.70807853234631235</v>
      </c>
    </row>
    <row r="303" spans="1:19" ht="20.100000000000001" customHeight="1">
      <c r="A303" s="586"/>
      <c r="B303" s="587"/>
      <c r="C303" s="587"/>
      <c r="D303" s="588"/>
      <c r="E303" s="589"/>
      <c r="F303" s="589"/>
      <c r="G303" s="589"/>
      <c r="H303" s="589"/>
      <c r="I303" s="589"/>
      <c r="J303" s="590"/>
      <c r="K303" s="589"/>
      <c r="L303" s="589"/>
      <c r="M303" s="589"/>
      <c r="N303" s="589"/>
      <c r="O303" s="589"/>
      <c r="P303" s="589"/>
      <c r="Q303" s="590"/>
      <c r="R303" s="589"/>
      <c r="S303" s="591"/>
    </row>
    <row r="304" spans="1:19" ht="20.100000000000001" customHeight="1">
      <c r="A304" s="586"/>
      <c r="B304" s="587"/>
      <c r="C304" s="587"/>
      <c r="D304" s="588"/>
      <c r="E304" s="589"/>
      <c r="F304" s="589"/>
      <c r="G304" s="589"/>
      <c r="H304" s="589"/>
      <c r="I304" s="589"/>
      <c r="J304" s="590"/>
      <c r="K304" s="589"/>
      <c r="L304" s="589"/>
      <c r="M304" s="589"/>
      <c r="N304" s="589"/>
      <c r="O304" s="589"/>
      <c r="P304" s="589"/>
      <c r="Q304" s="590"/>
      <c r="R304" s="589"/>
      <c r="S304" s="591"/>
    </row>
    <row r="305" spans="1:19" ht="30" customHeight="1">
      <c r="A305" s="824" t="s">
        <v>299</v>
      </c>
      <c r="B305" s="826" t="s">
        <v>7</v>
      </c>
      <c r="C305" s="719"/>
      <c r="D305" s="332"/>
      <c r="E305" s="719"/>
      <c r="F305" s="719"/>
      <c r="G305" s="719"/>
      <c r="H305" s="719"/>
      <c r="I305" s="719"/>
      <c r="J305" s="719"/>
      <c r="K305" s="466"/>
      <c r="L305" s="719"/>
      <c r="M305" s="719"/>
      <c r="N305" s="719"/>
      <c r="O305" s="719"/>
      <c r="P305" s="719"/>
      <c r="Q305" s="719"/>
      <c r="R305" s="719"/>
      <c r="S305" s="467"/>
    </row>
    <row r="306" spans="1:19" ht="20.100000000000001" customHeight="1">
      <c r="A306" s="607"/>
      <c r="B306" s="607"/>
      <c r="C306" s="607"/>
      <c r="D306" s="720"/>
      <c r="E306" s="607"/>
      <c r="F306" s="607"/>
      <c r="G306" s="607"/>
      <c r="H306" s="607"/>
      <c r="I306" s="607"/>
      <c r="J306" s="609"/>
      <c r="K306" s="607"/>
      <c r="L306" s="607"/>
      <c r="M306" s="607"/>
      <c r="N306" s="607"/>
      <c r="O306" s="607"/>
      <c r="P306" s="607"/>
      <c r="Q306" s="609"/>
      <c r="R306" s="607"/>
      <c r="S306" s="610"/>
    </row>
    <row r="307" spans="1:19" ht="20.100000000000001" customHeight="1">
      <c r="A307" s="473"/>
      <c r="B307" s="474"/>
      <c r="C307" s="475"/>
      <c r="D307" s="476"/>
      <c r="E307" s="1375" t="s">
        <v>1467</v>
      </c>
      <c r="F307" s="1376"/>
      <c r="G307" s="1376"/>
      <c r="H307" s="1376"/>
      <c r="I307" s="1376"/>
      <c r="J307" s="1376"/>
      <c r="K307" s="1377"/>
      <c r="L307" s="1375" t="s">
        <v>1468</v>
      </c>
      <c r="M307" s="1376"/>
      <c r="N307" s="1376"/>
      <c r="O307" s="1376"/>
      <c r="P307" s="1376"/>
      <c r="Q307" s="1376"/>
      <c r="R307" s="1377"/>
      <c r="S307" s="477"/>
    </row>
    <row r="308" spans="1:19" ht="39.950000000000003" customHeight="1">
      <c r="A308" s="479" t="s">
        <v>248</v>
      </c>
      <c r="B308" s="480" t="s">
        <v>57</v>
      </c>
      <c r="C308" s="481" t="s">
        <v>249</v>
      </c>
      <c r="D308" s="482" t="s">
        <v>250</v>
      </c>
      <c r="E308" s="483" t="s">
        <v>1405</v>
      </c>
      <c r="F308" s="484" t="s">
        <v>1499</v>
      </c>
      <c r="G308" s="818" t="s">
        <v>1498</v>
      </c>
      <c r="H308" s="845" t="s">
        <v>1513</v>
      </c>
      <c r="I308" s="845" t="s">
        <v>1514</v>
      </c>
      <c r="J308" s="818" t="s">
        <v>1406</v>
      </c>
      <c r="K308" s="274" t="s">
        <v>1515</v>
      </c>
      <c r="L308" s="483" t="s">
        <v>1405</v>
      </c>
      <c r="M308" s="484" t="s">
        <v>1499</v>
      </c>
      <c r="N308" s="818" t="s">
        <v>1498</v>
      </c>
      <c r="O308" s="845" t="s">
        <v>1513</v>
      </c>
      <c r="P308" s="845" t="s">
        <v>1514</v>
      </c>
      <c r="Q308" s="818" t="s">
        <v>1406</v>
      </c>
      <c r="R308" s="274" t="s">
        <v>1515</v>
      </c>
      <c r="S308" s="487" t="s">
        <v>1140</v>
      </c>
    </row>
    <row r="309" spans="1:19" ht="20.100000000000001" customHeight="1">
      <c r="A309" s="660" t="s">
        <v>375</v>
      </c>
      <c r="B309" s="612" t="s">
        <v>506</v>
      </c>
      <c r="C309" s="499" t="s">
        <v>23</v>
      </c>
      <c r="D309" s="614" t="s">
        <v>128</v>
      </c>
      <c r="E309" s="748" t="s">
        <v>1426</v>
      </c>
      <c r="F309" s="502">
        <v>0.42</v>
      </c>
      <c r="G309" s="502">
        <v>0</v>
      </c>
      <c r="H309" s="502">
        <v>0</v>
      </c>
      <c r="I309" s="502">
        <v>0</v>
      </c>
      <c r="J309" s="503">
        <v>1.17</v>
      </c>
      <c r="K309" s="504">
        <v>1.17</v>
      </c>
      <c r="L309" s="501">
        <v>0</v>
      </c>
      <c r="M309" s="502">
        <v>0</v>
      </c>
      <c r="N309" s="502">
        <v>0</v>
      </c>
      <c r="O309" s="502">
        <v>0</v>
      </c>
      <c r="P309" s="502">
        <v>0</v>
      </c>
      <c r="Q309" s="503">
        <v>1.42</v>
      </c>
      <c r="R309" s="504">
        <v>1.42</v>
      </c>
      <c r="S309" s="505">
        <f t="shared" ref="S309:S313" si="56">((R309/K309)-1)*100</f>
        <v>21.367521367521359</v>
      </c>
    </row>
    <row r="310" spans="1:19" ht="20.100000000000001" customHeight="1">
      <c r="A310" s="660" t="s">
        <v>507</v>
      </c>
      <c r="B310" s="612" t="s">
        <v>508</v>
      </c>
      <c r="C310" s="499" t="s">
        <v>23</v>
      </c>
      <c r="D310" s="614" t="s">
        <v>128</v>
      </c>
      <c r="E310" s="748" t="s">
        <v>1426</v>
      </c>
      <c r="F310" s="502">
        <v>3.38</v>
      </c>
      <c r="G310" s="502">
        <v>0</v>
      </c>
      <c r="H310" s="502">
        <v>0</v>
      </c>
      <c r="I310" s="502">
        <v>0</v>
      </c>
      <c r="J310" s="503">
        <v>1.06</v>
      </c>
      <c r="K310" s="504">
        <v>1.06</v>
      </c>
      <c r="L310" s="501">
        <v>0</v>
      </c>
      <c r="M310" s="502">
        <v>3.34</v>
      </c>
      <c r="N310" s="502">
        <v>0</v>
      </c>
      <c r="O310" s="502">
        <v>0</v>
      </c>
      <c r="P310" s="502">
        <v>0</v>
      </c>
      <c r="Q310" s="503">
        <v>0.52</v>
      </c>
      <c r="R310" s="504">
        <v>0.52</v>
      </c>
      <c r="S310" s="505">
        <f t="shared" si="56"/>
        <v>-50.943396226415096</v>
      </c>
    </row>
    <row r="311" spans="1:19" ht="20.100000000000001" customHeight="1">
      <c r="A311" s="660" t="s">
        <v>242</v>
      </c>
      <c r="B311" s="612" t="s">
        <v>241</v>
      </c>
      <c r="C311" s="499" t="s">
        <v>23</v>
      </c>
      <c r="D311" s="614" t="s">
        <v>128</v>
      </c>
      <c r="E311" s="748" t="s">
        <v>1426</v>
      </c>
      <c r="F311" s="502">
        <v>5.05</v>
      </c>
      <c r="G311" s="502">
        <v>0</v>
      </c>
      <c r="H311" s="502">
        <v>0</v>
      </c>
      <c r="I311" s="502">
        <v>0</v>
      </c>
      <c r="J311" s="503">
        <v>1.25</v>
      </c>
      <c r="K311" s="504">
        <v>1.25</v>
      </c>
      <c r="L311" s="501">
        <v>0</v>
      </c>
      <c r="M311" s="502">
        <v>5.07</v>
      </c>
      <c r="N311" s="502">
        <v>0</v>
      </c>
      <c r="O311" s="502">
        <v>0</v>
      </c>
      <c r="P311" s="502">
        <v>0</v>
      </c>
      <c r="Q311" s="503">
        <v>1.57</v>
      </c>
      <c r="R311" s="504">
        <v>1.57</v>
      </c>
      <c r="S311" s="505">
        <f t="shared" si="56"/>
        <v>25.6</v>
      </c>
    </row>
    <row r="312" spans="1:19" ht="20.100000000000001" customHeight="1">
      <c r="A312" s="660" t="s">
        <v>53</v>
      </c>
      <c r="B312" s="612" t="s">
        <v>240</v>
      </c>
      <c r="C312" s="499" t="s">
        <v>23</v>
      </c>
      <c r="D312" s="614" t="s">
        <v>128</v>
      </c>
      <c r="E312" s="748" t="s">
        <v>1426</v>
      </c>
      <c r="F312" s="502">
        <v>0</v>
      </c>
      <c r="G312" s="502">
        <v>0</v>
      </c>
      <c r="H312" s="502">
        <v>0</v>
      </c>
      <c r="I312" s="502">
        <v>0</v>
      </c>
      <c r="J312" s="503">
        <v>8.3699999999999992</v>
      </c>
      <c r="K312" s="504">
        <v>8.3699999999999992</v>
      </c>
      <c r="L312" s="501">
        <v>0</v>
      </c>
      <c r="M312" s="502">
        <v>0</v>
      </c>
      <c r="N312" s="502">
        <v>0</v>
      </c>
      <c r="O312" s="502">
        <v>0</v>
      </c>
      <c r="P312" s="502">
        <v>0</v>
      </c>
      <c r="Q312" s="503">
        <v>8.11</v>
      </c>
      <c r="R312" s="504">
        <v>8.11</v>
      </c>
      <c r="S312" s="505">
        <f t="shared" si="56"/>
        <v>-3.1063321385901954</v>
      </c>
    </row>
    <row r="313" spans="1:19" ht="20.100000000000001" customHeight="1">
      <c r="A313" s="660" t="s">
        <v>317</v>
      </c>
      <c r="B313" s="612" t="s">
        <v>569</v>
      </c>
      <c r="C313" s="499" t="s">
        <v>23</v>
      </c>
      <c r="D313" s="614" t="s">
        <v>128</v>
      </c>
      <c r="E313" s="748" t="s">
        <v>1426</v>
      </c>
      <c r="F313" s="733">
        <v>0.28999999999999998</v>
      </c>
      <c r="G313" s="733">
        <v>0</v>
      </c>
      <c r="H313" s="733">
        <v>0</v>
      </c>
      <c r="I313" s="733">
        <v>0</v>
      </c>
      <c r="J313" s="734">
        <v>2.82</v>
      </c>
      <c r="K313" s="735">
        <v>2.82</v>
      </c>
      <c r="L313" s="732">
        <v>0</v>
      </c>
      <c r="M313" s="733">
        <v>0</v>
      </c>
      <c r="N313" s="733">
        <v>0</v>
      </c>
      <c r="O313" s="733">
        <v>0</v>
      </c>
      <c r="P313" s="733">
        <v>0</v>
      </c>
      <c r="Q313" s="734">
        <v>2.9</v>
      </c>
      <c r="R313" s="735">
        <v>2.9</v>
      </c>
      <c r="S313" s="744">
        <f t="shared" si="56"/>
        <v>2.8368794326241176</v>
      </c>
    </row>
    <row r="314" spans="1:19" ht="20.100000000000001" customHeight="1">
      <c r="A314" s="747"/>
      <c r="B314" s="749"/>
      <c r="C314" s="547"/>
      <c r="D314" s="520"/>
      <c r="E314" s="563"/>
      <c r="F314" s="522"/>
      <c r="G314" s="522"/>
      <c r="H314" s="522"/>
      <c r="I314" s="522"/>
      <c r="J314" s="523"/>
      <c r="K314" s="524"/>
      <c r="L314" s="521"/>
      <c r="M314" s="522"/>
      <c r="N314" s="522"/>
      <c r="O314" s="522"/>
      <c r="P314" s="522"/>
      <c r="Q314" s="523"/>
      <c r="R314" s="524"/>
      <c r="S314" s="525"/>
    </row>
    <row r="315" spans="1:19" ht="20.100000000000001" customHeight="1">
      <c r="A315" s="338" t="s">
        <v>300</v>
      </c>
      <c r="B315" s="300"/>
      <c r="C315" s="642"/>
      <c r="D315" s="492"/>
      <c r="E315" s="598">
        <f>SUM(E309:E314)</f>
        <v>0</v>
      </c>
      <c r="F315" s="599">
        <f t="shared" ref="F315:Q315" si="57">SUM(F309:F314)</f>
        <v>9.1399999999999988</v>
      </c>
      <c r="G315" s="599">
        <f t="shared" si="57"/>
        <v>0</v>
      </c>
      <c r="H315" s="599">
        <f t="shared" si="57"/>
        <v>0</v>
      </c>
      <c r="I315" s="599">
        <f t="shared" si="57"/>
        <v>0</v>
      </c>
      <c r="J315" s="599">
        <f t="shared" si="57"/>
        <v>14.67</v>
      </c>
      <c r="K315" s="600">
        <f>SUM(K309:K314)</f>
        <v>14.67</v>
      </c>
      <c r="L315" s="598">
        <f t="shared" si="57"/>
        <v>0</v>
      </c>
      <c r="M315" s="599">
        <f t="shared" si="57"/>
        <v>8.41</v>
      </c>
      <c r="N315" s="599">
        <f t="shared" si="57"/>
        <v>0</v>
      </c>
      <c r="O315" s="599">
        <f t="shared" si="57"/>
        <v>0</v>
      </c>
      <c r="P315" s="599">
        <f t="shared" si="57"/>
        <v>0</v>
      </c>
      <c r="Q315" s="599">
        <f t="shared" si="57"/>
        <v>14.52</v>
      </c>
      <c r="R315" s="600">
        <f>SUM(R309:R314)</f>
        <v>14.52</v>
      </c>
      <c r="S315" s="533">
        <f t="shared" ref="S315:S316" si="58">((R315/K315)-1)*100</f>
        <v>-1.0224948875255602</v>
      </c>
    </row>
    <row r="316" spans="1:19" ht="20.100000000000001" customHeight="1">
      <c r="A316" s="338" t="s">
        <v>301</v>
      </c>
      <c r="B316" s="300"/>
      <c r="C316" s="642"/>
      <c r="D316" s="492"/>
      <c r="E316" s="750">
        <v>0</v>
      </c>
      <c r="F316" s="751">
        <v>9.1300000000000008</v>
      </c>
      <c r="G316" s="751">
        <v>0</v>
      </c>
      <c r="H316" s="751">
        <v>0</v>
      </c>
      <c r="I316" s="751">
        <v>0</v>
      </c>
      <c r="J316" s="751">
        <v>14.67</v>
      </c>
      <c r="K316" s="752">
        <f>SUM(I316:J316)</f>
        <v>14.67</v>
      </c>
      <c r="L316" s="750">
        <v>0</v>
      </c>
      <c r="M316" s="751">
        <v>8.41</v>
      </c>
      <c r="N316" s="751">
        <v>0</v>
      </c>
      <c r="O316" s="751">
        <v>0</v>
      </c>
      <c r="P316" s="751">
        <v>0</v>
      </c>
      <c r="Q316" s="751">
        <v>14.52</v>
      </c>
      <c r="R316" s="752">
        <f>SUM(N316:Q316)</f>
        <v>14.52</v>
      </c>
      <c r="S316" s="533">
        <f t="shared" si="58"/>
        <v>-1.0224948875255602</v>
      </c>
    </row>
    <row r="317" spans="1:19" ht="20.100000000000001" customHeight="1">
      <c r="A317" s="835"/>
      <c r="B317" s="332"/>
      <c r="C317" s="464"/>
      <c r="D317" s="836"/>
      <c r="E317" s="846"/>
      <c r="F317" s="846"/>
      <c r="G317" s="846"/>
      <c r="H317" s="846"/>
      <c r="I317" s="846"/>
      <c r="J317" s="846"/>
      <c r="K317" s="846"/>
      <c r="L317" s="846"/>
      <c r="M317" s="846"/>
      <c r="N317" s="846"/>
      <c r="O317" s="846"/>
      <c r="P317" s="846"/>
      <c r="Q317" s="846"/>
      <c r="R317" s="846"/>
      <c r="S317" s="699"/>
    </row>
    <row r="318" spans="1:19" ht="20.100000000000001" customHeight="1">
      <c r="A318" s="847" t="s">
        <v>1534</v>
      </c>
      <c r="B318" s="848"/>
      <c r="C318" s="849"/>
      <c r="D318" s="850"/>
      <c r="E318" s="851">
        <v>0</v>
      </c>
      <c r="F318" s="851">
        <v>0</v>
      </c>
      <c r="G318" s="851">
        <v>0</v>
      </c>
      <c r="H318" s="851">
        <v>0</v>
      </c>
      <c r="I318" s="851">
        <v>0</v>
      </c>
      <c r="J318" s="851">
        <v>0</v>
      </c>
      <c r="K318" s="851">
        <v>0</v>
      </c>
      <c r="L318" s="851">
        <v>0</v>
      </c>
      <c r="M318" s="851">
        <v>0</v>
      </c>
      <c r="N318" s="851">
        <v>0</v>
      </c>
      <c r="O318" s="851">
        <v>0</v>
      </c>
      <c r="P318" s="851">
        <v>0</v>
      </c>
      <c r="Q318" s="851">
        <v>0</v>
      </c>
      <c r="R318" s="851">
        <v>0</v>
      </c>
      <c r="S318" s="852" t="e">
        <f>((R318/K318)-1)*100</f>
        <v>#DIV/0!</v>
      </c>
    </row>
    <row r="319" spans="1:19" ht="20.100000000000001" customHeight="1">
      <c r="A319" s="847" t="s">
        <v>1535</v>
      </c>
      <c r="B319" s="848"/>
      <c r="C319" s="849"/>
      <c r="D319" s="850"/>
      <c r="E319" s="851">
        <f>E295</f>
        <v>0.01</v>
      </c>
      <c r="F319" s="851">
        <f t="shared" ref="F319:R319" si="59">F295</f>
        <v>0.86</v>
      </c>
      <c r="G319" s="851">
        <f t="shared" si="59"/>
        <v>0</v>
      </c>
      <c r="H319" s="851">
        <f t="shared" si="59"/>
        <v>0</v>
      </c>
      <c r="I319" s="851">
        <f t="shared" si="59"/>
        <v>0</v>
      </c>
      <c r="J319" s="851">
        <f t="shared" si="59"/>
        <v>1.72</v>
      </c>
      <c r="K319" s="851">
        <f t="shared" si="59"/>
        <v>1.72</v>
      </c>
      <c r="L319" s="851">
        <f t="shared" si="59"/>
        <v>0.02</v>
      </c>
      <c r="M319" s="851">
        <f t="shared" si="59"/>
        <v>1.1200000000000001</v>
      </c>
      <c r="N319" s="851">
        <f t="shared" si="59"/>
        <v>0</v>
      </c>
      <c r="O319" s="851">
        <f t="shared" si="59"/>
        <v>0</v>
      </c>
      <c r="P319" s="851">
        <f t="shared" si="59"/>
        <v>0</v>
      </c>
      <c r="Q319" s="851">
        <f t="shared" si="59"/>
        <v>1.82</v>
      </c>
      <c r="R319" s="851">
        <f t="shared" si="59"/>
        <v>1.82</v>
      </c>
      <c r="S319" s="852">
        <f t="shared" ref="S319:S325" si="60">((R319/K319)-1)*100</f>
        <v>5.8139534883721034</v>
      </c>
    </row>
    <row r="320" spans="1:19" ht="20.100000000000001" customHeight="1">
      <c r="A320" s="847" t="s">
        <v>1536</v>
      </c>
      <c r="B320" s="848"/>
      <c r="C320" s="849"/>
      <c r="D320" s="850"/>
      <c r="E320" s="851">
        <f>SUM(E296:E298,E309:E313)</f>
        <v>0</v>
      </c>
      <c r="F320" s="851">
        <f t="shared" ref="F320:R320" si="61">SUM(F296:F298,F309:F313)</f>
        <v>15.120000000000001</v>
      </c>
      <c r="G320" s="851">
        <f t="shared" si="61"/>
        <v>0.18</v>
      </c>
      <c r="H320" s="851">
        <f t="shared" si="61"/>
        <v>0</v>
      </c>
      <c r="I320" s="851">
        <f t="shared" si="61"/>
        <v>0.66</v>
      </c>
      <c r="J320" s="851">
        <f t="shared" si="61"/>
        <v>42.9</v>
      </c>
      <c r="K320" s="851">
        <f t="shared" si="61"/>
        <v>43.56</v>
      </c>
      <c r="L320" s="851">
        <f t="shared" si="61"/>
        <v>0.04</v>
      </c>
      <c r="M320" s="851">
        <f t="shared" si="61"/>
        <v>19.670000000000002</v>
      </c>
      <c r="N320" s="851">
        <f t="shared" si="61"/>
        <v>1.29</v>
      </c>
      <c r="O320" s="851">
        <f t="shared" si="61"/>
        <v>0</v>
      </c>
      <c r="P320" s="851">
        <f t="shared" si="61"/>
        <v>1.2</v>
      </c>
      <c r="Q320" s="851">
        <f t="shared" si="61"/>
        <v>40.199999999999996</v>
      </c>
      <c r="R320" s="851">
        <f t="shared" si="61"/>
        <v>41.4</v>
      </c>
      <c r="S320" s="852">
        <f t="shared" si="60"/>
        <v>-4.9586776859504189</v>
      </c>
    </row>
    <row r="321" spans="1:19" ht="20.100000000000001" customHeight="1">
      <c r="A321" s="853" t="s">
        <v>1537</v>
      </c>
      <c r="B321" s="854"/>
      <c r="C321" s="854"/>
      <c r="D321" s="855"/>
      <c r="E321" s="856">
        <v>0</v>
      </c>
      <c r="F321" s="856">
        <v>0</v>
      </c>
      <c r="G321" s="856">
        <v>0</v>
      </c>
      <c r="H321" s="856">
        <v>0</v>
      </c>
      <c r="I321" s="856">
        <v>0</v>
      </c>
      <c r="J321" s="856">
        <v>0</v>
      </c>
      <c r="K321" s="856">
        <v>0</v>
      </c>
      <c r="L321" s="856">
        <v>0</v>
      </c>
      <c r="M321" s="856">
        <v>0</v>
      </c>
      <c r="N321" s="856">
        <v>0</v>
      </c>
      <c r="O321" s="856">
        <v>0</v>
      </c>
      <c r="P321" s="856">
        <v>0</v>
      </c>
      <c r="Q321" s="856">
        <v>0</v>
      </c>
      <c r="R321" s="856">
        <v>0</v>
      </c>
      <c r="S321" s="859" t="e">
        <f t="shared" si="60"/>
        <v>#DIV/0!</v>
      </c>
    </row>
    <row r="322" spans="1:19" ht="20.100000000000001" customHeight="1">
      <c r="A322" s="847" t="s">
        <v>1538</v>
      </c>
      <c r="B322" s="848"/>
      <c r="C322" s="849"/>
      <c r="D322" s="850"/>
      <c r="E322" s="851">
        <v>0</v>
      </c>
      <c r="F322" s="851">
        <v>0</v>
      </c>
      <c r="G322" s="851">
        <v>0</v>
      </c>
      <c r="H322" s="851">
        <v>0</v>
      </c>
      <c r="I322" s="851">
        <v>0</v>
      </c>
      <c r="J322" s="851">
        <v>0</v>
      </c>
      <c r="K322" s="851">
        <v>0</v>
      </c>
      <c r="L322" s="851">
        <v>0</v>
      </c>
      <c r="M322" s="851">
        <v>0</v>
      </c>
      <c r="N322" s="851">
        <v>0</v>
      </c>
      <c r="O322" s="851">
        <v>0</v>
      </c>
      <c r="P322" s="851">
        <v>0</v>
      </c>
      <c r="Q322" s="851">
        <v>0</v>
      </c>
      <c r="R322" s="851">
        <v>0</v>
      </c>
      <c r="S322" s="852" t="e">
        <f t="shared" si="60"/>
        <v>#DIV/0!</v>
      </c>
    </row>
    <row r="323" spans="1:19" ht="20.100000000000001" customHeight="1">
      <c r="A323" s="847" t="s">
        <v>1539</v>
      </c>
      <c r="B323" s="848"/>
      <c r="C323" s="849"/>
      <c r="D323" s="850"/>
      <c r="E323" s="851">
        <v>0</v>
      </c>
      <c r="F323" s="851">
        <v>0</v>
      </c>
      <c r="G323" s="851">
        <v>0</v>
      </c>
      <c r="H323" s="851">
        <v>0</v>
      </c>
      <c r="I323" s="851">
        <v>0</v>
      </c>
      <c r="J323" s="851">
        <v>0</v>
      </c>
      <c r="K323" s="851">
        <v>0</v>
      </c>
      <c r="L323" s="851">
        <v>0</v>
      </c>
      <c r="M323" s="851">
        <v>0</v>
      </c>
      <c r="N323" s="851">
        <v>0</v>
      </c>
      <c r="O323" s="851">
        <v>0</v>
      </c>
      <c r="P323" s="851">
        <v>0</v>
      </c>
      <c r="Q323" s="851">
        <v>0</v>
      </c>
      <c r="R323" s="851">
        <v>0</v>
      </c>
      <c r="S323" s="852" t="e">
        <f t="shared" si="60"/>
        <v>#DIV/0!</v>
      </c>
    </row>
    <row r="324" spans="1:19" ht="20.100000000000001" customHeight="1">
      <c r="A324" s="847" t="s">
        <v>1540</v>
      </c>
      <c r="B324" s="848"/>
      <c r="C324" s="849"/>
      <c r="D324" s="850"/>
      <c r="E324" s="851">
        <f>E299</f>
        <v>0.01</v>
      </c>
      <c r="F324" s="851">
        <f t="shared" ref="F324:R324" si="62">F299</f>
        <v>0.54</v>
      </c>
      <c r="G324" s="851">
        <f t="shared" si="62"/>
        <v>0</v>
      </c>
      <c r="H324" s="851">
        <f t="shared" si="62"/>
        <v>0</v>
      </c>
      <c r="I324" s="851">
        <f t="shared" si="62"/>
        <v>0</v>
      </c>
      <c r="J324" s="851">
        <f t="shared" si="62"/>
        <v>0.47</v>
      </c>
      <c r="K324" s="851">
        <f t="shared" si="62"/>
        <v>0.47</v>
      </c>
      <c r="L324" s="851">
        <f t="shared" si="62"/>
        <v>0.02</v>
      </c>
      <c r="M324" s="851">
        <f t="shared" si="62"/>
        <v>0.49</v>
      </c>
      <c r="N324" s="851">
        <f t="shared" si="62"/>
        <v>0</v>
      </c>
      <c r="O324" s="851">
        <f t="shared" si="62"/>
        <v>0</v>
      </c>
      <c r="P324" s="851">
        <f t="shared" si="62"/>
        <v>0</v>
      </c>
      <c r="Q324" s="851">
        <f t="shared" si="62"/>
        <v>1.31</v>
      </c>
      <c r="R324" s="851">
        <f t="shared" si="62"/>
        <v>1.31</v>
      </c>
      <c r="S324" s="852">
        <f t="shared" si="60"/>
        <v>178.7234042553192</v>
      </c>
    </row>
    <row r="325" spans="1:19" ht="20.100000000000001" customHeight="1">
      <c r="A325" s="847" t="s">
        <v>1541</v>
      </c>
      <c r="B325" s="848"/>
      <c r="C325" s="849"/>
      <c r="D325" s="850"/>
      <c r="E325" s="851">
        <f>SUM(E301+E315)</f>
        <v>0.02</v>
      </c>
      <c r="F325" s="851">
        <f t="shared" ref="F325:R325" si="63">SUM(F301+F315)</f>
        <v>16.52</v>
      </c>
      <c r="G325" s="851">
        <f t="shared" si="63"/>
        <v>0.18</v>
      </c>
      <c r="H325" s="851">
        <f t="shared" si="63"/>
        <v>0</v>
      </c>
      <c r="I325" s="851">
        <f t="shared" si="63"/>
        <v>0.66</v>
      </c>
      <c r="J325" s="851">
        <f t="shared" si="63"/>
        <v>45.089999999999996</v>
      </c>
      <c r="K325" s="851">
        <f t="shared" si="63"/>
        <v>45.75</v>
      </c>
      <c r="L325" s="851">
        <f t="shared" si="63"/>
        <v>0.08</v>
      </c>
      <c r="M325" s="851">
        <f t="shared" si="63"/>
        <v>21.28</v>
      </c>
      <c r="N325" s="851">
        <f t="shared" si="63"/>
        <v>1.29</v>
      </c>
      <c r="O325" s="851">
        <f t="shared" si="63"/>
        <v>0</v>
      </c>
      <c r="P325" s="851">
        <f t="shared" si="63"/>
        <v>1.2</v>
      </c>
      <c r="Q325" s="851">
        <f t="shared" si="63"/>
        <v>43.33</v>
      </c>
      <c r="R325" s="851">
        <f t="shared" si="63"/>
        <v>44.53</v>
      </c>
      <c r="S325" s="852">
        <f t="shared" si="60"/>
        <v>-2.6666666666666616</v>
      </c>
    </row>
    <row r="326" spans="1:19" ht="20.100000000000001" customHeight="1">
      <c r="A326" s="835"/>
      <c r="B326" s="332"/>
      <c r="C326" s="464"/>
      <c r="D326" s="836"/>
      <c r="E326" s="846"/>
      <c r="F326" s="846"/>
      <c r="G326" s="846"/>
      <c r="H326" s="846"/>
      <c r="I326" s="846"/>
      <c r="J326" s="846"/>
      <c r="K326" s="846"/>
      <c r="L326" s="846"/>
      <c r="M326" s="846"/>
      <c r="N326" s="846"/>
      <c r="O326" s="846"/>
      <c r="P326" s="846"/>
      <c r="Q326" s="846"/>
      <c r="R326" s="846"/>
      <c r="S326" s="699"/>
    </row>
    <row r="327" spans="1:19" ht="20.100000000000001" customHeight="1">
      <c r="A327" s="835"/>
      <c r="B327" s="332"/>
      <c r="C327" s="464"/>
      <c r="D327" s="836"/>
      <c r="E327" s="846"/>
      <c r="F327" s="846"/>
      <c r="G327" s="846"/>
      <c r="H327" s="846"/>
      <c r="I327" s="846"/>
      <c r="J327" s="846"/>
      <c r="K327" s="846"/>
      <c r="L327" s="846"/>
      <c r="M327" s="846"/>
      <c r="N327" s="846"/>
      <c r="O327" s="846"/>
      <c r="P327" s="846"/>
      <c r="Q327" s="846"/>
      <c r="R327" s="846"/>
      <c r="S327" s="699"/>
    </row>
    <row r="328" spans="1:19" ht="20.100000000000001" customHeight="1">
      <c r="A328" s="835"/>
      <c r="B328" s="332"/>
      <c r="C328" s="464"/>
      <c r="D328" s="836"/>
      <c r="E328" s="846"/>
      <c r="F328" s="846"/>
      <c r="G328" s="846"/>
      <c r="H328" s="846"/>
      <c r="I328" s="846"/>
      <c r="J328" s="846"/>
      <c r="K328" s="846"/>
      <c r="L328" s="846"/>
      <c r="M328" s="846"/>
      <c r="N328" s="846"/>
      <c r="O328" s="846"/>
      <c r="P328" s="846"/>
      <c r="Q328" s="846"/>
      <c r="R328" s="846"/>
      <c r="S328" s="699"/>
    </row>
    <row r="329" spans="1:19" ht="20.100000000000001" customHeight="1">
      <c r="A329" s="835"/>
      <c r="B329" s="332"/>
      <c r="C329" s="464"/>
      <c r="D329" s="836"/>
      <c r="E329" s="846"/>
      <c r="F329" s="846"/>
      <c r="G329" s="846"/>
      <c r="H329" s="846"/>
      <c r="I329" s="846"/>
      <c r="J329" s="846"/>
      <c r="K329" s="846"/>
      <c r="L329" s="846"/>
      <c r="M329" s="846"/>
      <c r="N329" s="846"/>
      <c r="O329" s="846"/>
      <c r="P329" s="846"/>
      <c r="Q329" s="846"/>
      <c r="R329" s="846"/>
      <c r="S329" s="699"/>
    </row>
    <row r="330" spans="1:19" ht="20.100000000000001" customHeight="1">
      <c r="A330" s="835"/>
      <c r="B330" s="332"/>
      <c r="C330" s="464"/>
      <c r="D330" s="836"/>
      <c r="E330" s="846"/>
      <c r="F330" s="846"/>
      <c r="G330" s="846"/>
      <c r="H330" s="846"/>
      <c r="I330" s="846"/>
      <c r="J330" s="846"/>
      <c r="K330" s="846"/>
      <c r="L330" s="846"/>
      <c r="M330" s="846"/>
      <c r="N330" s="846"/>
      <c r="O330" s="846"/>
      <c r="P330" s="846"/>
      <c r="Q330" s="846"/>
      <c r="R330" s="846"/>
      <c r="S330" s="699"/>
    </row>
    <row r="331" spans="1:19" ht="20.100000000000001" customHeight="1">
      <c r="A331" s="586"/>
      <c r="B331" s="587"/>
      <c r="C331" s="587"/>
      <c r="D331" s="588"/>
      <c r="E331" s="589"/>
      <c r="F331" s="589"/>
      <c r="G331" s="589"/>
      <c r="H331" s="589"/>
      <c r="I331" s="589"/>
      <c r="J331" s="590"/>
      <c r="K331" s="589"/>
      <c r="L331" s="589"/>
      <c r="M331" s="589"/>
      <c r="N331" s="589"/>
      <c r="O331" s="589"/>
      <c r="P331" s="589"/>
      <c r="Q331" s="590"/>
      <c r="R331" s="589"/>
      <c r="S331" s="591"/>
    </row>
    <row r="332" spans="1:19" ht="30" customHeight="1">
      <c r="A332" s="820" t="s">
        <v>277</v>
      </c>
      <c r="B332" s="821" t="s">
        <v>278</v>
      </c>
      <c r="C332" s="464"/>
      <c r="D332" s="465"/>
      <c r="E332" s="466"/>
      <c r="F332" s="466"/>
      <c r="G332" s="466"/>
      <c r="H332" s="466"/>
      <c r="I332" s="466"/>
      <c r="J332" s="466"/>
      <c r="K332" s="466"/>
      <c r="L332" s="466"/>
      <c r="M332" s="466"/>
      <c r="N332" s="466"/>
      <c r="O332" s="466"/>
      <c r="P332" s="466"/>
      <c r="Q332" s="466"/>
      <c r="R332" s="466"/>
      <c r="S332" s="467"/>
    </row>
    <row r="333" spans="1:19" ht="20.100000000000001" customHeight="1">
      <c r="A333" s="607"/>
      <c r="B333" s="607"/>
      <c r="C333" s="607"/>
      <c r="D333" s="608"/>
      <c r="E333" s="607"/>
      <c r="F333" s="607"/>
      <c r="G333" s="607"/>
      <c r="H333" s="607"/>
      <c r="I333" s="607"/>
      <c r="J333" s="609"/>
      <c r="K333" s="607"/>
      <c r="L333" s="607"/>
      <c r="M333" s="607"/>
      <c r="N333" s="607"/>
      <c r="O333" s="607"/>
      <c r="P333" s="607"/>
      <c r="Q333" s="609"/>
      <c r="R333" s="607"/>
      <c r="S333" s="610"/>
    </row>
    <row r="334" spans="1:19" ht="20.100000000000001" customHeight="1">
      <c r="A334" s="473"/>
      <c r="B334" s="474"/>
      <c r="C334" s="475"/>
      <c r="D334" s="476"/>
      <c r="E334" s="1375" t="s">
        <v>1467</v>
      </c>
      <c r="F334" s="1376"/>
      <c r="G334" s="1376"/>
      <c r="H334" s="1376"/>
      <c r="I334" s="1376"/>
      <c r="J334" s="1376"/>
      <c r="K334" s="1377"/>
      <c r="L334" s="1375" t="s">
        <v>1468</v>
      </c>
      <c r="M334" s="1376"/>
      <c r="N334" s="1376"/>
      <c r="O334" s="1376"/>
      <c r="P334" s="1376"/>
      <c r="Q334" s="1376"/>
      <c r="R334" s="1377"/>
      <c r="S334" s="477"/>
    </row>
    <row r="335" spans="1:19" ht="39.950000000000003" customHeight="1">
      <c r="A335" s="479" t="s">
        <v>248</v>
      </c>
      <c r="B335" s="480" t="s">
        <v>57</v>
      </c>
      <c r="C335" s="481" t="s">
        <v>249</v>
      </c>
      <c r="D335" s="482" t="s">
        <v>250</v>
      </c>
      <c r="E335" s="483" t="s">
        <v>1405</v>
      </c>
      <c r="F335" s="484" t="s">
        <v>1499</v>
      </c>
      <c r="G335" s="818" t="s">
        <v>1498</v>
      </c>
      <c r="H335" s="845" t="s">
        <v>1513</v>
      </c>
      <c r="I335" s="845" t="s">
        <v>1514</v>
      </c>
      <c r="J335" s="818" t="s">
        <v>1406</v>
      </c>
      <c r="K335" s="274" t="s">
        <v>1515</v>
      </c>
      <c r="L335" s="483" t="s">
        <v>1405</v>
      </c>
      <c r="M335" s="484" t="s">
        <v>1499</v>
      </c>
      <c r="N335" s="818" t="s">
        <v>1498</v>
      </c>
      <c r="O335" s="845" t="s">
        <v>1513</v>
      </c>
      <c r="P335" s="845" t="s">
        <v>1514</v>
      </c>
      <c r="Q335" s="818" t="s">
        <v>1406</v>
      </c>
      <c r="R335" s="274" t="s">
        <v>1515</v>
      </c>
      <c r="S335" s="487" t="s">
        <v>1140</v>
      </c>
    </row>
    <row r="336" spans="1:19" ht="20.100000000000001" customHeight="1">
      <c r="A336" s="543" t="s">
        <v>253</v>
      </c>
      <c r="B336" s="544" t="s">
        <v>254</v>
      </c>
      <c r="C336" s="491" t="s">
        <v>60</v>
      </c>
      <c r="D336" s="492"/>
      <c r="E336" s="493" t="s">
        <v>60</v>
      </c>
      <c r="F336" s="494"/>
      <c r="G336" s="494"/>
      <c r="H336" s="494"/>
      <c r="I336" s="494"/>
      <c r="J336" s="652" t="s">
        <v>60</v>
      </c>
      <c r="K336" s="495"/>
      <c r="L336" s="493" t="s">
        <v>60</v>
      </c>
      <c r="M336" s="494" t="s">
        <v>60</v>
      </c>
      <c r="N336" s="494"/>
      <c r="O336" s="494"/>
      <c r="P336" s="494"/>
      <c r="Q336" s="494"/>
      <c r="R336" s="495" t="s">
        <v>60</v>
      </c>
      <c r="S336" s="496"/>
    </row>
    <row r="337" spans="1:19" ht="20.100000000000001" customHeight="1">
      <c r="A337" s="497" t="s">
        <v>704</v>
      </c>
      <c r="B337" s="498" t="s">
        <v>705</v>
      </c>
      <c r="C337" s="499" t="s">
        <v>9</v>
      </c>
      <c r="D337" s="614" t="s">
        <v>127</v>
      </c>
      <c r="E337" s="501">
        <v>0</v>
      </c>
      <c r="F337" s="502">
        <v>0</v>
      </c>
      <c r="G337" s="502">
        <v>0.67</v>
      </c>
      <c r="H337" s="502">
        <v>0</v>
      </c>
      <c r="I337" s="502">
        <v>0</v>
      </c>
      <c r="J337" s="503">
        <v>1.25</v>
      </c>
      <c r="K337" s="504">
        <v>1.25</v>
      </c>
      <c r="L337" s="501">
        <v>0</v>
      </c>
      <c r="M337" s="502">
        <v>0.11</v>
      </c>
      <c r="N337" s="502">
        <v>0.55000000000000004</v>
      </c>
      <c r="O337" s="502">
        <v>0</v>
      </c>
      <c r="P337" s="502">
        <v>0</v>
      </c>
      <c r="Q337" s="503">
        <v>2.08</v>
      </c>
      <c r="R337" s="504">
        <v>2.08</v>
      </c>
      <c r="S337" s="505">
        <f t="shared" ref="S337:S400" si="64">((R337/K337)-1)*100</f>
        <v>66.40000000000002</v>
      </c>
    </row>
    <row r="338" spans="1:19" ht="20.100000000000001" customHeight="1">
      <c r="A338" s="497" t="s">
        <v>706</v>
      </c>
      <c r="B338" s="498" t="s">
        <v>707</v>
      </c>
      <c r="C338" s="499" t="s">
        <v>9</v>
      </c>
      <c r="D338" s="614" t="s">
        <v>127</v>
      </c>
      <c r="E338" s="501">
        <v>0</v>
      </c>
      <c r="F338" s="502">
        <v>0</v>
      </c>
      <c r="G338" s="502">
        <v>7.0000000000000007E-2</v>
      </c>
      <c r="H338" s="502">
        <v>0</v>
      </c>
      <c r="I338" s="502">
        <v>0</v>
      </c>
      <c r="J338" s="503">
        <v>0.26</v>
      </c>
      <c r="K338" s="504">
        <v>0.26</v>
      </c>
      <c r="L338" s="501">
        <v>0</v>
      </c>
      <c r="M338" s="502">
        <v>0</v>
      </c>
      <c r="N338" s="502">
        <v>0.24</v>
      </c>
      <c r="O338" s="502">
        <v>0</v>
      </c>
      <c r="P338" s="502">
        <v>0</v>
      </c>
      <c r="Q338" s="503">
        <v>0</v>
      </c>
      <c r="R338" s="504">
        <v>0</v>
      </c>
      <c r="S338" s="505">
        <f t="shared" si="64"/>
        <v>-100</v>
      </c>
    </row>
    <row r="339" spans="1:19" ht="20.100000000000001" customHeight="1">
      <c r="A339" s="497" t="s">
        <v>435</v>
      </c>
      <c r="B339" s="498" t="s">
        <v>436</v>
      </c>
      <c r="C339" s="499" t="s">
        <v>9</v>
      </c>
      <c r="D339" s="614" t="s">
        <v>127</v>
      </c>
      <c r="E339" s="501">
        <v>0</v>
      </c>
      <c r="F339" s="502">
        <v>0.19</v>
      </c>
      <c r="G339" s="502">
        <v>1.92</v>
      </c>
      <c r="H339" s="502">
        <v>0</v>
      </c>
      <c r="I339" s="502">
        <v>2.13</v>
      </c>
      <c r="J339" s="503">
        <v>5.0999999999999996</v>
      </c>
      <c r="K339" s="504">
        <v>7.2299999999999995</v>
      </c>
      <c r="L339" s="501">
        <v>0</v>
      </c>
      <c r="M339" s="502">
        <v>0.16</v>
      </c>
      <c r="N339" s="502">
        <v>2.5099999999999998</v>
      </c>
      <c r="O339" s="502">
        <v>0</v>
      </c>
      <c r="P339" s="502">
        <v>2.38</v>
      </c>
      <c r="Q339" s="503">
        <v>5.57</v>
      </c>
      <c r="R339" s="504">
        <v>7.95</v>
      </c>
      <c r="S339" s="505">
        <f t="shared" si="64"/>
        <v>9.9585062240663991</v>
      </c>
    </row>
    <row r="340" spans="1:19" ht="20.100000000000001" customHeight="1">
      <c r="A340" s="497" t="s">
        <v>347</v>
      </c>
      <c r="B340" s="498" t="s">
        <v>437</v>
      </c>
      <c r="C340" s="499" t="s">
        <v>9</v>
      </c>
      <c r="D340" s="614" t="s">
        <v>127</v>
      </c>
      <c r="E340" s="501">
        <v>0</v>
      </c>
      <c r="F340" s="502">
        <v>0.22</v>
      </c>
      <c r="G340" s="502">
        <v>0.59</v>
      </c>
      <c r="H340" s="502">
        <v>0</v>
      </c>
      <c r="I340" s="502">
        <v>0.31</v>
      </c>
      <c r="J340" s="503">
        <v>0.89</v>
      </c>
      <c r="K340" s="504">
        <v>1.2</v>
      </c>
      <c r="L340" s="501">
        <v>0</v>
      </c>
      <c r="M340" s="502">
        <v>0.19</v>
      </c>
      <c r="N340" s="502">
        <v>0.91</v>
      </c>
      <c r="O340" s="502">
        <v>0</v>
      </c>
      <c r="P340" s="502">
        <v>0</v>
      </c>
      <c r="Q340" s="503">
        <v>0.74</v>
      </c>
      <c r="R340" s="504">
        <v>0.74</v>
      </c>
      <c r="S340" s="505">
        <f t="shared" si="64"/>
        <v>-38.333333333333329</v>
      </c>
    </row>
    <row r="341" spans="1:19" ht="20.100000000000001" customHeight="1">
      <c r="A341" s="497" t="s">
        <v>708</v>
      </c>
      <c r="B341" s="498" t="s">
        <v>709</v>
      </c>
      <c r="C341" s="499" t="s">
        <v>9</v>
      </c>
      <c r="D341" s="614" t="s">
        <v>127</v>
      </c>
      <c r="E341" s="501">
        <v>0</v>
      </c>
      <c r="F341" s="502">
        <v>0.66</v>
      </c>
      <c r="G341" s="502">
        <v>0</v>
      </c>
      <c r="H341" s="502">
        <v>0</v>
      </c>
      <c r="I341" s="502">
        <v>0</v>
      </c>
      <c r="J341" s="503">
        <v>0</v>
      </c>
      <c r="K341" s="504">
        <v>0</v>
      </c>
      <c r="L341" s="501">
        <v>0</v>
      </c>
      <c r="M341" s="502">
        <v>0</v>
      </c>
      <c r="N341" s="502">
        <v>0</v>
      </c>
      <c r="O341" s="502">
        <v>0</v>
      </c>
      <c r="P341" s="502">
        <v>0</v>
      </c>
      <c r="Q341" s="503">
        <v>0</v>
      </c>
      <c r="R341" s="504">
        <v>0</v>
      </c>
      <c r="S341" s="505" t="e">
        <f t="shared" si="64"/>
        <v>#DIV/0!</v>
      </c>
    </row>
    <row r="342" spans="1:19" ht="20.100000000000001" customHeight="1">
      <c r="A342" s="497" t="s">
        <v>710</v>
      </c>
      <c r="B342" s="498" t="s">
        <v>711</v>
      </c>
      <c r="C342" s="499" t="s">
        <v>9</v>
      </c>
      <c r="D342" s="614" t="s">
        <v>127</v>
      </c>
      <c r="E342" s="501">
        <v>0</v>
      </c>
      <c r="F342" s="502">
        <v>0.31</v>
      </c>
      <c r="G342" s="502">
        <v>0</v>
      </c>
      <c r="H342" s="502">
        <v>0</v>
      </c>
      <c r="I342" s="502">
        <v>0</v>
      </c>
      <c r="J342" s="503">
        <v>0.88</v>
      </c>
      <c r="K342" s="504">
        <v>0.88</v>
      </c>
      <c r="L342" s="501">
        <v>0</v>
      </c>
      <c r="M342" s="502">
        <v>0</v>
      </c>
      <c r="N342" s="502">
        <v>0</v>
      </c>
      <c r="O342" s="502">
        <v>0</v>
      </c>
      <c r="P342" s="502">
        <v>0</v>
      </c>
      <c r="Q342" s="503">
        <v>0</v>
      </c>
      <c r="R342" s="504">
        <v>0</v>
      </c>
      <c r="S342" s="505">
        <f t="shared" si="64"/>
        <v>-100</v>
      </c>
    </row>
    <row r="343" spans="1:19" ht="20.100000000000001" customHeight="1">
      <c r="A343" s="497" t="s">
        <v>521</v>
      </c>
      <c r="B343" s="498" t="s">
        <v>553</v>
      </c>
      <c r="C343" s="499" t="s">
        <v>9</v>
      </c>
      <c r="D343" s="614" t="s">
        <v>127</v>
      </c>
      <c r="E343" s="501">
        <v>0</v>
      </c>
      <c r="F343" s="502">
        <v>0.02</v>
      </c>
      <c r="G343" s="502">
        <v>0.43</v>
      </c>
      <c r="H343" s="502">
        <v>0</v>
      </c>
      <c r="I343" s="502">
        <v>0.14000000000000001</v>
      </c>
      <c r="J343" s="503">
        <v>2.1</v>
      </c>
      <c r="K343" s="504">
        <v>2.2400000000000002</v>
      </c>
      <c r="L343" s="501">
        <v>0</v>
      </c>
      <c r="M343" s="502">
        <v>0</v>
      </c>
      <c r="N343" s="502">
        <v>0.28999999999999998</v>
      </c>
      <c r="O343" s="502">
        <v>0</v>
      </c>
      <c r="P343" s="502">
        <v>0.65</v>
      </c>
      <c r="Q343" s="503">
        <v>1.53</v>
      </c>
      <c r="R343" s="504">
        <v>2.1800000000000002</v>
      </c>
      <c r="S343" s="505">
        <f t="shared" si="64"/>
        <v>-2.6785714285714302</v>
      </c>
    </row>
    <row r="344" spans="1:19" ht="20.100000000000001" customHeight="1">
      <c r="A344" s="497" t="s">
        <v>76</v>
      </c>
      <c r="B344" s="498" t="s">
        <v>185</v>
      </c>
      <c r="C344" s="499" t="s">
        <v>9</v>
      </c>
      <c r="D344" s="653" t="s">
        <v>1114</v>
      </c>
      <c r="E344" s="501">
        <v>0.01</v>
      </c>
      <c r="F344" s="502">
        <v>0</v>
      </c>
      <c r="G344" s="502">
        <v>0.65</v>
      </c>
      <c r="H344" s="502">
        <v>0</v>
      </c>
      <c r="I344" s="502">
        <v>0.86</v>
      </c>
      <c r="J344" s="503">
        <v>1.93</v>
      </c>
      <c r="K344" s="504">
        <v>2.79</v>
      </c>
      <c r="L344" s="501">
        <v>0.01</v>
      </c>
      <c r="M344" s="502">
        <v>0</v>
      </c>
      <c r="N344" s="502">
        <v>0.91</v>
      </c>
      <c r="O344" s="502">
        <v>0</v>
      </c>
      <c r="P344" s="502">
        <v>0.93</v>
      </c>
      <c r="Q344" s="503">
        <v>2.13</v>
      </c>
      <c r="R344" s="504">
        <v>3.06</v>
      </c>
      <c r="S344" s="505">
        <f>((R344/K344)-1)*100</f>
        <v>9.6774193548387011</v>
      </c>
    </row>
    <row r="345" spans="1:19" ht="20.100000000000001" customHeight="1">
      <c r="A345" s="497" t="s">
        <v>712</v>
      </c>
      <c r="B345" s="498" t="s">
        <v>713</v>
      </c>
      <c r="C345" s="499" t="s">
        <v>9</v>
      </c>
      <c r="D345" s="614" t="s">
        <v>127</v>
      </c>
      <c r="E345" s="501">
        <v>0</v>
      </c>
      <c r="F345" s="502">
        <v>0</v>
      </c>
      <c r="G345" s="502">
        <v>0.33</v>
      </c>
      <c r="H345" s="502">
        <v>0</v>
      </c>
      <c r="I345" s="502">
        <v>0.12</v>
      </c>
      <c r="J345" s="503">
        <v>0.36</v>
      </c>
      <c r="K345" s="504">
        <v>0.48</v>
      </c>
      <c r="L345" s="501">
        <v>0</v>
      </c>
      <c r="M345" s="502">
        <v>0</v>
      </c>
      <c r="N345" s="502">
        <v>0.46</v>
      </c>
      <c r="O345" s="502">
        <v>0</v>
      </c>
      <c r="P345" s="502">
        <v>0</v>
      </c>
      <c r="Q345" s="503">
        <v>0.67</v>
      </c>
      <c r="R345" s="504">
        <v>0.67</v>
      </c>
      <c r="S345" s="505">
        <f t="shared" si="64"/>
        <v>39.58333333333335</v>
      </c>
    </row>
    <row r="346" spans="1:19" ht="20.100000000000001" customHeight="1">
      <c r="A346" s="497" t="s">
        <v>69</v>
      </c>
      <c r="B346" s="498" t="s">
        <v>181</v>
      </c>
      <c r="C346" s="499" t="s">
        <v>9</v>
      </c>
      <c r="D346" s="614" t="s">
        <v>127</v>
      </c>
      <c r="E346" s="501">
        <v>0</v>
      </c>
      <c r="F346" s="502">
        <v>0.32</v>
      </c>
      <c r="G346" s="502">
        <v>2.65</v>
      </c>
      <c r="H346" s="502">
        <v>0</v>
      </c>
      <c r="I346" s="502">
        <v>0.28000000000000003</v>
      </c>
      <c r="J346" s="503">
        <v>8.11</v>
      </c>
      <c r="K346" s="504">
        <v>8.3899999999999988</v>
      </c>
      <c r="L346" s="501">
        <v>0</v>
      </c>
      <c r="M346" s="502">
        <v>0.42</v>
      </c>
      <c r="N346" s="502">
        <v>1.1200000000000001</v>
      </c>
      <c r="O346" s="502">
        <v>0</v>
      </c>
      <c r="P346" s="502">
        <v>0.43</v>
      </c>
      <c r="Q346" s="503">
        <v>6.38</v>
      </c>
      <c r="R346" s="504">
        <v>6.81</v>
      </c>
      <c r="S346" s="505">
        <f t="shared" si="64"/>
        <v>-18.83194278903456</v>
      </c>
    </row>
    <row r="347" spans="1:19" ht="20.100000000000001" customHeight="1">
      <c r="A347" s="497" t="s">
        <v>714</v>
      </c>
      <c r="B347" s="498" t="s">
        <v>715</v>
      </c>
      <c r="C347" s="499" t="s">
        <v>9</v>
      </c>
      <c r="D347" s="614" t="s">
        <v>127</v>
      </c>
      <c r="E347" s="501">
        <v>0</v>
      </c>
      <c r="F347" s="502">
        <v>0.47</v>
      </c>
      <c r="G347" s="502">
        <v>0</v>
      </c>
      <c r="H347" s="502">
        <v>0</v>
      </c>
      <c r="I347" s="502">
        <v>0</v>
      </c>
      <c r="J347" s="503">
        <v>0.28000000000000003</v>
      </c>
      <c r="K347" s="504">
        <v>0.28000000000000003</v>
      </c>
      <c r="L347" s="501">
        <v>0</v>
      </c>
      <c r="M347" s="502">
        <v>0</v>
      </c>
      <c r="N347" s="502">
        <v>0</v>
      </c>
      <c r="O347" s="502">
        <v>0</v>
      </c>
      <c r="P347" s="502">
        <v>0</v>
      </c>
      <c r="Q347" s="503">
        <v>0</v>
      </c>
      <c r="R347" s="504">
        <v>0</v>
      </c>
      <c r="S347" s="505">
        <f t="shared" si="64"/>
        <v>-100</v>
      </c>
    </row>
    <row r="348" spans="1:19" ht="20.100000000000001" customHeight="1">
      <c r="A348" s="497" t="s">
        <v>716</v>
      </c>
      <c r="B348" s="498" t="s">
        <v>717</v>
      </c>
      <c r="C348" s="499" t="s">
        <v>9</v>
      </c>
      <c r="D348" s="614" t="s">
        <v>127</v>
      </c>
      <c r="E348" s="501">
        <v>0</v>
      </c>
      <c r="F348" s="502">
        <v>0.22</v>
      </c>
      <c r="G348" s="502">
        <v>0</v>
      </c>
      <c r="H348" s="502">
        <v>0</v>
      </c>
      <c r="I348" s="502">
        <v>0</v>
      </c>
      <c r="J348" s="503">
        <v>1.33</v>
      </c>
      <c r="K348" s="504">
        <v>1.33</v>
      </c>
      <c r="L348" s="501">
        <v>0</v>
      </c>
      <c r="M348" s="502">
        <v>0</v>
      </c>
      <c r="N348" s="502">
        <v>0.85</v>
      </c>
      <c r="O348" s="502">
        <v>0</v>
      </c>
      <c r="P348" s="502">
        <v>0.14000000000000001</v>
      </c>
      <c r="Q348" s="503">
        <v>0.3</v>
      </c>
      <c r="R348" s="504">
        <v>0.44</v>
      </c>
      <c r="S348" s="505">
        <f t="shared" si="64"/>
        <v>-66.917293233082702</v>
      </c>
    </row>
    <row r="349" spans="1:19" ht="20.100000000000001" customHeight="1">
      <c r="A349" s="497" t="s">
        <v>522</v>
      </c>
      <c r="B349" s="498" t="s">
        <v>554</v>
      </c>
      <c r="C349" s="499" t="s">
        <v>9</v>
      </c>
      <c r="D349" s="614" t="s">
        <v>127</v>
      </c>
      <c r="E349" s="501">
        <v>0</v>
      </c>
      <c r="F349" s="502">
        <v>0.33</v>
      </c>
      <c r="G349" s="502">
        <v>0.47</v>
      </c>
      <c r="H349" s="502">
        <v>0</v>
      </c>
      <c r="I349" s="502">
        <v>0.36</v>
      </c>
      <c r="J349" s="503">
        <v>1.67</v>
      </c>
      <c r="K349" s="504">
        <v>2.0299999999999998</v>
      </c>
      <c r="L349" s="501">
        <v>0</v>
      </c>
      <c r="M349" s="502">
        <v>0.6</v>
      </c>
      <c r="N349" s="502">
        <v>1.52</v>
      </c>
      <c r="O349" s="502">
        <v>0</v>
      </c>
      <c r="P349" s="502">
        <v>0.24</v>
      </c>
      <c r="Q349" s="503">
        <v>2.4500000000000002</v>
      </c>
      <c r="R349" s="504">
        <v>2.6900000000000004</v>
      </c>
      <c r="S349" s="505">
        <f t="shared" si="64"/>
        <v>32.512315270935986</v>
      </c>
    </row>
    <row r="350" spans="1:19" ht="20.100000000000001" customHeight="1">
      <c r="A350" s="497" t="s">
        <v>718</v>
      </c>
      <c r="B350" s="498" t="s">
        <v>719</v>
      </c>
      <c r="C350" s="499" t="s">
        <v>9</v>
      </c>
      <c r="D350" s="614" t="s">
        <v>127</v>
      </c>
      <c r="E350" s="501">
        <v>0</v>
      </c>
      <c r="F350" s="502">
        <v>0</v>
      </c>
      <c r="G350" s="502">
        <v>0.16</v>
      </c>
      <c r="H350" s="502">
        <v>0</v>
      </c>
      <c r="I350" s="502">
        <v>0</v>
      </c>
      <c r="J350" s="503">
        <v>0.68</v>
      </c>
      <c r="K350" s="504">
        <v>0.68</v>
      </c>
      <c r="L350" s="501">
        <v>0</v>
      </c>
      <c r="M350" s="502">
        <v>0</v>
      </c>
      <c r="N350" s="502">
        <v>0.14000000000000001</v>
      </c>
      <c r="O350" s="502">
        <v>0</v>
      </c>
      <c r="P350" s="502">
        <v>0.05</v>
      </c>
      <c r="Q350" s="503">
        <v>0.74</v>
      </c>
      <c r="R350" s="504">
        <v>0.79</v>
      </c>
      <c r="S350" s="505">
        <f t="shared" si="64"/>
        <v>16.176470588235283</v>
      </c>
    </row>
    <row r="351" spans="1:19" ht="20.100000000000001" customHeight="1">
      <c r="A351" s="497" t="s">
        <v>720</v>
      </c>
      <c r="B351" s="498" t="s">
        <v>721</v>
      </c>
      <c r="C351" s="499" t="s">
        <v>9</v>
      </c>
      <c r="D351" s="614" t="s">
        <v>127</v>
      </c>
      <c r="E351" s="501">
        <v>0</v>
      </c>
      <c r="F351" s="502">
        <v>0</v>
      </c>
      <c r="G351" s="502">
        <v>0</v>
      </c>
      <c r="H351" s="502">
        <v>0</v>
      </c>
      <c r="I351" s="502">
        <v>0</v>
      </c>
      <c r="J351" s="503">
        <v>0.19</v>
      </c>
      <c r="K351" s="504">
        <v>0.19</v>
      </c>
      <c r="L351" s="501">
        <v>0</v>
      </c>
      <c r="M351" s="502">
        <v>0</v>
      </c>
      <c r="N351" s="502">
        <v>0</v>
      </c>
      <c r="O351" s="502">
        <v>0</v>
      </c>
      <c r="P351" s="502">
        <v>0</v>
      </c>
      <c r="Q351" s="503">
        <v>0</v>
      </c>
      <c r="R351" s="504">
        <v>0</v>
      </c>
      <c r="S351" s="505">
        <f t="shared" si="64"/>
        <v>-100</v>
      </c>
    </row>
    <row r="352" spans="1:19" ht="20.100000000000001" customHeight="1">
      <c r="A352" s="497" t="s">
        <v>722</v>
      </c>
      <c r="B352" s="498" t="s">
        <v>723</v>
      </c>
      <c r="C352" s="499" t="s">
        <v>9</v>
      </c>
      <c r="D352" s="614" t="s">
        <v>127</v>
      </c>
      <c r="E352" s="501">
        <v>0</v>
      </c>
      <c r="F352" s="502">
        <v>0</v>
      </c>
      <c r="G352" s="502">
        <v>0.92</v>
      </c>
      <c r="H352" s="502">
        <v>0</v>
      </c>
      <c r="I352" s="502">
        <v>0</v>
      </c>
      <c r="J352" s="503">
        <v>1.52</v>
      </c>
      <c r="K352" s="504">
        <v>1.52</v>
      </c>
      <c r="L352" s="501">
        <v>0</v>
      </c>
      <c r="M352" s="502">
        <v>0.22</v>
      </c>
      <c r="N352" s="502">
        <v>1.6</v>
      </c>
      <c r="O352" s="502">
        <v>0</v>
      </c>
      <c r="P352" s="502">
        <v>0.21</v>
      </c>
      <c r="Q352" s="503">
        <v>3.14</v>
      </c>
      <c r="R352" s="504">
        <v>3.35</v>
      </c>
      <c r="S352" s="505">
        <f t="shared" si="64"/>
        <v>120.39473684210526</v>
      </c>
    </row>
    <row r="353" spans="1:19" ht="20.100000000000001" customHeight="1">
      <c r="A353" s="497" t="s">
        <v>915</v>
      </c>
      <c r="B353" s="498" t="s">
        <v>916</v>
      </c>
      <c r="C353" s="499" t="s">
        <v>904</v>
      </c>
      <c r="D353" s="614" t="s">
        <v>1114</v>
      </c>
      <c r="E353" s="501">
        <v>0</v>
      </c>
      <c r="F353" s="502">
        <v>7.0000000000000007E-2</v>
      </c>
      <c r="G353" s="502">
        <v>0</v>
      </c>
      <c r="H353" s="502">
        <v>0</v>
      </c>
      <c r="I353" s="502">
        <v>0</v>
      </c>
      <c r="J353" s="503">
        <v>0.04</v>
      </c>
      <c r="K353" s="504">
        <v>0.04</v>
      </c>
      <c r="L353" s="501">
        <v>0</v>
      </c>
      <c r="M353" s="502">
        <v>0</v>
      </c>
      <c r="N353" s="502">
        <v>0</v>
      </c>
      <c r="O353" s="502">
        <v>0</v>
      </c>
      <c r="P353" s="502">
        <v>0</v>
      </c>
      <c r="Q353" s="503">
        <v>0</v>
      </c>
      <c r="R353" s="504">
        <v>0</v>
      </c>
      <c r="S353" s="505">
        <f t="shared" si="64"/>
        <v>-100</v>
      </c>
    </row>
    <row r="354" spans="1:19" ht="20.100000000000001" customHeight="1">
      <c r="A354" s="497" t="s">
        <v>0</v>
      </c>
      <c r="B354" s="498" t="s">
        <v>183</v>
      </c>
      <c r="C354" s="499" t="s">
        <v>9</v>
      </c>
      <c r="D354" s="614" t="s">
        <v>1114</v>
      </c>
      <c r="E354" s="501">
        <v>7.0000000000000007E-2</v>
      </c>
      <c r="F354" s="502">
        <v>2.5299999999999998</v>
      </c>
      <c r="G354" s="502">
        <v>5.75</v>
      </c>
      <c r="H354" s="502">
        <v>0</v>
      </c>
      <c r="I354" s="502">
        <v>6.87</v>
      </c>
      <c r="J354" s="503">
        <v>26.42</v>
      </c>
      <c r="K354" s="504">
        <v>33.29</v>
      </c>
      <c r="L354" s="501">
        <v>0.05</v>
      </c>
      <c r="M354" s="502">
        <v>0.77</v>
      </c>
      <c r="N354" s="502">
        <v>3.51</v>
      </c>
      <c r="O354" s="502">
        <v>0</v>
      </c>
      <c r="P354" s="502">
        <v>11.32</v>
      </c>
      <c r="Q354" s="503">
        <v>19.920000000000002</v>
      </c>
      <c r="R354" s="504">
        <v>31.240000000000002</v>
      </c>
      <c r="S354" s="505">
        <f t="shared" si="64"/>
        <v>-6.1580054070291323</v>
      </c>
    </row>
    <row r="355" spans="1:19" ht="20.100000000000001" customHeight="1">
      <c r="A355" s="497" t="s">
        <v>382</v>
      </c>
      <c r="B355" s="498" t="s">
        <v>440</v>
      </c>
      <c r="C355" s="499" t="s">
        <v>9</v>
      </c>
      <c r="D355" s="614" t="s">
        <v>127</v>
      </c>
      <c r="E355" s="501">
        <v>0</v>
      </c>
      <c r="F355" s="502">
        <v>0</v>
      </c>
      <c r="G355" s="502">
        <v>0.47</v>
      </c>
      <c r="H355" s="502">
        <v>0</v>
      </c>
      <c r="I355" s="502">
        <v>0.51</v>
      </c>
      <c r="J355" s="503">
        <v>2.36</v>
      </c>
      <c r="K355" s="504">
        <v>2.87</v>
      </c>
      <c r="L355" s="501">
        <v>0</v>
      </c>
      <c r="M355" s="502">
        <v>0</v>
      </c>
      <c r="N355" s="502">
        <v>0.49</v>
      </c>
      <c r="O355" s="502">
        <v>0</v>
      </c>
      <c r="P355" s="502">
        <v>0.43</v>
      </c>
      <c r="Q355" s="503">
        <v>1.1599999999999999</v>
      </c>
      <c r="R355" s="504">
        <v>1.5899999999999999</v>
      </c>
      <c r="S355" s="505">
        <f t="shared" si="64"/>
        <v>-44.599303135888512</v>
      </c>
    </row>
    <row r="356" spans="1:19" ht="20.100000000000001" customHeight="1">
      <c r="A356" s="497" t="s">
        <v>348</v>
      </c>
      <c r="B356" s="498" t="s">
        <v>441</v>
      </c>
      <c r="C356" s="499" t="s">
        <v>9</v>
      </c>
      <c r="D356" s="614" t="s">
        <v>127</v>
      </c>
      <c r="E356" s="501">
        <v>0.03</v>
      </c>
      <c r="F356" s="502">
        <v>0.04</v>
      </c>
      <c r="G356" s="502">
        <v>0.04</v>
      </c>
      <c r="H356" s="502">
        <v>0</v>
      </c>
      <c r="I356" s="502">
        <v>0</v>
      </c>
      <c r="J356" s="503">
        <v>0.5</v>
      </c>
      <c r="K356" s="504">
        <v>0.5</v>
      </c>
      <c r="L356" s="501">
        <v>0.04</v>
      </c>
      <c r="M356" s="502">
        <v>0.14000000000000001</v>
      </c>
      <c r="N356" s="502">
        <v>0.15</v>
      </c>
      <c r="O356" s="502">
        <v>0</v>
      </c>
      <c r="P356" s="502">
        <v>0</v>
      </c>
      <c r="Q356" s="503">
        <v>0.32</v>
      </c>
      <c r="R356" s="504">
        <v>0.32</v>
      </c>
      <c r="S356" s="505">
        <f t="shared" si="64"/>
        <v>-36</v>
      </c>
    </row>
    <row r="357" spans="1:19" ht="20.100000000000001" customHeight="1">
      <c r="A357" s="497" t="s">
        <v>442</v>
      </c>
      <c r="B357" s="498" t="s">
        <v>443</v>
      </c>
      <c r="C357" s="499" t="s">
        <v>9</v>
      </c>
      <c r="D357" s="614" t="s">
        <v>127</v>
      </c>
      <c r="E357" s="501">
        <v>0</v>
      </c>
      <c r="F357" s="502">
        <v>0</v>
      </c>
      <c r="G357" s="502">
        <v>1.7</v>
      </c>
      <c r="H357" s="502">
        <v>0</v>
      </c>
      <c r="I357" s="502">
        <v>1.5</v>
      </c>
      <c r="J357" s="503">
        <v>3.27</v>
      </c>
      <c r="K357" s="504">
        <v>4.7699999999999996</v>
      </c>
      <c r="L357" s="501">
        <v>0</v>
      </c>
      <c r="M357" s="502">
        <v>0</v>
      </c>
      <c r="N357" s="502">
        <v>1.03</v>
      </c>
      <c r="O357" s="502">
        <v>0</v>
      </c>
      <c r="P357" s="502">
        <v>1.1599999999999999</v>
      </c>
      <c r="Q357" s="503">
        <v>3.88</v>
      </c>
      <c r="R357" s="504">
        <v>5.04</v>
      </c>
      <c r="S357" s="505">
        <f t="shared" si="64"/>
        <v>5.660377358490587</v>
      </c>
    </row>
    <row r="358" spans="1:19" ht="20.100000000000001" customHeight="1">
      <c r="A358" s="497" t="s">
        <v>724</v>
      </c>
      <c r="B358" s="498" t="s">
        <v>725</v>
      </c>
      <c r="C358" s="499" t="s">
        <v>9</v>
      </c>
      <c r="D358" s="614" t="s">
        <v>127</v>
      </c>
      <c r="E358" s="501">
        <v>0</v>
      </c>
      <c r="F358" s="502">
        <v>0.17</v>
      </c>
      <c r="G358" s="502">
        <v>0</v>
      </c>
      <c r="H358" s="502">
        <v>0</v>
      </c>
      <c r="I358" s="502">
        <v>0</v>
      </c>
      <c r="J358" s="503">
        <v>0.6</v>
      </c>
      <c r="K358" s="504">
        <v>0.6</v>
      </c>
      <c r="L358" s="501">
        <v>0</v>
      </c>
      <c r="M358" s="502">
        <v>0</v>
      </c>
      <c r="N358" s="502">
        <v>0</v>
      </c>
      <c r="O358" s="502">
        <v>0</v>
      </c>
      <c r="P358" s="502">
        <v>0</v>
      </c>
      <c r="Q358" s="503">
        <v>0</v>
      </c>
      <c r="R358" s="504">
        <v>0</v>
      </c>
      <c r="S358" s="505">
        <f t="shared" si="64"/>
        <v>-100</v>
      </c>
    </row>
    <row r="359" spans="1:19" ht="20.100000000000001" customHeight="1">
      <c r="A359" s="497" t="s">
        <v>726</v>
      </c>
      <c r="B359" s="498" t="s">
        <v>727</v>
      </c>
      <c r="C359" s="499" t="s">
        <v>9</v>
      </c>
      <c r="D359" s="614" t="s">
        <v>127</v>
      </c>
      <c r="E359" s="501">
        <v>0</v>
      </c>
      <c r="F359" s="502">
        <v>0.38</v>
      </c>
      <c r="G359" s="502">
        <v>0</v>
      </c>
      <c r="H359" s="502">
        <v>0</v>
      </c>
      <c r="I359" s="502">
        <v>0</v>
      </c>
      <c r="J359" s="503">
        <v>0.25</v>
      </c>
      <c r="K359" s="504">
        <v>0.25</v>
      </c>
      <c r="L359" s="501">
        <v>0</v>
      </c>
      <c r="M359" s="502">
        <v>0</v>
      </c>
      <c r="N359" s="502">
        <v>0</v>
      </c>
      <c r="O359" s="502">
        <v>0</v>
      </c>
      <c r="P359" s="502">
        <v>0</v>
      </c>
      <c r="Q359" s="503">
        <v>0</v>
      </c>
      <c r="R359" s="504">
        <v>0</v>
      </c>
      <c r="S359" s="505">
        <f t="shared" si="64"/>
        <v>-100</v>
      </c>
    </row>
    <row r="360" spans="1:19" ht="20.100000000000001" customHeight="1">
      <c r="A360" s="497" t="s">
        <v>349</v>
      </c>
      <c r="B360" s="498" t="s">
        <v>1121</v>
      </c>
      <c r="C360" s="499" t="s">
        <v>9</v>
      </c>
      <c r="D360" s="614" t="s">
        <v>127</v>
      </c>
      <c r="E360" s="501">
        <v>0</v>
      </c>
      <c r="F360" s="502">
        <v>0.26</v>
      </c>
      <c r="G360" s="502">
        <v>0.66</v>
      </c>
      <c r="H360" s="502">
        <v>0</v>
      </c>
      <c r="I360" s="502">
        <v>0.1</v>
      </c>
      <c r="J360" s="503">
        <v>1.29</v>
      </c>
      <c r="K360" s="504">
        <v>1.3900000000000001</v>
      </c>
      <c r="L360" s="501">
        <v>0</v>
      </c>
      <c r="M360" s="502">
        <v>0</v>
      </c>
      <c r="N360" s="502">
        <v>0</v>
      </c>
      <c r="O360" s="502">
        <v>0</v>
      </c>
      <c r="P360" s="502">
        <v>0</v>
      </c>
      <c r="Q360" s="503">
        <v>0</v>
      </c>
      <c r="R360" s="504">
        <v>0</v>
      </c>
      <c r="S360" s="505">
        <f t="shared" si="64"/>
        <v>-100</v>
      </c>
    </row>
    <row r="361" spans="1:19" ht="20.100000000000001" customHeight="1">
      <c r="A361" s="497" t="s">
        <v>892</v>
      </c>
      <c r="B361" s="498" t="s">
        <v>893</v>
      </c>
      <c r="C361" s="499" t="s">
        <v>9</v>
      </c>
      <c r="D361" s="614" t="s">
        <v>1114</v>
      </c>
      <c r="E361" s="501">
        <v>0</v>
      </c>
      <c r="F361" s="502">
        <v>0</v>
      </c>
      <c r="G361" s="502">
        <v>7.0000000000000007E-2</v>
      </c>
      <c r="H361" s="502">
        <v>0</v>
      </c>
      <c r="I361" s="502">
        <v>0</v>
      </c>
      <c r="J361" s="503">
        <v>0.14000000000000001</v>
      </c>
      <c r="K361" s="504">
        <v>0.14000000000000001</v>
      </c>
      <c r="L361" s="501">
        <v>0</v>
      </c>
      <c r="M361" s="502">
        <v>0</v>
      </c>
      <c r="N361" s="502">
        <v>0.1</v>
      </c>
      <c r="O361" s="502">
        <v>0</v>
      </c>
      <c r="P361" s="502">
        <v>0</v>
      </c>
      <c r="Q361" s="503">
        <v>0.23</v>
      </c>
      <c r="R361" s="504">
        <v>0.23</v>
      </c>
      <c r="S361" s="505">
        <f t="shared" si="64"/>
        <v>64.285714285714278</v>
      </c>
    </row>
    <row r="362" spans="1:19" ht="20.100000000000001" customHeight="1">
      <c r="A362" s="497" t="s">
        <v>407</v>
      </c>
      <c r="B362" s="498" t="s">
        <v>417</v>
      </c>
      <c r="C362" s="499" t="s">
        <v>9</v>
      </c>
      <c r="D362" s="614" t="s">
        <v>127</v>
      </c>
      <c r="E362" s="501">
        <v>0</v>
      </c>
      <c r="F362" s="502">
        <v>0.09</v>
      </c>
      <c r="G362" s="502">
        <v>1.32</v>
      </c>
      <c r="H362" s="502">
        <v>0</v>
      </c>
      <c r="I362" s="502">
        <v>1.19</v>
      </c>
      <c r="J362" s="503">
        <v>6.4</v>
      </c>
      <c r="K362" s="504">
        <v>7.59</v>
      </c>
      <c r="L362" s="501">
        <v>0</v>
      </c>
      <c r="M362" s="502">
        <v>0.23</v>
      </c>
      <c r="N362" s="502">
        <v>2.54</v>
      </c>
      <c r="O362" s="502">
        <v>0</v>
      </c>
      <c r="P362" s="502">
        <v>1.86</v>
      </c>
      <c r="Q362" s="503">
        <v>2.65</v>
      </c>
      <c r="R362" s="504">
        <v>4.51</v>
      </c>
      <c r="S362" s="505">
        <f t="shared" si="64"/>
        <v>-40.579710144927539</v>
      </c>
    </row>
    <row r="363" spans="1:19" ht="20.100000000000001" customHeight="1">
      <c r="A363" s="497" t="s">
        <v>525</v>
      </c>
      <c r="B363" s="498" t="s">
        <v>555</v>
      </c>
      <c r="C363" s="499" t="s">
        <v>9</v>
      </c>
      <c r="D363" s="614" t="s">
        <v>127</v>
      </c>
      <c r="E363" s="501">
        <v>0</v>
      </c>
      <c r="F363" s="502">
        <v>0</v>
      </c>
      <c r="G363" s="502">
        <v>0.15</v>
      </c>
      <c r="H363" s="502">
        <v>0</v>
      </c>
      <c r="I363" s="502">
        <v>0.36</v>
      </c>
      <c r="J363" s="503">
        <v>0.8</v>
      </c>
      <c r="K363" s="504">
        <v>1.1600000000000001</v>
      </c>
      <c r="L363" s="501">
        <v>0</v>
      </c>
      <c r="M363" s="502">
        <v>0</v>
      </c>
      <c r="N363" s="502">
        <v>0.14000000000000001</v>
      </c>
      <c r="O363" s="502">
        <v>0</v>
      </c>
      <c r="P363" s="502">
        <v>0.23</v>
      </c>
      <c r="Q363" s="503">
        <v>0.53</v>
      </c>
      <c r="R363" s="504">
        <v>0.76</v>
      </c>
      <c r="S363" s="505">
        <f t="shared" si="64"/>
        <v>-34.482758620689658</v>
      </c>
    </row>
    <row r="364" spans="1:19" ht="20.100000000000001" customHeight="1">
      <c r="A364" s="497" t="s">
        <v>728</v>
      </c>
      <c r="B364" s="498" t="s">
        <v>729</v>
      </c>
      <c r="C364" s="499" t="s">
        <v>9</v>
      </c>
      <c r="D364" s="614" t="s">
        <v>127</v>
      </c>
      <c r="E364" s="501">
        <v>0</v>
      </c>
      <c r="F364" s="502">
        <v>0.35</v>
      </c>
      <c r="G364" s="502">
        <v>0</v>
      </c>
      <c r="H364" s="502">
        <v>0</v>
      </c>
      <c r="I364" s="502">
        <v>0</v>
      </c>
      <c r="J364" s="503">
        <v>0.4</v>
      </c>
      <c r="K364" s="504">
        <v>0.4</v>
      </c>
      <c r="L364" s="501">
        <v>0</v>
      </c>
      <c r="M364" s="502">
        <v>0</v>
      </c>
      <c r="N364" s="502">
        <v>0</v>
      </c>
      <c r="O364" s="502">
        <v>0</v>
      </c>
      <c r="P364" s="502">
        <v>0</v>
      </c>
      <c r="Q364" s="503">
        <v>0</v>
      </c>
      <c r="R364" s="504">
        <v>0</v>
      </c>
      <c r="S364" s="505">
        <f t="shared" si="64"/>
        <v>-100</v>
      </c>
    </row>
    <row r="365" spans="1:19" ht="20.100000000000001" customHeight="1">
      <c r="A365" s="497" t="s">
        <v>730</v>
      </c>
      <c r="B365" s="498" t="s">
        <v>731</v>
      </c>
      <c r="C365" s="499" t="s">
        <v>9</v>
      </c>
      <c r="D365" s="614" t="s">
        <v>127</v>
      </c>
      <c r="E365" s="501">
        <v>0</v>
      </c>
      <c r="F365" s="502">
        <v>0</v>
      </c>
      <c r="G365" s="502">
        <v>0</v>
      </c>
      <c r="H365" s="502">
        <v>0</v>
      </c>
      <c r="I365" s="502">
        <v>0</v>
      </c>
      <c r="J365" s="503">
        <v>0.6</v>
      </c>
      <c r="K365" s="504">
        <v>0.6</v>
      </c>
      <c r="L365" s="501">
        <v>0</v>
      </c>
      <c r="M365" s="502">
        <v>0</v>
      </c>
      <c r="N365" s="502">
        <v>0</v>
      </c>
      <c r="O365" s="502">
        <v>0</v>
      </c>
      <c r="P365" s="502">
        <v>0</v>
      </c>
      <c r="Q365" s="503">
        <v>0</v>
      </c>
      <c r="R365" s="504">
        <v>0</v>
      </c>
      <c r="S365" s="505">
        <f t="shared" si="64"/>
        <v>-100</v>
      </c>
    </row>
    <row r="366" spans="1:19" ht="20.100000000000001" customHeight="1">
      <c r="A366" s="497" t="s">
        <v>44</v>
      </c>
      <c r="B366" s="498" t="s">
        <v>178</v>
      </c>
      <c r="C366" s="499" t="s">
        <v>9</v>
      </c>
      <c r="D366" s="614" t="s">
        <v>127</v>
      </c>
      <c r="E366" s="501">
        <v>0</v>
      </c>
      <c r="F366" s="502">
        <v>0</v>
      </c>
      <c r="G366" s="502">
        <v>0.41</v>
      </c>
      <c r="H366" s="502">
        <v>0</v>
      </c>
      <c r="I366" s="502">
        <v>0.03</v>
      </c>
      <c r="J366" s="503">
        <v>0.54</v>
      </c>
      <c r="K366" s="504">
        <v>0.57000000000000006</v>
      </c>
      <c r="L366" s="501">
        <v>0</v>
      </c>
      <c r="M366" s="502">
        <v>0</v>
      </c>
      <c r="N366" s="502">
        <v>0.47</v>
      </c>
      <c r="O366" s="502">
        <v>0</v>
      </c>
      <c r="P366" s="502">
        <v>0</v>
      </c>
      <c r="Q366" s="503">
        <v>0.76</v>
      </c>
      <c r="R366" s="504">
        <v>0.76</v>
      </c>
      <c r="S366" s="505">
        <f t="shared" si="64"/>
        <v>33.333333333333329</v>
      </c>
    </row>
    <row r="367" spans="1:19" ht="20.100000000000001" customHeight="1">
      <c r="A367" s="497" t="s">
        <v>732</v>
      </c>
      <c r="B367" s="498" t="s">
        <v>733</v>
      </c>
      <c r="C367" s="499" t="s">
        <v>9</v>
      </c>
      <c r="D367" s="614" t="s">
        <v>127</v>
      </c>
      <c r="E367" s="501">
        <v>0</v>
      </c>
      <c r="F367" s="502">
        <v>0.39</v>
      </c>
      <c r="G367" s="502">
        <v>0</v>
      </c>
      <c r="H367" s="502">
        <v>0</v>
      </c>
      <c r="I367" s="502">
        <v>0</v>
      </c>
      <c r="J367" s="503">
        <v>0.54</v>
      </c>
      <c r="K367" s="504">
        <v>0.54</v>
      </c>
      <c r="L367" s="501">
        <v>0</v>
      </c>
      <c r="M367" s="502">
        <v>0</v>
      </c>
      <c r="N367" s="502">
        <v>0</v>
      </c>
      <c r="O367" s="502">
        <v>0</v>
      </c>
      <c r="P367" s="502">
        <v>0</v>
      </c>
      <c r="Q367" s="503">
        <v>0</v>
      </c>
      <c r="R367" s="504">
        <v>0</v>
      </c>
      <c r="S367" s="505">
        <f t="shared" si="64"/>
        <v>-100</v>
      </c>
    </row>
    <row r="368" spans="1:19" ht="20.100000000000001" customHeight="1">
      <c r="A368" s="497" t="s">
        <v>1061</v>
      </c>
      <c r="B368" s="498" t="s">
        <v>1062</v>
      </c>
      <c r="C368" s="499" t="s">
        <v>9</v>
      </c>
      <c r="D368" s="614" t="s">
        <v>127</v>
      </c>
      <c r="E368" s="501">
        <v>0</v>
      </c>
      <c r="F368" s="502">
        <v>0</v>
      </c>
      <c r="G368" s="502">
        <v>0</v>
      </c>
      <c r="H368" s="502">
        <v>0</v>
      </c>
      <c r="I368" s="502">
        <v>0</v>
      </c>
      <c r="J368" s="503">
        <v>0.05</v>
      </c>
      <c r="K368" s="504">
        <v>0.05</v>
      </c>
      <c r="L368" s="501">
        <v>0</v>
      </c>
      <c r="M368" s="502">
        <v>0</v>
      </c>
      <c r="N368" s="502">
        <v>0.02</v>
      </c>
      <c r="O368" s="502">
        <v>0</v>
      </c>
      <c r="P368" s="502">
        <v>0</v>
      </c>
      <c r="Q368" s="503">
        <v>0.02</v>
      </c>
      <c r="R368" s="504">
        <v>0.02</v>
      </c>
      <c r="S368" s="505">
        <f t="shared" si="64"/>
        <v>-60.000000000000007</v>
      </c>
    </row>
    <row r="369" spans="1:19" ht="20.100000000000001" customHeight="1">
      <c r="A369" s="497" t="s">
        <v>46</v>
      </c>
      <c r="B369" s="498" t="s">
        <v>182</v>
      </c>
      <c r="C369" s="499" t="s">
        <v>9</v>
      </c>
      <c r="D369" s="614" t="s">
        <v>1114</v>
      </c>
      <c r="E369" s="501">
        <v>0.11</v>
      </c>
      <c r="F369" s="502">
        <v>7.61</v>
      </c>
      <c r="G369" s="502">
        <v>23.57</v>
      </c>
      <c r="H369" s="502">
        <v>0</v>
      </c>
      <c r="I369" s="502">
        <v>17.95</v>
      </c>
      <c r="J369" s="503">
        <v>123.92</v>
      </c>
      <c r="K369" s="504">
        <v>141.87</v>
      </c>
      <c r="L369" s="501">
        <v>0.12</v>
      </c>
      <c r="M369" s="502">
        <v>7.99</v>
      </c>
      <c r="N369" s="502">
        <v>26</v>
      </c>
      <c r="O369" s="502">
        <v>0</v>
      </c>
      <c r="P369" s="502">
        <v>28.79</v>
      </c>
      <c r="Q369" s="503">
        <v>85.31</v>
      </c>
      <c r="R369" s="504">
        <v>114.1</v>
      </c>
      <c r="S369" s="505">
        <f t="shared" si="64"/>
        <v>-19.574258123634326</v>
      </c>
    </row>
    <row r="370" spans="1:19" ht="20.100000000000001" customHeight="1">
      <c r="A370" s="497" t="s">
        <v>47</v>
      </c>
      <c r="B370" s="498" t="s">
        <v>177</v>
      </c>
      <c r="C370" s="499" t="s">
        <v>9</v>
      </c>
      <c r="D370" s="614" t="s">
        <v>127</v>
      </c>
      <c r="E370" s="501">
        <v>0.01</v>
      </c>
      <c r="F370" s="502">
        <v>0</v>
      </c>
      <c r="G370" s="502">
        <v>1.43</v>
      </c>
      <c r="H370" s="502">
        <v>0</v>
      </c>
      <c r="I370" s="502">
        <v>2.0499999999999998</v>
      </c>
      <c r="J370" s="503">
        <v>1.62</v>
      </c>
      <c r="K370" s="504">
        <v>3.67</v>
      </c>
      <c r="L370" s="501">
        <v>0.01</v>
      </c>
      <c r="M370" s="502">
        <v>0</v>
      </c>
      <c r="N370" s="502">
        <v>0.47</v>
      </c>
      <c r="O370" s="502">
        <v>0</v>
      </c>
      <c r="P370" s="502">
        <v>2.5299999999999998</v>
      </c>
      <c r="Q370" s="503">
        <v>1.63</v>
      </c>
      <c r="R370" s="504">
        <v>4.16</v>
      </c>
      <c r="S370" s="505">
        <f t="shared" si="64"/>
        <v>13.351498637602187</v>
      </c>
    </row>
    <row r="371" spans="1:19" ht="20.100000000000001" customHeight="1">
      <c r="A371" s="497" t="s">
        <v>1153</v>
      </c>
      <c r="B371" s="498" t="s">
        <v>1154</v>
      </c>
      <c r="C371" s="499" t="s">
        <v>9</v>
      </c>
      <c r="D371" s="614" t="s">
        <v>127</v>
      </c>
      <c r="E371" s="501">
        <v>0</v>
      </c>
      <c r="F371" s="502">
        <v>0</v>
      </c>
      <c r="G371" s="502">
        <v>0.32</v>
      </c>
      <c r="H371" s="502">
        <v>0</v>
      </c>
      <c r="I371" s="502">
        <v>0</v>
      </c>
      <c r="J371" s="503">
        <v>0.02</v>
      </c>
      <c r="K371" s="504">
        <v>0.02</v>
      </c>
      <c r="L371" s="501">
        <v>0</v>
      </c>
      <c r="M371" s="502">
        <v>0</v>
      </c>
      <c r="N371" s="502">
        <v>0.09</v>
      </c>
      <c r="O371" s="502">
        <v>0</v>
      </c>
      <c r="P371" s="502">
        <v>0</v>
      </c>
      <c r="Q371" s="503">
        <v>0.17</v>
      </c>
      <c r="R371" s="504">
        <v>0.17</v>
      </c>
      <c r="S371" s="505">
        <f t="shared" si="64"/>
        <v>750</v>
      </c>
    </row>
    <row r="372" spans="1:19" ht="20.100000000000001" customHeight="1">
      <c r="A372" s="497" t="s">
        <v>734</v>
      </c>
      <c r="B372" s="498" t="s">
        <v>735</v>
      </c>
      <c r="C372" s="499" t="s">
        <v>9</v>
      </c>
      <c r="D372" s="614" t="s">
        <v>127</v>
      </c>
      <c r="E372" s="501">
        <v>0</v>
      </c>
      <c r="F372" s="502">
        <v>7.0000000000000007E-2</v>
      </c>
      <c r="G372" s="502">
        <v>0</v>
      </c>
      <c r="H372" s="502">
        <v>0</v>
      </c>
      <c r="I372" s="502">
        <v>0</v>
      </c>
      <c r="J372" s="503">
        <v>0.11</v>
      </c>
      <c r="K372" s="504">
        <v>0.11</v>
      </c>
      <c r="L372" s="501">
        <v>0</v>
      </c>
      <c r="M372" s="502">
        <v>0</v>
      </c>
      <c r="N372" s="502">
        <v>0</v>
      </c>
      <c r="O372" s="502">
        <v>0</v>
      </c>
      <c r="P372" s="502">
        <v>0</v>
      </c>
      <c r="Q372" s="503">
        <v>0</v>
      </c>
      <c r="R372" s="504">
        <v>0</v>
      </c>
      <c r="S372" s="505">
        <f t="shared" si="64"/>
        <v>-100</v>
      </c>
    </row>
    <row r="373" spans="1:19" ht="20.100000000000001" customHeight="1">
      <c r="A373" s="497" t="s">
        <v>176</v>
      </c>
      <c r="B373" s="498" t="s">
        <v>175</v>
      </c>
      <c r="C373" s="499" t="s">
        <v>9</v>
      </c>
      <c r="D373" s="614" t="s">
        <v>127</v>
      </c>
      <c r="E373" s="501">
        <v>0</v>
      </c>
      <c r="F373" s="502">
        <v>0</v>
      </c>
      <c r="G373" s="502">
        <v>0.74</v>
      </c>
      <c r="H373" s="502">
        <v>0</v>
      </c>
      <c r="I373" s="502">
        <v>1.05</v>
      </c>
      <c r="J373" s="503">
        <v>2.0699999999999998</v>
      </c>
      <c r="K373" s="504">
        <v>3.12</v>
      </c>
      <c r="L373" s="501">
        <v>0</v>
      </c>
      <c r="M373" s="502">
        <v>0</v>
      </c>
      <c r="N373" s="502">
        <v>0.66</v>
      </c>
      <c r="O373" s="502">
        <v>0</v>
      </c>
      <c r="P373" s="502">
        <v>0.48</v>
      </c>
      <c r="Q373" s="503">
        <v>1.74</v>
      </c>
      <c r="R373" s="504">
        <v>2.2199999999999998</v>
      </c>
      <c r="S373" s="505">
        <f t="shared" si="64"/>
        <v>-28.846153846153854</v>
      </c>
    </row>
    <row r="374" spans="1:19" ht="20.100000000000001" customHeight="1">
      <c r="A374" s="497" t="s">
        <v>736</v>
      </c>
      <c r="B374" s="498" t="s">
        <v>737</v>
      </c>
      <c r="C374" s="499" t="s">
        <v>9</v>
      </c>
      <c r="D374" s="614" t="s">
        <v>127</v>
      </c>
      <c r="E374" s="501">
        <v>0</v>
      </c>
      <c r="F374" s="502">
        <v>0</v>
      </c>
      <c r="G374" s="502">
        <v>0.21</v>
      </c>
      <c r="H374" s="502">
        <v>0</v>
      </c>
      <c r="I374" s="502">
        <v>0</v>
      </c>
      <c r="J374" s="503">
        <v>0.05</v>
      </c>
      <c r="K374" s="504">
        <v>0.05</v>
      </c>
      <c r="L374" s="501">
        <v>0</v>
      </c>
      <c r="M374" s="502">
        <v>0</v>
      </c>
      <c r="N374" s="502">
        <v>0.12</v>
      </c>
      <c r="O374" s="502">
        <v>0</v>
      </c>
      <c r="P374" s="502">
        <v>0</v>
      </c>
      <c r="Q374" s="503">
        <v>0.23</v>
      </c>
      <c r="R374" s="504">
        <v>0.23</v>
      </c>
      <c r="S374" s="505">
        <f t="shared" si="64"/>
        <v>359.99999999999994</v>
      </c>
    </row>
    <row r="375" spans="1:19" ht="20.100000000000001" customHeight="1">
      <c r="A375" s="497" t="s">
        <v>309</v>
      </c>
      <c r="B375" s="498" t="s">
        <v>310</v>
      </c>
      <c r="C375" s="499" t="s">
        <v>9</v>
      </c>
      <c r="D375" s="614" t="s">
        <v>1483</v>
      </c>
      <c r="E375" s="501">
        <v>0.01</v>
      </c>
      <c r="F375" s="502">
        <v>2.13</v>
      </c>
      <c r="G375" s="502">
        <v>0.92</v>
      </c>
      <c r="H375" s="502">
        <v>0</v>
      </c>
      <c r="I375" s="502">
        <v>1.61</v>
      </c>
      <c r="J375" s="503">
        <v>4.91</v>
      </c>
      <c r="K375" s="504">
        <v>6.5200000000000005</v>
      </c>
      <c r="L375" s="501">
        <v>0</v>
      </c>
      <c r="M375" s="502">
        <v>0.75</v>
      </c>
      <c r="N375" s="502">
        <v>1.02</v>
      </c>
      <c r="O375" s="502">
        <v>0</v>
      </c>
      <c r="P375" s="502">
        <v>3.68</v>
      </c>
      <c r="Q375" s="503">
        <v>7.26</v>
      </c>
      <c r="R375" s="504">
        <v>10.94</v>
      </c>
      <c r="S375" s="505">
        <f t="shared" si="64"/>
        <v>67.791411042944773</v>
      </c>
    </row>
    <row r="376" spans="1:19" ht="20.100000000000001" customHeight="1">
      <c r="A376" s="497" t="s">
        <v>376</v>
      </c>
      <c r="B376" s="498" t="s">
        <v>449</v>
      </c>
      <c r="C376" s="499" t="s">
        <v>9</v>
      </c>
      <c r="D376" s="614" t="s">
        <v>397</v>
      </c>
      <c r="E376" s="501">
        <v>0</v>
      </c>
      <c r="F376" s="502">
        <v>0</v>
      </c>
      <c r="G376" s="502">
        <v>0.79</v>
      </c>
      <c r="H376" s="502">
        <v>0</v>
      </c>
      <c r="I376" s="502">
        <v>7.0000000000000007E-2</v>
      </c>
      <c r="J376" s="503">
        <v>1.84</v>
      </c>
      <c r="K376" s="504">
        <v>1.9100000000000001</v>
      </c>
      <c r="L376" s="501">
        <v>0</v>
      </c>
      <c r="M376" s="502">
        <v>0</v>
      </c>
      <c r="N376" s="502">
        <v>2.29</v>
      </c>
      <c r="O376" s="502">
        <v>0</v>
      </c>
      <c r="P376" s="502">
        <v>0.23</v>
      </c>
      <c r="Q376" s="503">
        <v>2.09</v>
      </c>
      <c r="R376" s="504">
        <v>2.3199999999999998</v>
      </c>
      <c r="S376" s="505">
        <f>((R376/K376)-1)*100</f>
        <v>21.465968586387408</v>
      </c>
    </row>
    <row r="377" spans="1:19" ht="20.100000000000001" customHeight="1">
      <c r="A377" s="497" t="s">
        <v>902</v>
      </c>
      <c r="B377" s="498" t="s">
        <v>903</v>
      </c>
      <c r="C377" s="499" t="s">
        <v>904</v>
      </c>
      <c r="D377" s="577" t="s">
        <v>905</v>
      </c>
      <c r="E377" s="501">
        <v>0</v>
      </c>
      <c r="F377" s="502">
        <v>0</v>
      </c>
      <c r="G377" s="502">
        <v>0</v>
      </c>
      <c r="H377" s="502">
        <v>0</v>
      </c>
      <c r="I377" s="502">
        <v>0</v>
      </c>
      <c r="J377" s="503">
        <v>0.09</v>
      </c>
      <c r="K377" s="504">
        <v>0.09</v>
      </c>
      <c r="L377" s="501">
        <v>0</v>
      </c>
      <c r="M377" s="502">
        <v>0</v>
      </c>
      <c r="N377" s="502">
        <v>0</v>
      </c>
      <c r="O377" s="502">
        <v>0</v>
      </c>
      <c r="P377" s="502">
        <v>0</v>
      </c>
      <c r="Q377" s="503">
        <v>0.04</v>
      </c>
      <c r="R377" s="504">
        <v>0.04</v>
      </c>
      <c r="S377" s="525">
        <f t="shared" si="64"/>
        <v>-55.555555555555557</v>
      </c>
    </row>
    <row r="378" spans="1:19" ht="20.100000000000001" customHeight="1">
      <c r="A378" s="497" t="s">
        <v>377</v>
      </c>
      <c r="B378" s="498" t="s">
        <v>432</v>
      </c>
      <c r="C378" s="499" t="s">
        <v>9</v>
      </c>
      <c r="D378" s="614" t="s">
        <v>397</v>
      </c>
      <c r="E378" s="501">
        <v>0</v>
      </c>
      <c r="F378" s="502">
        <v>0</v>
      </c>
      <c r="G378" s="502">
        <v>1.42</v>
      </c>
      <c r="H378" s="502">
        <v>0</v>
      </c>
      <c r="I378" s="502">
        <v>0.09</v>
      </c>
      <c r="J378" s="503">
        <v>1.79</v>
      </c>
      <c r="K378" s="504">
        <v>1.8800000000000001</v>
      </c>
      <c r="L378" s="501">
        <v>0</v>
      </c>
      <c r="M378" s="502">
        <v>0</v>
      </c>
      <c r="N378" s="502">
        <v>1.77</v>
      </c>
      <c r="O378" s="502">
        <v>0</v>
      </c>
      <c r="P378" s="502">
        <v>0.18</v>
      </c>
      <c r="Q378" s="503">
        <v>4.0199999999999996</v>
      </c>
      <c r="R378" s="504">
        <v>4.1999999999999993</v>
      </c>
      <c r="S378" s="505">
        <f t="shared" si="64"/>
        <v>123.40425531914887</v>
      </c>
    </row>
    <row r="379" spans="1:19" ht="20.100000000000001" customHeight="1">
      <c r="A379" s="497" t="s">
        <v>433</v>
      </c>
      <c r="B379" s="498" t="s">
        <v>434</v>
      </c>
      <c r="C379" s="499" t="s">
        <v>9</v>
      </c>
      <c r="D379" s="614" t="s">
        <v>397</v>
      </c>
      <c r="E379" s="501">
        <v>0</v>
      </c>
      <c r="F379" s="502">
        <v>7.0000000000000007E-2</v>
      </c>
      <c r="G379" s="502">
        <v>2.6</v>
      </c>
      <c r="H379" s="502">
        <v>0</v>
      </c>
      <c r="I379" s="502">
        <v>0.64</v>
      </c>
      <c r="J379" s="503">
        <v>9.6199999999999992</v>
      </c>
      <c r="K379" s="504">
        <v>10.26</v>
      </c>
      <c r="L379" s="501">
        <v>0</v>
      </c>
      <c r="M379" s="502">
        <v>0.27</v>
      </c>
      <c r="N379" s="502">
        <v>3.07</v>
      </c>
      <c r="O379" s="502">
        <v>0</v>
      </c>
      <c r="P379" s="502">
        <v>2.39</v>
      </c>
      <c r="Q379" s="503">
        <v>9.74</v>
      </c>
      <c r="R379" s="504">
        <v>12.13</v>
      </c>
      <c r="S379" s="505">
        <f t="shared" si="64"/>
        <v>18.226120857699811</v>
      </c>
    </row>
    <row r="380" spans="1:19" ht="20.100000000000001" customHeight="1">
      <c r="A380" s="497" t="s">
        <v>700</v>
      </c>
      <c r="B380" s="498" t="s">
        <v>701</v>
      </c>
      <c r="C380" s="499" t="s">
        <v>9</v>
      </c>
      <c r="D380" s="614" t="s">
        <v>397</v>
      </c>
      <c r="E380" s="501">
        <v>0</v>
      </c>
      <c r="F380" s="502">
        <v>0</v>
      </c>
      <c r="G380" s="502">
        <v>0.09</v>
      </c>
      <c r="H380" s="502">
        <v>0</v>
      </c>
      <c r="I380" s="502">
        <v>0</v>
      </c>
      <c r="J380" s="503">
        <v>0.28000000000000003</v>
      </c>
      <c r="K380" s="504">
        <v>0.28000000000000003</v>
      </c>
      <c r="L380" s="501">
        <v>0</v>
      </c>
      <c r="M380" s="502">
        <v>0</v>
      </c>
      <c r="N380" s="502">
        <v>0</v>
      </c>
      <c r="O380" s="502">
        <v>0</v>
      </c>
      <c r="P380" s="502">
        <v>0</v>
      </c>
      <c r="Q380" s="503">
        <v>0</v>
      </c>
      <c r="R380" s="504">
        <v>0</v>
      </c>
      <c r="S380" s="505">
        <f t="shared" si="64"/>
        <v>-100</v>
      </c>
    </row>
    <row r="381" spans="1:19" ht="20.100000000000001" customHeight="1">
      <c r="A381" s="497" t="s">
        <v>738</v>
      </c>
      <c r="B381" s="498" t="s">
        <v>739</v>
      </c>
      <c r="C381" s="499" t="s">
        <v>9</v>
      </c>
      <c r="D381" s="614" t="s">
        <v>397</v>
      </c>
      <c r="E381" s="501">
        <v>0</v>
      </c>
      <c r="F381" s="502">
        <v>0.02</v>
      </c>
      <c r="G381" s="502">
        <v>0</v>
      </c>
      <c r="H381" s="502">
        <v>0</v>
      </c>
      <c r="I381" s="502">
        <v>0</v>
      </c>
      <c r="J381" s="503">
        <v>0.16</v>
      </c>
      <c r="K381" s="504">
        <v>0.16</v>
      </c>
      <c r="L381" s="501">
        <v>0</v>
      </c>
      <c r="M381" s="502">
        <v>0.16</v>
      </c>
      <c r="N381" s="502">
        <v>0.24</v>
      </c>
      <c r="O381" s="502">
        <v>0</v>
      </c>
      <c r="P381" s="502">
        <v>0</v>
      </c>
      <c r="Q381" s="503">
        <v>0.2</v>
      </c>
      <c r="R381" s="504">
        <v>0.2</v>
      </c>
      <c r="S381" s="505">
        <f t="shared" si="64"/>
        <v>25</v>
      </c>
    </row>
    <row r="382" spans="1:19" ht="20.100000000000001" customHeight="1">
      <c r="A382" s="497" t="s">
        <v>586</v>
      </c>
      <c r="B382" s="498" t="s">
        <v>1122</v>
      </c>
      <c r="C382" s="499" t="s">
        <v>9</v>
      </c>
      <c r="D382" s="614" t="s">
        <v>397</v>
      </c>
      <c r="E382" s="501">
        <v>0</v>
      </c>
      <c r="F382" s="502">
        <v>0</v>
      </c>
      <c r="G382" s="502">
        <v>0.23</v>
      </c>
      <c r="H382" s="502">
        <v>0</v>
      </c>
      <c r="I382" s="502">
        <v>0.25</v>
      </c>
      <c r="J382" s="503">
        <v>0.59</v>
      </c>
      <c r="K382" s="504">
        <v>0.84</v>
      </c>
      <c r="L382" s="501">
        <v>0</v>
      </c>
      <c r="M382" s="502">
        <v>0</v>
      </c>
      <c r="N382" s="502">
        <v>0.34</v>
      </c>
      <c r="O382" s="502">
        <v>0</v>
      </c>
      <c r="P382" s="502">
        <v>0</v>
      </c>
      <c r="Q382" s="503">
        <v>1.1499999999999999</v>
      </c>
      <c r="R382" s="504">
        <v>1.1499999999999999</v>
      </c>
      <c r="S382" s="505">
        <f t="shared" si="64"/>
        <v>36.904761904761905</v>
      </c>
    </row>
    <row r="383" spans="1:19" ht="20.100000000000001" customHeight="1">
      <c r="A383" s="497" t="s">
        <v>740</v>
      </c>
      <c r="B383" s="498" t="s">
        <v>741</v>
      </c>
      <c r="C383" s="499" t="s">
        <v>9</v>
      </c>
      <c r="D383" s="614" t="s">
        <v>397</v>
      </c>
      <c r="E383" s="501">
        <v>0</v>
      </c>
      <c r="F383" s="502">
        <v>0</v>
      </c>
      <c r="G383" s="502">
        <v>0</v>
      </c>
      <c r="H383" s="502">
        <v>0</v>
      </c>
      <c r="I383" s="502">
        <v>0</v>
      </c>
      <c r="J383" s="503">
        <v>0.26</v>
      </c>
      <c r="K383" s="504">
        <v>0.26</v>
      </c>
      <c r="L383" s="501">
        <v>0</v>
      </c>
      <c r="M383" s="502">
        <v>7.0000000000000007E-2</v>
      </c>
      <c r="N383" s="502">
        <v>0.24</v>
      </c>
      <c r="O383" s="502">
        <v>0</v>
      </c>
      <c r="P383" s="502">
        <v>0</v>
      </c>
      <c r="Q383" s="503">
        <v>0.24</v>
      </c>
      <c r="R383" s="504">
        <v>0.24</v>
      </c>
      <c r="S383" s="505">
        <f t="shared" si="64"/>
        <v>-7.6923076923076987</v>
      </c>
    </row>
    <row r="384" spans="1:19" ht="20.100000000000001" customHeight="1">
      <c r="A384" s="497" t="s">
        <v>742</v>
      </c>
      <c r="B384" s="498" t="s">
        <v>1123</v>
      </c>
      <c r="C384" s="499" t="s">
        <v>9</v>
      </c>
      <c r="D384" s="614" t="s">
        <v>397</v>
      </c>
      <c r="E384" s="501">
        <v>0</v>
      </c>
      <c r="F384" s="502">
        <v>0</v>
      </c>
      <c r="G384" s="502">
        <v>0.18</v>
      </c>
      <c r="H384" s="502">
        <v>0</v>
      </c>
      <c r="I384" s="502">
        <v>0.03</v>
      </c>
      <c r="J384" s="503">
        <v>0.14000000000000001</v>
      </c>
      <c r="K384" s="504">
        <v>0.17</v>
      </c>
      <c r="L384" s="501">
        <v>0</v>
      </c>
      <c r="M384" s="502">
        <v>0</v>
      </c>
      <c r="N384" s="502">
        <v>0.12</v>
      </c>
      <c r="O384" s="502">
        <v>0</v>
      </c>
      <c r="P384" s="502">
        <v>0</v>
      </c>
      <c r="Q384" s="503">
        <v>0.3</v>
      </c>
      <c r="R384" s="504">
        <v>0.3</v>
      </c>
      <c r="S384" s="505">
        <f t="shared" si="64"/>
        <v>76.470588235294088</v>
      </c>
    </row>
    <row r="385" spans="1:19" ht="20.100000000000001" customHeight="1">
      <c r="A385" s="497" t="s">
        <v>381</v>
      </c>
      <c r="B385" s="498" t="s">
        <v>450</v>
      </c>
      <c r="C385" s="499" t="s">
        <v>9</v>
      </c>
      <c r="D385" s="614" t="s">
        <v>397</v>
      </c>
      <c r="E385" s="501">
        <v>0</v>
      </c>
      <c r="F385" s="502">
        <v>0</v>
      </c>
      <c r="G385" s="502">
        <v>2.17</v>
      </c>
      <c r="H385" s="502">
        <v>0</v>
      </c>
      <c r="I385" s="502">
        <v>0.04</v>
      </c>
      <c r="J385" s="503">
        <v>3.27</v>
      </c>
      <c r="K385" s="504">
        <v>3.31</v>
      </c>
      <c r="L385" s="501">
        <v>0</v>
      </c>
      <c r="M385" s="502">
        <v>0</v>
      </c>
      <c r="N385" s="502">
        <v>3.57</v>
      </c>
      <c r="O385" s="502">
        <v>0</v>
      </c>
      <c r="P385" s="502">
        <v>0.35</v>
      </c>
      <c r="Q385" s="503">
        <v>6.93</v>
      </c>
      <c r="R385" s="504">
        <v>7.2799999999999994</v>
      </c>
      <c r="S385" s="505">
        <f t="shared" si="64"/>
        <v>119.93957703927491</v>
      </c>
    </row>
    <row r="386" spans="1:19" ht="20.100000000000001" customHeight="1">
      <c r="A386" s="497" t="s">
        <v>743</v>
      </c>
      <c r="B386" s="498" t="s">
        <v>744</v>
      </c>
      <c r="C386" s="499" t="s">
        <v>9</v>
      </c>
      <c r="D386" s="614" t="s">
        <v>397</v>
      </c>
      <c r="E386" s="501">
        <v>0</v>
      </c>
      <c r="F386" s="502">
        <v>0.12</v>
      </c>
      <c r="G386" s="502">
        <v>0</v>
      </c>
      <c r="H386" s="502">
        <v>0</v>
      </c>
      <c r="I386" s="502">
        <v>0.04</v>
      </c>
      <c r="J386" s="503">
        <v>0.84</v>
      </c>
      <c r="K386" s="504">
        <v>0.88</v>
      </c>
      <c r="L386" s="501">
        <v>0</v>
      </c>
      <c r="M386" s="502">
        <v>0.2</v>
      </c>
      <c r="N386" s="502">
        <v>0.38</v>
      </c>
      <c r="O386" s="502">
        <v>0</v>
      </c>
      <c r="P386" s="502">
        <v>0.11</v>
      </c>
      <c r="Q386" s="503">
        <v>0.09</v>
      </c>
      <c r="R386" s="504">
        <v>0.2</v>
      </c>
      <c r="S386" s="505">
        <f t="shared" si="64"/>
        <v>-77.272727272727266</v>
      </c>
    </row>
    <row r="387" spans="1:19" ht="20.100000000000001" customHeight="1">
      <c r="A387" s="497" t="s">
        <v>745</v>
      </c>
      <c r="B387" s="498" t="s">
        <v>746</v>
      </c>
      <c r="C387" s="499" t="s">
        <v>9</v>
      </c>
      <c r="D387" s="614" t="s">
        <v>397</v>
      </c>
      <c r="E387" s="501">
        <v>0</v>
      </c>
      <c r="F387" s="502">
        <v>0</v>
      </c>
      <c r="G387" s="502">
        <v>0.26</v>
      </c>
      <c r="H387" s="502">
        <v>0</v>
      </c>
      <c r="I387" s="502">
        <v>0</v>
      </c>
      <c r="J387" s="503">
        <v>0.6</v>
      </c>
      <c r="K387" s="504">
        <v>0.6</v>
      </c>
      <c r="L387" s="501">
        <v>0</v>
      </c>
      <c r="M387" s="502">
        <v>0</v>
      </c>
      <c r="N387" s="502">
        <v>0.35</v>
      </c>
      <c r="O387" s="502">
        <v>0</v>
      </c>
      <c r="P387" s="502">
        <v>0.03</v>
      </c>
      <c r="Q387" s="503">
        <v>0.56999999999999995</v>
      </c>
      <c r="R387" s="504">
        <v>0.6</v>
      </c>
      <c r="S387" s="505">
        <f t="shared" si="64"/>
        <v>0</v>
      </c>
    </row>
    <row r="388" spans="1:19" ht="20.100000000000001" customHeight="1">
      <c r="A388" s="497" t="s">
        <v>909</v>
      </c>
      <c r="B388" s="498" t="s">
        <v>910</v>
      </c>
      <c r="C388" s="499" t="s">
        <v>904</v>
      </c>
      <c r="D388" s="614" t="s">
        <v>905</v>
      </c>
      <c r="E388" s="501">
        <v>0</v>
      </c>
      <c r="F388" s="502">
        <v>0</v>
      </c>
      <c r="G388" s="502">
        <v>0</v>
      </c>
      <c r="H388" s="502">
        <v>0</v>
      </c>
      <c r="I388" s="502">
        <v>0</v>
      </c>
      <c r="J388" s="503">
        <v>0.04</v>
      </c>
      <c r="K388" s="504">
        <v>0.04</v>
      </c>
      <c r="L388" s="501">
        <v>0</v>
      </c>
      <c r="M388" s="502">
        <v>0</v>
      </c>
      <c r="N388" s="502">
        <v>0</v>
      </c>
      <c r="O388" s="502">
        <v>0</v>
      </c>
      <c r="P388" s="502">
        <v>0</v>
      </c>
      <c r="Q388" s="503">
        <v>0.12</v>
      </c>
      <c r="R388" s="504">
        <v>0.12</v>
      </c>
      <c r="S388" s="505">
        <f t="shared" si="64"/>
        <v>200</v>
      </c>
    </row>
    <row r="389" spans="1:19" ht="20.100000000000001" customHeight="1">
      <c r="A389" s="497" t="s">
        <v>438</v>
      </c>
      <c r="B389" s="498" t="s">
        <v>439</v>
      </c>
      <c r="C389" s="499" t="s">
        <v>9</v>
      </c>
      <c r="D389" s="614" t="s">
        <v>397</v>
      </c>
      <c r="E389" s="501">
        <v>0</v>
      </c>
      <c r="F389" s="502">
        <v>0.47</v>
      </c>
      <c r="G389" s="502">
        <v>1.08</v>
      </c>
      <c r="H389" s="502">
        <v>0</v>
      </c>
      <c r="I389" s="502">
        <v>1</v>
      </c>
      <c r="J389" s="503">
        <v>3.38</v>
      </c>
      <c r="K389" s="504">
        <v>4.38</v>
      </c>
      <c r="L389" s="501">
        <v>0</v>
      </c>
      <c r="M389" s="502">
        <v>0</v>
      </c>
      <c r="N389" s="502">
        <v>2.76</v>
      </c>
      <c r="O389" s="502">
        <v>0</v>
      </c>
      <c r="P389" s="502">
        <v>0.44</v>
      </c>
      <c r="Q389" s="503">
        <v>3.42</v>
      </c>
      <c r="R389" s="504">
        <v>3.86</v>
      </c>
      <c r="S389" s="505">
        <f t="shared" si="64"/>
        <v>-11.87214611872146</v>
      </c>
    </row>
    <row r="390" spans="1:19" ht="20.100000000000001" customHeight="1">
      <c r="A390" s="497" t="s">
        <v>1287</v>
      </c>
      <c r="B390" s="498" t="s">
        <v>1428</v>
      </c>
      <c r="C390" s="499" t="s">
        <v>9</v>
      </c>
      <c r="D390" s="614" t="s">
        <v>397</v>
      </c>
      <c r="E390" s="501">
        <v>0</v>
      </c>
      <c r="F390" s="502">
        <v>0</v>
      </c>
      <c r="G390" s="502">
        <v>0</v>
      </c>
      <c r="H390" s="502">
        <v>0</v>
      </c>
      <c r="I390" s="502">
        <v>0</v>
      </c>
      <c r="J390" s="503">
        <v>0</v>
      </c>
      <c r="K390" s="504">
        <v>0</v>
      </c>
      <c r="L390" s="501">
        <v>0</v>
      </c>
      <c r="M390" s="502">
        <v>0.16</v>
      </c>
      <c r="N390" s="502">
        <v>0.18</v>
      </c>
      <c r="O390" s="502">
        <v>0</v>
      </c>
      <c r="P390" s="502">
        <v>0.11</v>
      </c>
      <c r="Q390" s="503">
        <v>0.44</v>
      </c>
      <c r="R390" s="504">
        <v>0.55000000000000004</v>
      </c>
      <c r="S390" s="507" t="e">
        <f t="shared" si="64"/>
        <v>#DIV/0!</v>
      </c>
    </row>
    <row r="391" spans="1:19" ht="20.100000000000001" customHeight="1">
      <c r="A391" s="497" t="s">
        <v>1288</v>
      </c>
      <c r="B391" s="498" t="s">
        <v>1429</v>
      </c>
      <c r="C391" s="499" t="s">
        <v>9</v>
      </c>
      <c r="D391" s="614" t="s">
        <v>397</v>
      </c>
      <c r="E391" s="501">
        <v>0</v>
      </c>
      <c r="F391" s="502">
        <v>0</v>
      </c>
      <c r="G391" s="502">
        <v>0</v>
      </c>
      <c r="H391" s="502">
        <v>0</v>
      </c>
      <c r="I391" s="502">
        <v>0</v>
      </c>
      <c r="J391" s="503">
        <v>0</v>
      </c>
      <c r="K391" s="504">
        <v>0</v>
      </c>
      <c r="L391" s="501">
        <v>0</v>
      </c>
      <c r="M391" s="502">
        <v>0.15</v>
      </c>
      <c r="N391" s="502">
        <v>0.57999999999999996</v>
      </c>
      <c r="O391" s="502">
        <v>0</v>
      </c>
      <c r="P391" s="502">
        <v>0.31</v>
      </c>
      <c r="Q391" s="503">
        <v>1.98</v>
      </c>
      <c r="R391" s="504">
        <v>2.29</v>
      </c>
      <c r="S391" s="507" t="e">
        <f t="shared" si="64"/>
        <v>#DIV/0!</v>
      </c>
    </row>
    <row r="392" spans="1:19" ht="20.100000000000001" customHeight="1">
      <c r="A392" s="497" t="s">
        <v>1289</v>
      </c>
      <c r="B392" s="498" t="s">
        <v>1430</v>
      </c>
      <c r="C392" s="499" t="s">
        <v>9</v>
      </c>
      <c r="D392" s="614" t="s">
        <v>397</v>
      </c>
      <c r="E392" s="501">
        <v>0</v>
      </c>
      <c r="F392" s="502">
        <v>0</v>
      </c>
      <c r="G392" s="502">
        <v>0</v>
      </c>
      <c r="H392" s="502">
        <v>0</v>
      </c>
      <c r="I392" s="502">
        <v>0</v>
      </c>
      <c r="J392" s="503">
        <v>0</v>
      </c>
      <c r="K392" s="504">
        <v>0</v>
      </c>
      <c r="L392" s="501">
        <v>0</v>
      </c>
      <c r="M392" s="502">
        <v>0</v>
      </c>
      <c r="N392" s="502">
        <v>0.11</v>
      </c>
      <c r="O392" s="502">
        <v>0</v>
      </c>
      <c r="P392" s="502">
        <v>0</v>
      </c>
      <c r="Q392" s="503">
        <v>0.56000000000000005</v>
      </c>
      <c r="R392" s="504">
        <v>0.56000000000000005</v>
      </c>
      <c r="S392" s="507" t="e">
        <f t="shared" si="64"/>
        <v>#DIV/0!</v>
      </c>
    </row>
    <row r="393" spans="1:19" ht="20.100000000000001" customHeight="1">
      <c r="A393" s="497" t="s">
        <v>1291</v>
      </c>
      <c r="B393" s="498" t="s">
        <v>1431</v>
      </c>
      <c r="C393" s="499" t="s">
        <v>9</v>
      </c>
      <c r="D393" s="614" t="s">
        <v>397</v>
      </c>
      <c r="E393" s="501">
        <v>0</v>
      </c>
      <c r="F393" s="502">
        <v>0</v>
      </c>
      <c r="G393" s="502">
        <v>0</v>
      </c>
      <c r="H393" s="502">
        <v>0</v>
      </c>
      <c r="I393" s="502">
        <v>0</v>
      </c>
      <c r="J393" s="503">
        <v>0</v>
      </c>
      <c r="K393" s="504">
        <v>0</v>
      </c>
      <c r="L393" s="501">
        <v>0</v>
      </c>
      <c r="M393" s="502">
        <v>0.25</v>
      </c>
      <c r="N393" s="502">
        <v>0.35</v>
      </c>
      <c r="O393" s="502">
        <v>0</v>
      </c>
      <c r="P393" s="502">
        <v>0.19</v>
      </c>
      <c r="Q393" s="503">
        <v>1.33</v>
      </c>
      <c r="R393" s="504">
        <v>1.52</v>
      </c>
      <c r="S393" s="507" t="e">
        <f t="shared" si="64"/>
        <v>#DIV/0!</v>
      </c>
    </row>
    <row r="394" spans="1:19" ht="20.100000000000001" customHeight="1">
      <c r="A394" s="497" t="s">
        <v>1292</v>
      </c>
      <c r="B394" s="498" t="s">
        <v>1432</v>
      </c>
      <c r="C394" s="499" t="s">
        <v>9</v>
      </c>
      <c r="D394" s="614" t="s">
        <v>397</v>
      </c>
      <c r="E394" s="501">
        <v>0</v>
      </c>
      <c r="F394" s="502">
        <v>0</v>
      </c>
      <c r="G394" s="502">
        <v>0</v>
      </c>
      <c r="H394" s="502">
        <v>0</v>
      </c>
      <c r="I394" s="502">
        <v>0</v>
      </c>
      <c r="J394" s="503">
        <v>0</v>
      </c>
      <c r="K394" s="504">
        <v>0</v>
      </c>
      <c r="L394" s="501">
        <v>0</v>
      </c>
      <c r="M394" s="502">
        <v>0.09</v>
      </c>
      <c r="N394" s="502">
        <v>0.31</v>
      </c>
      <c r="O394" s="502">
        <v>0</v>
      </c>
      <c r="P394" s="502">
        <v>0.06</v>
      </c>
      <c r="Q394" s="503">
        <v>0.44</v>
      </c>
      <c r="R394" s="504">
        <v>0.5</v>
      </c>
      <c r="S394" s="507" t="e">
        <f t="shared" si="64"/>
        <v>#DIV/0!</v>
      </c>
    </row>
    <row r="395" spans="1:19" ht="20.100000000000001" customHeight="1">
      <c r="A395" s="497" t="s">
        <v>1293</v>
      </c>
      <c r="B395" s="498" t="s">
        <v>1433</v>
      </c>
      <c r="C395" s="499" t="s">
        <v>9</v>
      </c>
      <c r="D395" s="614" t="s">
        <v>397</v>
      </c>
      <c r="E395" s="501">
        <v>0</v>
      </c>
      <c r="F395" s="502">
        <v>0</v>
      </c>
      <c r="G395" s="502">
        <v>0</v>
      </c>
      <c r="H395" s="502">
        <v>0</v>
      </c>
      <c r="I395" s="502">
        <v>0</v>
      </c>
      <c r="J395" s="503">
        <v>0</v>
      </c>
      <c r="K395" s="504">
        <v>0</v>
      </c>
      <c r="L395" s="501">
        <v>0</v>
      </c>
      <c r="M395" s="502">
        <v>0</v>
      </c>
      <c r="N395" s="502">
        <v>0.45</v>
      </c>
      <c r="O395" s="502">
        <v>0</v>
      </c>
      <c r="P395" s="502">
        <v>0</v>
      </c>
      <c r="Q395" s="503">
        <v>1.04</v>
      </c>
      <c r="R395" s="504">
        <v>1.04</v>
      </c>
      <c r="S395" s="507" t="e">
        <f t="shared" si="64"/>
        <v>#DIV/0!</v>
      </c>
    </row>
    <row r="396" spans="1:19" ht="20.100000000000001" customHeight="1">
      <c r="A396" s="497" t="s">
        <v>1294</v>
      </c>
      <c r="B396" s="498" t="s">
        <v>1434</v>
      </c>
      <c r="C396" s="499" t="s">
        <v>9</v>
      </c>
      <c r="D396" s="614" t="s">
        <v>397</v>
      </c>
      <c r="E396" s="501">
        <v>0</v>
      </c>
      <c r="F396" s="502">
        <v>0</v>
      </c>
      <c r="G396" s="502">
        <v>0</v>
      </c>
      <c r="H396" s="502">
        <v>0</v>
      </c>
      <c r="I396" s="502">
        <v>0</v>
      </c>
      <c r="J396" s="503">
        <v>0</v>
      </c>
      <c r="K396" s="504">
        <v>0</v>
      </c>
      <c r="L396" s="501">
        <v>0</v>
      </c>
      <c r="M396" s="502">
        <v>0</v>
      </c>
      <c r="N396" s="502">
        <v>0.55000000000000004</v>
      </c>
      <c r="O396" s="502">
        <v>0</v>
      </c>
      <c r="P396" s="502">
        <v>0</v>
      </c>
      <c r="Q396" s="503">
        <v>0.46</v>
      </c>
      <c r="R396" s="504">
        <v>0.46</v>
      </c>
      <c r="S396" s="507" t="e">
        <f t="shared" si="64"/>
        <v>#DIV/0!</v>
      </c>
    </row>
    <row r="397" spans="1:19" ht="20.100000000000001" customHeight="1">
      <c r="A397" s="497" t="s">
        <v>1295</v>
      </c>
      <c r="B397" s="498" t="s">
        <v>1435</v>
      </c>
      <c r="C397" s="499" t="s">
        <v>9</v>
      </c>
      <c r="D397" s="614" t="s">
        <v>397</v>
      </c>
      <c r="E397" s="501">
        <v>0</v>
      </c>
      <c r="F397" s="502">
        <v>0</v>
      </c>
      <c r="G397" s="502">
        <v>0</v>
      </c>
      <c r="H397" s="502">
        <v>0</v>
      </c>
      <c r="I397" s="502">
        <v>0</v>
      </c>
      <c r="J397" s="503">
        <v>0</v>
      </c>
      <c r="K397" s="504">
        <v>0</v>
      </c>
      <c r="L397" s="501">
        <v>0</v>
      </c>
      <c r="M397" s="502">
        <v>0</v>
      </c>
      <c r="N397" s="502">
        <v>0.3</v>
      </c>
      <c r="O397" s="502">
        <v>0</v>
      </c>
      <c r="P397" s="502">
        <v>0</v>
      </c>
      <c r="Q397" s="503">
        <v>0.43</v>
      </c>
      <c r="R397" s="504">
        <v>0.43</v>
      </c>
      <c r="S397" s="507" t="e">
        <f t="shared" si="64"/>
        <v>#DIV/0!</v>
      </c>
    </row>
    <row r="398" spans="1:19" ht="20.100000000000001" customHeight="1">
      <c r="A398" s="497" t="s">
        <v>1296</v>
      </c>
      <c r="B398" s="498" t="s">
        <v>1436</v>
      </c>
      <c r="C398" s="499" t="s">
        <v>9</v>
      </c>
      <c r="D398" s="614" t="s">
        <v>397</v>
      </c>
      <c r="E398" s="501">
        <v>0</v>
      </c>
      <c r="F398" s="502">
        <v>0</v>
      </c>
      <c r="G398" s="502">
        <v>0</v>
      </c>
      <c r="H398" s="502">
        <v>0</v>
      </c>
      <c r="I398" s="502">
        <v>0</v>
      </c>
      <c r="J398" s="503">
        <v>0</v>
      </c>
      <c r="K398" s="504">
        <v>0</v>
      </c>
      <c r="L398" s="501">
        <v>0</v>
      </c>
      <c r="M398" s="502">
        <v>0</v>
      </c>
      <c r="N398" s="502">
        <v>0.15</v>
      </c>
      <c r="O398" s="502">
        <v>0</v>
      </c>
      <c r="P398" s="502">
        <v>0</v>
      </c>
      <c r="Q398" s="503">
        <v>0.33</v>
      </c>
      <c r="R398" s="504">
        <v>0.33</v>
      </c>
      <c r="S398" s="507" t="e">
        <f t="shared" si="64"/>
        <v>#DIV/0!</v>
      </c>
    </row>
    <row r="399" spans="1:19" ht="20.100000000000001" customHeight="1">
      <c r="A399" s="497" t="s">
        <v>919</v>
      </c>
      <c r="B399" s="498" t="s">
        <v>920</v>
      </c>
      <c r="C399" s="499" t="s">
        <v>9</v>
      </c>
      <c r="D399" s="614" t="s">
        <v>397</v>
      </c>
      <c r="E399" s="501">
        <v>0</v>
      </c>
      <c r="F399" s="502">
        <v>0</v>
      </c>
      <c r="G399" s="502">
        <v>0.28999999999999998</v>
      </c>
      <c r="H399" s="502">
        <v>0</v>
      </c>
      <c r="I399" s="502">
        <v>0.08</v>
      </c>
      <c r="J399" s="503">
        <v>0.39</v>
      </c>
      <c r="K399" s="504">
        <v>0.47000000000000003</v>
      </c>
      <c r="L399" s="501">
        <v>0</v>
      </c>
      <c r="M399" s="502">
        <v>0</v>
      </c>
      <c r="N399" s="502">
        <v>1.56</v>
      </c>
      <c r="O399" s="502">
        <v>0</v>
      </c>
      <c r="P399" s="502">
        <v>0</v>
      </c>
      <c r="Q399" s="503">
        <v>1.1000000000000001</v>
      </c>
      <c r="R399" s="504">
        <v>1.1000000000000001</v>
      </c>
      <c r="S399" s="505">
        <f t="shared" si="64"/>
        <v>134.04255319148936</v>
      </c>
    </row>
    <row r="400" spans="1:19" ht="20.100000000000001" customHeight="1">
      <c r="A400" s="497" t="s">
        <v>924</v>
      </c>
      <c r="B400" s="498" t="s">
        <v>926</v>
      </c>
      <c r="C400" s="499" t="s">
        <v>904</v>
      </c>
      <c r="D400" s="614" t="s">
        <v>905</v>
      </c>
      <c r="E400" s="501">
        <v>0</v>
      </c>
      <c r="F400" s="502">
        <v>0</v>
      </c>
      <c r="G400" s="502">
        <v>0</v>
      </c>
      <c r="H400" s="502">
        <v>0</v>
      </c>
      <c r="I400" s="502">
        <v>0</v>
      </c>
      <c r="J400" s="503">
        <v>0.01</v>
      </c>
      <c r="K400" s="504">
        <v>0.01</v>
      </c>
      <c r="L400" s="501">
        <v>0</v>
      </c>
      <c r="M400" s="502">
        <v>0</v>
      </c>
      <c r="N400" s="502">
        <v>0.02</v>
      </c>
      <c r="O400" s="502">
        <v>0</v>
      </c>
      <c r="P400" s="502">
        <v>0</v>
      </c>
      <c r="Q400" s="503">
        <v>0.26</v>
      </c>
      <c r="R400" s="504">
        <v>0.26</v>
      </c>
      <c r="S400" s="505">
        <f t="shared" si="64"/>
        <v>2500</v>
      </c>
    </row>
    <row r="401" spans="1:19" ht="20.100000000000001" customHeight="1">
      <c r="A401" s="497" t="s">
        <v>930</v>
      </c>
      <c r="B401" s="498" t="s">
        <v>931</v>
      </c>
      <c r="C401" s="499" t="s">
        <v>904</v>
      </c>
      <c r="D401" s="614" t="s">
        <v>905</v>
      </c>
      <c r="E401" s="501">
        <v>0</v>
      </c>
      <c r="F401" s="502">
        <v>0</v>
      </c>
      <c r="G401" s="502">
        <v>0.1</v>
      </c>
      <c r="H401" s="502">
        <v>0</v>
      </c>
      <c r="I401" s="502">
        <v>0.05</v>
      </c>
      <c r="J401" s="503">
        <v>0.09</v>
      </c>
      <c r="K401" s="504">
        <v>0.14000000000000001</v>
      </c>
      <c r="L401" s="501">
        <v>0</v>
      </c>
      <c r="M401" s="502">
        <v>0</v>
      </c>
      <c r="N401" s="502">
        <v>0.03</v>
      </c>
      <c r="O401" s="502">
        <v>0</v>
      </c>
      <c r="P401" s="502">
        <v>0</v>
      </c>
      <c r="Q401" s="503">
        <v>0.26</v>
      </c>
      <c r="R401" s="504">
        <v>0.26</v>
      </c>
      <c r="S401" s="505">
        <f t="shared" ref="S401:S431" si="65">((R401/K401)-1)*100</f>
        <v>85.714285714285694</v>
      </c>
    </row>
    <row r="402" spans="1:19" ht="20.100000000000001" customHeight="1">
      <c r="A402" s="497" t="s">
        <v>935</v>
      </c>
      <c r="B402" s="498" t="s">
        <v>939</v>
      </c>
      <c r="C402" s="499" t="s">
        <v>904</v>
      </c>
      <c r="D402" s="614" t="s">
        <v>905</v>
      </c>
      <c r="E402" s="501">
        <v>0</v>
      </c>
      <c r="F402" s="502">
        <v>0</v>
      </c>
      <c r="G402" s="502">
        <v>0</v>
      </c>
      <c r="H402" s="502">
        <v>0</v>
      </c>
      <c r="I402" s="502">
        <v>0</v>
      </c>
      <c r="J402" s="503">
        <v>0.8</v>
      </c>
      <c r="K402" s="504">
        <v>0.8</v>
      </c>
      <c r="L402" s="501">
        <v>0</v>
      </c>
      <c r="M402" s="502">
        <v>0</v>
      </c>
      <c r="N402" s="502">
        <v>0</v>
      </c>
      <c r="O402" s="502">
        <v>0</v>
      </c>
      <c r="P402" s="502">
        <v>0</v>
      </c>
      <c r="Q402" s="503">
        <v>0</v>
      </c>
      <c r="R402" s="504">
        <v>0</v>
      </c>
      <c r="S402" s="505">
        <f t="shared" si="65"/>
        <v>-100</v>
      </c>
    </row>
    <row r="403" spans="1:19" ht="20.100000000000001" customHeight="1">
      <c r="A403" s="497" t="s">
        <v>940</v>
      </c>
      <c r="B403" s="498" t="s">
        <v>941</v>
      </c>
      <c r="C403" s="499" t="s">
        <v>9</v>
      </c>
      <c r="D403" s="614" t="s">
        <v>397</v>
      </c>
      <c r="E403" s="501">
        <v>0</v>
      </c>
      <c r="F403" s="502">
        <v>7.0000000000000007E-2</v>
      </c>
      <c r="G403" s="502">
        <v>1.04</v>
      </c>
      <c r="H403" s="502">
        <v>0</v>
      </c>
      <c r="I403" s="502">
        <v>0.65</v>
      </c>
      <c r="J403" s="503">
        <v>2.57</v>
      </c>
      <c r="K403" s="504">
        <v>3.2199999999999998</v>
      </c>
      <c r="L403" s="501">
        <v>0</v>
      </c>
      <c r="M403" s="502">
        <v>0.03</v>
      </c>
      <c r="N403" s="502">
        <v>1.27</v>
      </c>
      <c r="O403" s="502">
        <v>0</v>
      </c>
      <c r="P403" s="502">
        <v>0.69</v>
      </c>
      <c r="Q403" s="503">
        <v>4.3099999999999996</v>
      </c>
      <c r="R403" s="504">
        <v>5</v>
      </c>
      <c r="S403" s="505">
        <f t="shared" si="65"/>
        <v>55.279503105590067</v>
      </c>
    </row>
    <row r="404" spans="1:19" ht="20.100000000000001" customHeight="1">
      <c r="A404" s="497" t="s">
        <v>944</v>
      </c>
      <c r="B404" s="498" t="s">
        <v>945</v>
      </c>
      <c r="C404" s="499" t="s">
        <v>904</v>
      </c>
      <c r="D404" s="614" t="s">
        <v>905</v>
      </c>
      <c r="E404" s="501">
        <v>0</v>
      </c>
      <c r="F404" s="502">
        <v>0</v>
      </c>
      <c r="G404" s="502">
        <v>0</v>
      </c>
      <c r="H404" s="502">
        <v>0</v>
      </c>
      <c r="I404" s="502">
        <v>0</v>
      </c>
      <c r="J404" s="503">
        <v>0.03</v>
      </c>
      <c r="K404" s="504">
        <v>0.03</v>
      </c>
      <c r="L404" s="501">
        <v>0</v>
      </c>
      <c r="M404" s="502">
        <v>0</v>
      </c>
      <c r="N404" s="502">
        <v>0.02</v>
      </c>
      <c r="O404" s="502">
        <v>0</v>
      </c>
      <c r="P404" s="502">
        <v>0</v>
      </c>
      <c r="Q404" s="503">
        <v>7.0000000000000007E-2</v>
      </c>
      <c r="R404" s="504">
        <v>7.0000000000000007E-2</v>
      </c>
      <c r="S404" s="505">
        <f t="shared" si="65"/>
        <v>133.33333333333334</v>
      </c>
    </row>
    <row r="405" spans="1:19" ht="20.100000000000001" customHeight="1">
      <c r="A405" s="497" t="s">
        <v>954</v>
      </c>
      <c r="B405" s="498" t="s">
        <v>955</v>
      </c>
      <c r="C405" s="499" t="s">
        <v>9</v>
      </c>
      <c r="D405" s="614" t="s">
        <v>397</v>
      </c>
      <c r="E405" s="501">
        <v>0</v>
      </c>
      <c r="F405" s="502">
        <v>7.0000000000000007E-2</v>
      </c>
      <c r="G405" s="502">
        <v>0.3</v>
      </c>
      <c r="H405" s="502">
        <v>0</v>
      </c>
      <c r="I405" s="502">
        <v>0.84</v>
      </c>
      <c r="J405" s="503">
        <v>0.15</v>
      </c>
      <c r="K405" s="504">
        <v>0.99</v>
      </c>
      <c r="L405" s="501">
        <v>0</v>
      </c>
      <c r="M405" s="502">
        <v>0</v>
      </c>
      <c r="N405" s="502">
        <v>0</v>
      </c>
      <c r="O405" s="502">
        <v>0</v>
      </c>
      <c r="P405" s="502">
        <v>0</v>
      </c>
      <c r="Q405" s="503">
        <v>0.6</v>
      </c>
      <c r="R405" s="504">
        <v>0.6</v>
      </c>
      <c r="S405" s="505">
        <f t="shared" si="65"/>
        <v>-39.393939393939391</v>
      </c>
    </row>
    <row r="406" spans="1:19" ht="20.100000000000001" customHeight="1">
      <c r="A406" s="497" t="s">
        <v>959</v>
      </c>
      <c r="B406" s="498" t="s">
        <v>961</v>
      </c>
      <c r="C406" s="499" t="s">
        <v>904</v>
      </c>
      <c r="D406" s="614" t="s">
        <v>905</v>
      </c>
      <c r="E406" s="501">
        <v>0</v>
      </c>
      <c r="F406" s="502">
        <v>0</v>
      </c>
      <c r="G406" s="502">
        <v>0.21</v>
      </c>
      <c r="H406" s="502">
        <v>0</v>
      </c>
      <c r="I406" s="502">
        <v>0</v>
      </c>
      <c r="J406" s="503">
        <v>0.4</v>
      </c>
      <c r="K406" s="504">
        <v>0.4</v>
      </c>
      <c r="L406" s="501">
        <v>0</v>
      </c>
      <c r="M406" s="502">
        <v>0</v>
      </c>
      <c r="N406" s="502">
        <v>0.31</v>
      </c>
      <c r="O406" s="502">
        <v>0</v>
      </c>
      <c r="P406" s="502">
        <v>0</v>
      </c>
      <c r="Q406" s="503">
        <v>0.98</v>
      </c>
      <c r="R406" s="504">
        <v>0.98</v>
      </c>
      <c r="S406" s="505">
        <f t="shared" si="65"/>
        <v>144.99999999999997</v>
      </c>
    </row>
    <row r="407" spans="1:19" ht="20.100000000000001" customHeight="1">
      <c r="A407" s="497" t="s">
        <v>965</v>
      </c>
      <c r="B407" s="498" t="s">
        <v>1148</v>
      </c>
      <c r="C407" s="499" t="s">
        <v>904</v>
      </c>
      <c r="D407" s="614" t="s">
        <v>905</v>
      </c>
      <c r="E407" s="501">
        <v>0</v>
      </c>
      <c r="F407" s="502">
        <v>0.08</v>
      </c>
      <c r="G407" s="502">
        <v>0.01</v>
      </c>
      <c r="H407" s="502">
        <v>0</v>
      </c>
      <c r="I407" s="502">
        <v>0</v>
      </c>
      <c r="J407" s="503">
        <v>0.06</v>
      </c>
      <c r="K407" s="504">
        <v>0.06</v>
      </c>
      <c r="L407" s="501">
        <v>0</v>
      </c>
      <c r="M407" s="502">
        <v>0</v>
      </c>
      <c r="N407" s="502">
        <v>0.34</v>
      </c>
      <c r="O407" s="502">
        <v>0</v>
      </c>
      <c r="P407" s="502">
        <v>0</v>
      </c>
      <c r="Q407" s="503">
        <v>0.24</v>
      </c>
      <c r="R407" s="504">
        <v>0.24</v>
      </c>
      <c r="S407" s="505">
        <f t="shared" si="65"/>
        <v>300</v>
      </c>
    </row>
    <row r="408" spans="1:19" ht="20.100000000000001" customHeight="1">
      <c r="A408" s="497" t="s">
        <v>180</v>
      </c>
      <c r="B408" s="498" t="s">
        <v>179</v>
      </c>
      <c r="C408" s="499" t="s">
        <v>9</v>
      </c>
      <c r="D408" s="614" t="s">
        <v>397</v>
      </c>
      <c r="E408" s="501">
        <v>0</v>
      </c>
      <c r="F408" s="502">
        <v>0</v>
      </c>
      <c r="G408" s="502">
        <v>3.88</v>
      </c>
      <c r="H408" s="502">
        <v>0</v>
      </c>
      <c r="I408" s="502">
        <v>0.4</v>
      </c>
      <c r="J408" s="503">
        <v>14.23</v>
      </c>
      <c r="K408" s="504">
        <v>14.63</v>
      </c>
      <c r="L408" s="501">
        <v>0</v>
      </c>
      <c r="M408" s="502">
        <v>0.05</v>
      </c>
      <c r="N408" s="502">
        <v>5.28</v>
      </c>
      <c r="O408" s="502">
        <v>0</v>
      </c>
      <c r="P408" s="502">
        <v>1.23</v>
      </c>
      <c r="Q408" s="503">
        <v>17.690000000000001</v>
      </c>
      <c r="R408" s="504">
        <v>18.920000000000002</v>
      </c>
      <c r="S408" s="505">
        <f t="shared" si="65"/>
        <v>29.323308270676705</v>
      </c>
    </row>
    <row r="409" spans="1:19" ht="20.100000000000001" customHeight="1">
      <c r="A409" s="497" t="s">
        <v>976</v>
      </c>
      <c r="B409" s="498" t="s">
        <v>1150</v>
      </c>
      <c r="C409" s="499" t="s">
        <v>904</v>
      </c>
      <c r="D409" s="614" t="s">
        <v>905</v>
      </c>
      <c r="E409" s="501">
        <v>0</v>
      </c>
      <c r="F409" s="502">
        <v>0</v>
      </c>
      <c r="G409" s="502">
        <v>0.06</v>
      </c>
      <c r="H409" s="502">
        <v>0</v>
      </c>
      <c r="I409" s="502">
        <v>7.0000000000000007E-2</v>
      </c>
      <c r="J409" s="503">
        <v>7.0000000000000007E-2</v>
      </c>
      <c r="K409" s="504">
        <v>0.14000000000000001</v>
      </c>
      <c r="L409" s="501">
        <v>0</v>
      </c>
      <c r="M409" s="502">
        <v>0.01</v>
      </c>
      <c r="N409" s="502">
        <v>0.25</v>
      </c>
      <c r="O409" s="502">
        <v>0</v>
      </c>
      <c r="P409" s="502">
        <v>0</v>
      </c>
      <c r="Q409" s="503">
        <v>0.3</v>
      </c>
      <c r="R409" s="504">
        <v>0.3</v>
      </c>
      <c r="S409" s="505">
        <f t="shared" si="65"/>
        <v>114.28571428571428</v>
      </c>
    </row>
    <row r="410" spans="1:19" ht="20.100000000000001" customHeight="1">
      <c r="A410" s="497" t="s">
        <v>980</v>
      </c>
      <c r="B410" s="498" t="s">
        <v>981</v>
      </c>
      <c r="C410" s="499" t="s">
        <v>9</v>
      </c>
      <c r="D410" s="614" t="s">
        <v>397</v>
      </c>
      <c r="E410" s="501">
        <v>0</v>
      </c>
      <c r="F410" s="502">
        <v>0</v>
      </c>
      <c r="G410" s="502">
        <v>0</v>
      </c>
      <c r="H410" s="502">
        <v>0</v>
      </c>
      <c r="I410" s="502">
        <v>0</v>
      </c>
      <c r="J410" s="503">
        <v>0.4</v>
      </c>
      <c r="K410" s="504">
        <v>0.4</v>
      </c>
      <c r="L410" s="501">
        <v>0</v>
      </c>
      <c r="M410" s="502">
        <v>0</v>
      </c>
      <c r="N410" s="502">
        <v>0</v>
      </c>
      <c r="O410" s="502">
        <v>0</v>
      </c>
      <c r="P410" s="502">
        <v>0</v>
      </c>
      <c r="Q410" s="503">
        <v>0</v>
      </c>
      <c r="R410" s="504">
        <v>0</v>
      </c>
      <c r="S410" s="505">
        <f t="shared" si="65"/>
        <v>-100</v>
      </c>
    </row>
    <row r="411" spans="1:19" ht="20.100000000000001" customHeight="1">
      <c r="A411" s="497" t="s">
        <v>982</v>
      </c>
      <c r="B411" s="498" t="s">
        <v>983</v>
      </c>
      <c r="C411" s="499" t="s">
        <v>9</v>
      </c>
      <c r="D411" s="614" t="s">
        <v>397</v>
      </c>
      <c r="E411" s="501">
        <v>0</v>
      </c>
      <c r="F411" s="502">
        <v>0</v>
      </c>
      <c r="G411" s="502">
        <v>0</v>
      </c>
      <c r="H411" s="502">
        <v>0</v>
      </c>
      <c r="I411" s="502">
        <v>0.39</v>
      </c>
      <c r="J411" s="503">
        <v>0.79</v>
      </c>
      <c r="K411" s="504">
        <v>1.1800000000000002</v>
      </c>
      <c r="L411" s="501">
        <v>0</v>
      </c>
      <c r="M411" s="502">
        <v>0.22</v>
      </c>
      <c r="N411" s="502">
        <v>0</v>
      </c>
      <c r="O411" s="502">
        <v>0</v>
      </c>
      <c r="P411" s="502">
        <v>0.15</v>
      </c>
      <c r="Q411" s="503">
        <v>0</v>
      </c>
      <c r="R411" s="504">
        <v>0.15</v>
      </c>
      <c r="S411" s="505">
        <f t="shared" si="65"/>
        <v>-87.288135593220346</v>
      </c>
    </row>
    <row r="412" spans="1:19" ht="20.100000000000001" customHeight="1">
      <c r="A412" s="497" t="s">
        <v>986</v>
      </c>
      <c r="B412" s="498" t="s">
        <v>987</v>
      </c>
      <c r="C412" s="499" t="s">
        <v>9</v>
      </c>
      <c r="D412" s="614" t="s">
        <v>397</v>
      </c>
      <c r="E412" s="501">
        <v>0</v>
      </c>
      <c r="F412" s="502">
        <v>0</v>
      </c>
      <c r="G412" s="502">
        <v>0</v>
      </c>
      <c r="H412" s="502">
        <v>0</v>
      </c>
      <c r="I412" s="502">
        <v>0</v>
      </c>
      <c r="J412" s="503">
        <v>0.02</v>
      </c>
      <c r="K412" s="504">
        <v>0.02</v>
      </c>
      <c r="L412" s="501">
        <v>0</v>
      </c>
      <c r="M412" s="502">
        <v>0</v>
      </c>
      <c r="N412" s="502">
        <v>0</v>
      </c>
      <c r="O412" s="502">
        <v>0</v>
      </c>
      <c r="P412" s="502">
        <v>0</v>
      </c>
      <c r="Q412" s="503">
        <v>0</v>
      </c>
      <c r="R412" s="504">
        <v>0</v>
      </c>
      <c r="S412" s="505">
        <f t="shared" si="65"/>
        <v>-100</v>
      </c>
    </row>
    <row r="413" spans="1:19" ht="20.100000000000001" customHeight="1">
      <c r="A413" s="497" t="s">
        <v>992</v>
      </c>
      <c r="B413" s="498" t="s">
        <v>993</v>
      </c>
      <c r="C413" s="499" t="s">
        <v>9</v>
      </c>
      <c r="D413" s="614" t="s">
        <v>397</v>
      </c>
      <c r="E413" s="501">
        <v>0</v>
      </c>
      <c r="F413" s="502">
        <v>0</v>
      </c>
      <c r="G413" s="502">
        <v>0</v>
      </c>
      <c r="H413" s="502">
        <v>0</v>
      </c>
      <c r="I413" s="502">
        <v>0</v>
      </c>
      <c r="J413" s="503">
        <v>0.2</v>
      </c>
      <c r="K413" s="504">
        <v>0.2</v>
      </c>
      <c r="L413" s="501">
        <v>0</v>
      </c>
      <c r="M413" s="502">
        <v>0</v>
      </c>
      <c r="N413" s="502">
        <v>0</v>
      </c>
      <c r="O413" s="502">
        <v>0</v>
      </c>
      <c r="P413" s="502">
        <v>0</v>
      </c>
      <c r="Q413" s="503">
        <v>0</v>
      </c>
      <c r="R413" s="504">
        <v>0</v>
      </c>
      <c r="S413" s="505">
        <f t="shared" si="65"/>
        <v>-100</v>
      </c>
    </row>
    <row r="414" spans="1:19" ht="20.100000000000001" customHeight="1">
      <c r="A414" s="497" t="s">
        <v>997</v>
      </c>
      <c r="B414" s="654" t="s">
        <v>999</v>
      </c>
      <c r="C414" s="499" t="s">
        <v>904</v>
      </c>
      <c r="D414" s="577" t="s">
        <v>905</v>
      </c>
      <c r="E414" s="648">
        <v>0</v>
      </c>
      <c r="F414" s="655">
        <v>0</v>
      </c>
      <c r="G414" s="655">
        <v>0</v>
      </c>
      <c r="H414" s="655">
        <v>0</v>
      </c>
      <c r="I414" s="655">
        <v>0</v>
      </c>
      <c r="J414" s="656">
        <v>0.12</v>
      </c>
      <c r="K414" s="657">
        <v>0.12</v>
      </c>
      <c r="L414" s="648">
        <v>0</v>
      </c>
      <c r="M414" s="655">
        <v>0.05</v>
      </c>
      <c r="N414" s="655">
        <v>0.22</v>
      </c>
      <c r="O414" s="655">
        <v>0</v>
      </c>
      <c r="P414" s="655">
        <v>0</v>
      </c>
      <c r="Q414" s="656">
        <v>0.16</v>
      </c>
      <c r="R414" s="657">
        <v>0.16</v>
      </c>
      <c r="S414" s="525">
        <f t="shared" si="65"/>
        <v>33.33333333333335</v>
      </c>
    </row>
    <row r="415" spans="1:19" ht="20.100000000000001" customHeight="1">
      <c r="A415" s="497" t="s">
        <v>1016</v>
      </c>
      <c r="B415" s="498" t="s">
        <v>1017</v>
      </c>
      <c r="C415" s="499" t="s">
        <v>9</v>
      </c>
      <c r="D415" s="614" t="s">
        <v>397</v>
      </c>
      <c r="E415" s="501">
        <v>0</v>
      </c>
      <c r="F415" s="502">
        <v>0</v>
      </c>
      <c r="G415" s="502">
        <v>0</v>
      </c>
      <c r="H415" s="502">
        <v>0</v>
      </c>
      <c r="I415" s="502">
        <v>0.95</v>
      </c>
      <c r="J415" s="503">
        <v>2.0699999999999998</v>
      </c>
      <c r="K415" s="504">
        <v>3.0199999999999996</v>
      </c>
      <c r="L415" s="501">
        <v>0</v>
      </c>
      <c r="M415" s="502">
        <v>0</v>
      </c>
      <c r="N415" s="502">
        <v>0</v>
      </c>
      <c r="O415" s="502">
        <v>0</v>
      </c>
      <c r="P415" s="502">
        <v>0.8</v>
      </c>
      <c r="Q415" s="503">
        <v>0</v>
      </c>
      <c r="R415" s="504">
        <v>0.8</v>
      </c>
      <c r="S415" s="505">
        <f t="shared" si="65"/>
        <v>-73.509933774834437</v>
      </c>
    </row>
    <row r="416" spans="1:19" ht="20.100000000000001" customHeight="1">
      <c r="A416" s="497" t="s">
        <v>1018</v>
      </c>
      <c r="B416" s="498" t="s">
        <v>1019</v>
      </c>
      <c r="C416" s="499" t="s">
        <v>9</v>
      </c>
      <c r="D416" s="614" t="s">
        <v>397</v>
      </c>
      <c r="E416" s="501">
        <v>0</v>
      </c>
      <c r="F416" s="502">
        <v>0</v>
      </c>
      <c r="G416" s="502">
        <v>0.42</v>
      </c>
      <c r="H416" s="502">
        <v>0</v>
      </c>
      <c r="I416" s="502">
        <v>0.17</v>
      </c>
      <c r="J416" s="503">
        <v>2.21</v>
      </c>
      <c r="K416" s="504">
        <v>2.38</v>
      </c>
      <c r="L416" s="501">
        <v>0</v>
      </c>
      <c r="M416" s="502">
        <v>0</v>
      </c>
      <c r="N416" s="502">
        <v>0.82</v>
      </c>
      <c r="O416" s="502">
        <v>0</v>
      </c>
      <c r="P416" s="502">
        <v>0.28000000000000003</v>
      </c>
      <c r="Q416" s="503">
        <v>1.5</v>
      </c>
      <c r="R416" s="504">
        <v>1.78</v>
      </c>
      <c r="S416" s="505">
        <f t="shared" si="65"/>
        <v>-25.210084033613445</v>
      </c>
    </row>
    <row r="417" spans="1:19" ht="20.100000000000001" customHeight="1">
      <c r="A417" s="497" t="s">
        <v>1020</v>
      </c>
      <c r="B417" s="498" t="s">
        <v>1021</v>
      </c>
      <c r="C417" s="499" t="s">
        <v>904</v>
      </c>
      <c r="D417" s="614" t="s">
        <v>905</v>
      </c>
      <c r="E417" s="501">
        <v>0</v>
      </c>
      <c r="F417" s="502">
        <v>0</v>
      </c>
      <c r="G417" s="502">
        <v>0.44</v>
      </c>
      <c r="H417" s="502">
        <v>0</v>
      </c>
      <c r="I417" s="502">
        <v>7.0000000000000007E-2</v>
      </c>
      <c r="J417" s="503">
        <v>0.56000000000000005</v>
      </c>
      <c r="K417" s="504">
        <v>0.63000000000000012</v>
      </c>
      <c r="L417" s="501">
        <v>0</v>
      </c>
      <c r="M417" s="502">
        <v>0</v>
      </c>
      <c r="N417" s="502">
        <v>0.84</v>
      </c>
      <c r="O417" s="502">
        <v>0</v>
      </c>
      <c r="P417" s="502">
        <v>0.15</v>
      </c>
      <c r="Q417" s="503">
        <v>0.79</v>
      </c>
      <c r="R417" s="504">
        <v>0.94000000000000006</v>
      </c>
      <c r="S417" s="505">
        <f t="shared" si="65"/>
        <v>49.206349206349188</v>
      </c>
    </row>
    <row r="418" spans="1:19" ht="20.100000000000001" customHeight="1">
      <c r="A418" s="497" t="s">
        <v>1024</v>
      </c>
      <c r="B418" s="498" t="s">
        <v>1025</v>
      </c>
      <c r="C418" s="499" t="s">
        <v>9</v>
      </c>
      <c r="D418" s="614" t="s">
        <v>397</v>
      </c>
      <c r="E418" s="501">
        <v>0</v>
      </c>
      <c r="F418" s="502">
        <v>0</v>
      </c>
      <c r="G418" s="502">
        <v>0.3</v>
      </c>
      <c r="H418" s="502">
        <v>0</v>
      </c>
      <c r="I418" s="502">
        <v>0.42</v>
      </c>
      <c r="J418" s="503">
        <v>2.35</v>
      </c>
      <c r="K418" s="504">
        <v>2.77</v>
      </c>
      <c r="L418" s="501">
        <v>0</v>
      </c>
      <c r="M418" s="502">
        <v>0.01</v>
      </c>
      <c r="N418" s="502">
        <v>0.26</v>
      </c>
      <c r="O418" s="502">
        <v>0</v>
      </c>
      <c r="P418" s="502">
        <v>0.48</v>
      </c>
      <c r="Q418" s="503">
        <v>2.72</v>
      </c>
      <c r="R418" s="504">
        <v>3.2</v>
      </c>
      <c r="S418" s="505">
        <f t="shared" si="65"/>
        <v>15.523465703971118</v>
      </c>
    </row>
    <row r="419" spans="1:19" ht="20.100000000000001" customHeight="1">
      <c r="A419" s="497" t="s">
        <v>1040</v>
      </c>
      <c r="B419" s="498" t="s">
        <v>1043</v>
      </c>
      <c r="C419" s="499" t="s">
        <v>904</v>
      </c>
      <c r="D419" s="614" t="s">
        <v>905</v>
      </c>
      <c r="E419" s="501">
        <v>0</v>
      </c>
      <c r="F419" s="502">
        <v>0</v>
      </c>
      <c r="G419" s="502">
        <v>0.43</v>
      </c>
      <c r="H419" s="502">
        <v>0</v>
      </c>
      <c r="I419" s="502">
        <v>0</v>
      </c>
      <c r="J419" s="503">
        <v>1.34</v>
      </c>
      <c r="K419" s="504">
        <v>1.34</v>
      </c>
      <c r="L419" s="501">
        <v>0</v>
      </c>
      <c r="M419" s="502">
        <v>0</v>
      </c>
      <c r="N419" s="502">
        <v>0.39</v>
      </c>
      <c r="O419" s="502">
        <v>0</v>
      </c>
      <c r="P419" s="502">
        <v>0</v>
      </c>
      <c r="Q419" s="503">
        <v>1.82</v>
      </c>
      <c r="R419" s="504">
        <v>1.82</v>
      </c>
      <c r="S419" s="505">
        <f t="shared" si="65"/>
        <v>35.820895522388049</v>
      </c>
    </row>
    <row r="420" spans="1:19" ht="20.100000000000001" customHeight="1">
      <c r="A420" s="497" t="s">
        <v>1041</v>
      </c>
      <c r="B420" s="498" t="s">
        <v>1044</v>
      </c>
      <c r="C420" s="499" t="s">
        <v>904</v>
      </c>
      <c r="D420" s="614" t="s">
        <v>905</v>
      </c>
      <c r="E420" s="501">
        <v>0</v>
      </c>
      <c r="F420" s="502">
        <v>0</v>
      </c>
      <c r="G420" s="502">
        <v>0.11</v>
      </c>
      <c r="H420" s="502">
        <v>0</v>
      </c>
      <c r="I420" s="502">
        <v>7.0000000000000007E-2</v>
      </c>
      <c r="J420" s="503">
        <v>0.57999999999999996</v>
      </c>
      <c r="K420" s="504">
        <v>0.64999999999999991</v>
      </c>
      <c r="L420" s="501">
        <v>0</v>
      </c>
      <c r="M420" s="502">
        <v>0</v>
      </c>
      <c r="N420" s="502">
        <v>0.36</v>
      </c>
      <c r="O420" s="502">
        <v>0</v>
      </c>
      <c r="P420" s="502">
        <v>7.0000000000000007E-2</v>
      </c>
      <c r="Q420" s="503">
        <v>0.85</v>
      </c>
      <c r="R420" s="504">
        <v>0.91999999999999993</v>
      </c>
      <c r="S420" s="505">
        <f t="shared" si="65"/>
        <v>41.538461538461547</v>
      </c>
    </row>
    <row r="421" spans="1:19" ht="20.100000000000001" customHeight="1">
      <c r="A421" s="497" t="s">
        <v>1050</v>
      </c>
      <c r="B421" s="498" t="s">
        <v>1051</v>
      </c>
      <c r="C421" s="499" t="s">
        <v>9</v>
      </c>
      <c r="D421" s="614" t="s">
        <v>397</v>
      </c>
      <c r="E421" s="501">
        <v>0</v>
      </c>
      <c r="F421" s="502">
        <v>0</v>
      </c>
      <c r="G421" s="502">
        <v>0.85</v>
      </c>
      <c r="H421" s="502">
        <v>0</v>
      </c>
      <c r="I421" s="502">
        <v>0.21</v>
      </c>
      <c r="J421" s="503">
        <v>1.91</v>
      </c>
      <c r="K421" s="504">
        <v>2.12</v>
      </c>
      <c r="L421" s="501">
        <v>0</v>
      </c>
      <c r="M421" s="502">
        <v>0.02</v>
      </c>
      <c r="N421" s="502">
        <v>0.34</v>
      </c>
      <c r="O421" s="502">
        <v>0</v>
      </c>
      <c r="P421" s="502">
        <v>0.49</v>
      </c>
      <c r="Q421" s="503">
        <v>2.74</v>
      </c>
      <c r="R421" s="504">
        <v>3.2300000000000004</v>
      </c>
      <c r="S421" s="505">
        <f t="shared" si="65"/>
        <v>52.358490566037744</v>
      </c>
    </row>
    <row r="422" spans="1:19" ht="20.100000000000001" customHeight="1">
      <c r="A422" s="497" t="s">
        <v>444</v>
      </c>
      <c r="B422" s="498" t="s">
        <v>445</v>
      </c>
      <c r="C422" s="499" t="s">
        <v>9</v>
      </c>
      <c r="D422" s="614" t="s">
        <v>397</v>
      </c>
      <c r="E422" s="501">
        <v>0</v>
      </c>
      <c r="F422" s="502">
        <v>0</v>
      </c>
      <c r="G422" s="502">
        <v>1.56</v>
      </c>
      <c r="H422" s="502">
        <v>0</v>
      </c>
      <c r="I422" s="502">
        <v>0.96</v>
      </c>
      <c r="J422" s="503">
        <v>5.82</v>
      </c>
      <c r="K422" s="504">
        <v>6.78</v>
      </c>
      <c r="L422" s="501">
        <v>0</v>
      </c>
      <c r="M422" s="502">
        <v>0.02</v>
      </c>
      <c r="N422" s="502">
        <v>3.46</v>
      </c>
      <c r="O422" s="502">
        <v>0</v>
      </c>
      <c r="P422" s="502">
        <v>1.02</v>
      </c>
      <c r="Q422" s="503">
        <v>7.04</v>
      </c>
      <c r="R422" s="504">
        <v>8.06</v>
      </c>
      <c r="S422" s="505">
        <f t="shared" si="65"/>
        <v>18.87905604719764</v>
      </c>
    </row>
    <row r="423" spans="1:19" ht="20.100000000000001" customHeight="1">
      <c r="A423" s="497" t="s">
        <v>747</v>
      </c>
      <c r="B423" s="498" t="s">
        <v>748</v>
      </c>
      <c r="C423" s="499" t="s">
        <v>9</v>
      </c>
      <c r="D423" s="614" t="s">
        <v>397</v>
      </c>
      <c r="E423" s="501">
        <v>0</v>
      </c>
      <c r="F423" s="502">
        <v>0</v>
      </c>
      <c r="G423" s="502">
        <v>0.33</v>
      </c>
      <c r="H423" s="502">
        <v>0</v>
      </c>
      <c r="I423" s="502">
        <v>0.04</v>
      </c>
      <c r="J423" s="503">
        <v>0.56999999999999995</v>
      </c>
      <c r="K423" s="504">
        <v>0.61</v>
      </c>
      <c r="L423" s="501">
        <v>0</v>
      </c>
      <c r="M423" s="502">
        <v>0.04</v>
      </c>
      <c r="N423" s="502">
        <v>0.67</v>
      </c>
      <c r="O423" s="502">
        <v>0</v>
      </c>
      <c r="P423" s="502">
        <v>0.09</v>
      </c>
      <c r="Q423" s="503">
        <v>0.95</v>
      </c>
      <c r="R423" s="504">
        <v>1.04</v>
      </c>
      <c r="S423" s="505">
        <f t="shared" si="65"/>
        <v>70.491803278688536</v>
      </c>
    </row>
    <row r="424" spans="1:19" ht="20.100000000000001" customHeight="1">
      <c r="A424" s="497" t="s">
        <v>384</v>
      </c>
      <c r="B424" s="498" t="s">
        <v>446</v>
      </c>
      <c r="C424" s="499" t="s">
        <v>9</v>
      </c>
      <c r="D424" s="614" t="s">
        <v>397</v>
      </c>
      <c r="E424" s="501">
        <v>0</v>
      </c>
      <c r="F424" s="502">
        <v>0</v>
      </c>
      <c r="G424" s="502">
        <v>0.86</v>
      </c>
      <c r="H424" s="502">
        <v>0</v>
      </c>
      <c r="I424" s="502">
        <v>0</v>
      </c>
      <c r="J424" s="503">
        <v>0.22</v>
      </c>
      <c r="K424" s="504">
        <v>0.22</v>
      </c>
      <c r="L424" s="501">
        <v>0</v>
      </c>
      <c r="M424" s="502">
        <v>0</v>
      </c>
      <c r="N424" s="502">
        <v>0.12</v>
      </c>
      <c r="O424" s="502">
        <v>0</v>
      </c>
      <c r="P424" s="502">
        <v>0.06</v>
      </c>
      <c r="Q424" s="503">
        <v>1.77</v>
      </c>
      <c r="R424" s="504">
        <v>1.83</v>
      </c>
      <c r="S424" s="505">
        <f t="shared" si="65"/>
        <v>731.81818181818187</v>
      </c>
    </row>
    <row r="425" spans="1:19" ht="20.100000000000001" customHeight="1">
      <c r="A425" s="497" t="s">
        <v>607</v>
      </c>
      <c r="B425" s="498" t="s">
        <v>608</v>
      </c>
      <c r="C425" s="499" t="s">
        <v>9</v>
      </c>
      <c r="D425" s="614" t="s">
        <v>397</v>
      </c>
      <c r="E425" s="501">
        <v>0</v>
      </c>
      <c r="F425" s="502">
        <v>0.06</v>
      </c>
      <c r="G425" s="502">
        <v>0</v>
      </c>
      <c r="H425" s="502">
        <v>0</v>
      </c>
      <c r="I425" s="502">
        <v>0</v>
      </c>
      <c r="J425" s="503">
        <v>0.26</v>
      </c>
      <c r="K425" s="504">
        <v>0.26</v>
      </c>
      <c r="L425" s="501">
        <v>0</v>
      </c>
      <c r="M425" s="502">
        <v>0.17</v>
      </c>
      <c r="N425" s="502">
        <v>0.17</v>
      </c>
      <c r="O425" s="502">
        <v>0</v>
      </c>
      <c r="P425" s="502">
        <v>0</v>
      </c>
      <c r="Q425" s="503">
        <v>0.48</v>
      </c>
      <c r="R425" s="504">
        <v>0.48</v>
      </c>
      <c r="S425" s="505">
        <f t="shared" si="65"/>
        <v>84.615384615384599</v>
      </c>
    </row>
    <row r="426" spans="1:19" ht="20.100000000000001" customHeight="1">
      <c r="A426" s="497" t="s">
        <v>447</v>
      </c>
      <c r="B426" s="498" t="s">
        <v>448</v>
      </c>
      <c r="C426" s="499" t="s">
        <v>9</v>
      </c>
      <c r="D426" s="614" t="s">
        <v>397</v>
      </c>
      <c r="E426" s="501">
        <v>0</v>
      </c>
      <c r="F426" s="502">
        <v>0</v>
      </c>
      <c r="G426" s="502">
        <v>0.75</v>
      </c>
      <c r="H426" s="502">
        <v>0</v>
      </c>
      <c r="I426" s="502">
        <v>0.03</v>
      </c>
      <c r="J426" s="503">
        <v>0.94</v>
      </c>
      <c r="K426" s="504">
        <v>0.97</v>
      </c>
      <c r="L426" s="501">
        <v>0</v>
      </c>
      <c r="M426" s="502">
        <v>0</v>
      </c>
      <c r="N426" s="502">
        <v>0.95</v>
      </c>
      <c r="O426" s="502">
        <v>0</v>
      </c>
      <c r="P426" s="502">
        <v>0.22</v>
      </c>
      <c r="Q426" s="503">
        <v>1.36</v>
      </c>
      <c r="R426" s="504">
        <v>1.58</v>
      </c>
      <c r="S426" s="505">
        <f t="shared" si="65"/>
        <v>62.886597938144348</v>
      </c>
    </row>
    <row r="427" spans="1:19" ht="20.100000000000001" customHeight="1">
      <c r="A427" s="497" t="s">
        <v>749</v>
      </c>
      <c r="B427" s="498" t="s">
        <v>750</v>
      </c>
      <c r="C427" s="499" t="s">
        <v>9</v>
      </c>
      <c r="D427" s="614" t="s">
        <v>397</v>
      </c>
      <c r="E427" s="501">
        <v>0</v>
      </c>
      <c r="F427" s="502">
        <v>0.15</v>
      </c>
      <c r="G427" s="502">
        <v>0</v>
      </c>
      <c r="H427" s="502">
        <v>0</v>
      </c>
      <c r="I427" s="502">
        <v>0</v>
      </c>
      <c r="J427" s="503">
        <v>0.51</v>
      </c>
      <c r="K427" s="504">
        <v>0.51</v>
      </c>
      <c r="L427" s="501">
        <v>0</v>
      </c>
      <c r="M427" s="502">
        <v>0.2</v>
      </c>
      <c r="N427" s="502">
        <v>0.14000000000000001</v>
      </c>
      <c r="O427" s="502">
        <v>0</v>
      </c>
      <c r="P427" s="502">
        <v>0</v>
      </c>
      <c r="Q427" s="503">
        <v>0.47</v>
      </c>
      <c r="R427" s="504">
        <v>0.47</v>
      </c>
      <c r="S427" s="505">
        <f t="shared" si="65"/>
        <v>-7.8431372549019667</v>
      </c>
    </row>
    <row r="428" spans="1:19" ht="20.100000000000001" customHeight="1">
      <c r="A428" s="497" t="s">
        <v>386</v>
      </c>
      <c r="B428" s="498" t="s">
        <v>451</v>
      </c>
      <c r="C428" s="499" t="s">
        <v>9</v>
      </c>
      <c r="D428" s="614" t="s">
        <v>397</v>
      </c>
      <c r="E428" s="501">
        <v>0</v>
      </c>
      <c r="F428" s="502">
        <v>0.09</v>
      </c>
      <c r="G428" s="502">
        <v>1.0900000000000001</v>
      </c>
      <c r="H428" s="502">
        <v>0</v>
      </c>
      <c r="I428" s="502">
        <v>0.06</v>
      </c>
      <c r="J428" s="503">
        <v>0.5</v>
      </c>
      <c r="K428" s="504">
        <v>0.56000000000000005</v>
      </c>
      <c r="L428" s="501">
        <v>0</v>
      </c>
      <c r="M428" s="502">
        <v>0.2</v>
      </c>
      <c r="N428" s="502">
        <v>0.26</v>
      </c>
      <c r="O428" s="502">
        <v>0</v>
      </c>
      <c r="P428" s="502">
        <v>0.11</v>
      </c>
      <c r="Q428" s="503">
        <v>0.79</v>
      </c>
      <c r="R428" s="504">
        <v>0.9</v>
      </c>
      <c r="S428" s="505">
        <f t="shared" si="65"/>
        <v>60.714285714285701</v>
      </c>
    </row>
    <row r="429" spans="1:19" ht="20.100000000000001" customHeight="1">
      <c r="A429" s="497" t="s">
        <v>751</v>
      </c>
      <c r="B429" s="498" t="s">
        <v>752</v>
      </c>
      <c r="C429" s="499" t="s">
        <v>9</v>
      </c>
      <c r="D429" s="614" t="s">
        <v>397</v>
      </c>
      <c r="E429" s="501">
        <v>0</v>
      </c>
      <c r="F429" s="502">
        <v>0</v>
      </c>
      <c r="G429" s="502">
        <v>0.42</v>
      </c>
      <c r="H429" s="502">
        <v>0</v>
      </c>
      <c r="I429" s="502">
        <v>0</v>
      </c>
      <c r="J429" s="503">
        <v>0.52</v>
      </c>
      <c r="K429" s="504">
        <v>0.52</v>
      </c>
      <c r="L429" s="501">
        <v>0</v>
      </c>
      <c r="M429" s="502">
        <v>0</v>
      </c>
      <c r="N429" s="502">
        <v>0.2</v>
      </c>
      <c r="O429" s="502">
        <v>0</v>
      </c>
      <c r="P429" s="502">
        <v>0</v>
      </c>
      <c r="Q429" s="503">
        <v>0.97</v>
      </c>
      <c r="R429" s="504">
        <v>0.97</v>
      </c>
      <c r="S429" s="505">
        <f t="shared" si="65"/>
        <v>86.538461538461519</v>
      </c>
    </row>
    <row r="430" spans="1:19" ht="20.100000000000001" customHeight="1">
      <c r="A430" s="497" t="s">
        <v>932</v>
      </c>
      <c r="B430" s="498" t="s">
        <v>936</v>
      </c>
      <c r="C430" s="499" t="s">
        <v>9</v>
      </c>
      <c r="D430" s="577" t="s">
        <v>1400</v>
      </c>
      <c r="E430" s="501">
        <v>0</v>
      </c>
      <c r="F430" s="502">
        <v>0</v>
      </c>
      <c r="G430" s="502">
        <v>0</v>
      </c>
      <c r="H430" s="502">
        <v>0</v>
      </c>
      <c r="I430" s="502">
        <v>0</v>
      </c>
      <c r="J430" s="503">
        <v>0.04</v>
      </c>
      <c r="K430" s="504">
        <v>0.04</v>
      </c>
      <c r="L430" s="501">
        <v>0</v>
      </c>
      <c r="M430" s="502">
        <v>0.03</v>
      </c>
      <c r="N430" s="502">
        <v>7.0000000000000007E-2</v>
      </c>
      <c r="O430" s="502">
        <v>0</v>
      </c>
      <c r="P430" s="502">
        <v>0</v>
      </c>
      <c r="Q430" s="503">
        <v>0.17</v>
      </c>
      <c r="R430" s="504">
        <v>0.17</v>
      </c>
      <c r="S430" s="525">
        <f t="shared" si="65"/>
        <v>325</v>
      </c>
    </row>
    <row r="431" spans="1:19" ht="20.100000000000001" customHeight="1">
      <c r="A431" s="497" t="s">
        <v>1008</v>
      </c>
      <c r="B431" s="498" t="s">
        <v>1009</v>
      </c>
      <c r="C431" s="499" t="s">
        <v>9</v>
      </c>
      <c r="D431" s="577" t="s">
        <v>1400</v>
      </c>
      <c r="E431" s="501">
        <v>0</v>
      </c>
      <c r="F431" s="502">
        <v>0</v>
      </c>
      <c r="G431" s="502">
        <v>0</v>
      </c>
      <c r="H431" s="502">
        <v>0</v>
      </c>
      <c r="I431" s="502">
        <v>0</v>
      </c>
      <c r="J431" s="503">
        <v>0.03</v>
      </c>
      <c r="K431" s="504">
        <v>0.03</v>
      </c>
      <c r="L431" s="501">
        <v>0</v>
      </c>
      <c r="M431" s="502">
        <v>0.04</v>
      </c>
      <c r="N431" s="502">
        <v>0.08</v>
      </c>
      <c r="O431" s="502">
        <v>0</v>
      </c>
      <c r="P431" s="502">
        <v>0</v>
      </c>
      <c r="Q431" s="503">
        <v>0.22</v>
      </c>
      <c r="R431" s="504">
        <v>0.22</v>
      </c>
      <c r="S431" s="525">
        <f t="shared" si="65"/>
        <v>633.33333333333337</v>
      </c>
    </row>
    <row r="432" spans="1:19" ht="20.100000000000001" customHeight="1">
      <c r="A432" s="521"/>
      <c r="B432" s="524"/>
      <c r="C432" s="562"/>
      <c r="D432" s="658"/>
      <c r="E432" s="521"/>
      <c r="F432" s="522"/>
      <c r="G432" s="522"/>
      <c r="H432" s="522"/>
      <c r="I432" s="522"/>
      <c r="J432" s="523"/>
      <c r="K432" s="524"/>
      <c r="L432" s="521"/>
      <c r="M432" s="522"/>
      <c r="N432" s="522"/>
      <c r="O432" s="522"/>
      <c r="P432" s="522"/>
      <c r="Q432" s="523"/>
      <c r="R432" s="524"/>
      <c r="S432" s="525"/>
    </row>
    <row r="433" spans="1:19" ht="20.100000000000001" customHeight="1">
      <c r="A433" s="555" t="s">
        <v>279</v>
      </c>
      <c r="B433" s="556"/>
      <c r="C433" s="491"/>
      <c r="D433" s="492"/>
      <c r="E433" s="530">
        <f>SUM(E336:E432)</f>
        <v>0.24000000000000002</v>
      </c>
      <c r="F433" s="531">
        <f t="shared" ref="F433:Q433" si="66">SUM(F336:F432)</f>
        <v>18.029999999999994</v>
      </c>
      <c r="G433" s="531">
        <f t="shared" si="66"/>
        <v>68.89</v>
      </c>
      <c r="H433" s="531">
        <f t="shared" si="66"/>
        <v>0</v>
      </c>
      <c r="I433" s="531">
        <f t="shared" si="66"/>
        <v>45.04</v>
      </c>
      <c r="J433" s="531">
        <f t="shared" si="66"/>
        <v>267.11</v>
      </c>
      <c r="K433" s="532">
        <f t="shared" si="66"/>
        <v>312.14999999999992</v>
      </c>
      <c r="L433" s="530">
        <f t="shared" si="66"/>
        <v>0.23</v>
      </c>
      <c r="M433" s="531">
        <f t="shared" si="66"/>
        <v>14.019999999999996</v>
      </c>
      <c r="N433" s="531">
        <f t="shared" si="66"/>
        <v>84.450000000000017</v>
      </c>
      <c r="O433" s="531">
        <f t="shared" si="66"/>
        <v>0</v>
      </c>
      <c r="P433" s="531">
        <f t="shared" si="66"/>
        <v>65.749999999999986</v>
      </c>
      <c r="Q433" s="531">
        <f t="shared" si="66"/>
        <v>238.06999999999994</v>
      </c>
      <c r="R433" s="532">
        <f>SUM(R336:R432)</f>
        <v>303.82000000000005</v>
      </c>
      <c r="S433" s="533">
        <f t="shared" ref="S433" si="67">((R433/K433)-1)*100</f>
        <v>-2.6685888194777796</v>
      </c>
    </row>
    <row r="434" spans="1:19" ht="20.100000000000001" customHeight="1">
      <c r="A434" s="557"/>
      <c r="B434" s="558"/>
      <c r="C434" s="559"/>
      <c r="D434" s="520"/>
      <c r="E434" s="538"/>
      <c r="F434" s="538"/>
      <c r="G434" s="538"/>
      <c r="H434" s="538"/>
      <c r="I434" s="538"/>
      <c r="J434" s="539"/>
      <c r="K434" s="538"/>
      <c r="L434" s="538"/>
      <c r="M434" s="538"/>
      <c r="N434" s="538"/>
      <c r="O434" s="538"/>
      <c r="P434" s="538"/>
      <c r="Q434" s="539"/>
      <c r="R434" s="538"/>
      <c r="S434" s="540"/>
    </row>
    <row r="435" spans="1:19" ht="20.100000000000001" customHeight="1">
      <c r="A435" s="473"/>
      <c r="B435" s="474"/>
      <c r="C435" s="475"/>
      <c r="D435" s="476"/>
      <c r="E435" s="1375" t="s">
        <v>1467</v>
      </c>
      <c r="F435" s="1376"/>
      <c r="G435" s="1376"/>
      <c r="H435" s="1376"/>
      <c r="I435" s="1376"/>
      <c r="J435" s="1376"/>
      <c r="K435" s="1377"/>
      <c r="L435" s="1375" t="s">
        <v>1468</v>
      </c>
      <c r="M435" s="1376"/>
      <c r="N435" s="1376"/>
      <c r="O435" s="1376"/>
      <c r="P435" s="1376"/>
      <c r="Q435" s="1376"/>
      <c r="R435" s="1377"/>
      <c r="S435" s="477"/>
    </row>
    <row r="436" spans="1:19" ht="39.950000000000003" customHeight="1">
      <c r="A436" s="479" t="s">
        <v>248</v>
      </c>
      <c r="B436" s="480" t="s">
        <v>57</v>
      </c>
      <c r="C436" s="481" t="s">
        <v>249</v>
      </c>
      <c r="D436" s="482" t="s">
        <v>250</v>
      </c>
      <c r="E436" s="483" t="s">
        <v>1405</v>
      </c>
      <c r="F436" s="484" t="s">
        <v>1499</v>
      </c>
      <c r="G436" s="818" t="s">
        <v>1498</v>
      </c>
      <c r="H436" s="845" t="s">
        <v>1513</v>
      </c>
      <c r="I436" s="845" t="s">
        <v>1514</v>
      </c>
      <c r="J436" s="818" t="s">
        <v>1406</v>
      </c>
      <c r="K436" s="274" t="s">
        <v>1515</v>
      </c>
      <c r="L436" s="483" t="s">
        <v>1405</v>
      </c>
      <c r="M436" s="484" t="s">
        <v>1499</v>
      </c>
      <c r="N436" s="818" t="s">
        <v>1498</v>
      </c>
      <c r="O436" s="845" t="s">
        <v>1513</v>
      </c>
      <c r="P436" s="845" t="s">
        <v>1514</v>
      </c>
      <c r="Q436" s="818" t="s">
        <v>1406</v>
      </c>
      <c r="R436" s="274" t="s">
        <v>1515</v>
      </c>
      <c r="S436" s="487" t="s">
        <v>1140</v>
      </c>
    </row>
    <row r="437" spans="1:19" ht="20.100000000000001" customHeight="1">
      <c r="A437" s="560" t="s">
        <v>256</v>
      </c>
      <c r="B437" s="561" t="s">
        <v>63</v>
      </c>
      <c r="C437" s="491" t="s">
        <v>60</v>
      </c>
      <c r="D437" s="492"/>
      <c r="E437" s="493" t="s">
        <v>60</v>
      </c>
      <c r="F437" s="494"/>
      <c r="G437" s="494"/>
      <c r="H437" s="494"/>
      <c r="I437" s="494"/>
      <c r="J437" s="494" t="s">
        <v>60</v>
      </c>
      <c r="K437" s="495"/>
      <c r="L437" s="493" t="s">
        <v>60</v>
      </c>
      <c r="M437" s="494" t="s">
        <v>60</v>
      </c>
      <c r="N437" s="494"/>
      <c r="O437" s="494"/>
      <c r="P437" s="494"/>
      <c r="Q437" s="494"/>
      <c r="R437" s="495" t="s">
        <v>60</v>
      </c>
      <c r="S437" s="496"/>
    </row>
    <row r="438" spans="1:19" ht="20.100000000000001" customHeight="1">
      <c r="A438" s="497" t="s">
        <v>378</v>
      </c>
      <c r="B438" s="498" t="s">
        <v>452</v>
      </c>
      <c r="C438" s="499" t="s">
        <v>9</v>
      </c>
      <c r="D438" s="653" t="s">
        <v>128</v>
      </c>
      <c r="E438" s="501">
        <v>0.01</v>
      </c>
      <c r="F438" s="502">
        <v>0</v>
      </c>
      <c r="G438" s="502">
        <v>0.55000000000000004</v>
      </c>
      <c r="H438" s="502">
        <v>0</v>
      </c>
      <c r="I438" s="502">
        <v>0</v>
      </c>
      <c r="J438" s="503">
        <v>0.32</v>
      </c>
      <c r="K438" s="504">
        <v>0.32</v>
      </c>
      <c r="L438" s="501">
        <v>0.01</v>
      </c>
      <c r="M438" s="502">
        <v>0</v>
      </c>
      <c r="N438" s="502">
        <v>0.93</v>
      </c>
      <c r="O438" s="502">
        <v>0</v>
      </c>
      <c r="P438" s="502">
        <v>0</v>
      </c>
      <c r="Q438" s="503">
        <v>0.93</v>
      </c>
      <c r="R438" s="504">
        <v>0.93</v>
      </c>
      <c r="S438" s="505">
        <f t="shared" ref="S438:S501" si="68">((R438/K438)-1)*100</f>
        <v>190.625</v>
      </c>
    </row>
    <row r="439" spans="1:19" ht="20.100000000000001" customHeight="1">
      <c r="A439" s="497" t="s">
        <v>311</v>
      </c>
      <c r="B439" s="498" t="s">
        <v>312</v>
      </c>
      <c r="C439" s="499" t="s">
        <v>9</v>
      </c>
      <c r="D439" s="614" t="s">
        <v>128</v>
      </c>
      <c r="E439" s="501">
        <v>0</v>
      </c>
      <c r="F439" s="502">
        <v>0.32</v>
      </c>
      <c r="G439" s="502">
        <v>0</v>
      </c>
      <c r="H439" s="502">
        <v>0</v>
      </c>
      <c r="I439" s="502">
        <v>0</v>
      </c>
      <c r="J439" s="503">
        <v>1.79</v>
      </c>
      <c r="K439" s="504">
        <v>1.79</v>
      </c>
      <c r="L439" s="501">
        <v>0</v>
      </c>
      <c r="M439" s="502">
        <v>0</v>
      </c>
      <c r="N439" s="502">
        <v>0</v>
      </c>
      <c r="O439" s="502">
        <v>0</v>
      </c>
      <c r="P439" s="502">
        <v>0</v>
      </c>
      <c r="Q439" s="503">
        <v>0.19</v>
      </c>
      <c r="R439" s="504">
        <v>0.19</v>
      </c>
      <c r="S439" s="505">
        <f t="shared" si="68"/>
        <v>-89.385474860335194</v>
      </c>
    </row>
    <row r="440" spans="1:19" ht="20.100000000000001" customHeight="1">
      <c r="A440" s="497" t="s">
        <v>350</v>
      </c>
      <c r="B440" s="498" t="s">
        <v>453</v>
      </c>
      <c r="C440" s="499" t="s">
        <v>9</v>
      </c>
      <c r="D440" s="614" t="s">
        <v>128</v>
      </c>
      <c r="E440" s="501">
        <v>0</v>
      </c>
      <c r="F440" s="502">
        <v>0.19</v>
      </c>
      <c r="G440" s="502">
        <v>0.19</v>
      </c>
      <c r="H440" s="502">
        <v>0</v>
      </c>
      <c r="I440" s="502">
        <v>0.56999999999999995</v>
      </c>
      <c r="J440" s="503">
        <v>2.2000000000000002</v>
      </c>
      <c r="K440" s="504">
        <v>2.77</v>
      </c>
      <c r="L440" s="501">
        <v>0</v>
      </c>
      <c r="M440" s="502">
        <v>0</v>
      </c>
      <c r="N440" s="502">
        <v>0</v>
      </c>
      <c r="O440" s="502">
        <v>0</v>
      </c>
      <c r="P440" s="502">
        <v>0</v>
      </c>
      <c r="Q440" s="503">
        <v>0</v>
      </c>
      <c r="R440" s="504">
        <v>0</v>
      </c>
      <c r="S440" s="505">
        <f t="shared" si="68"/>
        <v>-100</v>
      </c>
    </row>
    <row r="441" spans="1:19" ht="20.100000000000001" customHeight="1">
      <c r="A441" s="497" t="s">
        <v>16</v>
      </c>
      <c r="B441" s="498" t="s">
        <v>194</v>
      </c>
      <c r="C441" s="499" t="s">
        <v>9</v>
      </c>
      <c r="D441" s="614" t="s">
        <v>128</v>
      </c>
      <c r="E441" s="501">
        <v>0</v>
      </c>
      <c r="F441" s="502">
        <v>0.14000000000000001</v>
      </c>
      <c r="G441" s="502">
        <v>2.12</v>
      </c>
      <c r="H441" s="502">
        <v>0</v>
      </c>
      <c r="I441" s="502">
        <v>1.79</v>
      </c>
      <c r="J441" s="503">
        <v>2.76</v>
      </c>
      <c r="K441" s="504">
        <v>4.55</v>
      </c>
      <c r="L441" s="501">
        <v>0</v>
      </c>
      <c r="M441" s="502">
        <v>0.28000000000000003</v>
      </c>
      <c r="N441" s="502">
        <v>1.72</v>
      </c>
      <c r="O441" s="502">
        <v>0</v>
      </c>
      <c r="P441" s="502">
        <v>2.23</v>
      </c>
      <c r="Q441" s="503">
        <v>4.0199999999999996</v>
      </c>
      <c r="R441" s="504">
        <v>6.25</v>
      </c>
      <c r="S441" s="505">
        <f t="shared" si="68"/>
        <v>37.362637362637365</v>
      </c>
    </row>
    <row r="442" spans="1:19" ht="20.100000000000001" customHeight="1">
      <c r="A442" s="497" t="s">
        <v>454</v>
      </c>
      <c r="B442" s="498" t="s">
        <v>455</v>
      </c>
      <c r="C442" s="499" t="s">
        <v>9</v>
      </c>
      <c r="D442" s="614" t="s">
        <v>128</v>
      </c>
      <c r="E442" s="501">
        <v>0</v>
      </c>
      <c r="F442" s="502">
        <v>0.02</v>
      </c>
      <c r="G442" s="502">
        <v>1.34</v>
      </c>
      <c r="H442" s="502">
        <v>0</v>
      </c>
      <c r="I442" s="502">
        <v>1.5</v>
      </c>
      <c r="J442" s="503">
        <v>5.07</v>
      </c>
      <c r="K442" s="504">
        <v>6.57</v>
      </c>
      <c r="L442" s="501">
        <v>0</v>
      </c>
      <c r="M442" s="502">
        <v>0</v>
      </c>
      <c r="N442" s="502">
        <v>1.69</v>
      </c>
      <c r="O442" s="502">
        <v>0</v>
      </c>
      <c r="P442" s="502">
        <v>0.75</v>
      </c>
      <c r="Q442" s="503">
        <v>4</v>
      </c>
      <c r="R442" s="504">
        <v>4.75</v>
      </c>
      <c r="S442" s="505">
        <f t="shared" si="68"/>
        <v>-27.701674277016743</v>
      </c>
    </row>
    <row r="443" spans="1:19" ht="20.100000000000001" customHeight="1">
      <c r="A443" s="497" t="s">
        <v>754</v>
      </c>
      <c r="B443" s="498" t="s">
        <v>755</v>
      </c>
      <c r="C443" s="499" t="s">
        <v>9</v>
      </c>
      <c r="D443" s="614" t="s">
        <v>128</v>
      </c>
      <c r="E443" s="501">
        <v>0</v>
      </c>
      <c r="F443" s="502">
        <v>0</v>
      </c>
      <c r="G443" s="502">
        <v>0.14000000000000001</v>
      </c>
      <c r="H443" s="502">
        <v>0</v>
      </c>
      <c r="I443" s="502">
        <v>0</v>
      </c>
      <c r="J443" s="503">
        <v>0.51</v>
      </c>
      <c r="K443" s="504">
        <v>0.51</v>
      </c>
      <c r="L443" s="501">
        <v>0</v>
      </c>
      <c r="M443" s="502">
        <v>0</v>
      </c>
      <c r="N443" s="502">
        <v>0.28000000000000003</v>
      </c>
      <c r="O443" s="502">
        <v>0</v>
      </c>
      <c r="P443" s="502">
        <v>0</v>
      </c>
      <c r="Q443" s="503">
        <v>0.59</v>
      </c>
      <c r="R443" s="504">
        <v>0.59</v>
      </c>
      <c r="S443" s="505">
        <f t="shared" si="68"/>
        <v>15.68627450980391</v>
      </c>
    </row>
    <row r="444" spans="1:19" ht="20.100000000000001" customHeight="1">
      <c r="A444" s="497" t="s">
        <v>21</v>
      </c>
      <c r="B444" s="498" t="s">
        <v>193</v>
      </c>
      <c r="C444" s="499" t="s">
        <v>9</v>
      </c>
      <c r="D444" s="614" t="s">
        <v>128</v>
      </c>
      <c r="E444" s="501">
        <v>0</v>
      </c>
      <c r="F444" s="502">
        <v>0.28999999999999998</v>
      </c>
      <c r="G444" s="502">
        <v>3.56</v>
      </c>
      <c r="H444" s="502">
        <v>0</v>
      </c>
      <c r="I444" s="502">
        <v>4.37</v>
      </c>
      <c r="J444" s="503">
        <v>12.4</v>
      </c>
      <c r="K444" s="504">
        <v>16.77</v>
      </c>
      <c r="L444" s="501">
        <v>0</v>
      </c>
      <c r="M444" s="502">
        <v>0</v>
      </c>
      <c r="N444" s="502">
        <v>1.81</v>
      </c>
      <c r="O444" s="502">
        <v>0</v>
      </c>
      <c r="P444" s="502">
        <v>4.29</v>
      </c>
      <c r="Q444" s="503">
        <v>11.93</v>
      </c>
      <c r="R444" s="504">
        <v>16.22</v>
      </c>
      <c r="S444" s="505">
        <f t="shared" si="68"/>
        <v>-3.2796660703637515</v>
      </c>
    </row>
    <row r="445" spans="1:19" ht="20.100000000000001" customHeight="1">
      <c r="A445" s="497" t="s">
        <v>756</v>
      </c>
      <c r="B445" s="498" t="s">
        <v>757</v>
      </c>
      <c r="C445" s="499" t="s">
        <v>9</v>
      </c>
      <c r="D445" s="614" t="s">
        <v>128</v>
      </c>
      <c r="E445" s="501">
        <v>0</v>
      </c>
      <c r="F445" s="502">
        <v>0</v>
      </c>
      <c r="G445" s="502">
        <v>0.54</v>
      </c>
      <c r="H445" s="502">
        <v>0</v>
      </c>
      <c r="I445" s="502">
        <v>0.19</v>
      </c>
      <c r="J445" s="503">
        <v>1.18</v>
      </c>
      <c r="K445" s="504">
        <v>1.3699999999999999</v>
      </c>
      <c r="L445" s="501">
        <v>0</v>
      </c>
      <c r="M445" s="502">
        <v>0</v>
      </c>
      <c r="N445" s="502">
        <v>0.49</v>
      </c>
      <c r="O445" s="502">
        <v>0</v>
      </c>
      <c r="P445" s="502">
        <v>0.03</v>
      </c>
      <c r="Q445" s="503">
        <v>2.1</v>
      </c>
      <c r="R445" s="504">
        <v>2.13</v>
      </c>
      <c r="S445" s="505">
        <f t="shared" si="68"/>
        <v>55.474452554744524</v>
      </c>
    </row>
    <row r="446" spans="1:19" ht="20.100000000000001" customHeight="1">
      <c r="A446" s="497" t="s">
        <v>28</v>
      </c>
      <c r="B446" s="498" t="s">
        <v>1125</v>
      </c>
      <c r="C446" s="499" t="s">
        <v>9</v>
      </c>
      <c r="D446" s="614" t="s">
        <v>128</v>
      </c>
      <c r="E446" s="501">
        <v>0.06</v>
      </c>
      <c r="F446" s="502">
        <v>1.29</v>
      </c>
      <c r="G446" s="502">
        <v>1.55</v>
      </c>
      <c r="H446" s="502">
        <v>0</v>
      </c>
      <c r="I446" s="502">
        <v>0.55000000000000004</v>
      </c>
      <c r="J446" s="503">
        <v>6.15</v>
      </c>
      <c r="K446" s="504">
        <v>6.7</v>
      </c>
      <c r="L446" s="501">
        <v>7.0000000000000007E-2</v>
      </c>
      <c r="M446" s="502">
        <v>0.84</v>
      </c>
      <c r="N446" s="502">
        <v>1.74</v>
      </c>
      <c r="O446" s="502">
        <v>0</v>
      </c>
      <c r="P446" s="502">
        <v>2.48</v>
      </c>
      <c r="Q446" s="503">
        <v>5.79</v>
      </c>
      <c r="R446" s="504">
        <v>8.27</v>
      </c>
      <c r="S446" s="505">
        <f t="shared" si="68"/>
        <v>23.432835820895505</v>
      </c>
    </row>
    <row r="447" spans="1:19" ht="20.100000000000001" customHeight="1">
      <c r="A447" s="497" t="s">
        <v>406</v>
      </c>
      <c r="B447" s="498" t="s">
        <v>613</v>
      </c>
      <c r="C447" s="499" t="s">
        <v>9</v>
      </c>
      <c r="D447" s="614" t="s">
        <v>128</v>
      </c>
      <c r="E447" s="501">
        <v>0.02</v>
      </c>
      <c r="F447" s="502">
        <v>0</v>
      </c>
      <c r="G447" s="502">
        <v>0.92</v>
      </c>
      <c r="H447" s="502">
        <v>0</v>
      </c>
      <c r="I447" s="502">
        <v>1.24</v>
      </c>
      <c r="J447" s="503">
        <v>3.12</v>
      </c>
      <c r="K447" s="504">
        <v>4.3600000000000003</v>
      </c>
      <c r="L447" s="501">
        <v>0.03</v>
      </c>
      <c r="M447" s="502">
        <v>0</v>
      </c>
      <c r="N447" s="502">
        <v>1.59</v>
      </c>
      <c r="O447" s="502">
        <v>0</v>
      </c>
      <c r="P447" s="502">
        <v>0.92</v>
      </c>
      <c r="Q447" s="503">
        <v>3.17</v>
      </c>
      <c r="R447" s="504">
        <v>4.09</v>
      </c>
      <c r="S447" s="505">
        <f t="shared" si="68"/>
        <v>-6.1926605504587284</v>
      </c>
    </row>
    <row r="448" spans="1:19" ht="20.100000000000001" customHeight="1">
      <c r="A448" s="497" t="s">
        <v>911</v>
      </c>
      <c r="B448" s="498" t="s">
        <v>912</v>
      </c>
      <c r="C448" s="499" t="s">
        <v>9</v>
      </c>
      <c r="D448" s="614" t="s">
        <v>128</v>
      </c>
      <c r="E448" s="501">
        <v>0</v>
      </c>
      <c r="F448" s="502">
        <v>0</v>
      </c>
      <c r="G448" s="502">
        <v>0.28000000000000003</v>
      </c>
      <c r="H448" s="502">
        <v>0</v>
      </c>
      <c r="I448" s="502">
        <v>0.08</v>
      </c>
      <c r="J448" s="503">
        <v>0.39</v>
      </c>
      <c r="K448" s="504">
        <v>0.47000000000000003</v>
      </c>
      <c r="L448" s="501">
        <v>0</v>
      </c>
      <c r="M448" s="502">
        <v>0</v>
      </c>
      <c r="N448" s="502">
        <v>0</v>
      </c>
      <c r="O448" s="502">
        <v>0</v>
      </c>
      <c r="P448" s="502">
        <v>0.23</v>
      </c>
      <c r="Q448" s="503">
        <v>0.59</v>
      </c>
      <c r="R448" s="504">
        <v>0.82</v>
      </c>
      <c r="S448" s="505">
        <f t="shared" si="68"/>
        <v>74.468085106382958</v>
      </c>
    </row>
    <row r="449" spans="1:19" ht="20.100000000000001" customHeight="1">
      <c r="A449" s="497" t="s">
        <v>758</v>
      </c>
      <c r="B449" s="498" t="s">
        <v>759</v>
      </c>
      <c r="C449" s="499" t="s">
        <v>9</v>
      </c>
      <c r="D449" s="614" t="s">
        <v>128</v>
      </c>
      <c r="E449" s="501">
        <v>0</v>
      </c>
      <c r="F449" s="502">
        <v>0</v>
      </c>
      <c r="G449" s="502">
        <v>0</v>
      </c>
      <c r="H449" s="502">
        <v>0</v>
      </c>
      <c r="I449" s="502">
        <v>0.21</v>
      </c>
      <c r="J449" s="503">
        <v>0.48</v>
      </c>
      <c r="K449" s="504">
        <v>0.69</v>
      </c>
      <c r="L449" s="501">
        <v>0</v>
      </c>
      <c r="M449" s="502">
        <v>0</v>
      </c>
      <c r="N449" s="502">
        <v>0</v>
      </c>
      <c r="O449" s="502">
        <v>0</v>
      </c>
      <c r="P449" s="502">
        <v>0</v>
      </c>
      <c r="Q449" s="503">
        <v>0.23</v>
      </c>
      <c r="R449" s="504">
        <v>0.23</v>
      </c>
      <c r="S449" s="505">
        <f t="shared" si="68"/>
        <v>-66.666666666666657</v>
      </c>
    </row>
    <row r="450" spans="1:19" ht="20.100000000000001" customHeight="1">
      <c r="A450" s="497" t="s">
        <v>72</v>
      </c>
      <c r="B450" s="498" t="s">
        <v>192</v>
      </c>
      <c r="C450" s="499" t="s">
        <v>9</v>
      </c>
      <c r="D450" s="614" t="s">
        <v>128</v>
      </c>
      <c r="E450" s="501">
        <v>0</v>
      </c>
      <c r="F450" s="502">
        <v>0.2</v>
      </c>
      <c r="G450" s="502">
        <v>2.92</v>
      </c>
      <c r="H450" s="502">
        <v>0</v>
      </c>
      <c r="I450" s="502">
        <v>0</v>
      </c>
      <c r="J450" s="503">
        <v>12.1</v>
      </c>
      <c r="K450" s="504">
        <v>12.1</v>
      </c>
      <c r="L450" s="501">
        <v>0</v>
      </c>
      <c r="M450" s="502">
        <v>0.35</v>
      </c>
      <c r="N450" s="502">
        <v>3.38</v>
      </c>
      <c r="O450" s="502">
        <v>0</v>
      </c>
      <c r="P450" s="502">
        <v>0</v>
      </c>
      <c r="Q450" s="503">
        <v>8.0299999999999994</v>
      </c>
      <c r="R450" s="504">
        <v>8.0299999999999994</v>
      </c>
      <c r="S450" s="505">
        <f t="shared" si="68"/>
        <v>-33.63636363636364</v>
      </c>
    </row>
    <row r="451" spans="1:19" ht="20.100000000000001" customHeight="1">
      <c r="A451" s="497" t="s">
        <v>38</v>
      </c>
      <c r="B451" s="498" t="s">
        <v>191</v>
      </c>
      <c r="C451" s="499" t="s">
        <v>9</v>
      </c>
      <c r="D451" s="614" t="s">
        <v>128</v>
      </c>
      <c r="E451" s="501">
        <v>0</v>
      </c>
      <c r="F451" s="502">
        <v>0</v>
      </c>
      <c r="G451" s="502">
        <v>0</v>
      </c>
      <c r="H451" s="502">
        <v>0</v>
      </c>
      <c r="I451" s="502">
        <v>0.22</v>
      </c>
      <c r="J451" s="503">
        <v>1.64</v>
      </c>
      <c r="K451" s="504">
        <v>1.8599999999999999</v>
      </c>
      <c r="L451" s="501">
        <v>0</v>
      </c>
      <c r="M451" s="502">
        <v>0</v>
      </c>
      <c r="N451" s="502">
        <v>0</v>
      </c>
      <c r="O451" s="502">
        <v>0</v>
      </c>
      <c r="P451" s="502">
        <v>0</v>
      </c>
      <c r="Q451" s="503">
        <v>0.25</v>
      </c>
      <c r="R451" s="504">
        <v>0.25</v>
      </c>
      <c r="S451" s="505">
        <f t="shared" si="68"/>
        <v>-86.55913978494624</v>
      </c>
    </row>
    <row r="452" spans="1:19" ht="20.100000000000001" customHeight="1">
      <c r="A452" s="497" t="s">
        <v>190</v>
      </c>
      <c r="B452" s="498" t="s">
        <v>189</v>
      </c>
      <c r="C452" s="499" t="s">
        <v>9</v>
      </c>
      <c r="D452" s="614" t="s">
        <v>128</v>
      </c>
      <c r="E452" s="501">
        <v>0.08</v>
      </c>
      <c r="F452" s="502">
        <v>0.95</v>
      </c>
      <c r="G452" s="502">
        <v>2.66</v>
      </c>
      <c r="H452" s="502">
        <v>0</v>
      </c>
      <c r="I452" s="502">
        <v>0</v>
      </c>
      <c r="J452" s="503">
        <v>8.93</v>
      </c>
      <c r="K452" s="504">
        <v>8.93</v>
      </c>
      <c r="L452" s="501">
        <v>0.11</v>
      </c>
      <c r="M452" s="502">
        <v>1.78</v>
      </c>
      <c r="N452" s="502">
        <v>3.88</v>
      </c>
      <c r="O452" s="502">
        <v>0</v>
      </c>
      <c r="P452" s="502">
        <v>0.4</v>
      </c>
      <c r="Q452" s="503">
        <v>7.09</v>
      </c>
      <c r="R452" s="504">
        <v>7.49</v>
      </c>
      <c r="S452" s="505">
        <f t="shared" si="68"/>
        <v>-16.125419932810747</v>
      </c>
    </row>
    <row r="453" spans="1:19" ht="20.100000000000001" customHeight="1">
      <c r="A453" s="497" t="s">
        <v>456</v>
      </c>
      <c r="B453" s="498" t="s">
        <v>457</v>
      </c>
      <c r="C453" s="499" t="s">
        <v>9</v>
      </c>
      <c r="D453" s="614" t="s">
        <v>128</v>
      </c>
      <c r="E453" s="501">
        <v>0.02</v>
      </c>
      <c r="F453" s="502">
        <v>0.61</v>
      </c>
      <c r="G453" s="502">
        <v>6.58</v>
      </c>
      <c r="H453" s="502">
        <v>0</v>
      </c>
      <c r="I453" s="502">
        <v>4.32</v>
      </c>
      <c r="J453" s="503">
        <v>16.760000000000002</v>
      </c>
      <c r="K453" s="504">
        <v>21.080000000000002</v>
      </c>
      <c r="L453" s="501">
        <v>0</v>
      </c>
      <c r="M453" s="502">
        <v>2.1800000000000002</v>
      </c>
      <c r="N453" s="502">
        <v>5.21</v>
      </c>
      <c r="O453" s="502">
        <v>0</v>
      </c>
      <c r="P453" s="502">
        <v>2.2000000000000002</v>
      </c>
      <c r="Q453" s="503">
        <v>23.11</v>
      </c>
      <c r="R453" s="504">
        <v>25.31</v>
      </c>
      <c r="S453" s="505">
        <f t="shared" si="68"/>
        <v>20.066413662239068</v>
      </c>
    </row>
    <row r="454" spans="1:19" ht="20.100000000000001" customHeight="1">
      <c r="A454" s="497" t="s">
        <v>409</v>
      </c>
      <c r="B454" s="498" t="s">
        <v>188</v>
      </c>
      <c r="C454" s="499" t="s">
        <v>9</v>
      </c>
      <c r="D454" s="614" t="s">
        <v>128</v>
      </c>
      <c r="E454" s="501">
        <v>7.0000000000000007E-2</v>
      </c>
      <c r="F454" s="502">
        <v>2.2799999999999998</v>
      </c>
      <c r="G454" s="502">
        <v>8.93</v>
      </c>
      <c r="H454" s="502">
        <v>0.37</v>
      </c>
      <c r="I454" s="502">
        <v>14.98</v>
      </c>
      <c r="J454" s="503">
        <v>43.1</v>
      </c>
      <c r="K454" s="504">
        <v>58.08</v>
      </c>
      <c r="L454" s="501">
        <v>0.04</v>
      </c>
      <c r="M454" s="502">
        <v>0</v>
      </c>
      <c r="N454" s="502">
        <v>7.7</v>
      </c>
      <c r="O454" s="502">
        <v>0</v>
      </c>
      <c r="P454" s="502">
        <v>16.260000000000002</v>
      </c>
      <c r="Q454" s="503">
        <v>37.93</v>
      </c>
      <c r="R454" s="504">
        <v>54.19</v>
      </c>
      <c r="S454" s="505">
        <f t="shared" si="68"/>
        <v>-6.6976584022038548</v>
      </c>
    </row>
    <row r="455" spans="1:19" ht="20.100000000000001" customHeight="1">
      <c r="A455" s="497" t="s">
        <v>1059</v>
      </c>
      <c r="B455" s="498" t="s">
        <v>1060</v>
      </c>
      <c r="C455" s="499" t="s">
        <v>9</v>
      </c>
      <c r="D455" s="614" t="s">
        <v>128</v>
      </c>
      <c r="E455" s="501">
        <v>0</v>
      </c>
      <c r="F455" s="502">
        <v>0</v>
      </c>
      <c r="G455" s="502">
        <v>0.32</v>
      </c>
      <c r="H455" s="502">
        <v>0</v>
      </c>
      <c r="I455" s="502">
        <v>0</v>
      </c>
      <c r="J455" s="503">
        <v>0.95</v>
      </c>
      <c r="K455" s="504">
        <v>0.95</v>
      </c>
      <c r="L455" s="501">
        <v>0</v>
      </c>
      <c r="M455" s="502">
        <v>0</v>
      </c>
      <c r="N455" s="502">
        <v>0.05</v>
      </c>
      <c r="O455" s="502">
        <v>0</v>
      </c>
      <c r="P455" s="502">
        <v>0</v>
      </c>
      <c r="Q455" s="503">
        <v>0.66</v>
      </c>
      <c r="R455" s="504">
        <v>0.66</v>
      </c>
      <c r="S455" s="505">
        <f t="shared" si="68"/>
        <v>-30.526315789473678</v>
      </c>
    </row>
    <row r="456" spans="1:19" ht="20.100000000000001" customHeight="1">
      <c r="A456" s="497" t="s">
        <v>351</v>
      </c>
      <c r="B456" s="498" t="s">
        <v>460</v>
      </c>
      <c r="C456" s="499" t="s">
        <v>9</v>
      </c>
      <c r="D456" s="614" t="s">
        <v>128</v>
      </c>
      <c r="E456" s="501">
        <v>0.01</v>
      </c>
      <c r="F456" s="502">
        <v>0.06</v>
      </c>
      <c r="G456" s="502">
        <v>2.3199999999999998</v>
      </c>
      <c r="H456" s="502">
        <v>0</v>
      </c>
      <c r="I456" s="502">
        <v>2.2999999999999998</v>
      </c>
      <c r="J456" s="503">
        <v>4.0199999999999996</v>
      </c>
      <c r="K456" s="504">
        <v>6.3199999999999994</v>
      </c>
      <c r="L456" s="501">
        <v>0</v>
      </c>
      <c r="M456" s="502">
        <v>0.03</v>
      </c>
      <c r="N456" s="502">
        <v>3.89</v>
      </c>
      <c r="O456" s="502">
        <v>0</v>
      </c>
      <c r="P456" s="502">
        <v>1.9</v>
      </c>
      <c r="Q456" s="503">
        <v>5.68</v>
      </c>
      <c r="R456" s="504">
        <v>7.58</v>
      </c>
      <c r="S456" s="505">
        <f t="shared" si="68"/>
        <v>19.936708860759509</v>
      </c>
    </row>
    <row r="457" spans="1:19" ht="20.100000000000001" customHeight="1">
      <c r="A457" s="497" t="s">
        <v>45</v>
      </c>
      <c r="B457" s="498" t="s">
        <v>187</v>
      </c>
      <c r="C457" s="499" t="s">
        <v>9</v>
      </c>
      <c r="D457" s="614" t="s">
        <v>128</v>
      </c>
      <c r="E457" s="501">
        <v>0.09</v>
      </c>
      <c r="F457" s="502">
        <v>5.77</v>
      </c>
      <c r="G457" s="502">
        <v>30.13</v>
      </c>
      <c r="H457" s="502">
        <v>0</v>
      </c>
      <c r="I457" s="502">
        <v>17.5</v>
      </c>
      <c r="J457" s="503">
        <v>108.54</v>
      </c>
      <c r="K457" s="504">
        <v>126.04</v>
      </c>
      <c r="L457" s="501">
        <v>0.05</v>
      </c>
      <c r="M457" s="502">
        <v>3.84</v>
      </c>
      <c r="N457" s="502">
        <v>23.72</v>
      </c>
      <c r="O457" s="502">
        <v>0</v>
      </c>
      <c r="P457" s="502">
        <v>25.25</v>
      </c>
      <c r="Q457" s="503">
        <v>107.15</v>
      </c>
      <c r="R457" s="504">
        <v>132.4</v>
      </c>
      <c r="S457" s="505">
        <f t="shared" si="68"/>
        <v>5.0460171374167029</v>
      </c>
    </row>
    <row r="458" spans="1:19" ht="20.100000000000001" customHeight="1">
      <c r="A458" s="497" t="s">
        <v>313</v>
      </c>
      <c r="B458" s="498" t="s">
        <v>314</v>
      </c>
      <c r="C458" s="499" t="s">
        <v>9</v>
      </c>
      <c r="D458" s="614" t="s">
        <v>128</v>
      </c>
      <c r="E458" s="501">
        <v>7.0000000000000007E-2</v>
      </c>
      <c r="F458" s="502">
        <v>1.71</v>
      </c>
      <c r="G458" s="502">
        <v>8.02</v>
      </c>
      <c r="H458" s="502">
        <v>0</v>
      </c>
      <c r="I458" s="502">
        <v>4.26</v>
      </c>
      <c r="J458" s="503">
        <v>18.350000000000001</v>
      </c>
      <c r="K458" s="504">
        <v>22.61</v>
      </c>
      <c r="L458" s="501">
        <v>0.08</v>
      </c>
      <c r="M458" s="502">
        <v>1.61</v>
      </c>
      <c r="N458" s="502">
        <v>6.38</v>
      </c>
      <c r="O458" s="502">
        <v>0</v>
      </c>
      <c r="P458" s="502">
        <v>4.9800000000000004</v>
      </c>
      <c r="Q458" s="503">
        <v>20.67</v>
      </c>
      <c r="R458" s="504">
        <v>25.650000000000002</v>
      </c>
      <c r="S458" s="505">
        <f t="shared" si="68"/>
        <v>13.445378151260524</v>
      </c>
    </row>
    <row r="459" spans="1:19" ht="20.100000000000001" customHeight="1">
      <c r="A459" s="497" t="s">
        <v>526</v>
      </c>
      <c r="B459" s="498" t="s">
        <v>556</v>
      </c>
      <c r="C459" s="499" t="s">
        <v>9</v>
      </c>
      <c r="D459" s="614" t="s">
        <v>128</v>
      </c>
      <c r="E459" s="501">
        <v>0</v>
      </c>
      <c r="F459" s="502">
        <v>0.14000000000000001</v>
      </c>
      <c r="G459" s="502">
        <v>1.26</v>
      </c>
      <c r="H459" s="502">
        <v>0</v>
      </c>
      <c r="I459" s="502">
        <v>1.0900000000000001</v>
      </c>
      <c r="J459" s="503">
        <v>2.68</v>
      </c>
      <c r="K459" s="504">
        <v>3.7700000000000005</v>
      </c>
      <c r="L459" s="501">
        <v>0</v>
      </c>
      <c r="M459" s="502">
        <v>0</v>
      </c>
      <c r="N459" s="502">
        <v>1.7</v>
      </c>
      <c r="O459" s="502">
        <v>0</v>
      </c>
      <c r="P459" s="502">
        <v>0.57999999999999996</v>
      </c>
      <c r="Q459" s="503">
        <v>3.97</v>
      </c>
      <c r="R459" s="504">
        <v>4.55</v>
      </c>
      <c r="S459" s="505">
        <f t="shared" si="68"/>
        <v>20.689655172413769</v>
      </c>
    </row>
    <row r="460" spans="1:19" ht="20.100000000000001" customHeight="1">
      <c r="A460" s="497" t="s">
        <v>463</v>
      </c>
      <c r="B460" s="498" t="s">
        <v>464</v>
      </c>
      <c r="C460" s="499" t="s">
        <v>9</v>
      </c>
      <c r="D460" s="614" t="s">
        <v>128</v>
      </c>
      <c r="E460" s="501">
        <v>0</v>
      </c>
      <c r="F460" s="502">
        <v>0.1</v>
      </c>
      <c r="G460" s="502">
        <v>0.98</v>
      </c>
      <c r="H460" s="502">
        <v>0</v>
      </c>
      <c r="I460" s="502">
        <v>0.46</v>
      </c>
      <c r="J460" s="503">
        <v>1.34</v>
      </c>
      <c r="K460" s="504">
        <v>1.8</v>
      </c>
      <c r="L460" s="501">
        <v>0</v>
      </c>
      <c r="M460" s="502">
        <v>0</v>
      </c>
      <c r="N460" s="502">
        <v>0.27</v>
      </c>
      <c r="O460" s="502">
        <v>0</v>
      </c>
      <c r="P460" s="502">
        <v>0.65</v>
      </c>
      <c r="Q460" s="503">
        <v>0.26</v>
      </c>
      <c r="R460" s="504">
        <v>0.91</v>
      </c>
      <c r="S460" s="505">
        <f t="shared" si="68"/>
        <v>-49.444444444444443</v>
      </c>
    </row>
    <row r="461" spans="1:19" ht="20.100000000000001" customHeight="1">
      <c r="A461" s="497" t="s">
        <v>52</v>
      </c>
      <c r="B461" s="498" t="s">
        <v>186</v>
      </c>
      <c r="C461" s="499" t="s">
        <v>9</v>
      </c>
      <c r="D461" s="614" t="s">
        <v>128</v>
      </c>
      <c r="E461" s="501">
        <v>0</v>
      </c>
      <c r="F461" s="502">
        <v>0</v>
      </c>
      <c r="G461" s="502">
        <v>0.94</v>
      </c>
      <c r="H461" s="502">
        <v>0</v>
      </c>
      <c r="I461" s="502">
        <v>1.51</v>
      </c>
      <c r="J461" s="503">
        <v>2.31</v>
      </c>
      <c r="K461" s="504">
        <v>3.8200000000000003</v>
      </c>
      <c r="L461" s="501">
        <v>0</v>
      </c>
      <c r="M461" s="502">
        <v>0</v>
      </c>
      <c r="N461" s="502">
        <v>0.63</v>
      </c>
      <c r="O461" s="502">
        <v>0</v>
      </c>
      <c r="P461" s="502">
        <v>1.74</v>
      </c>
      <c r="Q461" s="503">
        <v>4.22</v>
      </c>
      <c r="R461" s="504">
        <v>5.96</v>
      </c>
      <c r="S461" s="505">
        <f t="shared" si="68"/>
        <v>56.02094240837696</v>
      </c>
    </row>
    <row r="462" spans="1:19" ht="20.100000000000001" customHeight="1">
      <c r="A462" s="497" t="s">
        <v>760</v>
      </c>
      <c r="B462" s="498" t="s">
        <v>761</v>
      </c>
      <c r="C462" s="499" t="s">
        <v>9</v>
      </c>
      <c r="D462" s="614" t="s">
        <v>128</v>
      </c>
      <c r="E462" s="501">
        <v>0</v>
      </c>
      <c r="F462" s="502">
        <v>0.28999999999999998</v>
      </c>
      <c r="G462" s="502">
        <v>0</v>
      </c>
      <c r="H462" s="502">
        <v>0</v>
      </c>
      <c r="I462" s="502">
        <v>0</v>
      </c>
      <c r="J462" s="503">
        <v>1.45</v>
      </c>
      <c r="K462" s="504">
        <v>1.45</v>
      </c>
      <c r="L462" s="501">
        <v>0</v>
      </c>
      <c r="M462" s="502">
        <v>0</v>
      </c>
      <c r="N462" s="502">
        <v>0.39</v>
      </c>
      <c r="O462" s="502">
        <v>0</v>
      </c>
      <c r="P462" s="502">
        <v>0.3</v>
      </c>
      <c r="Q462" s="503">
        <v>0.92</v>
      </c>
      <c r="R462" s="504">
        <v>1.22</v>
      </c>
      <c r="S462" s="505">
        <f t="shared" si="68"/>
        <v>-15.86206896551724</v>
      </c>
    </row>
    <row r="463" spans="1:19" ht="20.100000000000001" customHeight="1">
      <c r="A463" s="497" t="s">
        <v>762</v>
      </c>
      <c r="B463" s="498" t="s">
        <v>763</v>
      </c>
      <c r="C463" s="499" t="s">
        <v>9</v>
      </c>
      <c r="D463" s="614" t="s">
        <v>128</v>
      </c>
      <c r="E463" s="501">
        <v>0</v>
      </c>
      <c r="F463" s="502">
        <v>0.25</v>
      </c>
      <c r="G463" s="502">
        <v>0.19</v>
      </c>
      <c r="H463" s="502">
        <v>0</v>
      </c>
      <c r="I463" s="502">
        <v>0.31</v>
      </c>
      <c r="J463" s="503">
        <v>0.48</v>
      </c>
      <c r="K463" s="504">
        <v>0.79</v>
      </c>
      <c r="L463" s="501">
        <v>0</v>
      </c>
      <c r="M463" s="502">
        <v>0.19</v>
      </c>
      <c r="N463" s="502">
        <v>0.22</v>
      </c>
      <c r="O463" s="502">
        <v>0</v>
      </c>
      <c r="P463" s="502">
        <v>0.15</v>
      </c>
      <c r="Q463" s="503">
        <v>0.67</v>
      </c>
      <c r="R463" s="504">
        <v>0.82000000000000006</v>
      </c>
      <c r="S463" s="505">
        <f t="shared" si="68"/>
        <v>3.7974683544303778</v>
      </c>
    </row>
    <row r="464" spans="1:19" ht="20.100000000000001" customHeight="1">
      <c r="A464" s="497" t="s">
        <v>764</v>
      </c>
      <c r="B464" s="498" t="s">
        <v>765</v>
      </c>
      <c r="C464" s="499" t="s">
        <v>9</v>
      </c>
      <c r="D464" s="614" t="s">
        <v>128</v>
      </c>
      <c r="E464" s="501">
        <v>0</v>
      </c>
      <c r="F464" s="502">
        <v>0.33</v>
      </c>
      <c r="G464" s="502">
        <v>0</v>
      </c>
      <c r="H464" s="502">
        <v>0</v>
      </c>
      <c r="I464" s="502">
        <v>0</v>
      </c>
      <c r="J464" s="503">
        <v>0.94</v>
      </c>
      <c r="K464" s="504">
        <v>0.94</v>
      </c>
      <c r="L464" s="501">
        <v>0</v>
      </c>
      <c r="M464" s="502">
        <v>0</v>
      </c>
      <c r="N464" s="502">
        <v>0.57999999999999996</v>
      </c>
      <c r="O464" s="502">
        <v>0</v>
      </c>
      <c r="P464" s="502">
        <v>0</v>
      </c>
      <c r="Q464" s="503">
        <v>1.59</v>
      </c>
      <c r="R464" s="504">
        <v>1.59</v>
      </c>
      <c r="S464" s="505">
        <f t="shared" si="68"/>
        <v>69.148936170212778</v>
      </c>
    </row>
    <row r="465" spans="1:19" ht="20.100000000000001" customHeight="1">
      <c r="A465" s="497" t="s">
        <v>527</v>
      </c>
      <c r="B465" s="498" t="s">
        <v>557</v>
      </c>
      <c r="C465" s="499" t="s">
        <v>9</v>
      </c>
      <c r="D465" s="614" t="s">
        <v>128</v>
      </c>
      <c r="E465" s="501">
        <v>0.02</v>
      </c>
      <c r="F465" s="502">
        <v>0</v>
      </c>
      <c r="G465" s="502">
        <v>2.52</v>
      </c>
      <c r="H465" s="502">
        <v>0</v>
      </c>
      <c r="I465" s="502">
        <v>1.4</v>
      </c>
      <c r="J465" s="503">
        <v>4.83</v>
      </c>
      <c r="K465" s="504">
        <v>6.23</v>
      </c>
      <c r="L465" s="501">
        <v>0</v>
      </c>
      <c r="M465" s="502">
        <v>0</v>
      </c>
      <c r="N465" s="502">
        <v>4.53</v>
      </c>
      <c r="O465" s="502">
        <v>0</v>
      </c>
      <c r="P465" s="502">
        <v>2.8</v>
      </c>
      <c r="Q465" s="503">
        <v>7.98</v>
      </c>
      <c r="R465" s="504">
        <v>10.780000000000001</v>
      </c>
      <c r="S465" s="505">
        <f t="shared" si="68"/>
        <v>73.033707865168537</v>
      </c>
    </row>
    <row r="466" spans="1:19" ht="20.100000000000001" customHeight="1">
      <c r="A466" s="497" t="s">
        <v>766</v>
      </c>
      <c r="B466" s="498" t="s">
        <v>767</v>
      </c>
      <c r="C466" s="499" t="s">
        <v>9</v>
      </c>
      <c r="D466" s="614" t="s">
        <v>128</v>
      </c>
      <c r="E466" s="501">
        <v>0</v>
      </c>
      <c r="F466" s="502">
        <v>0.12</v>
      </c>
      <c r="G466" s="502">
        <v>0</v>
      </c>
      <c r="H466" s="502">
        <v>0</v>
      </c>
      <c r="I466" s="502">
        <v>0</v>
      </c>
      <c r="J466" s="503">
        <v>0.11</v>
      </c>
      <c r="K466" s="504">
        <v>0.11</v>
      </c>
      <c r="L466" s="501">
        <v>0</v>
      </c>
      <c r="M466" s="502">
        <v>0</v>
      </c>
      <c r="N466" s="502">
        <v>0</v>
      </c>
      <c r="O466" s="502">
        <v>0</v>
      </c>
      <c r="P466" s="502">
        <v>0</v>
      </c>
      <c r="Q466" s="503">
        <v>0</v>
      </c>
      <c r="R466" s="504">
        <v>0</v>
      </c>
      <c r="S466" s="505">
        <f t="shared" si="68"/>
        <v>-100</v>
      </c>
    </row>
    <row r="467" spans="1:19" ht="20.100000000000001" customHeight="1">
      <c r="A467" s="497" t="s">
        <v>768</v>
      </c>
      <c r="B467" s="498" t="s">
        <v>769</v>
      </c>
      <c r="C467" s="499" t="s">
        <v>9</v>
      </c>
      <c r="D467" s="614" t="s">
        <v>128</v>
      </c>
      <c r="E467" s="501">
        <v>0</v>
      </c>
      <c r="F467" s="502">
        <v>0.08</v>
      </c>
      <c r="G467" s="502">
        <v>0</v>
      </c>
      <c r="H467" s="502">
        <v>0</v>
      </c>
      <c r="I467" s="502">
        <v>0</v>
      </c>
      <c r="J467" s="503">
        <v>0.67</v>
      </c>
      <c r="K467" s="504">
        <v>0.67</v>
      </c>
      <c r="L467" s="501">
        <v>0</v>
      </c>
      <c r="M467" s="502">
        <v>0</v>
      </c>
      <c r="N467" s="502">
        <v>0</v>
      </c>
      <c r="O467" s="502">
        <v>0</v>
      </c>
      <c r="P467" s="502">
        <v>0</v>
      </c>
      <c r="Q467" s="503">
        <v>0</v>
      </c>
      <c r="R467" s="504">
        <v>0</v>
      </c>
      <c r="S467" s="505">
        <f t="shared" si="68"/>
        <v>-100</v>
      </c>
    </row>
    <row r="468" spans="1:19" ht="20.100000000000001" customHeight="1">
      <c r="A468" s="497" t="s">
        <v>1063</v>
      </c>
      <c r="B468" s="498" t="s">
        <v>1064</v>
      </c>
      <c r="C468" s="499" t="s">
        <v>9</v>
      </c>
      <c r="D468" s="614" t="s">
        <v>128</v>
      </c>
      <c r="E468" s="501">
        <v>0</v>
      </c>
      <c r="F468" s="502">
        <v>0</v>
      </c>
      <c r="G468" s="502">
        <v>0</v>
      </c>
      <c r="H468" s="502">
        <v>0</v>
      </c>
      <c r="I468" s="502">
        <v>0</v>
      </c>
      <c r="J468" s="503">
        <v>0.18</v>
      </c>
      <c r="K468" s="504">
        <v>0.18</v>
      </c>
      <c r="L468" s="501">
        <v>0</v>
      </c>
      <c r="M468" s="502">
        <v>0</v>
      </c>
      <c r="N468" s="502">
        <v>0.2</v>
      </c>
      <c r="O468" s="502">
        <v>0</v>
      </c>
      <c r="P468" s="502">
        <v>0.05</v>
      </c>
      <c r="Q468" s="503">
        <v>0</v>
      </c>
      <c r="R468" s="504">
        <v>0.05</v>
      </c>
      <c r="S468" s="505">
        <f t="shared" si="68"/>
        <v>-72.222222222222214</v>
      </c>
    </row>
    <row r="469" spans="1:19" ht="20.100000000000001" customHeight="1">
      <c r="A469" s="497" t="s">
        <v>1334</v>
      </c>
      <c r="B469" s="498" t="s">
        <v>1444</v>
      </c>
      <c r="C469" s="499" t="s">
        <v>9</v>
      </c>
      <c r="D469" s="659" t="s">
        <v>1482</v>
      </c>
      <c r="E469" s="501">
        <v>0</v>
      </c>
      <c r="F469" s="502">
        <v>0</v>
      </c>
      <c r="G469" s="502">
        <v>0</v>
      </c>
      <c r="H469" s="502">
        <v>0</v>
      </c>
      <c r="I469" s="502">
        <v>0</v>
      </c>
      <c r="J469" s="503">
        <v>0</v>
      </c>
      <c r="K469" s="504">
        <v>0</v>
      </c>
      <c r="L469" s="501">
        <v>0</v>
      </c>
      <c r="M469" s="502">
        <v>0</v>
      </c>
      <c r="N469" s="502">
        <v>0.6</v>
      </c>
      <c r="O469" s="502">
        <v>0</v>
      </c>
      <c r="P469" s="502">
        <v>0</v>
      </c>
      <c r="Q469" s="503">
        <v>0.9</v>
      </c>
      <c r="R469" s="504">
        <v>0.9</v>
      </c>
      <c r="S469" s="507" t="e">
        <f t="shared" si="68"/>
        <v>#DIV/0!</v>
      </c>
    </row>
    <row r="470" spans="1:19" ht="20.100000000000001" customHeight="1">
      <c r="A470" s="497" t="s">
        <v>571</v>
      </c>
      <c r="B470" s="498" t="s">
        <v>589</v>
      </c>
      <c r="C470" s="499" t="s">
        <v>9</v>
      </c>
      <c r="D470" s="614" t="s">
        <v>558</v>
      </c>
      <c r="E470" s="501">
        <v>0.03</v>
      </c>
      <c r="F470" s="502">
        <v>0</v>
      </c>
      <c r="G470" s="502">
        <v>0.51</v>
      </c>
      <c r="H470" s="502">
        <v>0</v>
      </c>
      <c r="I470" s="502">
        <v>0.02</v>
      </c>
      <c r="J470" s="503">
        <v>0.5</v>
      </c>
      <c r="K470" s="504">
        <v>0.52</v>
      </c>
      <c r="L470" s="501">
        <v>0.05</v>
      </c>
      <c r="M470" s="502">
        <v>0</v>
      </c>
      <c r="N470" s="502">
        <v>0.17</v>
      </c>
      <c r="O470" s="502">
        <v>0</v>
      </c>
      <c r="P470" s="502">
        <v>0</v>
      </c>
      <c r="Q470" s="503">
        <v>0.92</v>
      </c>
      <c r="R470" s="504">
        <v>0.92</v>
      </c>
      <c r="S470" s="505">
        <f t="shared" si="68"/>
        <v>76.92307692307692</v>
      </c>
    </row>
    <row r="471" spans="1:19" ht="20.100000000000001" customHeight="1">
      <c r="A471" s="497" t="s">
        <v>753</v>
      </c>
      <c r="B471" s="498" t="s">
        <v>1126</v>
      </c>
      <c r="C471" s="499" t="s">
        <v>9</v>
      </c>
      <c r="D471" s="614" t="s">
        <v>558</v>
      </c>
      <c r="E471" s="501">
        <v>0</v>
      </c>
      <c r="F471" s="502">
        <v>0</v>
      </c>
      <c r="G471" s="502">
        <v>0.53</v>
      </c>
      <c r="H471" s="502">
        <v>0</v>
      </c>
      <c r="I471" s="502">
        <v>0.1</v>
      </c>
      <c r="J471" s="503">
        <v>1.32</v>
      </c>
      <c r="K471" s="504">
        <v>1.4200000000000002</v>
      </c>
      <c r="L471" s="501">
        <v>0</v>
      </c>
      <c r="M471" s="502">
        <v>0</v>
      </c>
      <c r="N471" s="502">
        <v>1.25</v>
      </c>
      <c r="O471" s="502">
        <v>0</v>
      </c>
      <c r="P471" s="502">
        <v>0.36</v>
      </c>
      <c r="Q471" s="503">
        <v>1.18</v>
      </c>
      <c r="R471" s="504">
        <v>1.54</v>
      </c>
      <c r="S471" s="505">
        <f t="shared" si="68"/>
        <v>8.4507042253521014</v>
      </c>
    </row>
    <row r="472" spans="1:19" ht="20.100000000000001" customHeight="1">
      <c r="A472" s="497" t="s">
        <v>520</v>
      </c>
      <c r="B472" s="498" t="s">
        <v>1443</v>
      </c>
      <c r="C472" s="499" t="s">
        <v>9</v>
      </c>
      <c r="D472" s="614" t="s">
        <v>1481</v>
      </c>
      <c r="E472" s="501">
        <v>0</v>
      </c>
      <c r="F472" s="502">
        <v>0</v>
      </c>
      <c r="G472" s="502">
        <v>0.94</v>
      </c>
      <c r="H472" s="502">
        <v>0</v>
      </c>
      <c r="I472" s="502">
        <v>0.09</v>
      </c>
      <c r="J472" s="503">
        <v>1.65</v>
      </c>
      <c r="K472" s="504">
        <v>1.74</v>
      </c>
      <c r="L472" s="501">
        <v>0</v>
      </c>
      <c r="M472" s="502">
        <v>0</v>
      </c>
      <c r="N472" s="502">
        <v>2.6</v>
      </c>
      <c r="O472" s="502">
        <v>0</v>
      </c>
      <c r="P472" s="502">
        <v>0.06</v>
      </c>
      <c r="Q472" s="503">
        <v>2.52</v>
      </c>
      <c r="R472" s="504">
        <v>2.58</v>
      </c>
      <c r="S472" s="505">
        <f t="shared" si="68"/>
        <v>48.275862068965523</v>
      </c>
    </row>
    <row r="473" spans="1:19" ht="20.100000000000001" customHeight="1">
      <c r="A473" s="497" t="s">
        <v>587</v>
      </c>
      <c r="B473" s="498" t="s">
        <v>588</v>
      </c>
      <c r="C473" s="499" t="s">
        <v>9</v>
      </c>
      <c r="D473" s="614" t="s">
        <v>558</v>
      </c>
      <c r="E473" s="501">
        <v>0.01</v>
      </c>
      <c r="F473" s="502">
        <v>0.14000000000000001</v>
      </c>
      <c r="G473" s="502">
        <v>0.86</v>
      </c>
      <c r="H473" s="502">
        <v>0</v>
      </c>
      <c r="I473" s="502">
        <v>0.08</v>
      </c>
      <c r="J473" s="503">
        <v>0.43</v>
      </c>
      <c r="K473" s="504">
        <v>0.51</v>
      </c>
      <c r="L473" s="501">
        <v>0</v>
      </c>
      <c r="M473" s="502">
        <v>0.09</v>
      </c>
      <c r="N473" s="502">
        <v>0.64</v>
      </c>
      <c r="O473" s="502">
        <v>0</v>
      </c>
      <c r="P473" s="502">
        <v>0.02</v>
      </c>
      <c r="Q473" s="503">
        <v>1.41</v>
      </c>
      <c r="R473" s="504">
        <v>1.43</v>
      </c>
      <c r="S473" s="505">
        <f t="shared" si="68"/>
        <v>180.39215686274508</v>
      </c>
    </row>
    <row r="474" spans="1:19" ht="20.100000000000001" customHeight="1">
      <c r="A474" s="497" t="s">
        <v>1290</v>
      </c>
      <c r="B474" s="498" t="s">
        <v>1445</v>
      </c>
      <c r="C474" s="499" t="s">
        <v>9</v>
      </c>
      <c r="D474" s="614" t="s">
        <v>558</v>
      </c>
      <c r="E474" s="501">
        <v>0</v>
      </c>
      <c r="F474" s="502">
        <v>0</v>
      </c>
      <c r="G474" s="502">
        <v>0</v>
      </c>
      <c r="H474" s="502">
        <v>0</v>
      </c>
      <c r="I474" s="502">
        <v>0</v>
      </c>
      <c r="J474" s="503">
        <v>0</v>
      </c>
      <c r="K474" s="504">
        <v>0</v>
      </c>
      <c r="L474" s="501">
        <v>0</v>
      </c>
      <c r="M474" s="502">
        <v>0</v>
      </c>
      <c r="N474" s="502">
        <v>0.44</v>
      </c>
      <c r="O474" s="502">
        <v>0</v>
      </c>
      <c r="P474" s="502">
        <v>0</v>
      </c>
      <c r="Q474" s="503">
        <v>0.16</v>
      </c>
      <c r="R474" s="504">
        <v>0.16</v>
      </c>
      <c r="S474" s="507" t="e">
        <f t="shared" si="68"/>
        <v>#DIV/0!</v>
      </c>
    </row>
    <row r="475" spans="1:19" ht="20.100000000000001" customHeight="1">
      <c r="A475" s="660" t="s">
        <v>458</v>
      </c>
      <c r="B475" s="498" t="s">
        <v>459</v>
      </c>
      <c r="C475" s="499" t="s">
        <v>9</v>
      </c>
      <c r="D475" s="614" t="s">
        <v>558</v>
      </c>
      <c r="E475" s="501">
        <v>0</v>
      </c>
      <c r="F475" s="502">
        <v>7.0000000000000007E-2</v>
      </c>
      <c r="G475" s="502">
        <v>6.33</v>
      </c>
      <c r="H475" s="502">
        <v>0</v>
      </c>
      <c r="I475" s="502">
        <v>2.36</v>
      </c>
      <c r="J475" s="503">
        <v>12.11</v>
      </c>
      <c r="K475" s="504">
        <v>14.469999999999999</v>
      </c>
      <c r="L475" s="501">
        <v>0</v>
      </c>
      <c r="M475" s="502">
        <v>1.59</v>
      </c>
      <c r="N475" s="502">
        <v>7.89</v>
      </c>
      <c r="O475" s="502">
        <v>0</v>
      </c>
      <c r="P475" s="502">
        <v>4.79</v>
      </c>
      <c r="Q475" s="503">
        <v>19.28</v>
      </c>
      <c r="R475" s="504">
        <v>24.07</v>
      </c>
      <c r="S475" s="505">
        <f t="shared" si="68"/>
        <v>66.344160331720815</v>
      </c>
    </row>
    <row r="476" spans="1:19" ht="20.100000000000001" customHeight="1">
      <c r="A476" s="497" t="s">
        <v>770</v>
      </c>
      <c r="B476" s="498" t="s">
        <v>771</v>
      </c>
      <c r="C476" s="499" t="s">
        <v>9</v>
      </c>
      <c r="D476" s="614" t="s">
        <v>558</v>
      </c>
      <c r="E476" s="501">
        <v>0</v>
      </c>
      <c r="F476" s="502">
        <v>0</v>
      </c>
      <c r="G476" s="502">
        <v>1.68</v>
      </c>
      <c r="H476" s="502">
        <v>0</v>
      </c>
      <c r="I476" s="502">
        <v>0.84</v>
      </c>
      <c r="J476" s="503">
        <v>3.62</v>
      </c>
      <c r="K476" s="504">
        <v>4.46</v>
      </c>
      <c r="L476" s="501">
        <v>0</v>
      </c>
      <c r="M476" s="502">
        <v>0.05</v>
      </c>
      <c r="N476" s="502">
        <v>1.66</v>
      </c>
      <c r="O476" s="502">
        <v>0</v>
      </c>
      <c r="P476" s="502">
        <v>1.33</v>
      </c>
      <c r="Q476" s="503">
        <v>4.04</v>
      </c>
      <c r="R476" s="504">
        <v>5.37</v>
      </c>
      <c r="S476" s="505">
        <f t="shared" si="68"/>
        <v>20.403587443946194</v>
      </c>
    </row>
    <row r="477" spans="1:19" ht="20.100000000000001" customHeight="1">
      <c r="A477" s="497" t="s">
        <v>928</v>
      </c>
      <c r="B477" s="498" t="s">
        <v>929</v>
      </c>
      <c r="C477" s="499" t="s">
        <v>9</v>
      </c>
      <c r="D477" s="614" t="s">
        <v>558</v>
      </c>
      <c r="E477" s="501">
        <v>0</v>
      </c>
      <c r="F477" s="502">
        <v>0</v>
      </c>
      <c r="G477" s="502">
        <v>0.66</v>
      </c>
      <c r="H477" s="502">
        <v>0</v>
      </c>
      <c r="I477" s="502">
        <v>0.08</v>
      </c>
      <c r="J477" s="503">
        <v>0.95</v>
      </c>
      <c r="K477" s="504">
        <v>1.03</v>
      </c>
      <c r="L477" s="501">
        <v>0</v>
      </c>
      <c r="M477" s="502">
        <v>0</v>
      </c>
      <c r="N477" s="502">
        <v>0.73</v>
      </c>
      <c r="O477" s="502">
        <v>0</v>
      </c>
      <c r="P477" s="502">
        <v>0.22</v>
      </c>
      <c r="Q477" s="503">
        <v>2.4700000000000002</v>
      </c>
      <c r="R477" s="504">
        <v>2.6900000000000004</v>
      </c>
      <c r="S477" s="505">
        <f t="shared" si="68"/>
        <v>161.16504854368935</v>
      </c>
    </row>
    <row r="478" spans="1:19" ht="20.100000000000001" customHeight="1">
      <c r="A478" s="497" t="s">
        <v>933</v>
      </c>
      <c r="B478" s="498" t="s">
        <v>937</v>
      </c>
      <c r="C478" s="499" t="s">
        <v>904</v>
      </c>
      <c r="D478" s="614" t="s">
        <v>863</v>
      </c>
      <c r="E478" s="501">
        <v>0</v>
      </c>
      <c r="F478" s="502">
        <v>0</v>
      </c>
      <c r="G478" s="502">
        <v>0</v>
      </c>
      <c r="H478" s="502">
        <v>0</v>
      </c>
      <c r="I478" s="502">
        <v>0</v>
      </c>
      <c r="J478" s="503">
        <v>0.05</v>
      </c>
      <c r="K478" s="504">
        <v>0.05</v>
      </c>
      <c r="L478" s="501">
        <v>0</v>
      </c>
      <c r="M478" s="502">
        <v>0</v>
      </c>
      <c r="N478" s="502">
        <v>0.06</v>
      </c>
      <c r="O478" s="502">
        <v>0</v>
      </c>
      <c r="P478" s="502">
        <v>0</v>
      </c>
      <c r="Q478" s="503">
        <v>0.36</v>
      </c>
      <c r="R478" s="504">
        <v>0.36</v>
      </c>
      <c r="S478" s="505">
        <f t="shared" si="68"/>
        <v>619.99999999999989</v>
      </c>
    </row>
    <row r="479" spans="1:19" ht="20.100000000000001" customHeight="1">
      <c r="A479" s="497" t="s">
        <v>934</v>
      </c>
      <c r="B479" s="498" t="s">
        <v>938</v>
      </c>
      <c r="C479" s="499" t="s">
        <v>904</v>
      </c>
      <c r="D479" s="614" t="s">
        <v>863</v>
      </c>
      <c r="E479" s="501">
        <v>0</v>
      </c>
      <c r="F479" s="502">
        <v>0</v>
      </c>
      <c r="G479" s="502">
        <v>0</v>
      </c>
      <c r="H479" s="502">
        <v>0</v>
      </c>
      <c r="I479" s="502">
        <v>0.05</v>
      </c>
      <c r="J479" s="503">
        <v>0.12</v>
      </c>
      <c r="K479" s="504">
        <v>0.16999999999999998</v>
      </c>
      <c r="L479" s="501">
        <v>0</v>
      </c>
      <c r="M479" s="502">
        <v>0.05</v>
      </c>
      <c r="N479" s="502">
        <v>0.11</v>
      </c>
      <c r="O479" s="502">
        <v>0</v>
      </c>
      <c r="P479" s="502">
        <v>0</v>
      </c>
      <c r="Q479" s="503">
        <v>0.51</v>
      </c>
      <c r="R479" s="504">
        <v>0.51</v>
      </c>
      <c r="S479" s="505">
        <f t="shared" si="68"/>
        <v>200.00000000000006</v>
      </c>
    </row>
    <row r="480" spans="1:19" ht="20.100000000000001" customHeight="1">
      <c r="A480" s="497" t="s">
        <v>948</v>
      </c>
      <c r="B480" s="498" t="s">
        <v>949</v>
      </c>
      <c r="C480" s="499" t="s">
        <v>904</v>
      </c>
      <c r="D480" s="614" t="s">
        <v>863</v>
      </c>
      <c r="E480" s="501">
        <v>0</v>
      </c>
      <c r="F480" s="502">
        <v>0</v>
      </c>
      <c r="G480" s="502">
        <v>0</v>
      </c>
      <c r="H480" s="502">
        <v>0</v>
      </c>
      <c r="I480" s="502">
        <v>0</v>
      </c>
      <c r="J480" s="503">
        <v>0.04</v>
      </c>
      <c r="K480" s="504">
        <v>0.04</v>
      </c>
      <c r="L480" s="501">
        <v>0</v>
      </c>
      <c r="M480" s="502">
        <v>0.01</v>
      </c>
      <c r="N480" s="502">
        <v>0.05</v>
      </c>
      <c r="O480" s="502">
        <v>0</v>
      </c>
      <c r="P480" s="502">
        <v>7.0000000000000007E-2</v>
      </c>
      <c r="Q480" s="503">
        <v>0.45</v>
      </c>
      <c r="R480" s="504">
        <v>0.52</v>
      </c>
      <c r="S480" s="505">
        <f t="shared" si="68"/>
        <v>1200</v>
      </c>
    </row>
    <row r="481" spans="1:19" ht="20.100000000000001" customHeight="1">
      <c r="A481" s="497" t="s">
        <v>950</v>
      </c>
      <c r="B481" s="498" t="s">
        <v>951</v>
      </c>
      <c r="C481" s="499" t="s">
        <v>9</v>
      </c>
      <c r="D481" s="614" t="s">
        <v>558</v>
      </c>
      <c r="E481" s="501">
        <v>0</v>
      </c>
      <c r="F481" s="502">
        <v>0</v>
      </c>
      <c r="G481" s="502">
        <v>0.87</v>
      </c>
      <c r="H481" s="502">
        <v>0</v>
      </c>
      <c r="I481" s="502">
        <v>0.28999999999999998</v>
      </c>
      <c r="J481" s="503">
        <v>2.56</v>
      </c>
      <c r="K481" s="504">
        <v>2.85</v>
      </c>
      <c r="L481" s="501">
        <v>0</v>
      </c>
      <c r="M481" s="502">
        <v>0</v>
      </c>
      <c r="N481" s="502">
        <v>0.41</v>
      </c>
      <c r="O481" s="502">
        <v>0</v>
      </c>
      <c r="P481" s="502">
        <v>0</v>
      </c>
      <c r="Q481" s="503">
        <v>1.7</v>
      </c>
      <c r="R481" s="504">
        <v>1.7</v>
      </c>
      <c r="S481" s="505">
        <f t="shared" si="68"/>
        <v>-40.350877192982459</v>
      </c>
    </row>
    <row r="482" spans="1:19" ht="20.100000000000001" customHeight="1">
      <c r="A482" s="497" t="s">
        <v>956</v>
      </c>
      <c r="B482" s="498" t="s">
        <v>1502</v>
      </c>
      <c r="C482" s="499" t="s">
        <v>9</v>
      </c>
      <c r="D482" s="614" t="s">
        <v>558</v>
      </c>
      <c r="E482" s="501">
        <v>0</v>
      </c>
      <c r="F482" s="502">
        <v>0</v>
      </c>
      <c r="G482" s="502">
        <v>0.24</v>
      </c>
      <c r="H482" s="502">
        <v>0</v>
      </c>
      <c r="I482" s="502">
        <v>0.19</v>
      </c>
      <c r="J482" s="503">
        <v>0.98</v>
      </c>
      <c r="K482" s="504">
        <v>1.17</v>
      </c>
      <c r="L482" s="501">
        <v>0</v>
      </c>
      <c r="M482" s="502">
        <v>0</v>
      </c>
      <c r="N482" s="502">
        <v>0.72</v>
      </c>
      <c r="O482" s="502">
        <v>0</v>
      </c>
      <c r="P482" s="502">
        <v>0.4</v>
      </c>
      <c r="Q482" s="503">
        <v>0.76</v>
      </c>
      <c r="R482" s="504">
        <v>1.1600000000000001</v>
      </c>
      <c r="S482" s="505">
        <f t="shared" si="68"/>
        <v>-0.85470085470084056</v>
      </c>
    </row>
    <row r="483" spans="1:19" ht="20.100000000000001" customHeight="1">
      <c r="A483" s="497" t="s">
        <v>958</v>
      </c>
      <c r="B483" s="498" t="s">
        <v>960</v>
      </c>
      <c r="C483" s="499" t="s">
        <v>904</v>
      </c>
      <c r="D483" s="614" t="s">
        <v>863</v>
      </c>
      <c r="E483" s="501">
        <v>0</v>
      </c>
      <c r="F483" s="502">
        <v>0</v>
      </c>
      <c r="G483" s="502">
        <v>0</v>
      </c>
      <c r="H483" s="502">
        <v>0</v>
      </c>
      <c r="I483" s="502">
        <v>0</v>
      </c>
      <c r="J483" s="503">
        <v>0.01</v>
      </c>
      <c r="K483" s="504">
        <v>0.01</v>
      </c>
      <c r="L483" s="501">
        <v>0</v>
      </c>
      <c r="M483" s="502">
        <v>0</v>
      </c>
      <c r="N483" s="502">
        <v>0.04</v>
      </c>
      <c r="O483" s="502">
        <v>0</v>
      </c>
      <c r="P483" s="502">
        <v>0</v>
      </c>
      <c r="Q483" s="503">
        <v>0.09</v>
      </c>
      <c r="R483" s="504">
        <v>0.09</v>
      </c>
      <c r="S483" s="505">
        <f t="shared" si="68"/>
        <v>800</v>
      </c>
    </row>
    <row r="484" spans="1:19" ht="20.100000000000001" customHeight="1">
      <c r="A484" s="497" t="s">
        <v>966</v>
      </c>
      <c r="B484" s="498" t="s">
        <v>970</v>
      </c>
      <c r="C484" s="499" t="s">
        <v>904</v>
      </c>
      <c r="D484" s="614" t="s">
        <v>863</v>
      </c>
      <c r="E484" s="501">
        <v>0</v>
      </c>
      <c r="F484" s="502">
        <v>0</v>
      </c>
      <c r="G484" s="502">
        <v>0</v>
      </c>
      <c r="H484" s="502">
        <v>0</v>
      </c>
      <c r="I484" s="502">
        <v>0</v>
      </c>
      <c r="J484" s="503">
        <v>0.17</v>
      </c>
      <c r="K484" s="504">
        <v>0.17</v>
      </c>
      <c r="L484" s="501">
        <v>0</v>
      </c>
      <c r="M484" s="502">
        <v>0</v>
      </c>
      <c r="N484" s="502">
        <v>0.06</v>
      </c>
      <c r="O484" s="502">
        <v>0</v>
      </c>
      <c r="P484" s="502">
        <v>0</v>
      </c>
      <c r="Q484" s="503">
        <v>0.13</v>
      </c>
      <c r="R484" s="504">
        <v>0.13</v>
      </c>
      <c r="S484" s="505">
        <f t="shared" si="68"/>
        <v>-23.529411764705888</v>
      </c>
    </row>
    <row r="485" spans="1:19" ht="20.100000000000001" customHeight="1">
      <c r="A485" s="497" t="s">
        <v>972</v>
      </c>
      <c r="B485" s="498" t="s">
        <v>973</v>
      </c>
      <c r="C485" s="499" t="s">
        <v>9</v>
      </c>
      <c r="D485" s="614" t="s">
        <v>558</v>
      </c>
      <c r="E485" s="501">
        <v>0</v>
      </c>
      <c r="F485" s="502">
        <v>0</v>
      </c>
      <c r="G485" s="502">
        <v>0.33</v>
      </c>
      <c r="H485" s="502">
        <v>0</v>
      </c>
      <c r="I485" s="502">
        <v>7.0000000000000007E-2</v>
      </c>
      <c r="J485" s="503">
        <v>0.52</v>
      </c>
      <c r="K485" s="504">
        <v>0.59000000000000008</v>
      </c>
      <c r="L485" s="501">
        <v>0</v>
      </c>
      <c r="M485" s="502">
        <v>0</v>
      </c>
      <c r="N485" s="502">
        <v>0.45</v>
      </c>
      <c r="O485" s="502">
        <v>0</v>
      </c>
      <c r="P485" s="502">
        <v>0.1</v>
      </c>
      <c r="Q485" s="503">
        <v>1.1200000000000001</v>
      </c>
      <c r="R485" s="504">
        <v>1.2200000000000002</v>
      </c>
      <c r="S485" s="505">
        <f t="shared" si="68"/>
        <v>106.77966101694918</v>
      </c>
    </row>
    <row r="486" spans="1:19" ht="20.100000000000001" customHeight="1">
      <c r="A486" s="497" t="s">
        <v>990</v>
      </c>
      <c r="B486" s="498" t="s">
        <v>991</v>
      </c>
      <c r="C486" s="499" t="s">
        <v>904</v>
      </c>
      <c r="D486" s="614" t="s">
        <v>863</v>
      </c>
      <c r="E486" s="501">
        <v>0</v>
      </c>
      <c r="F486" s="502">
        <v>0</v>
      </c>
      <c r="G486" s="502">
        <v>0</v>
      </c>
      <c r="H486" s="502">
        <v>0</v>
      </c>
      <c r="I486" s="502">
        <v>0.08</v>
      </c>
      <c r="J486" s="503">
        <v>0</v>
      </c>
      <c r="K486" s="504">
        <v>0.08</v>
      </c>
      <c r="L486" s="501">
        <v>0</v>
      </c>
      <c r="M486" s="502">
        <v>0</v>
      </c>
      <c r="N486" s="502">
        <v>0</v>
      </c>
      <c r="O486" s="502">
        <v>0</v>
      </c>
      <c r="P486" s="502">
        <v>0.02</v>
      </c>
      <c r="Q486" s="503">
        <v>0.08</v>
      </c>
      <c r="R486" s="504">
        <v>0.1</v>
      </c>
      <c r="S486" s="505">
        <f t="shared" si="68"/>
        <v>25</v>
      </c>
    </row>
    <row r="487" spans="1:19" ht="20.100000000000001" customHeight="1">
      <c r="A487" s="497" t="s">
        <v>994</v>
      </c>
      <c r="B487" s="498" t="s">
        <v>995</v>
      </c>
      <c r="C487" s="499" t="s">
        <v>9</v>
      </c>
      <c r="D487" s="614" t="s">
        <v>558</v>
      </c>
      <c r="E487" s="501">
        <v>0</v>
      </c>
      <c r="F487" s="502">
        <v>0</v>
      </c>
      <c r="G487" s="502">
        <v>0</v>
      </c>
      <c r="H487" s="502">
        <v>0</v>
      </c>
      <c r="I487" s="502">
        <v>0</v>
      </c>
      <c r="J487" s="503">
        <v>0.35</v>
      </c>
      <c r="K487" s="504">
        <v>0.35</v>
      </c>
      <c r="L487" s="501">
        <v>0</v>
      </c>
      <c r="M487" s="502">
        <v>0</v>
      </c>
      <c r="N487" s="502">
        <v>0</v>
      </c>
      <c r="O487" s="502">
        <v>0</v>
      </c>
      <c r="P487" s="502">
        <v>7.0000000000000007E-2</v>
      </c>
      <c r="Q487" s="503">
        <v>0</v>
      </c>
      <c r="R487" s="504">
        <v>7.0000000000000007E-2</v>
      </c>
      <c r="S487" s="505">
        <f t="shared" si="68"/>
        <v>-80</v>
      </c>
    </row>
    <row r="488" spans="1:19" ht="20.100000000000001" customHeight="1">
      <c r="A488" s="497" t="s">
        <v>1002</v>
      </c>
      <c r="B488" s="498" t="s">
        <v>1003</v>
      </c>
      <c r="C488" s="499" t="s">
        <v>904</v>
      </c>
      <c r="D488" s="614" t="s">
        <v>863</v>
      </c>
      <c r="E488" s="501">
        <v>0</v>
      </c>
      <c r="F488" s="502">
        <v>0</v>
      </c>
      <c r="G488" s="502">
        <v>0</v>
      </c>
      <c r="H488" s="502">
        <v>0</v>
      </c>
      <c r="I488" s="502">
        <v>0</v>
      </c>
      <c r="J488" s="503">
        <v>0.02</v>
      </c>
      <c r="K488" s="504">
        <v>0.02</v>
      </c>
      <c r="L488" s="501">
        <v>0</v>
      </c>
      <c r="M488" s="502">
        <v>0</v>
      </c>
      <c r="N488" s="502">
        <v>0</v>
      </c>
      <c r="O488" s="502">
        <v>0</v>
      </c>
      <c r="P488" s="502">
        <v>0.04</v>
      </c>
      <c r="Q488" s="503">
        <v>0</v>
      </c>
      <c r="R488" s="504">
        <v>0.04</v>
      </c>
      <c r="S488" s="505">
        <f t="shared" si="68"/>
        <v>100</v>
      </c>
    </row>
    <row r="489" spans="1:19" ht="20.100000000000001" customHeight="1">
      <c r="A489" s="497" t="s">
        <v>1006</v>
      </c>
      <c r="B489" s="498" t="s">
        <v>1007</v>
      </c>
      <c r="C489" s="499" t="s">
        <v>9</v>
      </c>
      <c r="D489" s="614" t="s">
        <v>558</v>
      </c>
      <c r="E489" s="501">
        <v>0</v>
      </c>
      <c r="F489" s="502">
        <v>0</v>
      </c>
      <c r="G489" s="502">
        <v>0</v>
      </c>
      <c r="H489" s="502">
        <v>0</v>
      </c>
      <c r="I489" s="502">
        <v>0</v>
      </c>
      <c r="J489" s="503">
        <v>0.17</v>
      </c>
      <c r="K489" s="504">
        <v>0.17</v>
      </c>
      <c r="L489" s="501">
        <v>0</v>
      </c>
      <c r="M489" s="502">
        <v>0</v>
      </c>
      <c r="N489" s="502">
        <v>0</v>
      </c>
      <c r="O489" s="502">
        <v>0</v>
      </c>
      <c r="P489" s="502">
        <v>0</v>
      </c>
      <c r="Q489" s="503">
        <v>0</v>
      </c>
      <c r="R489" s="504">
        <v>0</v>
      </c>
      <c r="S489" s="505">
        <f t="shared" si="68"/>
        <v>-100</v>
      </c>
    </row>
    <row r="490" spans="1:19" ht="20.100000000000001" customHeight="1">
      <c r="A490" s="497" t="s">
        <v>1012</v>
      </c>
      <c r="B490" s="498" t="s">
        <v>1013</v>
      </c>
      <c r="C490" s="499" t="s">
        <v>9</v>
      </c>
      <c r="D490" s="614" t="s">
        <v>558</v>
      </c>
      <c r="E490" s="501">
        <v>0</v>
      </c>
      <c r="F490" s="502">
        <v>0</v>
      </c>
      <c r="G490" s="502">
        <v>0.3</v>
      </c>
      <c r="H490" s="502">
        <v>0</v>
      </c>
      <c r="I490" s="502">
        <v>0.48</v>
      </c>
      <c r="J490" s="503">
        <v>1.72</v>
      </c>
      <c r="K490" s="504">
        <v>2.2000000000000002</v>
      </c>
      <c r="L490" s="501">
        <v>0</v>
      </c>
      <c r="M490" s="502">
        <v>0</v>
      </c>
      <c r="N490" s="502">
        <v>0</v>
      </c>
      <c r="O490" s="502">
        <v>0</v>
      </c>
      <c r="P490" s="502">
        <v>0.71</v>
      </c>
      <c r="Q490" s="503">
        <v>0.9</v>
      </c>
      <c r="R490" s="504">
        <v>1.6099999999999999</v>
      </c>
      <c r="S490" s="505">
        <f t="shared" si="68"/>
        <v>-26.818181818181831</v>
      </c>
    </row>
    <row r="491" spans="1:19" ht="20.100000000000001" customHeight="1">
      <c r="A491" s="497" t="s">
        <v>1014</v>
      </c>
      <c r="B491" s="498" t="s">
        <v>1015</v>
      </c>
      <c r="C491" s="499" t="s">
        <v>904</v>
      </c>
      <c r="D491" s="614" t="s">
        <v>863</v>
      </c>
      <c r="E491" s="501">
        <v>0</v>
      </c>
      <c r="F491" s="502">
        <v>0</v>
      </c>
      <c r="G491" s="502">
        <v>0.09</v>
      </c>
      <c r="H491" s="502">
        <v>0</v>
      </c>
      <c r="I491" s="502">
        <v>0.03</v>
      </c>
      <c r="J491" s="503">
        <v>0.25</v>
      </c>
      <c r="K491" s="504">
        <v>0.28000000000000003</v>
      </c>
      <c r="L491" s="501">
        <v>0</v>
      </c>
      <c r="M491" s="502">
        <v>0</v>
      </c>
      <c r="N491" s="502">
        <v>0.37</v>
      </c>
      <c r="O491" s="502">
        <v>0</v>
      </c>
      <c r="P491" s="502">
        <v>0.11</v>
      </c>
      <c r="Q491" s="503">
        <v>0.64</v>
      </c>
      <c r="R491" s="504">
        <v>0.75</v>
      </c>
      <c r="S491" s="505">
        <f t="shared" si="68"/>
        <v>167.85714285714283</v>
      </c>
    </row>
    <row r="492" spans="1:19" ht="20.100000000000001" customHeight="1">
      <c r="A492" s="497" t="s">
        <v>1028</v>
      </c>
      <c r="B492" s="498" t="s">
        <v>1446</v>
      </c>
      <c r="C492" s="499" t="s">
        <v>904</v>
      </c>
      <c r="D492" s="614" t="s">
        <v>863</v>
      </c>
      <c r="E492" s="501">
        <v>0</v>
      </c>
      <c r="F492" s="502">
        <v>0</v>
      </c>
      <c r="G492" s="502">
        <v>7.0000000000000007E-2</v>
      </c>
      <c r="H492" s="502">
        <v>0</v>
      </c>
      <c r="I492" s="502">
        <v>0</v>
      </c>
      <c r="J492" s="503">
        <v>0.16</v>
      </c>
      <c r="K492" s="504">
        <v>0.16</v>
      </c>
      <c r="L492" s="501">
        <v>0</v>
      </c>
      <c r="M492" s="502">
        <v>0</v>
      </c>
      <c r="N492" s="502">
        <v>0</v>
      </c>
      <c r="O492" s="502">
        <v>0</v>
      </c>
      <c r="P492" s="502">
        <v>0.09</v>
      </c>
      <c r="Q492" s="503">
        <v>0.18</v>
      </c>
      <c r="R492" s="504">
        <v>0.27</v>
      </c>
      <c r="S492" s="505">
        <f t="shared" si="68"/>
        <v>68.75</v>
      </c>
    </row>
    <row r="493" spans="1:19" ht="20.100000000000001" customHeight="1">
      <c r="A493" s="497" t="s">
        <v>1030</v>
      </c>
      <c r="B493" s="498" t="s">
        <v>1031</v>
      </c>
      <c r="C493" s="499" t="s">
        <v>9</v>
      </c>
      <c r="D493" s="614" t="s">
        <v>558</v>
      </c>
      <c r="E493" s="501">
        <v>0</v>
      </c>
      <c r="F493" s="502">
        <v>0</v>
      </c>
      <c r="G493" s="502">
        <v>0</v>
      </c>
      <c r="H493" s="502">
        <v>0</v>
      </c>
      <c r="I493" s="502">
        <v>0.04</v>
      </c>
      <c r="J493" s="503">
        <v>0.8</v>
      </c>
      <c r="K493" s="504">
        <v>0.84000000000000008</v>
      </c>
      <c r="L493" s="501">
        <v>0</v>
      </c>
      <c r="M493" s="502">
        <v>0.02</v>
      </c>
      <c r="N493" s="502">
        <v>7.0000000000000007E-2</v>
      </c>
      <c r="O493" s="502">
        <v>0</v>
      </c>
      <c r="P493" s="502">
        <v>0.44</v>
      </c>
      <c r="Q493" s="503">
        <v>0.39</v>
      </c>
      <c r="R493" s="504">
        <v>0.83000000000000007</v>
      </c>
      <c r="S493" s="505">
        <f t="shared" si="68"/>
        <v>-1.1904761904761862</v>
      </c>
    </row>
    <row r="494" spans="1:19" ht="20.100000000000001" customHeight="1">
      <c r="A494" s="497" t="s">
        <v>1032</v>
      </c>
      <c r="B494" s="498" t="s">
        <v>1033</v>
      </c>
      <c r="C494" s="499" t="s">
        <v>9</v>
      </c>
      <c r="D494" s="614" t="s">
        <v>558</v>
      </c>
      <c r="E494" s="501">
        <v>0</v>
      </c>
      <c r="F494" s="502">
        <v>0</v>
      </c>
      <c r="G494" s="502">
        <v>0.2</v>
      </c>
      <c r="H494" s="502">
        <v>0</v>
      </c>
      <c r="I494" s="502">
        <v>0.35</v>
      </c>
      <c r="J494" s="503">
        <v>1.99</v>
      </c>
      <c r="K494" s="504">
        <v>2.34</v>
      </c>
      <c r="L494" s="501">
        <v>0</v>
      </c>
      <c r="M494" s="502">
        <v>0</v>
      </c>
      <c r="N494" s="502">
        <v>0.27</v>
      </c>
      <c r="O494" s="502">
        <v>0</v>
      </c>
      <c r="P494" s="502">
        <v>0.3</v>
      </c>
      <c r="Q494" s="503">
        <v>1.74</v>
      </c>
      <c r="R494" s="504">
        <v>2.04</v>
      </c>
      <c r="S494" s="505">
        <f t="shared" si="68"/>
        <v>-12.820512820512809</v>
      </c>
    </row>
    <row r="495" spans="1:19" ht="20.100000000000001" customHeight="1">
      <c r="A495" s="497" t="s">
        <v>1034</v>
      </c>
      <c r="B495" s="498" t="s">
        <v>1447</v>
      </c>
      <c r="C495" s="499" t="s">
        <v>9</v>
      </c>
      <c r="D495" s="614" t="s">
        <v>558</v>
      </c>
      <c r="E495" s="501">
        <v>0</v>
      </c>
      <c r="F495" s="502">
        <v>0</v>
      </c>
      <c r="G495" s="502">
        <v>0.26</v>
      </c>
      <c r="H495" s="502">
        <v>0</v>
      </c>
      <c r="I495" s="502">
        <v>0.12</v>
      </c>
      <c r="J495" s="503">
        <v>2.98</v>
      </c>
      <c r="K495" s="504">
        <v>3.1</v>
      </c>
      <c r="L495" s="501">
        <v>0</v>
      </c>
      <c r="M495" s="502">
        <v>0.03</v>
      </c>
      <c r="N495" s="502">
        <v>0.47</v>
      </c>
      <c r="O495" s="502">
        <v>0</v>
      </c>
      <c r="P495" s="502">
        <v>0.49</v>
      </c>
      <c r="Q495" s="503">
        <v>1.69</v>
      </c>
      <c r="R495" s="504">
        <v>2.1799999999999997</v>
      </c>
      <c r="S495" s="505">
        <f t="shared" si="68"/>
        <v>-29.677419354838719</v>
      </c>
    </row>
    <row r="496" spans="1:19" ht="20.100000000000001" customHeight="1">
      <c r="A496" s="497" t="s">
        <v>1038</v>
      </c>
      <c r="B496" s="498" t="s">
        <v>1039</v>
      </c>
      <c r="C496" s="499" t="s">
        <v>9</v>
      </c>
      <c r="D496" s="614" t="s">
        <v>558</v>
      </c>
      <c r="E496" s="501">
        <v>0</v>
      </c>
      <c r="F496" s="502">
        <v>0</v>
      </c>
      <c r="G496" s="502">
        <v>0</v>
      </c>
      <c r="H496" s="502">
        <v>0</v>
      </c>
      <c r="I496" s="502">
        <v>0</v>
      </c>
      <c r="J496" s="503">
        <v>0.49</v>
      </c>
      <c r="K496" s="504">
        <v>0.49</v>
      </c>
      <c r="L496" s="501">
        <v>0</v>
      </c>
      <c r="M496" s="502">
        <v>0</v>
      </c>
      <c r="N496" s="502">
        <v>0</v>
      </c>
      <c r="O496" s="502">
        <v>0</v>
      </c>
      <c r="P496" s="502">
        <v>0.19</v>
      </c>
      <c r="Q496" s="503">
        <v>0</v>
      </c>
      <c r="R496" s="504">
        <v>0.19</v>
      </c>
      <c r="S496" s="505">
        <f t="shared" si="68"/>
        <v>-61.224489795918366</v>
      </c>
    </row>
    <row r="497" spans="1:19" ht="20.100000000000001" customHeight="1">
      <c r="A497" s="497" t="s">
        <v>1042</v>
      </c>
      <c r="B497" s="498" t="s">
        <v>1045</v>
      </c>
      <c r="C497" s="499" t="s">
        <v>904</v>
      </c>
      <c r="D497" s="614" t="s">
        <v>863</v>
      </c>
      <c r="E497" s="501">
        <v>0</v>
      </c>
      <c r="F497" s="502">
        <v>0</v>
      </c>
      <c r="G497" s="502">
        <v>0.25</v>
      </c>
      <c r="H497" s="502">
        <v>0</v>
      </c>
      <c r="I497" s="502">
        <v>0.05</v>
      </c>
      <c r="J497" s="503">
        <v>0.88</v>
      </c>
      <c r="K497" s="504">
        <v>0.93</v>
      </c>
      <c r="L497" s="501">
        <v>0</v>
      </c>
      <c r="M497" s="502">
        <v>0.02</v>
      </c>
      <c r="N497" s="502">
        <v>0</v>
      </c>
      <c r="O497" s="502">
        <v>0</v>
      </c>
      <c r="P497" s="502">
        <v>0</v>
      </c>
      <c r="Q497" s="503">
        <v>0.63</v>
      </c>
      <c r="R497" s="504">
        <v>0.63</v>
      </c>
      <c r="S497" s="505">
        <f t="shared" si="68"/>
        <v>-32.258064516129039</v>
      </c>
    </row>
    <row r="498" spans="1:19" ht="20.100000000000001" customHeight="1">
      <c r="A498" s="497" t="s">
        <v>1048</v>
      </c>
      <c r="B498" s="498" t="s">
        <v>1049</v>
      </c>
      <c r="C498" s="499" t="s">
        <v>904</v>
      </c>
      <c r="D498" s="614" t="s">
        <v>863</v>
      </c>
      <c r="E498" s="501">
        <v>0</v>
      </c>
      <c r="F498" s="502">
        <v>0</v>
      </c>
      <c r="G498" s="502">
        <v>0</v>
      </c>
      <c r="H498" s="502">
        <v>0</v>
      </c>
      <c r="I498" s="502">
        <v>0</v>
      </c>
      <c r="J498" s="503">
        <v>0.1</v>
      </c>
      <c r="K498" s="504">
        <v>0.1</v>
      </c>
      <c r="L498" s="501">
        <v>0</v>
      </c>
      <c r="M498" s="502">
        <v>0</v>
      </c>
      <c r="N498" s="502">
        <v>0.4</v>
      </c>
      <c r="O498" s="502">
        <v>0</v>
      </c>
      <c r="P498" s="502">
        <v>0.02</v>
      </c>
      <c r="Q498" s="503">
        <v>0.78</v>
      </c>
      <c r="R498" s="504">
        <v>0.8</v>
      </c>
      <c r="S498" s="505">
        <f t="shared" si="68"/>
        <v>700</v>
      </c>
    </row>
    <row r="499" spans="1:19" ht="20.100000000000001" customHeight="1">
      <c r="A499" s="497" t="s">
        <v>1054</v>
      </c>
      <c r="B499" s="498" t="s">
        <v>1503</v>
      </c>
      <c r="C499" s="499" t="s">
        <v>904</v>
      </c>
      <c r="D499" s="614" t="s">
        <v>863</v>
      </c>
      <c r="E499" s="501">
        <v>0</v>
      </c>
      <c r="F499" s="502">
        <v>0</v>
      </c>
      <c r="G499" s="502">
        <v>0.13</v>
      </c>
      <c r="H499" s="502">
        <v>0</v>
      </c>
      <c r="I499" s="502">
        <v>0.05</v>
      </c>
      <c r="J499" s="503">
        <v>0.31</v>
      </c>
      <c r="K499" s="504">
        <v>0.36</v>
      </c>
      <c r="L499" s="501">
        <v>0</v>
      </c>
      <c r="M499" s="502">
        <v>0.05</v>
      </c>
      <c r="N499" s="502">
        <v>0</v>
      </c>
      <c r="O499" s="502">
        <v>0</v>
      </c>
      <c r="P499" s="502">
        <v>0</v>
      </c>
      <c r="Q499" s="503">
        <v>0.37</v>
      </c>
      <c r="R499" s="504">
        <v>0.37</v>
      </c>
      <c r="S499" s="505">
        <f t="shared" si="68"/>
        <v>2.7777777777777901</v>
      </c>
    </row>
    <row r="500" spans="1:19" ht="20.100000000000001" customHeight="1">
      <c r="A500" s="497" t="s">
        <v>1056</v>
      </c>
      <c r="B500" s="498" t="s">
        <v>1077</v>
      </c>
      <c r="C500" s="499" t="s">
        <v>904</v>
      </c>
      <c r="D500" s="614" t="s">
        <v>863</v>
      </c>
      <c r="E500" s="501">
        <v>0</v>
      </c>
      <c r="F500" s="502">
        <v>0</v>
      </c>
      <c r="G500" s="502">
        <v>0</v>
      </c>
      <c r="H500" s="502">
        <v>0</v>
      </c>
      <c r="I500" s="502">
        <v>0.06</v>
      </c>
      <c r="J500" s="503">
        <v>1.32</v>
      </c>
      <c r="K500" s="504">
        <v>1.3800000000000001</v>
      </c>
      <c r="L500" s="501">
        <v>0</v>
      </c>
      <c r="M500" s="502">
        <v>0.02</v>
      </c>
      <c r="N500" s="502">
        <v>0.42</v>
      </c>
      <c r="O500" s="502">
        <v>0</v>
      </c>
      <c r="P500" s="502">
        <v>0.41</v>
      </c>
      <c r="Q500" s="503">
        <v>1.08</v>
      </c>
      <c r="R500" s="504">
        <v>1.49</v>
      </c>
      <c r="S500" s="505">
        <f t="shared" si="68"/>
        <v>7.9710144927536142</v>
      </c>
    </row>
    <row r="501" spans="1:19" ht="20.100000000000001" customHeight="1">
      <c r="A501" s="497" t="s">
        <v>1057</v>
      </c>
      <c r="B501" s="498" t="s">
        <v>1058</v>
      </c>
      <c r="C501" s="499" t="s">
        <v>9</v>
      </c>
      <c r="D501" s="614" t="s">
        <v>558</v>
      </c>
      <c r="E501" s="501">
        <v>0.02</v>
      </c>
      <c r="F501" s="502">
        <v>0</v>
      </c>
      <c r="G501" s="502">
        <v>0.11</v>
      </c>
      <c r="H501" s="502">
        <v>0</v>
      </c>
      <c r="I501" s="502">
        <v>0</v>
      </c>
      <c r="J501" s="503">
        <v>0.04</v>
      </c>
      <c r="K501" s="504">
        <v>0.04</v>
      </c>
      <c r="L501" s="501">
        <v>0</v>
      </c>
      <c r="M501" s="502">
        <v>0.03</v>
      </c>
      <c r="N501" s="502">
        <v>0.02</v>
      </c>
      <c r="O501" s="502">
        <v>0</v>
      </c>
      <c r="P501" s="502">
        <v>0</v>
      </c>
      <c r="Q501" s="503">
        <v>0.24</v>
      </c>
      <c r="R501" s="504">
        <v>0.24</v>
      </c>
      <c r="S501" s="505">
        <f t="shared" si="68"/>
        <v>500</v>
      </c>
    </row>
    <row r="502" spans="1:19" ht="20.100000000000001" customHeight="1">
      <c r="A502" s="497" t="s">
        <v>461</v>
      </c>
      <c r="B502" s="498" t="s">
        <v>462</v>
      </c>
      <c r="C502" s="499" t="s">
        <v>9</v>
      </c>
      <c r="D502" s="614" t="s">
        <v>558</v>
      </c>
      <c r="E502" s="501">
        <v>0</v>
      </c>
      <c r="F502" s="502">
        <v>0.06</v>
      </c>
      <c r="G502" s="502">
        <v>1.1599999999999999</v>
      </c>
      <c r="H502" s="502">
        <v>0</v>
      </c>
      <c r="I502" s="502">
        <v>1.89</v>
      </c>
      <c r="J502" s="503">
        <v>2.37</v>
      </c>
      <c r="K502" s="504">
        <v>4.26</v>
      </c>
      <c r="L502" s="501">
        <v>0</v>
      </c>
      <c r="M502" s="502">
        <v>0</v>
      </c>
      <c r="N502" s="502">
        <v>1.52</v>
      </c>
      <c r="O502" s="502">
        <v>0</v>
      </c>
      <c r="P502" s="502">
        <v>0.63</v>
      </c>
      <c r="Q502" s="503">
        <v>2.96</v>
      </c>
      <c r="R502" s="504">
        <v>3.59</v>
      </c>
      <c r="S502" s="525">
        <f t="shared" ref="S502" si="69">((R502/K502)-1)*100</f>
        <v>-15.727699530516425</v>
      </c>
    </row>
    <row r="503" spans="1:19" ht="20.100000000000001" customHeight="1">
      <c r="A503" s="497" t="s">
        <v>1286</v>
      </c>
      <c r="B503" s="498" t="s">
        <v>1449</v>
      </c>
      <c r="C503" s="499" t="s">
        <v>9</v>
      </c>
      <c r="D503" s="614" t="s">
        <v>558</v>
      </c>
      <c r="E503" s="501">
        <v>0</v>
      </c>
      <c r="F503" s="502">
        <v>0</v>
      </c>
      <c r="G503" s="502">
        <v>0</v>
      </c>
      <c r="H503" s="502">
        <v>0</v>
      </c>
      <c r="I503" s="502">
        <v>0</v>
      </c>
      <c r="J503" s="503">
        <v>0</v>
      </c>
      <c r="K503" s="504">
        <v>0</v>
      </c>
      <c r="L503" s="501">
        <v>0</v>
      </c>
      <c r="M503" s="502">
        <v>0.12</v>
      </c>
      <c r="N503" s="502">
        <v>0.31</v>
      </c>
      <c r="O503" s="502">
        <v>0</v>
      </c>
      <c r="P503" s="502">
        <v>0.08</v>
      </c>
      <c r="Q503" s="503">
        <v>1.57</v>
      </c>
      <c r="R503" s="504">
        <v>1.6500000000000001</v>
      </c>
      <c r="S503" s="525"/>
    </row>
    <row r="504" spans="1:19" ht="20.100000000000001" customHeight="1">
      <c r="A504" s="521"/>
      <c r="B504" s="524"/>
      <c r="C504" s="562"/>
      <c r="D504" s="570"/>
      <c r="E504" s="521"/>
      <c r="F504" s="522"/>
      <c r="G504" s="522"/>
      <c r="H504" s="522"/>
      <c r="I504" s="522"/>
      <c r="J504" s="523"/>
      <c r="K504" s="524"/>
      <c r="L504" s="521"/>
      <c r="M504" s="522"/>
      <c r="N504" s="522"/>
      <c r="O504" s="522"/>
      <c r="P504" s="522"/>
      <c r="Q504" s="523"/>
      <c r="R504" s="524"/>
      <c r="S504" s="525"/>
    </row>
    <row r="505" spans="1:19" ht="20.100000000000001" customHeight="1">
      <c r="A505" s="564" t="s">
        <v>280</v>
      </c>
      <c r="B505" s="565"/>
      <c r="C505" s="491"/>
      <c r="D505" s="492"/>
      <c r="E505" s="530">
        <f>SUM(E437:E504)</f>
        <v>0.51</v>
      </c>
      <c r="F505" s="531">
        <f t="shared" ref="F505:R505" si="70">SUM(F437:F504)</f>
        <v>15.410000000000002</v>
      </c>
      <c r="G505" s="531">
        <f t="shared" si="70"/>
        <v>94.47999999999999</v>
      </c>
      <c r="H505" s="531">
        <f t="shared" si="70"/>
        <v>0.37</v>
      </c>
      <c r="I505" s="531">
        <f t="shared" si="70"/>
        <v>66.17</v>
      </c>
      <c r="J505" s="531">
        <f t="shared" si="70"/>
        <v>304.73000000000025</v>
      </c>
      <c r="K505" s="532">
        <f t="shared" si="70"/>
        <v>370.90000000000003</v>
      </c>
      <c r="L505" s="530">
        <f t="shared" si="70"/>
        <v>0.44</v>
      </c>
      <c r="M505" s="531">
        <f t="shared" si="70"/>
        <v>13.179999999999998</v>
      </c>
      <c r="N505" s="531">
        <f t="shared" si="70"/>
        <v>94.70999999999998</v>
      </c>
      <c r="O505" s="531">
        <f t="shared" si="70"/>
        <v>0</v>
      </c>
      <c r="P505" s="531">
        <f t="shared" si="70"/>
        <v>79.139999999999958</v>
      </c>
      <c r="Q505" s="531">
        <f t="shared" si="70"/>
        <v>314.96999999999991</v>
      </c>
      <c r="R505" s="532">
        <f t="shared" si="70"/>
        <v>394.11000000000007</v>
      </c>
      <c r="S505" s="533">
        <f t="shared" ref="S505" si="71">((R505/K505)-1)*100</f>
        <v>6.2577514154758873</v>
      </c>
    </row>
    <row r="506" spans="1:19" ht="20.100000000000001" customHeight="1">
      <c r="A506" s="557"/>
      <c r="B506" s="558"/>
      <c r="C506" s="559"/>
      <c r="D506" s="520"/>
      <c r="E506" s="538"/>
      <c r="F506" s="538"/>
      <c r="G506" s="538"/>
      <c r="H506" s="538"/>
      <c r="I506" s="538"/>
      <c r="J506" s="539"/>
      <c r="K506" s="538"/>
      <c r="L506" s="538"/>
      <c r="M506" s="538"/>
      <c r="N506" s="538"/>
      <c r="O506" s="538"/>
      <c r="P506" s="538"/>
      <c r="Q506" s="539"/>
      <c r="R506" s="538"/>
      <c r="S506" s="540"/>
    </row>
    <row r="507" spans="1:19" ht="20.100000000000001" customHeight="1">
      <c r="A507" s="473"/>
      <c r="B507" s="474"/>
      <c r="C507" s="475"/>
      <c r="D507" s="476"/>
      <c r="E507" s="1375" t="s">
        <v>1467</v>
      </c>
      <c r="F507" s="1376"/>
      <c r="G507" s="1376"/>
      <c r="H507" s="1376"/>
      <c r="I507" s="1376"/>
      <c r="J507" s="1376"/>
      <c r="K507" s="1377"/>
      <c r="L507" s="1375" t="s">
        <v>1468</v>
      </c>
      <c r="M507" s="1376"/>
      <c r="N507" s="1376"/>
      <c r="O507" s="1376"/>
      <c r="P507" s="1376"/>
      <c r="Q507" s="1376"/>
      <c r="R507" s="1377"/>
      <c r="S507" s="477"/>
    </row>
    <row r="508" spans="1:19" ht="39.950000000000003" customHeight="1">
      <c r="A508" s="479" t="s">
        <v>248</v>
      </c>
      <c r="B508" s="480" t="s">
        <v>57</v>
      </c>
      <c r="C508" s="481" t="s">
        <v>249</v>
      </c>
      <c r="D508" s="482" t="s">
        <v>250</v>
      </c>
      <c r="E508" s="483" t="s">
        <v>1405</v>
      </c>
      <c r="F508" s="484" t="s">
        <v>1499</v>
      </c>
      <c r="G508" s="818" t="s">
        <v>1498</v>
      </c>
      <c r="H508" s="845" t="s">
        <v>1513</v>
      </c>
      <c r="I508" s="845" t="s">
        <v>1514</v>
      </c>
      <c r="J508" s="818" t="s">
        <v>1406</v>
      </c>
      <c r="K508" s="274" t="s">
        <v>1515</v>
      </c>
      <c r="L508" s="483" t="s">
        <v>1405</v>
      </c>
      <c r="M508" s="484" t="s">
        <v>1499</v>
      </c>
      <c r="N508" s="818" t="s">
        <v>1498</v>
      </c>
      <c r="O508" s="845" t="s">
        <v>1513</v>
      </c>
      <c r="P508" s="845" t="s">
        <v>1514</v>
      </c>
      <c r="Q508" s="818" t="s">
        <v>1406</v>
      </c>
      <c r="R508" s="274" t="s">
        <v>1515</v>
      </c>
      <c r="S508" s="487" t="s">
        <v>1140</v>
      </c>
    </row>
    <row r="509" spans="1:19" ht="20.100000000000001" customHeight="1">
      <c r="A509" s="566" t="s">
        <v>258</v>
      </c>
      <c r="B509" s="567" t="s">
        <v>79</v>
      </c>
      <c r="C509" s="491" t="s">
        <v>60</v>
      </c>
      <c r="D509" s="492"/>
      <c r="E509" s="493" t="s">
        <v>60</v>
      </c>
      <c r="F509" s="494"/>
      <c r="G509" s="494"/>
      <c r="H509" s="494"/>
      <c r="I509" s="494"/>
      <c r="J509" s="494" t="s">
        <v>60</v>
      </c>
      <c r="K509" s="495"/>
      <c r="L509" s="493" t="s">
        <v>60</v>
      </c>
      <c r="M509" s="494" t="s">
        <v>60</v>
      </c>
      <c r="N509" s="494"/>
      <c r="O509" s="494"/>
      <c r="P509" s="494"/>
      <c r="Q509" s="494"/>
      <c r="R509" s="495" t="s">
        <v>60</v>
      </c>
      <c r="S509" s="496"/>
    </row>
    <row r="510" spans="1:19" ht="20.100000000000001" customHeight="1">
      <c r="A510" s="497" t="s">
        <v>780</v>
      </c>
      <c r="B510" s="661" t="s">
        <v>781</v>
      </c>
      <c r="C510" s="499" t="s">
        <v>9</v>
      </c>
      <c r="D510" s="662" t="s">
        <v>130</v>
      </c>
      <c r="E510" s="501">
        <v>0</v>
      </c>
      <c r="F510" s="502">
        <v>0.42</v>
      </c>
      <c r="G510" s="502">
        <v>0</v>
      </c>
      <c r="H510" s="502">
        <v>0</v>
      </c>
      <c r="I510" s="502">
        <v>0</v>
      </c>
      <c r="J510" s="503">
        <v>0.41</v>
      </c>
      <c r="K510" s="504">
        <v>0.41</v>
      </c>
      <c r="L510" s="501">
        <v>0</v>
      </c>
      <c r="M510" s="502">
        <v>0</v>
      </c>
      <c r="N510" s="502">
        <v>0</v>
      </c>
      <c r="O510" s="502">
        <v>0</v>
      </c>
      <c r="P510" s="502">
        <v>0</v>
      </c>
      <c r="Q510" s="503">
        <v>0</v>
      </c>
      <c r="R510" s="504">
        <v>0</v>
      </c>
      <c r="S510" s="505">
        <f t="shared" ref="S510:S572" si="72">((R510/K510)-1)*100</f>
        <v>-100</v>
      </c>
    </row>
    <row r="511" spans="1:19" ht="20.100000000000001" customHeight="1">
      <c r="A511" s="497" t="s">
        <v>329</v>
      </c>
      <c r="B511" s="498" t="s">
        <v>330</v>
      </c>
      <c r="C511" s="499" t="s">
        <v>9</v>
      </c>
      <c r="D511" s="614" t="s">
        <v>130</v>
      </c>
      <c r="E511" s="501">
        <v>0</v>
      </c>
      <c r="F511" s="502">
        <v>1.42</v>
      </c>
      <c r="G511" s="502">
        <v>1.94</v>
      </c>
      <c r="H511" s="502">
        <v>0</v>
      </c>
      <c r="I511" s="502">
        <v>5.64</v>
      </c>
      <c r="J511" s="503">
        <v>11.22</v>
      </c>
      <c r="K511" s="504">
        <v>16.86</v>
      </c>
      <c r="L511" s="501">
        <v>0</v>
      </c>
      <c r="M511" s="502">
        <v>1.17</v>
      </c>
      <c r="N511" s="502">
        <v>2.17</v>
      </c>
      <c r="O511" s="502">
        <v>0</v>
      </c>
      <c r="P511" s="502">
        <v>5.05</v>
      </c>
      <c r="Q511" s="503">
        <v>6.35</v>
      </c>
      <c r="R511" s="504">
        <v>11.399999999999999</v>
      </c>
      <c r="S511" s="505">
        <f t="shared" si="72"/>
        <v>-32.384341637010685</v>
      </c>
    </row>
    <row r="512" spans="1:19" ht="20.100000000000001" customHeight="1">
      <c r="A512" s="497" t="s">
        <v>379</v>
      </c>
      <c r="B512" s="612" t="s">
        <v>465</v>
      </c>
      <c r="C512" s="499" t="s">
        <v>9</v>
      </c>
      <c r="D512" s="614" t="s">
        <v>130</v>
      </c>
      <c r="E512" s="501">
        <v>0</v>
      </c>
      <c r="F512" s="502">
        <v>0</v>
      </c>
      <c r="G512" s="502">
        <v>0.2</v>
      </c>
      <c r="H512" s="502">
        <v>0</v>
      </c>
      <c r="I512" s="502">
        <v>0.19</v>
      </c>
      <c r="J512" s="503">
        <v>0.92</v>
      </c>
      <c r="K512" s="504">
        <v>1.1100000000000001</v>
      </c>
      <c r="L512" s="501">
        <v>0</v>
      </c>
      <c r="M512" s="502">
        <v>0</v>
      </c>
      <c r="N512" s="502">
        <v>0.22</v>
      </c>
      <c r="O512" s="502">
        <v>0</v>
      </c>
      <c r="P512" s="502">
        <v>0.19</v>
      </c>
      <c r="Q512" s="503">
        <v>0.45</v>
      </c>
      <c r="R512" s="504">
        <v>0.64</v>
      </c>
      <c r="S512" s="505">
        <f t="shared" si="72"/>
        <v>-42.342342342342342</v>
      </c>
    </row>
    <row r="513" spans="1:19" ht="20.100000000000001" customHeight="1">
      <c r="A513" s="497" t="s">
        <v>380</v>
      </c>
      <c r="B513" s="612" t="s">
        <v>466</v>
      </c>
      <c r="C513" s="499" t="s">
        <v>9</v>
      </c>
      <c r="D513" s="614" t="s">
        <v>130</v>
      </c>
      <c r="E513" s="501">
        <v>0</v>
      </c>
      <c r="F513" s="502">
        <v>0</v>
      </c>
      <c r="G513" s="502">
        <v>0.08</v>
      </c>
      <c r="H513" s="502">
        <v>0</v>
      </c>
      <c r="I513" s="502">
        <v>0</v>
      </c>
      <c r="J513" s="503">
        <v>2.02</v>
      </c>
      <c r="K513" s="504">
        <v>2.02</v>
      </c>
      <c r="L513" s="501">
        <v>0</v>
      </c>
      <c r="M513" s="502">
        <v>0</v>
      </c>
      <c r="N513" s="502">
        <v>0.17</v>
      </c>
      <c r="O513" s="502">
        <v>0</v>
      </c>
      <c r="P513" s="502">
        <v>0.24</v>
      </c>
      <c r="Q513" s="503">
        <v>0.68</v>
      </c>
      <c r="R513" s="504">
        <v>0.92</v>
      </c>
      <c r="S513" s="505">
        <f t="shared" si="72"/>
        <v>-54.455445544554458</v>
      </c>
    </row>
    <row r="514" spans="1:19" ht="20.100000000000001" customHeight="1">
      <c r="A514" s="497" t="s">
        <v>467</v>
      </c>
      <c r="B514" s="612" t="s">
        <v>468</v>
      </c>
      <c r="C514" s="499" t="s">
        <v>9</v>
      </c>
      <c r="D514" s="614" t="s">
        <v>130</v>
      </c>
      <c r="E514" s="501">
        <v>0</v>
      </c>
      <c r="F514" s="502">
        <v>0</v>
      </c>
      <c r="G514" s="502">
        <v>0</v>
      </c>
      <c r="H514" s="502">
        <v>0</v>
      </c>
      <c r="I514" s="502">
        <v>0</v>
      </c>
      <c r="J514" s="503">
        <v>0.82</v>
      </c>
      <c r="K514" s="504">
        <v>0.82</v>
      </c>
      <c r="L514" s="501">
        <v>0</v>
      </c>
      <c r="M514" s="502">
        <v>0</v>
      </c>
      <c r="N514" s="502">
        <v>0</v>
      </c>
      <c r="O514" s="502">
        <v>0</v>
      </c>
      <c r="P514" s="502">
        <v>0</v>
      </c>
      <c r="Q514" s="503">
        <v>0</v>
      </c>
      <c r="R514" s="504">
        <v>0</v>
      </c>
      <c r="S514" s="505">
        <f t="shared" si="72"/>
        <v>-100</v>
      </c>
    </row>
    <row r="515" spans="1:19" ht="20.100000000000001" customHeight="1">
      <c r="A515" s="497" t="s">
        <v>469</v>
      </c>
      <c r="B515" s="612" t="s">
        <v>470</v>
      </c>
      <c r="C515" s="499" t="s">
        <v>9</v>
      </c>
      <c r="D515" s="614" t="s">
        <v>130</v>
      </c>
      <c r="E515" s="501">
        <v>0</v>
      </c>
      <c r="F515" s="502">
        <v>0.51</v>
      </c>
      <c r="G515" s="502">
        <v>0.36</v>
      </c>
      <c r="H515" s="502">
        <v>0</v>
      </c>
      <c r="I515" s="502">
        <v>0.54</v>
      </c>
      <c r="J515" s="503">
        <v>0.94</v>
      </c>
      <c r="K515" s="504">
        <v>1.48</v>
      </c>
      <c r="L515" s="501">
        <v>0</v>
      </c>
      <c r="M515" s="502">
        <v>0.16</v>
      </c>
      <c r="N515" s="502">
        <v>0.43</v>
      </c>
      <c r="O515" s="502">
        <v>0</v>
      </c>
      <c r="P515" s="502">
        <v>0.28999999999999998</v>
      </c>
      <c r="Q515" s="503">
        <v>1.4</v>
      </c>
      <c r="R515" s="504">
        <v>1.69</v>
      </c>
      <c r="S515" s="505">
        <f t="shared" si="72"/>
        <v>14.189189189189189</v>
      </c>
    </row>
    <row r="516" spans="1:19" ht="20.100000000000001" customHeight="1">
      <c r="A516" s="497" t="s">
        <v>19</v>
      </c>
      <c r="B516" s="612" t="s">
        <v>210</v>
      </c>
      <c r="C516" s="499" t="s">
        <v>9</v>
      </c>
      <c r="D516" s="614" t="s">
        <v>130</v>
      </c>
      <c r="E516" s="501">
        <v>0.01</v>
      </c>
      <c r="F516" s="502">
        <v>0</v>
      </c>
      <c r="G516" s="502">
        <v>1.93</v>
      </c>
      <c r="H516" s="502">
        <v>0</v>
      </c>
      <c r="I516" s="502">
        <v>2.81</v>
      </c>
      <c r="J516" s="503">
        <v>7.63</v>
      </c>
      <c r="K516" s="504">
        <v>10.44</v>
      </c>
      <c r="L516" s="501">
        <v>0</v>
      </c>
      <c r="M516" s="502">
        <v>0.72</v>
      </c>
      <c r="N516" s="502">
        <v>1.46</v>
      </c>
      <c r="O516" s="502">
        <v>0</v>
      </c>
      <c r="P516" s="502">
        <v>2.4700000000000002</v>
      </c>
      <c r="Q516" s="503">
        <v>7.89</v>
      </c>
      <c r="R516" s="504">
        <v>10.36</v>
      </c>
      <c r="S516" s="505">
        <f t="shared" si="72"/>
        <v>-0.76628352490420992</v>
      </c>
    </row>
    <row r="517" spans="1:19" ht="20.100000000000001" customHeight="1">
      <c r="A517" s="497" t="s">
        <v>22</v>
      </c>
      <c r="B517" s="612" t="s">
        <v>1127</v>
      </c>
      <c r="C517" s="499" t="s">
        <v>9</v>
      </c>
      <c r="D517" s="614" t="s">
        <v>130</v>
      </c>
      <c r="E517" s="501">
        <v>0.01</v>
      </c>
      <c r="F517" s="502">
        <v>0</v>
      </c>
      <c r="G517" s="502">
        <v>1.39</v>
      </c>
      <c r="H517" s="502">
        <v>0</v>
      </c>
      <c r="I517" s="502">
        <v>1.41</v>
      </c>
      <c r="J517" s="503">
        <v>6.23</v>
      </c>
      <c r="K517" s="504">
        <v>7.6400000000000006</v>
      </c>
      <c r="L517" s="501">
        <v>0</v>
      </c>
      <c r="M517" s="502">
        <v>0</v>
      </c>
      <c r="N517" s="502">
        <v>1.52</v>
      </c>
      <c r="O517" s="502">
        <v>0</v>
      </c>
      <c r="P517" s="502">
        <v>1.88</v>
      </c>
      <c r="Q517" s="503">
        <v>4.8</v>
      </c>
      <c r="R517" s="504">
        <v>6.68</v>
      </c>
      <c r="S517" s="505">
        <f t="shared" si="72"/>
        <v>-12.565445026178024</v>
      </c>
    </row>
    <row r="518" spans="1:19" ht="20.100000000000001" customHeight="1">
      <c r="A518" s="497" t="s">
        <v>26</v>
      </c>
      <c r="B518" s="612" t="s">
        <v>209</v>
      </c>
      <c r="C518" s="499" t="s">
        <v>9</v>
      </c>
      <c r="D518" s="614" t="s">
        <v>130</v>
      </c>
      <c r="E518" s="501">
        <v>0</v>
      </c>
      <c r="F518" s="502">
        <v>0.22</v>
      </c>
      <c r="G518" s="502">
        <v>0</v>
      </c>
      <c r="H518" s="502">
        <v>0</v>
      </c>
      <c r="I518" s="502">
        <v>0</v>
      </c>
      <c r="J518" s="503">
        <v>0.35</v>
      </c>
      <c r="K518" s="504">
        <v>0.35</v>
      </c>
      <c r="L518" s="501">
        <v>0</v>
      </c>
      <c r="M518" s="502">
        <v>0</v>
      </c>
      <c r="N518" s="502">
        <v>0</v>
      </c>
      <c r="O518" s="502">
        <v>0</v>
      </c>
      <c r="P518" s="502">
        <v>0</v>
      </c>
      <c r="Q518" s="503">
        <v>0</v>
      </c>
      <c r="R518" s="504">
        <v>0</v>
      </c>
      <c r="S518" s="505">
        <f t="shared" si="72"/>
        <v>-100</v>
      </c>
    </row>
    <row r="519" spans="1:19" ht="20.100000000000001" customHeight="1">
      <c r="A519" s="497" t="s">
        <v>782</v>
      </c>
      <c r="B519" s="612" t="s">
        <v>783</v>
      </c>
      <c r="C519" s="499" t="s">
        <v>9</v>
      </c>
      <c r="D519" s="614" t="s">
        <v>130</v>
      </c>
      <c r="E519" s="501">
        <v>0</v>
      </c>
      <c r="F519" s="502">
        <v>0</v>
      </c>
      <c r="G519" s="502">
        <v>0</v>
      </c>
      <c r="H519" s="502">
        <v>0</v>
      </c>
      <c r="I519" s="502">
        <v>0.56000000000000005</v>
      </c>
      <c r="J519" s="503">
        <v>0.71</v>
      </c>
      <c r="K519" s="504">
        <v>1.27</v>
      </c>
      <c r="L519" s="501">
        <v>0</v>
      </c>
      <c r="M519" s="502">
        <v>0</v>
      </c>
      <c r="N519" s="502">
        <v>0</v>
      </c>
      <c r="O519" s="502">
        <v>0</v>
      </c>
      <c r="P519" s="502">
        <v>0.35</v>
      </c>
      <c r="Q519" s="503">
        <v>0</v>
      </c>
      <c r="R519" s="504">
        <v>0.35</v>
      </c>
      <c r="S519" s="505">
        <f t="shared" si="72"/>
        <v>-72.440944881889763</v>
      </c>
    </row>
    <row r="520" spans="1:19" ht="20.100000000000001" customHeight="1">
      <c r="A520" s="497" t="s">
        <v>784</v>
      </c>
      <c r="B520" s="612" t="s">
        <v>785</v>
      </c>
      <c r="C520" s="499" t="s">
        <v>9</v>
      </c>
      <c r="D520" s="614" t="s">
        <v>130</v>
      </c>
      <c r="E520" s="501">
        <v>0</v>
      </c>
      <c r="F520" s="502">
        <v>0.43</v>
      </c>
      <c r="G520" s="502">
        <v>0</v>
      </c>
      <c r="H520" s="502">
        <v>0</v>
      </c>
      <c r="I520" s="502">
        <v>0</v>
      </c>
      <c r="J520" s="503">
        <v>0.43</v>
      </c>
      <c r="K520" s="504">
        <v>0.43</v>
      </c>
      <c r="L520" s="501">
        <v>0</v>
      </c>
      <c r="M520" s="502">
        <v>0</v>
      </c>
      <c r="N520" s="502">
        <v>0</v>
      </c>
      <c r="O520" s="502">
        <v>0</v>
      </c>
      <c r="P520" s="502">
        <v>0</v>
      </c>
      <c r="Q520" s="503">
        <v>0</v>
      </c>
      <c r="R520" s="504">
        <v>0</v>
      </c>
      <c r="S520" s="505">
        <f t="shared" si="72"/>
        <v>-100</v>
      </c>
    </row>
    <row r="521" spans="1:19" ht="20.100000000000001" customHeight="1">
      <c r="A521" s="497" t="s">
        <v>907</v>
      </c>
      <c r="B521" s="498" t="s">
        <v>908</v>
      </c>
      <c r="C521" s="499" t="s">
        <v>904</v>
      </c>
      <c r="D521" s="614" t="s">
        <v>1145</v>
      </c>
      <c r="E521" s="501">
        <v>0</v>
      </c>
      <c r="F521" s="502">
        <v>0</v>
      </c>
      <c r="G521" s="502">
        <v>0</v>
      </c>
      <c r="H521" s="502">
        <v>0</v>
      </c>
      <c r="I521" s="502">
        <v>0</v>
      </c>
      <c r="J521" s="503">
        <v>0.06</v>
      </c>
      <c r="K521" s="504">
        <v>0.06</v>
      </c>
      <c r="L521" s="501">
        <v>0</v>
      </c>
      <c r="M521" s="502">
        <v>0</v>
      </c>
      <c r="N521" s="502">
        <v>0</v>
      </c>
      <c r="O521" s="502">
        <v>0</v>
      </c>
      <c r="P521" s="502">
        <v>0</v>
      </c>
      <c r="Q521" s="503">
        <v>0.08</v>
      </c>
      <c r="R521" s="504">
        <v>0.08</v>
      </c>
      <c r="S521" s="505">
        <f t="shared" si="72"/>
        <v>33.33333333333335</v>
      </c>
    </row>
    <row r="522" spans="1:19" ht="20.100000000000001" customHeight="1">
      <c r="A522" s="497" t="s">
        <v>331</v>
      </c>
      <c r="B522" s="612" t="s">
        <v>332</v>
      </c>
      <c r="C522" s="499" t="s">
        <v>9</v>
      </c>
      <c r="D522" s="614" t="s">
        <v>130</v>
      </c>
      <c r="E522" s="501">
        <v>0</v>
      </c>
      <c r="F522" s="502">
        <v>0</v>
      </c>
      <c r="G522" s="502">
        <v>1.44</v>
      </c>
      <c r="H522" s="502">
        <v>0</v>
      </c>
      <c r="I522" s="502">
        <v>0.21</v>
      </c>
      <c r="J522" s="503">
        <v>8.1300000000000008</v>
      </c>
      <c r="K522" s="504">
        <v>8.3400000000000016</v>
      </c>
      <c r="L522" s="501">
        <v>0</v>
      </c>
      <c r="M522" s="502">
        <v>0</v>
      </c>
      <c r="N522" s="502">
        <v>0.98</v>
      </c>
      <c r="O522" s="502">
        <v>0</v>
      </c>
      <c r="P522" s="502">
        <v>0.25</v>
      </c>
      <c r="Q522" s="503">
        <v>7.66</v>
      </c>
      <c r="R522" s="504">
        <v>7.91</v>
      </c>
      <c r="S522" s="505">
        <f t="shared" si="72"/>
        <v>-5.1558752997602042</v>
      </c>
    </row>
    <row r="523" spans="1:19" ht="20.100000000000001" customHeight="1">
      <c r="A523" s="497" t="s">
        <v>523</v>
      </c>
      <c r="B523" s="612" t="s">
        <v>559</v>
      </c>
      <c r="C523" s="499" t="s">
        <v>9</v>
      </c>
      <c r="D523" s="614" t="s">
        <v>130</v>
      </c>
      <c r="E523" s="501">
        <v>0</v>
      </c>
      <c r="F523" s="502">
        <v>0</v>
      </c>
      <c r="G523" s="502">
        <v>0.89</v>
      </c>
      <c r="H523" s="502">
        <v>0</v>
      </c>
      <c r="I523" s="502">
        <v>1.41</v>
      </c>
      <c r="J523" s="503">
        <v>6.02</v>
      </c>
      <c r="K523" s="504">
        <v>7.43</v>
      </c>
      <c r="L523" s="501">
        <v>0</v>
      </c>
      <c r="M523" s="502">
        <v>0.83</v>
      </c>
      <c r="N523" s="502">
        <v>2.16</v>
      </c>
      <c r="O523" s="502">
        <v>0</v>
      </c>
      <c r="P523" s="502">
        <v>0.87</v>
      </c>
      <c r="Q523" s="503">
        <v>5.96</v>
      </c>
      <c r="R523" s="504">
        <v>6.83</v>
      </c>
      <c r="S523" s="505">
        <f t="shared" si="72"/>
        <v>-8.0753701211305433</v>
      </c>
    </row>
    <row r="524" spans="1:19" ht="20.100000000000001" customHeight="1">
      <c r="A524" s="497" t="s">
        <v>30</v>
      </c>
      <c r="B524" s="612" t="s">
        <v>208</v>
      </c>
      <c r="C524" s="499" t="s">
        <v>9</v>
      </c>
      <c r="D524" s="614" t="s">
        <v>130</v>
      </c>
      <c r="E524" s="501">
        <v>0</v>
      </c>
      <c r="F524" s="502">
        <v>1.61</v>
      </c>
      <c r="G524" s="502">
        <v>4.74</v>
      </c>
      <c r="H524" s="502">
        <v>0</v>
      </c>
      <c r="I524" s="502">
        <v>8.9700000000000006</v>
      </c>
      <c r="J524" s="503">
        <v>9.9700000000000006</v>
      </c>
      <c r="K524" s="504">
        <v>18.940000000000001</v>
      </c>
      <c r="L524" s="501">
        <v>0</v>
      </c>
      <c r="M524" s="502">
        <v>0</v>
      </c>
      <c r="N524" s="502">
        <v>4.59</v>
      </c>
      <c r="O524" s="502">
        <v>0</v>
      </c>
      <c r="P524" s="502">
        <v>9.17</v>
      </c>
      <c r="Q524" s="503">
        <v>9.56</v>
      </c>
      <c r="R524" s="504">
        <v>18.73</v>
      </c>
      <c r="S524" s="505">
        <f t="shared" si="72"/>
        <v>-1.1087645195353768</v>
      </c>
    </row>
    <row r="525" spans="1:19" ht="20.100000000000001" customHeight="1">
      <c r="A525" s="497" t="s">
        <v>786</v>
      </c>
      <c r="B525" s="612" t="s">
        <v>787</v>
      </c>
      <c r="C525" s="499" t="s">
        <v>9</v>
      </c>
      <c r="D525" s="614" t="s">
        <v>130</v>
      </c>
      <c r="E525" s="501">
        <v>0</v>
      </c>
      <c r="F525" s="502">
        <v>0.3</v>
      </c>
      <c r="G525" s="502">
        <v>0</v>
      </c>
      <c r="H525" s="502">
        <v>0</v>
      </c>
      <c r="I525" s="502">
        <v>0</v>
      </c>
      <c r="J525" s="503">
        <v>0</v>
      </c>
      <c r="K525" s="504">
        <v>0</v>
      </c>
      <c r="L525" s="501">
        <v>0</v>
      </c>
      <c r="M525" s="502">
        <v>0</v>
      </c>
      <c r="N525" s="502">
        <v>0</v>
      </c>
      <c r="O525" s="502">
        <v>0</v>
      </c>
      <c r="P525" s="502">
        <v>0</v>
      </c>
      <c r="Q525" s="503">
        <v>0</v>
      </c>
      <c r="R525" s="504">
        <v>0</v>
      </c>
      <c r="S525" s="505" t="e">
        <f t="shared" si="72"/>
        <v>#DIV/0!</v>
      </c>
    </row>
    <row r="526" spans="1:19" ht="20.100000000000001" customHeight="1">
      <c r="A526" s="497" t="s">
        <v>524</v>
      </c>
      <c r="B526" s="612" t="s">
        <v>609</v>
      </c>
      <c r="C526" s="499" t="s">
        <v>9</v>
      </c>
      <c r="D526" s="614" t="s">
        <v>130</v>
      </c>
      <c r="E526" s="501">
        <v>0</v>
      </c>
      <c r="F526" s="502">
        <v>7.0000000000000007E-2</v>
      </c>
      <c r="G526" s="502">
        <v>0.09</v>
      </c>
      <c r="H526" s="502">
        <v>0</v>
      </c>
      <c r="I526" s="502">
        <v>0.15</v>
      </c>
      <c r="J526" s="503">
        <v>0.77</v>
      </c>
      <c r="K526" s="504">
        <v>0.92</v>
      </c>
      <c r="L526" s="501">
        <v>0</v>
      </c>
      <c r="M526" s="502">
        <v>0</v>
      </c>
      <c r="N526" s="502">
        <v>0</v>
      </c>
      <c r="O526" s="502">
        <v>0</v>
      </c>
      <c r="P526" s="502">
        <v>0</v>
      </c>
      <c r="Q526" s="503">
        <v>0</v>
      </c>
      <c r="R526" s="504">
        <v>0</v>
      </c>
      <c r="S526" s="505">
        <f t="shared" si="72"/>
        <v>-100</v>
      </c>
    </row>
    <row r="527" spans="1:19" ht="20.100000000000001" customHeight="1">
      <c r="A527" s="497" t="s">
        <v>788</v>
      </c>
      <c r="B527" s="612" t="s">
        <v>789</v>
      </c>
      <c r="C527" s="499" t="s">
        <v>9</v>
      </c>
      <c r="D527" s="614" t="s">
        <v>130</v>
      </c>
      <c r="E527" s="501">
        <v>0</v>
      </c>
      <c r="F527" s="502">
        <v>0.45</v>
      </c>
      <c r="G527" s="502">
        <v>0</v>
      </c>
      <c r="H527" s="502">
        <v>0</v>
      </c>
      <c r="I527" s="502">
        <v>0</v>
      </c>
      <c r="J527" s="503">
        <v>0.59</v>
      </c>
      <c r="K527" s="504">
        <v>0.59</v>
      </c>
      <c r="L527" s="501">
        <v>0</v>
      </c>
      <c r="M527" s="502">
        <v>0</v>
      </c>
      <c r="N527" s="502">
        <v>0</v>
      </c>
      <c r="O527" s="502">
        <v>0</v>
      </c>
      <c r="P527" s="502">
        <v>0</v>
      </c>
      <c r="Q527" s="503">
        <v>0</v>
      </c>
      <c r="R527" s="504">
        <v>0</v>
      </c>
      <c r="S527" s="505">
        <f t="shared" si="72"/>
        <v>-100</v>
      </c>
    </row>
    <row r="528" spans="1:19" ht="20.100000000000001" customHeight="1">
      <c r="A528" s="497" t="s">
        <v>4</v>
      </c>
      <c r="B528" s="612" t="s">
        <v>207</v>
      </c>
      <c r="C528" s="499" t="s">
        <v>9</v>
      </c>
      <c r="D528" s="614" t="s">
        <v>130</v>
      </c>
      <c r="E528" s="501">
        <v>0</v>
      </c>
      <c r="F528" s="502">
        <v>0.05</v>
      </c>
      <c r="G528" s="502">
        <v>1.26</v>
      </c>
      <c r="H528" s="502">
        <v>0</v>
      </c>
      <c r="I528" s="502">
        <v>0.05</v>
      </c>
      <c r="J528" s="503">
        <v>5.95</v>
      </c>
      <c r="K528" s="504">
        <v>6</v>
      </c>
      <c r="L528" s="501">
        <v>0</v>
      </c>
      <c r="M528" s="502">
        <v>0</v>
      </c>
      <c r="N528" s="502">
        <v>0.3</v>
      </c>
      <c r="O528" s="502">
        <v>0</v>
      </c>
      <c r="P528" s="502">
        <v>0.32</v>
      </c>
      <c r="Q528" s="503">
        <v>5.03</v>
      </c>
      <c r="R528" s="504">
        <v>5.3500000000000005</v>
      </c>
      <c r="S528" s="505">
        <f t="shared" si="72"/>
        <v>-10.833333333333329</v>
      </c>
    </row>
    <row r="529" spans="1:19" ht="20.100000000000001" customHeight="1">
      <c r="A529" s="497" t="s">
        <v>383</v>
      </c>
      <c r="B529" s="612" t="s">
        <v>610</v>
      </c>
      <c r="C529" s="499" t="s">
        <v>9</v>
      </c>
      <c r="D529" s="614" t="s">
        <v>130</v>
      </c>
      <c r="E529" s="501">
        <v>0.01</v>
      </c>
      <c r="F529" s="502">
        <v>0.54</v>
      </c>
      <c r="G529" s="502">
        <v>0.23</v>
      </c>
      <c r="H529" s="502">
        <v>0</v>
      </c>
      <c r="I529" s="502">
        <v>0.51</v>
      </c>
      <c r="J529" s="503">
        <v>1.27</v>
      </c>
      <c r="K529" s="504">
        <v>1.78</v>
      </c>
      <c r="L529" s="501">
        <v>0.01</v>
      </c>
      <c r="M529" s="502">
        <v>0.71</v>
      </c>
      <c r="N529" s="502">
        <v>0.22</v>
      </c>
      <c r="O529" s="502">
        <v>0</v>
      </c>
      <c r="P529" s="502">
        <v>0.5</v>
      </c>
      <c r="Q529" s="503">
        <v>2.34</v>
      </c>
      <c r="R529" s="504">
        <v>2.84</v>
      </c>
      <c r="S529" s="505">
        <f t="shared" si="72"/>
        <v>59.550561797752799</v>
      </c>
    </row>
    <row r="530" spans="1:19" ht="20.100000000000001" customHeight="1">
      <c r="A530" s="497" t="s">
        <v>921</v>
      </c>
      <c r="B530" s="612" t="s">
        <v>922</v>
      </c>
      <c r="C530" s="499" t="s">
        <v>9</v>
      </c>
      <c r="D530" s="614" t="s">
        <v>130</v>
      </c>
      <c r="E530" s="501">
        <v>0</v>
      </c>
      <c r="F530" s="502">
        <v>0</v>
      </c>
      <c r="G530" s="502">
        <v>0.04</v>
      </c>
      <c r="H530" s="502">
        <v>0</v>
      </c>
      <c r="I530" s="502">
        <v>0.02</v>
      </c>
      <c r="J530" s="503">
        <v>0.02</v>
      </c>
      <c r="K530" s="504">
        <v>0.04</v>
      </c>
      <c r="L530" s="501">
        <v>0</v>
      </c>
      <c r="M530" s="502">
        <v>0</v>
      </c>
      <c r="N530" s="502">
        <v>0</v>
      </c>
      <c r="O530" s="502">
        <v>0</v>
      </c>
      <c r="P530" s="502">
        <v>0.03</v>
      </c>
      <c r="Q530" s="503">
        <v>0.06</v>
      </c>
      <c r="R530" s="504">
        <v>0.09</v>
      </c>
      <c r="S530" s="505">
        <f t="shared" si="72"/>
        <v>125</v>
      </c>
    </row>
    <row r="531" spans="1:19" ht="20.100000000000001" customHeight="1">
      <c r="A531" s="497" t="s">
        <v>471</v>
      </c>
      <c r="B531" s="612" t="s">
        <v>472</v>
      </c>
      <c r="C531" s="499" t="s">
        <v>9</v>
      </c>
      <c r="D531" s="614" t="s">
        <v>130</v>
      </c>
      <c r="E531" s="501">
        <v>0</v>
      </c>
      <c r="F531" s="502">
        <v>0</v>
      </c>
      <c r="G531" s="502">
        <v>0.26</v>
      </c>
      <c r="H531" s="502">
        <v>0</v>
      </c>
      <c r="I531" s="502">
        <v>0</v>
      </c>
      <c r="J531" s="503">
        <v>1.1499999999999999</v>
      </c>
      <c r="K531" s="504">
        <v>1.1499999999999999</v>
      </c>
      <c r="L531" s="501">
        <v>0</v>
      </c>
      <c r="M531" s="502">
        <v>0</v>
      </c>
      <c r="N531" s="502">
        <v>0.14000000000000001</v>
      </c>
      <c r="O531" s="502">
        <v>0</v>
      </c>
      <c r="P531" s="502">
        <v>0</v>
      </c>
      <c r="Q531" s="503">
        <v>1</v>
      </c>
      <c r="R531" s="504">
        <v>1</v>
      </c>
      <c r="S531" s="505">
        <f t="shared" si="72"/>
        <v>-13.043478260869556</v>
      </c>
    </row>
    <row r="532" spans="1:19" ht="20.100000000000001" customHeight="1">
      <c r="A532" s="497" t="s">
        <v>5</v>
      </c>
      <c r="B532" s="612" t="s">
        <v>1439</v>
      </c>
      <c r="C532" s="499" t="s">
        <v>9</v>
      </c>
      <c r="D532" s="614" t="s">
        <v>130</v>
      </c>
      <c r="E532" s="501">
        <v>0</v>
      </c>
      <c r="F532" s="502">
        <v>0</v>
      </c>
      <c r="G532" s="502">
        <v>2.17</v>
      </c>
      <c r="H532" s="502">
        <v>0</v>
      </c>
      <c r="I532" s="502">
        <v>0.57999999999999996</v>
      </c>
      <c r="J532" s="503">
        <v>4.3899999999999997</v>
      </c>
      <c r="K532" s="504">
        <v>4.97</v>
      </c>
      <c r="L532" s="501">
        <v>0</v>
      </c>
      <c r="M532" s="502">
        <v>0</v>
      </c>
      <c r="N532" s="502">
        <v>1.1200000000000001</v>
      </c>
      <c r="O532" s="502">
        <v>0</v>
      </c>
      <c r="P532" s="502">
        <v>0.17</v>
      </c>
      <c r="Q532" s="503">
        <v>6.51</v>
      </c>
      <c r="R532" s="504">
        <v>6.68</v>
      </c>
      <c r="S532" s="507">
        <f t="shared" si="72"/>
        <v>34.406438631790735</v>
      </c>
    </row>
    <row r="533" spans="1:19" ht="20.100000000000001" customHeight="1">
      <c r="A533" s="497" t="s">
        <v>75</v>
      </c>
      <c r="B533" s="612" t="s">
        <v>206</v>
      </c>
      <c r="C533" s="499" t="s">
        <v>9</v>
      </c>
      <c r="D533" s="614" t="s">
        <v>130</v>
      </c>
      <c r="E533" s="501">
        <v>0.05</v>
      </c>
      <c r="F533" s="502">
        <v>2.67</v>
      </c>
      <c r="G533" s="502">
        <v>5.62</v>
      </c>
      <c r="H533" s="502">
        <v>0</v>
      </c>
      <c r="I533" s="502">
        <v>3.49</v>
      </c>
      <c r="J533" s="503">
        <v>23.14</v>
      </c>
      <c r="K533" s="504">
        <v>26.630000000000003</v>
      </c>
      <c r="L533" s="501">
        <v>0.05</v>
      </c>
      <c r="M533" s="502">
        <v>1.3</v>
      </c>
      <c r="N533" s="502">
        <v>6.18</v>
      </c>
      <c r="O533" s="502">
        <v>0</v>
      </c>
      <c r="P533" s="502">
        <v>2.56</v>
      </c>
      <c r="Q533" s="503">
        <v>17.93</v>
      </c>
      <c r="R533" s="504">
        <v>20.49</v>
      </c>
      <c r="S533" s="505">
        <f t="shared" si="72"/>
        <v>-23.056702966579056</v>
      </c>
    </row>
    <row r="534" spans="1:19" ht="20.100000000000001" customHeight="1">
      <c r="A534" s="497" t="s">
        <v>611</v>
      </c>
      <c r="B534" s="612" t="s">
        <v>612</v>
      </c>
      <c r="C534" s="499" t="s">
        <v>9</v>
      </c>
      <c r="D534" s="614" t="s">
        <v>130</v>
      </c>
      <c r="E534" s="501">
        <v>0</v>
      </c>
      <c r="F534" s="502">
        <v>0.08</v>
      </c>
      <c r="G534" s="502">
        <v>0.1</v>
      </c>
      <c r="H534" s="502">
        <v>0</v>
      </c>
      <c r="I534" s="502">
        <v>0.02</v>
      </c>
      <c r="J534" s="503">
        <v>0.55000000000000004</v>
      </c>
      <c r="K534" s="504">
        <v>0.57000000000000006</v>
      </c>
      <c r="L534" s="501">
        <v>0</v>
      </c>
      <c r="M534" s="502">
        <v>0</v>
      </c>
      <c r="N534" s="502">
        <v>0.53</v>
      </c>
      <c r="O534" s="502">
        <v>0</v>
      </c>
      <c r="P534" s="502">
        <v>7.0000000000000007E-2</v>
      </c>
      <c r="Q534" s="503">
        <v>0.49</v>
      </c>
      <c r="R534" s="504">
        <v>0.56000000000000005</v>
      </c>
      <c r="S534" s="505">
        <f t="shared" si="72"/>
        <v>-1.7543859649122862</v>
      </c>
    </row>
    <row r="535" spans="1:19" ht="20.100000000000001" customHeight="1">
      <c r="A535" s="497" t="s">
        <v>790</v>
      </c>
      <c r="B535" s="612" t="s">
        <v>791</v>
      </c>
      <c r="C535" s="499" t="s">
        <v>9</v>
      </c>
      <c r="D535" s="614" t="s">
        <v>130</v>
      </c>
      <c r="E535" s="501">
        <v>0</v>
      </c>
      <c r="F535" s="502">
        <v>0</v>
      </c>
      <c r="G535" s="502">
        <v>0</v>
      </c>
      <c r="H535" s="502">
        <v>0</v>
      </c>
      <c r="I535" s="502">
        <v>0</v>
      </c>
      <c r="J535" s="503">
        <v>0.49</v>
      </c>
      <c r="K535" s="504">
        <v>0.49</v>
      </c>
      <c r="L535" s="501">
        <v>0</v>
      </c>
      <c r="M535" s="502">
        <v>0</v>
      </c>
      <c r="N535" s="502">
        <v>0</v>
      </c>
      <c r="O535" s="502">
        <v>0.11</v>
      </c>
      <c r="P535" s="502">
        <v>0</v>
      </c>
      <c r="Q535" s="503">
        <v>0</v>
      </c>
      <c r="R535" s="504">
        <v>0</v>
      </c>
      <c r="S535" s="505">
        <f t="shared" si="72"/>
        <v>-100</v>
      </c>
    </row>
    <row r="536" spans="1:19" ht="20.100000000000001" customHeight="1">
      <c r="A536" s="497" t="s">
        <v>792</v>
      </c>
      <c r="B536" s="612" t="s">
        <v>793</v>
      </c>
      <c r="C536" s="499" t="s">
        <v>9</v>
      </c>
      <c r="D536" s="614" t="s">
        <v>130</v>
      </c>
      <c r="E536" s="501">
        <v>0</v>
      </c>
      <c r="F536" s="502">
        <v>0</v>
      </c>
      <c r="G536" s="502">
        <v>0.34</v>
      </c>
      <c r="H536" s="502">
        <v>0</v>
      </c>
      <c r="I536" s="502">
        <v>0</v>
      </c>
      <c r="J536" s="503">
        <v>1.36</v>
      </c>
      <c r="K536" s="504">
        <v>1.36</v>
      </c>
      <c r="L536" s="501">
        <v>0</v>
      </c>
      <c r="M536" s="502">
        <v>0</v>
      </c>
      <c r="N536" s="502">
        <v>0.24</v>
      </c>
      <c r="O536" s="502">
        <v>0</v>
      </c>
      <c r="P536" s="502">
        <v>0.3</v>
      </c>
      <c r="Q536" s="503">
        <v>1.23</v>
      </c>
      <c r="R536" s="504">
        <v>1.53</v>
      </c>
      <c r="S536" s="505">
        <f t="shared" si="72"/>
        <v>12.5</v>
      </c>
    </row>
    <row r="537" spans="1:19" ht="20.100000000000001" customHeight="1">
      <c r="A537" s="497" t="s">
        <v>385</v>
      </c>
      <c r="B537" s="612" t="s">
        <v>475</v>
      </c>
      <c r="C537" s="499" t="s">
        <v>9</v>
      </c>
      <c r="D537" s="614" t="s">
        <v>130</v>
      </c>
      <c r="E537" s="501">
        <v>0</v>
      </c>
      <c r="F537" s="502">
        <v>0</v>
      </c>
      <c r="G537" s="502">
        <v>0.67</v>
      </c>
      <c r="H537" s="502">
        <v>0</v>
      </c>
      <c r="I537" s="502">
        <v>0.31</v>
      </c>
      <c r="J537" s="503">
        <v>1.2</v>
      </c>
      <c r="K537" s="504">
        <v>1.51</v>
      </c>
      <c r="L537" s="501">
        <v>0</v>
      </c>
      <c r="M537" s="502">
        <v>0</v>
      </c>
      <c r="N537" s="502">
        <v>0.56000000000000005</v>
      </c>
      <c r="O537" s="502">
        <v>0</v>
      </c>
      <c r="P537" s="502">
        <v>0.16</v>
      </c>
      <c r="Q537" s="503">
        <v>2.29</v>
      </c>
      <c r="R537" s="504">
        <v>2.4500000000000002</v>
      </c>
      <c r="S537" s="505">
        <f t="shared" si="72"/>
        <v>62.25165562913908</v>
      </c>
    </row>
    <row r="538" spans="1:19" ht="20.100000000000001" customHeight="1">
      <c r="A538" s="497" t="s">
        <v>205</v>
      </c>
      <c r="B538" s="612" t="s">
        <v>204</v>
      </c>
      <c r="C538" s="499" t="s">
        <v>9</v>
      </c>
      <c r="D538" s="614" t="s">
        <v>130</v>
      </c>
      <c r="E538" s="501">
        <v>0</v>
      </c>
      <c r="F538" s="502">
        <v>0.46</v>
      </c>
      <c r="G538" s="502">
        <v>3.41</v>
      </c>
      <c r="H538" s="502">
        <v>0</v>
      </c>
      <c r="I538" s="502">
        <v>1.76</v>
      </c>
      <c r="J538" s="503">
        <v>7.88</v>
      </c>
      <c r="K538" s="504">
        <v>9.64</v>
      </c>
      <c r="L538" s="501">
        <v>0</v>
      </c>
      <c r="M538" s="502">
        <v>0.23</v>
      </c>
      <c r="N538" s="502">
        <v>5.47</v>
      </c>
      <c r="O538" s="502">
        <v>0</v>
      </c>
      <c r="P538" s="502">
        <v>0.54</v>
      </c>
      <c r="Q538" s="503">
        <v>8.1199999999999992</v>
      </c>
      <c r="R538" s="504">
        <v>8.66</v>
      </c>
      <c r="S538" s="505">
        <f t="shared" si="72"/>
        <v>-10.165975103734448</v>
      </c>
    </row>
    <row r="539" spans="1:19" ht="20.100000000000001" customHeight="1">
      <c r="A539" s="497" t="s">
        <v>794</v>
      </c>
      <c r="B539" s="612" t="s">
        <v>1128</v>
      </c>
      <c r="C539" s="499" t="s">
        <v>9</v>
      </c>
      <c r="D539" s="614" t="s">
        <v>560</v>
      </c>
      <c r="E539" s="501">
        <v>0</v>
      </c>
      <c r="F539" s="502">
        <v>0</v>
      </c>
      <c r="G539" s="502">
        <v>0.56000000000000005</v>
      </c>
      <c r="H539" s="502">
        <v>0</v>
      </c>
      <c r="I539" s="502">
        <v>0</v>
      </c>
      <c r="J539" s="503">
        <v>0.81</v>
      </c>
      <c r="K539" s="504">
        <v>0.81</v>
      </c>
      <c r="L539" s="501">
        <v>0</v>
      </c>
      <c r="M539" s="502">
        <v>0</v>
      </c>
      <c r="N539" s="502">
        <v>1.03</v>
      </c>
      <c r="O539" s="502">
        <v>0</v>
      </c>
      <c r="P539" s="502">
        <v>0</v>
      </c>
      <c r="Q539" s="503">
        <v>1.1299999999999999</v>
      </c>
      <c r="R539" s="504">
        <v>1.1299999999999999</v>
      </c>
      <c r="S539" s="505">
        <f t="shared" si="72"/>
        <v>39.506172839506149</v>
      </c>
    </row>
    <row r="540" spans="1:19" ht="20.100000000000001" customHeight="1">
      <c r="A540" s="497" t="s">
        <v>942</v>
      </c>
      <c r="B540" s="612" t="s">
        <v>943</v>
      </c>
      <c r="C540" s="499" t="s">
        <v>9</v>
      </c>
      <c r="D540" s="614" t="s">
        <v>560</v>
      </c>
      <c r="E540" s="501">
        <v>0</v>
      </c>
      <c r="F540" s="502">
        <v>0</v>
      </c>
      <c r="G540" s="502">
        <v>0.22</v>
      </c>
      <c r="H540" s="502">
        <v>0</v>
      </c>
      <c r="I540" s="502">
        <v>0.02</v>
      </c>
      <c r="J540" s="503">
        <v>1.61</v>
      </c>
      <c r="K540" s="504">
        <v>1.6300000000000001</v>
      </c>
      <c r="L540" s="501">
        <v>0</v>
      </c>
      <c r="M540" s="502">
        <v>0</v>
      </c>
      <c r="N540" s="502">
        <v>0</v>
      </c>
      <c r="O540" s="502">
        <v>0</v>
      </c>
      <c r="P540" s="502">
        <v>0</v>
      </c>
      <c r="Q540" s="503">
        <v>0.53</v>
      </c>
      <c r="R540" s="504">
        <v>0.53</v>
      </c>
      <c r="S540" s="505">
        <f t="shared" si="72"/>
        <v>-67.484662576687114</v>
      </c>
    </row>
    <row r="541" spans="1:19" ht="20.100000000000001" customHeight="1">
      <c r="A541" s="497" t="s">
        <v>946</v>
      </c>
      <c r="B541" s="612" t="s">
        <v>947</v>
      </c>
      <c r="C541" s="499" t="s">
        <v>9</v>
      </c>
      <c r="D541" s="614" t="s">
        <v>560</v>
      </c>
      <c r="E541" s="501">
        <v>0</v>
      </c>
      <c r="F541" s="502">
        <v>0</v>
      </c>
      <c r="G541" s="502">
        <v>0.82</v>
      </c>
      <c r="H541" s="502">
        <v>0</v>
      </c>
      <c r="I541" s="502">
        <v>0.05</v>
      </c>
      <c r="J541" s="503">
        <v>2.61</v>
      </c>
      <c r="K541" s="504">
        <v>2.6599999999999997</v>
      </c>
      <c r="L541" s="501">
        <v>0</v>
      </c>
      <c r="M541" s="502">
        <v>0.06</v>
      </c>
      <c r="N541" s="502">
        <v>0.7</v>
      </c>
      <c r="O541" s="502">
        <v>0</v>
      </c>
      <c r="P541" s="502">
        <v>0.03</v>
      </c>
      <c r="Q541" s="503">
        <v>1.85</v>
      </c>
      <c r="R541" s="504">
        <v>1.8800000000000001</v>
      </c>
      <c r="S541" s="505">
        <f t="shared" si="72"/>
        <v>-29.323308270676684</v>
      </c>
    </row>
    <row r="542" spans="1:19" ht="20.100000000000001" customHeight="1">
      <c r="A542" s="497" t="s">
        <v>952</v>
      </c>
      <c r="B542" s="612" t="s">
        <v>953</v>
      </c>
      <c r="C542" s="499" t="s">
        <v>9</v>
      </c>
      <c r="D542" s="614" t="s">
        <v>560</v>
      </c>
      <c r="E542" s="501">
        <v>0</v>
      </c>
      <c r="F542" s="502">
        <v>0</v>
      </c>
      <c r="G542" s="502">
        <v>1.22</v>
      </c>
      <c r="H542" s="502">
        <v>0</v>
      </c>
      <c r="I542" s="502">
        <v>0.2</v>
      </c>
      <c r="J542" s="503">
        <v>2.29</v>
      </c>
      <c r="K542" s="504">
        <v>2.4900000000000002</v>
      </c>
      <c r="L542" s="501">
        <v>0</v>
      </c>
      <c r="M542" s="502">
        <v>0</v>
      </c>
      <c r="N542" s="502">
        <v>0</v>
      </c>
      <c r="O542" s="502">
        <v>0</v>
      </c>
      <c r="P542" s="502">
        <v>0</v>
      </c>
      <c r="Q542" s="503">
        <v>3.12</v>
      </c>
      <c r="R542" s="504">
        <v>3.12</v>
      </c>
      <c r="S542" s="505">
        <f t="shared" si="72"/>
        <v>25.30120481927711</v>
      </c>
    </row>
    <row r="543" spans="1:19" ht="20.100000000000001" customHeight="1">
      <c r="A543" s="497" t="s">
        <v>408</v>
      </c>
      <c r="B543" s="612" t="s">
        <v>418</v>
      </c>
      <c r="C543" s="499" t="s">
        <v>9</v>
      </c>
      <c r="D543" s="614" t="s">
        <v>560</v>
      </c>
      <c r="E543" s="501">
        <v>0</v>
      </c>
      <c r="F543" s="502">
        <v>0</v>
      </c>
      <c r="G543" s="502">
        <v>1.65</v>
      </c>
      <c r="H543" s="502">
        <v>0</v>
      </c>
      <c r="I543" s="502">
        <v>1.02</v>
      </c>
      <c r="J543" s="503">
        <v>4.38</v>
      </c>
      <c r="K543" s="504">
        <v>5.4</v>
      </c>
      <c r="L543" s="501">
        <v>0</v>
      </c>
      <c r="M543" s="502">
        <v>0.4</v>
      </c>
      <c r="N543" s="502">
        <v>2.5499999999999998</v>
      </c>
      <c r="O543" s="502">
        <v>0</v>
      </c>
      <c r="P543" s="502">
        <v>1.39</v>
      </c>
      <c r="Q543" s="503">
        <v>6.3</v>
      </c>
      <c r="R543" s="504">
        <v>7.6899999999999995</v>
      </c>
      <c r="S543" s="505">
        <f t="shared" si="72"/>
        <v>42.407407407407383</v>
      </c>
    </row>
    <row r="544" spans="1:19" ht="20.100000000000001" customHeight="1">
      <c r="A544" s="497" t="s">
        <v>962</v>
      </c>
      <c r="B544" s="612" t="s">
        <v>963</v>
      </c>
      <c r="C544" s="499" t="s">
        <v>9</v>
      </c>
      <c r="D544" s="614" t="s">
        <v>560</v>
      </c>
      <c r="E544" s="501">
        <v>0</v>
      </c>
      <c r="F544" s="502">
        <v>0</v>
      </c>
      <c r="G544" s="502">
        <v>0.12</v>
      </c>
      <c r="H544" s="502">
        <v>0</v>
      </c>
      <c r="I544" s="502">
        <v>7.0000000000000007E-2</v>
      </c>
      <c r="J544" s="503">
        <v>1.64</v>
      </c>
      <c r="K544" s="504">
        <v>1.71</v>
      </c>
      <c r="L544" s="501">
        <v>0</v>
      </c>
      <c r="M544" s="502">
        <v>0</v>
      </c>
      <c r="N544" s="502">
        <v>0.6</v>
      </c>
      <c r="O544" s="502">
        <v>0</v>
      </c>
      <c r="P544" s="502">
        <v>0.48</v>
      </c>
      <c r="Q544" s="503">
        <v>0.88</v>
      </c>
      <c r="R544" s="504">
        <v>1.3599999999999999</v>
      </c>
      <c r="S544" s="505">
        <f t="shared" si="72"/>
        <v>-20.467836257309948</v>
      </c>
    </row>
    <row r="545" spans="1:19" ht="20.100000000000001" customHeight="1">
      <c r="A545" s="497" t="s">
        <v>964</v>
      </c>
      <c r="B545" s="498" t="s">
        <v>968</v>
      </c>
      <c r="C545" s="499" t="s">
        <v>904</v>
      </c>
      <c r="D545" s="614" t="s">
        <v>1076</v>
      </c>
      <c r="E545" s="501">
        <v>0</v>
      </c>
      <c r="F545" s="502">
        <v>0</v>
      </c>
      <c r="G545" s="502">
        <v>0.09</v>
      </c>
      <c r="H545" s="502">
        <v>0</v>
      </c>
      <c r="I545" s="502">
        <v>0</v>
      </c>
      <c r="J545" s="503">
        <v>0.12</v>
      </c>
      <c r="K545" s="504">
        <v>0.12</v>
      </c>
      <c r="L545" s="501">
        <v>0</v>
      </c>
      <c r="M545" s="502">
        <v>0</v>
      </c>
      <c r="N545" s="502">
        <v>0.17</v>
      </c>
      <c r="O545" s="502">
        <v>0</v>
      </c>
      <c r="P545" s="502">
        <v>0</v>
      </c>
      <c r="Q545" s="503">
        <v>0.22</v>
      </c>
      <c r="R545" s="504">
        <v>0.22</v>
      </c>
      <c r="S545" s="505">
        <f t="shared" si="72"/>
        <v>83.333333333333343</v>
      </c>
    </row>
    <row r="546" spans="1:19" ht="20.100000000000001" customHeight="1">
      <c r="A546" s="497" t="s">
        <v>974</v>
      </c>
      <c r="B546" s="612" t="s">
        <v>975</v>
      </c>
      <c r="C546" s="499" t="s">
        <v>9</v>
      </c>
      <c r="D546" s="614" t="s">
        <v>560</v>
      </c>
      <c r="E546" s="501">
        <v>0</v>
      </c>
      <c r="F546" s="502">
        <v>0</v>
      </c>
      <c r="G546" s="502">
        <v>0.39</v>
      </c>
      <c r="H546" s="502">
        <v>0</v>
      </c>
      <c r="I546" s="502">
        <v>0.02</v>
      </c>
      <c r="J546" s="503">
        <v>0.32</v>
      </c>
      <c r="K546" s="504">
        <v>0.34</v>
      </c>
      <c r="L546" s="501">
        <v>0</v>
      </c>
      <c r="M546" s="502">
        <v>0</v>
      </c>
      <c r="N546" s="502">
        <v>0</v>
      </c>
      <c r="O546" s="502">
        <v>0</v>
      </c>
      <c r="P546" s="502">
        <v>0</v>
      </c>
      <c r="Q546" s="503">
        <v>0.8</v>
      </c>
      <c r="R546" s="504">
        <v>0.8</v>
      </c>
      <c r="S546" s="505">
        <f t="shared" si="72"/>
        <v>135.29411764705884</v>
      </c>
    </row>
    <row r="547" spans="1:19" ht="20.100000000000001" customHeight="1">
      <c r="A547" s="497" t="s">
        <v>984</v>
      </c>
      <c r="B547" s="612" t="s">
        <v>985</v>
      </c>
      <c r="C547" s="499" t="s">
        <v>9</v>
      </c>
      <c r="D547" s="614" t="s">
        <v>560</v>
      </c>
      <c r="E547" s="501">
        <v>0</v>
      </c>
      <c r="F547" s="502">
        <v>7.0000000000000007E-2</v>
      </c>
      <c r="G547" s="502">
        <v>1.59</v>
      </c>
      <c r="H547" s="502">
        <v>0</v>
      </c>
      <c r="I547" s="502">
        <v>0.57999999999999996</v>
      </c>
      <c r="J547" s="503">
        <v>1.95</v>
      </c>
      <c r="K547" s="504">
        <v>2.5299999999999998</v>
      </c>
      <c r="L547" s="501">
        <v>0</v>
      </c>
      <c r="M547" s="502">
        <v>0</v>
      </c>
      <c r="N547" s="502">
        <v>0</v>
      </c>
      <c r="O547" s="502">
        <v>0</v>
      </c>
      <c r="P547" s="502">
        <v>0.66</v>
      </c>
      <c r="Q547" s="503">
        <v>4.5999999999999996</v>
      </c>
      <c r="R547" s="504">
        <v>5.26</v>
      </c>
      <c r="S547" s="505">
        <f t="shared" si="72"/>
        <v>107.90513833992095</v>
      </c>
    </row>
    <row r="548" spans="1:19" ht="20.100000000000001" customHeight="1">
      <c r="A548" s="497" t="s">
        <v>996</v>
      </c>
      <c r="B548" s="498" t="s">
        <v>998</v>
      </c>
      <c r="C548" s="499" t="s">
        <v>904</v>
      </c>
      <c r="D548" s="614" t="s">
        <v>1076</v>
      </c>
      <c r="E548" s="501">
        <v>0</v>
      </c>
      <c r="F548" s="502">
        <v>0</v>
      </c>
      <c r="G548" s="502">
        <v>0</v>
      </c>
      <c r="H548" s="502">
        <v>0</v>
      </c>
      <c r="I548" s="502">
        <v>0.3</v>
      </c>
      <c r="J548" s="503">
        <v>0.2</v>
      </c>
      <c r="K548" s="504">
        <v>0.5</v>
      </c>
      <c r="L548" s="501">
        <v>0</v>
      </c>
      <c r="M548" s="502">
        <v>0</v>
      </c>
      <c r="N548" s="502">
        <v>0</v>
      </c>
      <c r="O548" s="502">
        <v>0</v>
      </c>
      <c r="P548" s="502">
        <v>0</v>
      </c>
      <c r="Q548" s="503">
        <v>0</v>
      </c>
      <c r="R548" s="504">
        <v>0</v>
      </c>
      <c r="S548" s="505">
        <f t="shared" si="72"/>
        <v>-100</v>
      </c>
    </row>
    <row r="549" spans="1:19" ht="20.100000000000001" customHeight="1">
      <c r="A549" s="497" t="s">
        <v>1004</v>
      </c>
      <c r="B549" s="498" t="s">
        <v>1005</v>
      </c>
      <c r="C549" s="499" t="s">
        <v>904</v>
      </c>
      <c r="D549" s="614" t="s">
        <v>1076</v>
      </c>
      <c r="E549" s="501">
        <v>0</v>
      </c>
      <c r="F549" s="502">
        <v>0</v>
      </c>
      <c r="G549" s="502">
        <v>0</v>
      </c>
      <c r="H549" s="502">
        <v>0</v>
      </c>
      <c r="I549" s="502">
        <v>0</v>
      </c>
      <c r="J549" s="503">
        <v>0.11</v>
      </c>
      <c r="K549" s="504">
        <v>0.11</v>
      </c>
      <c r="L549" s="501">
        <v>0</v>
      </c>
      <c r="M549" s="502">
        <v>0</v>
      </c>
      <c r="N549" s="502">
        <v>0.33</v>
      </c>
      <c r="O549" s="502">
        <v>0</v>
      </c>
      <c r="P549" s="502">
        <v>0.03</v>
      </c>
      <c r="Q549" s="503">
        <v>0.34</v>
      </c>
      <c r="R549" s="504">
        <v>0.37</v>
      </c>
      <c r="S549" s="505">
        <f t="shared" si="72"/>
        <v>236.36363636363637</v>
      </c>
    </row>
    <row r="550" spans="1:19" ht="20.100000000000001" customHeight="1">
      <c r="A550" s="497" t="s">
        <v>1010</v>
      </c>
      <c r="B550" s="612" t="s">
        <v>1011</v>
      </c>
      <c r="C550" s="499" t="s">
        <v>9</v>
      </c>
      <c r="D550" s="614" t="s">
        <v>560</v>
      </c>
      <c r="E550" s="501">
        <v>0</v>
      </c>
      <c r="F550" s="502">
        <v>0</v>
      </c>
      <c r="G550" s="502">
        <v>0.59</v>
      </c>
      <c r="H550" s="502">
        <v>0</v>
      </c>
      <c r="I550" s="502">
        <v>0.2</v>
      </c>
      <c r="J550" s="503">
        <v>1.1100000000000001</v>
      </c>
      <c r="K550" s="504">
        <v>1.31</v>
      </c>
      <c r="L550" s="501">
        <v>0</v>
      </c>
      <c r="M550" s="502">
        <v>0</v>
      </c>
      <c r="N550" s="502">
        <v>1.51</v>
      </c>
      <c r="O550" s="502">
        <v>0</v>
      </c>
      <c r="P550" s="502">
        <v>0.11</v>
      </c>
      <c r="Q550" s="503">
        <v>1.9</v>
      </c>
      <c r="R550" s="504">
        <v>2.0099999999999998</v>
      </c>
      <c r="S550" s="505">
        <f t="shared" si="72"/>
        <v>53.43511450381677</v>
      </c>
    </row>
    <row r="551" spans="1:19" ht="20.100000000000001" customHeight="1">
      <c r="A551" s="497" t="s">
        <v>1022</v>
      </c>
      <c r="B551" s="612" t="s">
        <v>1023</v>
      </c>
      <c r="C551" s="499" t="s">
        <v>9</v>
      </c>
      <c r="D551" s="614" t="s">
        <v>560</v>
      </c>
      <c r="E551" s="501">
        <v>0</v>
      </c>
      <c r="F551" s="502">
        <v>0</v>
      </c>
      <c r="G551" s="502">
        <v>0.69</v>
      </c>
      <c r="H551" s="502">
        <v>0</v>
      </c>
      <c r="I551" s="502">
        <v>0.28999999999999998</v>
      </c>
      <c r="J551" s="503">
        <v>1.43</v>
      </c>
      <c r="K551" s="504">
        <v>1.72</v>
      </c>
      <c r="L551" s="501">
        <v>0</v>
      </c>
      <c r="M551" s="502">
        <v>0.11</v>
      </c>
      <c r="N551" s="502">
        <v>0.64</v>
      </c>
      <c r="O551" s="502">
        <v>0</v>
      </c>
      <c r="P551" s="502">
        <v>1.9</v>
      </c>
      <c r="Q551" s="503">
        <v>2.31</v>
      </c>
      <c r="R551" s="504">
        <v>4.21</v>
      </c>
      <c r="S551" s="505">
        <f t="shared" si="72"/>
        <v>144.76744186046511</v>
      </c>
    </row>
    <row r="552" spans="1:19" ht="20.100000000000001" customHeight="1">
      <c r="A552" s="497" t="s">
        <v>1036</v>
      </c>
      <c r="B552" s="498" t="s">
        <v>1440</v>
      </c>
      <c r="C552" s="499" t="s">
        <v>904</v>
      </c>
      <c r="D552" s="614" t="s">
        <v>1076</v>
      </c>
      <c r="E552" s="501">
        <v>0</v>
      </c>
      <c r="F552" s="502">
        <v>0</v>
      </c>
      <c r="G552" s="502">
        <v>0.03</v>
      </c>
      <c r="H552" s="502">
        <v>0</v>
      </c>
      <c r="I552" s="502">
        <v>0</v>
      </c>
      <c r="J552" s="503">
        <v>0.1</v>
      </c>
      <c r="K552" s="504">
        <v>0.1</v>
      </c>
      <c r="L552" s="501">
        <v>0</v>
      </c>
      <c r="M552" s="502">
        <v>0</v>
      </c>
      <c r="N552" s="502">
        <v>0.21</v>
      </c>
      <c r="O552" s="502">
        <v>0</v>
      </c>
      <c r="P552" s="502">
        <v>7.0000000000000007E-2</v>
      </c>
      <c r="Q552" s="503">
        <v>0.22</v>
      </c>
      <c r="R552" s="504">
        <v>0.29000000000000004</v>
      </c>
      <c r="S552" s="505">
        <f t="shared" si="72"/>
        <v>190.00000000000003</v>
      </c>
    </row>
    <row r="553" spans="1:19" ht="20.100000000000001" customHeight="1">
      <c r="A553" s="497" t="s">
        <v>473</v>
      </c>
      <c r="B553" s="612" t="s">
        <v>474</v>
      </c>
      <c r="C553" s="499" t="s">
        <v>9</v>
      </c>
      <c r="D553" s="614" t="s">
        <v>560</v>
      </c>
      <c r="E553" s="501">
        <v>0</v>
      </c>
      <c r="F553" s="502">
        <v>0</v>
      </c>
      <c r="G553" s="502">
        <v>1.67</v>
      </c>
      <c r="H553" s="502">
        <v>0</v>
      </c>
      <c r="I553" s="502">
        <v>3.37</v>
      </c>
      <c r="J553" s="503">
        <v>7.14</v>
      </c>
      <c r="K553" s="504">
        <v>10.51</v>
      </c>
      <c r="L553" s="501">
        <v>0</v>
      </c>
      <c r="M553" s="502">
        <v>0.99</v>
      </c>
      <c r="N553" s="502">
        <v>3.08</v>
      </c>
      <c r="O553" s="502">
        <v>0</v>
      </c>
      <c r="P553" s="502">
        <v>3.37</v>
      </c>
      <c r="Q553" s="503">
        <v>10.53</v>
      </c>
      <c r="R553" s="504">
        <v>13.899999999999999</v>
      </c>
      <c r="S553" s="505">
        <f t="shared" si="72"/>
        <v>32.254995242626052</v>
      </c>
    </row>
    <row r="554" spans="1:19" ht="20.100000000000001" customHeight="1">
      <c r="A554" s="497" t="s">
        <v>1046</v>
      </c>
      <c r="B554" s="612" t="s">
        <v>1047</v>
      </c>
      <c r="C554" s="499" t="s">
        <v>9</v>
      </c>
      <c r="D554" s="614" t="s">
        <v>560</v>
      </c>
      <c r="E554" s="501">
        <v>0</v>
      </c>
      <c r="F554" s="502">
        <v>0</v>
      </c>
      <c r="G554" s="502">
        <v>0.18</v>
      </c>
      <c r="H554" s="502">
        <v>0</v>
      </c>
      <c r="I554" s="502">
        <v>0.03</v>
      </c>
      <c r="J554" s="503">
        <v>0.17</v>
      </c>
      <c r="K554" s="504">
        <v>0.2</v>
      </c>
      <c r="L554" s="501">
        <v>0</v>
      </c>
      <c r="M554" s="502">
        <v>0</v>
      </c>
      <c r="N554" s="502">
        <v>0.25</v>
      </c>
      <c r="O554" s="502">
        <v>0</v>
      </c>
      <c r="P554" s="502">
        <v>0.1</v>
      </c>
      <c r="Q554" s="503">
        <v>0.6</v>
      </c>
      <c r="R554" s="504">
        <v>0.7</v>
      </c>
      <c r="S554" s="505">
        <f t="shared" si="72"/>
        <v>249.99999999999994</v>
      </c>
    </row>
    <row r="555" spans="1:19" ht="20.100000000000001" customHeight="1">
      <c r="A555" s="497" t="s">
        <v>1052</v>
      </c>
      <c r="B555" s="612" t="s">
        <v>1053</v>
      </c>
      <c r="C555" s="499" t="s">
        <v>9</v>
      </c>
      <c r="D555" s="614" t="s">
        <v>560</v>
      </c>
      <c r="E555" s="501">
        <v>0</v>
      </c>
      <c r="F555" s="502">
        <v>0</v>
      </c>
      <c r="G555" s="502">
        <v>0.3</v>
      </c>
      <c r="H555" s="502">
        <v>0</v>
      </c>
      <c r="I555" s="502">
        <v>0</v>
      </c>
      <c r="J555" s="503">
        <v>1.45</v>
      </c>
      <c r="K555" s="504">
        <v>1.45</v>
      </c>
      <c r="L555" s="501">
        <v>0</v>
      </c>
      <c r="M555" s="502">
        <v>0</v>
      </c>
      <c r="N555" s="502">
        <v>0</v>
      </c>
      <c r="O555" s="502">
        <v>0</v>
      </c>
      <c r="P555" s="502">
        <v>0</v>
      </c>
      <c r="Q555" s="503">
        <v>1.27</v>
      </c>
      <c r="R555" s="504">
        <v>1.27</v>
      </c>
      <c r="S555" s="505">
        <f t="shared" si="72"/>
        <v>-12.413793103448267</v>
      </c>
    </row>
    <row r="556" spans="1:19" ht="20.100000000000001" customHeight="1">
      <c r="A556" s="497" t="s">
        <v>795</v>
      </c>
      <c r="B556" s="612" t="s">
        <v>796</v>
      </c>
      <c r="C556" s="499" t="s">
        <v>9</v>
      </c>
      <c r="D556" s="614" t="s">
        <v>195</v>
      </c>
      <c r="E556" s="501">
        <v>0</v>
      </c>
      <c r="F556" s="502">
        <v>0</v>
      </c>
      <c r="G556" s="502">
        <v>0.44</v>
      </c>
      <c r="H556" s="502">
        <v>0</v>
      </c>
      <c r="I556" s="502">
        <v>0.02</v>
      </c>
      <c r="J556" s="503">
        <v>1.24</v>
      </c>
      <c r="K556" s="504">
        <v>1.26</v>
      </c>
      <c r="L556" s="501">
        <v>0</v>
      </c>
      <c r="M556" s="502">
        <v>0</v>
      </c>
      <c r="N556" s="502">
        <v>0.43</v>
      </c>
      <c r="O556" s="502">
        <v>0</v>
      </c>
      <c r="P556" s="502">
        <v>0.12</v>
      </c>
      <c r="Q556" s="503">
        <v>1.54</v>
      </c>
      <c r="R556" s="504">
        <v>1.6600000000000001</v>
      </c>
      <c r="S556" s="505">
        <f t="shared" si="72"/>
        <v>31.746031746031768</v>
      </c>
    </row>
    <row r="557" spans="1:19" ht="20.100000000000001" customHeight="1">
      <c r="A557" s="497" t="s">
        <v>797</v>
      </c>
      <c r="B557" s="612" t="s">
        <v>798</v>
      </c>
      <c r="C557" s="499" t="s">
        <v>9</v>
      </c>
      <c r="D557" s="614" t="s">
        <v>195</v>
      </c>
      <c r="E557" s="501">
        <v>0.05</v>
      </c>
      <c r="F557" s="502">
        <v>0</v>
      </c>
      <c r="G557" s="502">
        <v>1.04</v>
      </c>
      <c r="H557" s="502">
        <v>0</v>
      </c>
      <c r="I557" s="502">
        <v>1.36</v>
      </c>
      <c r="J557" s="503">
        <v>6.54</v>
      </c>
      <c r="K557" s="504">
        <v>7.9</v>
      </c>
      <c r="L557" s="501">
        <v>0</v>
      </c>
      <c r="M557" s="502">
        <v>0</v>
      </c>
      <c r="N557" s="502">
        <v>3.17</v>
      </c>
      <c r="O557" s="502">
        <v>0</v>
      </c>
      <c r="P557" s="502">
        <v>0.72</v>
      </c>
      <c r="Q557" s="503">
        <v>3.82</v>
      </c>
      <c r="R557" s="504">
        <v>4.54</v>
      </c>
      <c r="S557" s="505">
        <f t="shared" si="72"/>
        <v>-42.53164556962026</v>
      </c>
    </row>
    <row r="558" spans="1:19" ht="20.100000000000001" customHeight="1">
      <c r="A558" s="497" t="s">
        <v>14</v>
      </c>
      <c r="B558" s="612" t="s">
        <v>203</v>
      </c>
      <c r="C558" s="499" t="s">
        <v>9</v>
      </c>
      <c r="D558" s="614" t="s">
        <v>195</v>
      </c>
      <c r="E558" s="501">
        <v>0.1</v>
      </c>
      <c r="F558" s="502">
        <v>0.08</v>
      </c>
      <c r="G558" s="502">
        <v>2.38</v>
      </c>
      <c r="H558" s="502">
        <v>0</v>
      </c>
      <c r="I558" s="502">
        <v>0</v>
      </c>
      <c r="J558" s="503">
        <v>6.38</v>
      </c>
      <c r="K558" s="504">
        <v>6.38</v>
      </c>
      <c r="L558" s="501">
        <v>0.05</v>
      </c>
      <c r="M558" s="502">
        <v>0.1</v>
      </c>
      <c r="N558" s="502">
        <v>3.52</v>
      </c>
      <c r="O558" s="502">
        <v>0</v>
      </c>
      <c r="P558" s="502">
        <v>0</v>
      </c>
      <c r="Q558" s="503">
        <v>5.52</v>
      </c>
      <c r="R558" s="504">
        <v>5.52</v>
      </c>
      <c r="S558" s="505">
        <f t="shared" si="72"/>
        <v>-13.479623824451414</v>
      </c>
    </row>
    <row r="559" spans="1:19" ht="20.100000000000001" customHeight="1">
      <c r="A559" s="497" t="s">
        <v>24</v>
      </c>
      <c r="B559" s="612" t="s">
        <v>202</v>
      </c>
      <c r="C559" s="499" t="s">
        <v>9</v>
      </c>
      <c r="D559" s="614" t="s">
        <v>195</v>
      </c>
      <c r="E559" s="501">
        <v>0.02</v>
      </c>
      <c r="F559" s="502">
        <v>7.0000000000000007E-2</v>
      </c>
      <c r="G559" s="502">
        <v>0.28000000000000003</v>
      </c>
      <c r="H559" s="502">
        <v>0</v>
      </c>
      <c r="I559" s="502">
        <v>0.52</v>
      </c>
      <c r="J559" s="503">
        <v>0.11</v>
      </c>
      <c r="K559" s="504">
        <v>0.63</v>
      </c>
      <c r="L559" s="501">
        <v>0.01</v>
      </c>
      <c r="M559" s="502">
        <v>0.12</v>
      </c>
      <c r="N559" s="502">
        <v>0.49</v>
      </c>
      <c r="O559" s="502">
        <v>0</v>
      </c>
      <c r="P559" s="502">
        <v>0.33</v>
      </c>
      <c r="Q559" s="503">
        <v>0.27</v>
      </c>
      <c r="R559" s="504">
        <v>0.60000000000000009</v>
      </c>
      <c r="S559" s="505">
        <f t="shared" si="72"/>
        <v>-4.761904761904745</v>
      </c>
    </row>
    <row r="560" spans="1:19" ht="20.100000000000001" customHeight="1">
      <c r="A560" s="497" t="s">
        <v>913</v>
      </c>
      <c r="B560" s="612" t="s">
        <v>914</v>
      </c>
      <c r="C560" s="499" t="s">
        <v>9</v>
      </c>
      <c r="D560" s="614" t="s">
        <v>195</v>
      </c>
      <c r="E560" s="501">
        <v>0</v>
      </c>
      <c r="F560" s="502">
        <v>0</v>
      </c>
      <c r="G560" s="502">
        <v>0.68</v>
      </c>
      <c r="H560" s="502">
        <v>0</v>
      </c>
      <c r="I560" s="502">
        <v>3.42</v>
      </c>
      <c r="J560" s="503">
        <v>4.0999999999999996</v>
      </c>
      <c r="K560" s="504">
        <v>7.52</v>
      </c>
      <c r="L560" s="501">
        <v>0</v>
      </c>
      <c r="M560" s="502">
        <v>0</v>
      </c>
      <c r="N560" s="502">
        <v>0.63</v>
      </c>
      <c r="O560" s="502">
        <v>0</v>
      </c>
      <c r="P560" s="502">
        <v>4.57</v>
      </c>
      <c r="Q560" s="503">
        <v>2.82</v>
      </c>
      <c r="R560" s="504">
        <v>7.3900000000000006</v>
      </c>
      <c r="S560" s="505">
        <f t="shared" si="72"/>
        <v>-1.7287234042553057</v>
      </c>
    </row>
    <row r="561" spans="1:19" ht="20.100000000000001" customHeight="1">
      <c r="A561" s="497" t="s">
        <v>917</v>
      </c>
      <c r="B561" s="612" t="s">
        <v>918</v>
      </c>
      <c r="C561" s="499" t="s">
        <v>9</v>
      </c>
      <c r="D561" s="614" t="s">
        <v>195</v>
      </c>
      <c r="E561" s="501">
        <v>0</v>
      </c>
      <c r="F561" s="502">
        <v>0</v>
      </c>
      <c r="G561" s="502">
        <v>0.21</v>
      </c>
      <c r="H561" s="502">
        <v>0</v>
      </c>
      <c r="I561" s="502">
        <v>0</v>
      </c>
      <c r="J561" s="503">
        <v>0.94</v>
      </c>
      <c r="K561" s="504">
        <v>0.94</v>
      </c>
      <c r="L561" s="501">
        <v>0</v>
      </c>
      <c r="M561" s="502">
        <v>0</v>
      </c>
      <c r="N561" s="502">
        <v>0</v>
      </c>
      <c r="O561" s="502">
        <v>0</v>
      </c>
      <c r="P561" s="502">
        <v>0</v>
      </c>
      <c r="Q561" s="503">
        <v>0.62</v>
      </c>
      <c r="R561" s="504">
        <v>0.62</v>
      </c>
      <c r="S561" s="505">
        <f t="shared" si="72"/>
        <v>-34.042553191489354</v>
      </c>
    </row>
    <row r="562" spans="1:19" ht="20.100000000000001" customHeight="1">
      <c r="A562" s="497" t="s">
        <v>35</v>
      </c>
      <c r="B562" s="612" t="s">
        <v>201</v>
      </c>
      <c r="C562" s="499" t="s">
        <v>9</v>
      </c>
      <c r="D562" s="614" t="s">
        <v>195</v>
      </c>
      <c r="E562" s="501">
        <v>0</v>
      </c>
      <c r="F562" s="502">
        <v>0</v>
      </c>
      <c r="G562" s="502">
        <v>0.37</v>
      </c>
      <c r="H562" s="502">
        <v>0</v>
      </c>
      <c r="I562" s="502">
        <v>0.11</v>
      </c>
      <c r="J562" s="503">
        <v>0.61</v>
      </c>
      <c r="K562" s="504">
        <v>0.72</v>
      </c>
      <c r="L562" s="501">
        <v>0</v>
      </c>
      <c r="M562" s="502">
        <v>0</v>
      </c>
      <c r="N562" s="502">
        <v>0.42</v>
      </c>
      <c r="O562" s="502">
        <v>0</v>
      </c>
      <c r="P562" s="502">
        <v>0</v>
      </c>
      <c r="Q562" s="503">
        <v>0.76</v>
      </c>
      <c r="R562" s="504">
        <v>0.76</v>
      </c>
      <c r="S562" s="505">
        <f t="shared" si="72"/>
        <v>5.555555555555558</v>
      </c>
    </row>
    <row r="563" spans="1:19" ht="20.100000000000001" customHeight="1">
      <c r="A563" s="497" t="s">
        <v>3</v>
      </c>
      <c r="B563" s="612" t="s">
        <v>200</v>
      </c>
      <c r="C563" s="499" t="s">
        <v>9</v>
      </c>
      <c r="D563" s="614" t="s">
        <v>195</v>
      </c>
      <c r="E563" s="501">
        <v>0</v>
      </c>
      <c r="F563" s="502">
        <v>0.05</v>
      </c>
      <c r="G563" s="502">
        <v>0</v>
      </c>
      <c r="H563" s="502">
        <v>0</v>
      </c>
      <c r="I563" s="502">
        <v>0</v>
      </c>
      <c r="J563" s="503">
        <v>0.75</v>
      </c>
      <c r="K563" s="504">
        <v>0.75</v>
      </c>
      <c r="L563" s="501">
        <v>0</v>
      </c>
      <c r="M563" s="502">
        <v>0</v>
      </c>
      <c r="N563" s="502">
        <v>0</v>
      </c>
      <c r="O563" s="502">
        <v>0</v>
      </c>
      <c r="P563" s="502">
        <v>0</v>
      </c>
      <c r="Q563" s="503">
        <v>0</v>
      </c>
      <c r="R563" s="504">
        <v>0</v>
      </c>
      <c r="S563" s="505">
        <f t="shared" si="72"/>
        <v>-100</v>
      </c>
    </row>
    <row r="564" spans="1:19" ht="20.100000000000001" customHeight="1">
      <c r="A564" s="497" t="s">
        <v>799</v>
      </c>
      <c r="B564" s="612" t="s">
        <v>800</v>
      </c>
      <c r="C564" s="499" t="s">
        <v>9</v>
      </c>
      <c r="D564" s="614" t="s">
        <v>195</v>
      </c>
      <c r="E564" s="501">
        <v>0.02</v>
      </c>
      <c r="F564" s="502">
        <v>0.32</v>
      </c>
      <c r="G564" s="502">
        <v>0</v>
      </c>
      <c r="H564" s="502">
        <v>0</v>
      </c>
      <c r="I564" s="502">
        <v>0</v>
      </c>
      <c r="J564" s="503">
        <v>0.74</v>
      </c>
      <c r="K564" s="504">
        <v>0.74</v>
      </c>
      <c r="L564" s="501">
        <v>0.01</v>
      </c>
      <c r="M564" s="502">
        <v>0</v>
      </c>
      <c r="N564" s="502">
        <v>0</v>
      </c>
      <c r="O564" s="502">
        <v>0</v>
      </c>
      <c r="P564" s="502">
        <v>0.06</v>
      </c>
      <c r="Q564" s="503">
        <v>0</v>
      </c>
      <c r="R564" s="504">
        <v>0.06</v>
      </c>
      <c r="S564" s="505">
        <f t="shared" si="72"/>
        <v>-91.891891891891888</v>
      </c>
    </row>
    <row r="565" spans="1:19" ht="20.100000000000001" customHeight="1">
      <c r="A565" s="497" t="s">
        <v>801</v>
      </c>
      <c r="B565" s="612" t="s">
        <v>802</v>
      </c>
      <c r="C565" s="499" t="s">
        <v>9</v>
      </c>
      <c r="D565" s="614" t="s">
        <v>195</v>
      </c>
      <c r="E565" s="501">
        <v>0</v>
      </c>
      <c r="F565" s="502">
        <v>0</v>
      </c>
      <c r="G565" s="502">
        <v>0.26</v>
      </c>
      <c r="H565" s="502">
        <v>0</v>
      </c>
      <c r="I565" s="502">
        <v>0</v>
      </c>
      <c r="J565" s="503">
        <v>0.74</v>
      </c>
      <c r="K565" s="504">
        <v>0.74</v>
      </c>
      <c r="L565" s="501">
        <v>0</v>
      </c>
      <c r="M565" s="502">
        <v>0</v>
      </c>
      <c r="N565" s="502">
        <v>0.09</v>
      </c>
      <c r="O565" s="502">
        <v>0</v>
      </c>
      <c r="P565" s="502">
        <v>0</v>
      </c>
      <c r="Q565" s="503">
        <v>0.75</v>
      </c>
      <c r="R565" s="504">
        <v>0.75</v>
      </c>
      <c r="S565" s="505">
        <f t="shared" si="72"/>
        <v>1.3513513513513598</v>
      </c>
    </row>
    <row r="566" spans="1:19" ht="20.100000000000001" customHeight="1">
      <c r="A566" s="497" t="s">
        <v>48</v>
      </c>
      <c r="B566" s="498" t="s">
        <v>199</v>
      </c>
      <c r="C566" s="499" t="s">
        <v>9</v>
      </c>
      <c r="D566" s="614" t="s">
        <v>195</v>
      </c>
      <c r="E566" s="501">
        <v>0</v>
      </c>
      <c r="F566" s="502">
        <v>0.41</v>
      </c>
      <c r="G566" s="502">
        <v>0.33</v>
      </c>
      <c r="H566" s="502">
        <v>0</v>
      </c>
      <c r="I566" s="502">
        <v>0.57999999999999996</v>
      </c>
      <c r="J566" s="503">
        <v>7.09</v>
      </c>
      <c r="K566" s="504">
        <v>7.67</v>
      </c>
      <c r="L566" s="501">
        <v>0</v>
      </c>
      <c r="M566" s="502">
        <v>1.48</v>
      </c>
      <c r="N566" s="502">
        <v>0.56000000000000005</v>
      </c>
      <c r="O566" s="502">
        <v>0</v>
      </c>
      <c r="P566" s="502">
        <v>0.45</v>
      </c>
      <c r="Q566" s="503">
        <v>5.18</v>
      </c>
      <c r="R566" s="504">
        <v>5.63</v>
      </c>
      <c r="S566" s="505">
        <f t="shared" si="72"/>
        <v>-26.59713168187745</v>
      </c>
    </row>
    <row r="567" spans="1:19" ht="20.100000000000001" customHeight="1">
      <c r="A567" s="497" t="s">
        <v>803</v>
      </c>
      <c r="B567" s="498" t="s">
        <v>804</v>
      </c>
      <c r="C567" s="499" t="s">
        <v>9</v>
      </c>
      <c r="D567" s="653" t="s">
        <v>195</v>
      </c>
      <c r="E567" s="501">
        <v>0</v>
      </c>
      <c r="F567" s="502">
        <v>0.32</v>
      </c>
      <c r="G567" s="502">
        <v>0</v>
      </c>
      <c r="H567" s="502">
        <v>0</v>
      </c>
      <c r="I567" s="502">
        <v>0</v>
      </c>
      <c r="J567" s="503">
        <v>0.25</v>
      </c>
      <c r="K567" s="504">
        <v>0.25</v>
      </c>
      <c r="L567" s="501">
        <v>0</v>
      </c>
      <c r="M567" s="502">
        <v>0</v>
      </c>
      <c r="N567" s="502">
        <v>0</v>
      </c>
      <c r="O567" s="502">
        <v>0</v>
      </c>
      <c r="P567" s="502">
        <v>0</v>
      </c>
      <c r="Q567" s="503">
        <v>0</v>
      </c>
      <c r="R567" s="504">
        <v>0</v>
      </c>
      <c r="S567" s="505">
        <f t="shared" si="72"/>
        <v>-100</v>
      </c>
    </row>
    <row r="568" spans="1:19" ht="20.100000000000001" customHeight="1">
      <c r="A568" s="497" t="s">
        <v>49</v>
      </c>
      <c r="B568" s="498" t="s">
        <v>198</v>
      </c>
      <c r="C568" s="499" t="s">
        <v>9</v>
      </c>
      <c r="D568" s="614" t="s">
        <v>195</v>
      </c>
      <c r="E568" s="501">
        <v>0.04</v>
      </c>
      <c r="F568" s="502">
        <v>0.86</v>
      </c>
      <c r="G568" s="502">
        <v>6.48</v>
      </c>
      <c r="H568" s="502">
        <v>0</v>
      </c>
      <c r="I568" s="502">
        <v>3.82</v>
      </c>
      <c r="J568" s="503">
        <v>28.98</v>
      </c>
      <c r="K568" s="504">
        <v>32.799999999999997</v>
      </c>
      <c r="L568" s="501">
        <v>0.04</v>
      </c>
      <c r="M568" s="502">
        <v>2.4700000000000002</v>
      </c>
      <c r="N568" s="502">
        <v>6.42</v>
      </c>
      <c r="O568" s="502">
        <v>0</v>
      </c>
      <c r="P568" s="502">
        <v>4.51</v>
      </c>
      <c r="Q568" s="503">
        <v>27.27</v>
      </c>
      <c r="R568" s="504">
        <v>31.78</v>
      </c>
      <c r="S568" s="505">
        <f t="shared" si="72"/>
        <v>-3.1097560975609673</v>
      </c>
    </row>
    <row r="569" spans="1:19" ht="20.100000000000001" customHeight="1">
      <c r="A569" s="497" t="s">
        <v>5</v>
      </c>
      <c r="B569" s="498" t="s">
        <v>197</v>
      </c>
      <c r="C569" s="499" t="s">
        <v>9</v>
      </c>
      <c r="D569" s="614" t="s">
        <v>195</v>
      </c>
      <c r="E569" s="501">
        <v>0</v>
      </c>
      <c r="F569" s="502">
        <v>0</v>
      </c>
      <c r="G569" s="502">
        <v>2.17</v>
      </c>
      <c r="H569" s="502">
        <v>0</v>
      </c>
      <c r="I569" s="502">
        <v>0.57999999999999996</v>
      </c>
      <c r="J569" s="503">
        <v>4.3899999999999997</v>
      </c>
      <c r="K569" s="504">
        <v>4.97</v>
      </c>
      <c r="L569" s="501">
        <v>0</v>
      </c>
      <c r="M569" s="502">
        <v>0</v>
      </c>
      <c r="N569" s="502">
        <v>1.1200000000000001</v>
      </c>
      <c r="O569" s="502">
        <v>0</v>
      </c>
      <c r="P569" s="502">
        <v>0.17</v>
      </c>
      <c r="Q569" s="503">
        <v>6.51</v>
      </c>
      <c r="R569" s="504">
        <v>6.68</v>
      </c>
      <c r="S569" s="505">
        <f t="shared" si="72"/>
        <v>34.406438631790735</v>
      </c>
    </row>
    <row r="570" spans="1:19" ht="20.100000000000001" customHeight="1">
      <c r="A570" s="497" t="s">
        <v>50</v>
      </c>
      <c r="B570" s="498" t="s">
        <v>196</v>
      </c>
      <c r="C570" s="499" t="s">
        <v>9</v>
      </c>
      <c r="D570" s="614" t="s">
        <v>195</v>
      </c>
      <c r="E570" s="501">
        <v>0</v>
      </c>
      <c r="F570" s="502">
        <v>0</v>
      </c>
      <c r="G570" s="502">
        <v>0.9</v>
      </c>
      <c r="H570" s="502">
        <v>0</v>
      </c>
      <c r="I570" s="502">
        <v>2.72</v>
      </c>
      <c r="J570" s="503">
        <v>2.29</v>
      </c>
      <c r="K570" s="504">
        <v>5.01</v>
      </c>
      <c r="L570" s="501">
        <v>0</v>
      </c>
      <c r="M570" s="502">
        <v>0</v>
      </c>
      <c r="N570" s="502">
        <v>0.26</v>
      </c>
      <c r="O570" s="502">
        <v>0</v>
      </c>
      <c r="P570" s="502">
        <v>0.12</v>
      </c>
      <c r="Q570" s="503">
        <v>2.56</v>
      </c>
      <c r="R570" s="504">
        <v>2.68</v>
      </c>
      <c r="S570" s="505">
        <f t="shared" si="72"/>
        <v>-46.506986027944109</v>
      </c>
    </row>
    <row r="571" spans="1:19" ht="20.100000000000001" customHeight="1">
      <c r="A571" s="497" t="s">
        <v>988</v>
      </c>
      <c r="B571" s="498" t="s">
        <v>989</v>
      </c>
      <c r="C571" s="499" t="s">
        <v>9</v>
      </c>
      <c r="D571" s="663" t="s">
        <v>1403</v>
      </c>
      <c r="E571" s="501">
        <v>0</v>
      </c>
      <c r="F571" s="502">
        <v>0</v>
      </c>
      <c r="G571" s="502">
        <v>0</v>
      </c>
      <c r="H571" s="502">
        <v>0</v>
      </c>
      <c r="I571" s="502">
        <v>0.05</v>
      </c>
      <c r="J571" s="503">
        <v>0.03</v>
      </c>
      <c r="K571" s="504">
        <v>0.08</v>
      </c>
      <c r="L571" s="501">
        <v>0</v>
      </c>
      <c r="M571" s="502">
        <v>0</v>
      </c>
      <c r="N571" s="502">
        <v>0.13</v>
      </c>
      <c r="O571" s="502">
        <v>0</v>
      </c>
      <c r="P571" s="502">
        <v>0</v>
      </c>
      <c r="Q571" s="503">
        <v>0.25</v>
      </c>
      <c r="R571" s="504">
        <v>0.25</v>
      </c>
      <c r="S571" s="525">
        <f t="shared" si="72"/>
        <v>212.5</v>
      </c>
    </row>
    <row r="572" spans="1:19" ht="20.100000000000001" customHeight="1">
      <c r="A572" s="497" t="s">
        <v>1026</v>
      </c>
      <c r="B572" s="498" t="s">
        <v>1442</v>
      </c>
      <c r="C572" s="499" t="s">
        <v>9</v>
      </c>
      <c r="D572" s="663" t="s">
        <v>1403</v>
      </c>
      <c r="E572" s="501">
        <v>0</v>
      </c>
      <c r="F572" s="502">
        <v>0</v>
      </c>
      <c r="G572" s="502">
        <v>0</v>
      </c>
      <c r="H572" s="502">
        <v>0</v>
      </c>
      <c r="I572" s="502">
        <v>0</v>
      </c>
      <c r="J572" s="503">
        <v>0.06</v>
      </c>
      <c r="K572" s="504">
        <v>0.06</v>
      </c>
      <c r="L572" s="501">
        <v>0</v>
      </c>
      <c r="M572" s="502">
        <v>0</v>
      </c>
      <c r="N572" s="502">
        <v>7.0000000000000007E-2</v>
      </c>
      <c r="O572" s="502">
        <v>0</v>
      </c>
      <c r="P572" s="502">
        <v>0.04</v>
      </c>
      <c r="Q572" s="503">
        <v>0.35</v>
      </c>
      <c r="R572" s="504">
        <v>0.38999999999999996</v>
      </c>
      <c r="S572" s="525">
        <f t="shared" si="72"/>
        <v>549.99999999999989</v>
      </c>
    </row>
    <row r="573" spans="1:19" ht="20.100000000000001" customHeight="1">
      <c r="A573" s="521"/>
      <c r="B573" s="524"/>
      <c r="C573" s="562"/>
      <c r="D573" s="658"/>
      <c r="E573" s="521"/>
      <c r="F573" s="522"/>
      <c r="G573" s="522"/>
      <c r="H573" s="522"/>
      <c r="I573" s="522"/>
      <c r="J573" s="523"/>
      <c r="K573" s="524"/>
      <c r="L573" s="521"/>
      <c r="M573" s="522"/>
      <c r="N573" s="522"/>
      <c r="O573" s="522"/>
      <c r="P573" s="522"/>
      <c r="Q573" s="523"/>
      <c r="R573" s="524"/>
      <c r="S573" s="525"/>
    </row>
    <row r="574" spans="1:19" ht="20.100000000000001" customHeight="1">
      <c r="A574" s="566" t="s">
        <v>281</v>
      </c>
      <c r="B574" s="664"/>
      <c r="C574" s="491"/>
      <c r="D574" s="492"/>
      <c r="E574" s="530">
        <f t="shared" ref="E574:R574" si="73">SUM(E509:E573)</f>
        <v>0.31</v>
      </c>
      <c r="F574" s="531">
        <f t="shared" si="73"/>
        <v>11.410000000000004</v>
      </c>
      <c r="G574" s="531">
        <f t="shared" si="73"/>
        <v>52.82</v>
      </c>
      <c r="H574" s="531">
        <f t="shared" si="73"/>
        <v>0</v>
      </c>
      <c r="I574" s="531">
        <f t="shared" si="73"/>
        <v>47.959999999999994</v>
      </c>
      <c r="J574" s="531">
        <f t="shared" si="73"/>
        <v>197.29999999999998</v>
      </c>
      <c r="K574" s="532">
        <f t="shared" si="73"/>
        <v>245.26000000000005</v>
      </c>
      <c r="L574" s="530">
        <f t="shared" si="73"/>
        <v>0.17</v>
      </c>
      <c r="M574" s="531">
        <f t="shared" si="73"/>
        <v>10.850000000000001</v>
      </c>
      <c r="N574" s="531">
        <f t="shared" si="73"/>
        <v>56.840000000000018</v>
      </c>
      <c r="O574" s="531">
        <f t="shared" si="73"/>
        <v>0.11</v>
      </c>
      <c r="P574" s="531">
        <f t="shared" si="73"/>
        <v>44.64</v>
      </c>
      <c r="Q574" s="531">
        <f t="shared" si="73"/>
        <v>184.65</v>
      </c>
      <c r="R574" s="532">
        <f t="shared" si="73"/>
        <v>229.29</v>
      </c>
      <c r="S574" s="533">
        <f t="shared" ref="S574" si="74">((R574/K574)-1)*100</f>
        <v>-6.5114572290630557</v>
      </c>
    </row>
    <row r="575" spans="1:19" ht="20.100000000000001" hidden="1" customHeight="1">
      <c r="A575" s="473" t="s">
        <v>248</v>
      </c>
      <c r="B575" s="474" t="s">
        <v>57</v>
      </c>
      <c r="C575" s="475" t="s">
        <v>249</v>
      </c>
      <c r="D575" s="476" t="s">
        <v>250</v>
      </c>
      <c r="E575" s="592" t="s">
        <v>595</v>
      </c>
      <c r="F575" s="593"/>
      <c r="G575" s="593"/>
      <c r="H575" s="593"/>
      <c r="I575" s="593"/>
      <c r="J575" s="594"/>
      <c r="K575" s="595"/>
      <c r="L575" s="592" t="s">
        <v>620</v>
      </c>
      <c r="M575" s="593"/>
      <c r="N575" s="593"/>
      <c r="O575" s="593"/>
      <c r="P575" s="593"/>
      <c r="Q575" s="594"/>
      <c r="R575" s="595"/>
      <c r="S575" s="624" t="s">
        <v>56</v>
      </c>
    </row>
    <row r="576" spans="1:19" ht="20.100000000000001" hidden="1" customHeight="1">
      <c r="A576" s="625"/>
      <c r="B576" s="626"/>
      <c r="C576" s="627"/>
      <c r="D576" s="628"/>
      <c r="E576" s="541" t="s">
        <v>58</v>
      </c>
      <c r="F576" s="484" t="s">
        <v>420</v>
      </c>
      <c r="G576" s="484"/>
      <c r="H576" s="484"/>
      <c r="I576" s="484" t="s">
        <v>325</v>
      </c>
      <c r="J576" s="542" t="s">
        <v>323</v>
      </c>
      <c r="K576" s="485" t="s">
        <v>324</v>
      </c>
      <c r="L576" s="541" t="s">
        <v>58</v>
      </c>
      <c r="M576" s="484" t="s">
        <v>420</v>
      </c>
      <c r="N576" s="484" t="s">
        <v>325</v>
      </c>
      <c r="O576" s="484"/>
      <c r="P576" s="484"/>
      <c r="Q576" s="542" t="s">
        <v>323</v>
      </c>
      <c r="R576" s="485" t="s">
        <v>324</v>
      </c>
      <c r="S576" s="487" t="s">
        <v>59</v>
      </c>
    </row>
    <row r="577" spans="1:19" ht="20.100000000000001" hidden="1" customHeight="1">
      <c r="A577" s="517"/>
      <c r="B577" s="518"/>
      <c r="C577" s="519"/>
      <c r="D577" s="520"/>
      <c r="E577" s="521"/>
      <c r="F577" s="522"/>
      <c r="G577" s="522"/>
      <c r="H577" s="522"/>
      <c r="I577" s="522"/>
      <c r="J577" s="523"/>
      <c r="K577" s="524"/>
      <c r="L577" s="521"/>
      <c r="M577" s="522"/>
      <c r="N577" s="522"/>
      <c r="O577" s="522"/>
      <c r="P577" s="522"/>
      <c r="Q577" s="523"/>
      <c r="R577" s="524"/>
      <c r="S577" s="525"/>
    </row>
    <row r="578" spans="1:19" ht="20.100000000000001" hidden="1" customHeight="1">
      <c r="A578" s="573" t="s">
        <v>291</v>
      </c>
      <c r="B578" s="574" t="s">
        <v>292</v>
      </c>
      <c r="C578" s="665"/>
      <c r="D578" s="581"/>
      <c r="E578" s="493"/>
      <c r="F578" s="494"/>
      <c r="G578" s="494"/>
      <c r="H578" s="494"/>
      <c r="I578" s="494"/>
      <c r="J578" s="494" t="s">
        <v>60</v>
      </c>
      <c r="K578" s="495"/>
      <c r="L578" s="493" t="s">
        <v>60</v>
      </c>
      <c r="M578" s="494" t="s">
        <v>60</v>
      </c>
      <c r="N578" s="494"/>
      <c r="O578" s="494"/>
      <c r="P578" s="494"/>
      <c r="Q578" s="494"/>
      <c r="R578" s="495" t="s">
        <v>60</v>
      </c>
      <c r="S578" s="496"/>
    </row>
    <row r="579" spans="1:19" ht="20.100000000000001" hidden="1" customHeight="1">
      <c r="A579" s="497"/>
      <c r="B579" s="612"/>
      <c r="C579" s="499" t="s">
        <v>9</v>
      </c>
      <c r="D579" s="614" t="s">
        <v>132</v>
      </c>
      <c r="E579" s="501"/>
      <c r="F579" s="502"/>
      <c r="G579" s="502"/>
      <c r="H579" s="502"/>
      <c r="I579" s="502"/>
      <c r="J579" s="503"/>
      <c r="K579" s="504">
        <f t="shared" ref="K579:K584" si="75">I579+J579</f>
        <v>0</v>
      </c>
      <c r="L579" s="501"/>
      <c r="M579" s="502"/>
      <c r="N579" s="502"/>
      <c r="O579" s="502"/>
      <c r="P579" s="502"/>
      <c r="Q579" s="503"/>
      <c r="R579" s="504">
        <f t="shared" ref="R579:R584" si="76">N579+Q579</f>
        <v>0</v>
      </c>
      <c r="S579" s="505" t="e">
        <f t="shared" ref="S579:S584" si="77">((R579/K579)-1)*100</f>
        <v>#DIV/0!</v>
      </c>
    </row>
    <row r="580" spans="1:19" ht="20.100000000000001" hidden="1" customHeight="1">
      <c r="A580" s="666"/>
      <c r="B580" s="667"/>
      <c r="C580" s="499"/>
      <c r="D580" s="614"/>
      <c r="E580" s="501"/>
      <c r="F580" s="502"/>
      <c r="G580" s="502"/>
      <c r="H580" s="502"/>
      <c r="I580" s="502"/>
      <c r="J580" s="503"/>
      <c r="K580" s="504">
        <f t="shared" si="75"/>
        <v>0</v>
      </c>
      <c r="L580" s="501"/>
      <c r="M580" s="502"/>
      <c r="N580" s="502"/>
      <c r="O580" s="502"/>
      <c r="P580" s="502"/>
      <c r="Q580" s="503"/>
      <c r="R580" s="504">
        <f t="shared" si="76"/>
        <v>0</v>
      </c>
      <c r="S580" s="505" t="e">
        <f t="shared" si="77"/>
        <v>#DIV/0!</v>
      </c>
    </row>
    <row r="581" spans="1:19" ht="20.100000000000001" hidden="1" customHeight="1">
      <c r="A581" s="666"/>
      <c r="B581" s="667"/>
      <c r="C581" s="499"/>
      <c r="D581" s="614"/>
      <c r="E581" s="501"/>
      <c r="F581" s="502"/>
      <c r="G581" s="502"/>
      <c r="H581" s="502"/>
      <c r="I581" s="502"/>
      <c r="J581" s="503"/>
      <c r="K581" s="504">
        <f t="shared" si="75"/>
        <v>0</v>
      </c>
      <c r="L581" s="501"/>
      <c r="M581" s="502"/>
      <c r="N581" s="502"/>
      <c r="O581" s="502"/>
      <c r="P581" s="502"/>
      <c r="Q581" s="503"/>
      <c r="R581" s="504">
        <f t="shared" si="76"/>
        <v>0</v>
      </c>
      <c r="S581" s="505" t="e">
        <f t="shared" si="77"/>
        <v>#DIV/0!</v>
      </c>
    </row>
    <row r="582" spans="1:19" ht="20.100000000000001" hidden="1" customHeight="1">
      <c r="A582" s="666"/>
      <c r="B582" s="667"/>
      <c r="C582" s="499"/>
      <c r="D582" s="614"/>
      <c r="E582" s="501"/>
      <c r="F582" s="502"/>
      <c r="G582" s="502"/>
      <c r="H582" s="502"/>
      <c r="I582" s="502"/>
      <c r="J582" s="503"/>
      <c r="K582" s="504">
        <f t="shared" si="75"/>
        <v>0</v>
      </c>
      <c r="L582" s="501"/>
      <c r="M582" s="502"/>
      <c r="N582" s="502"/>
      <c r="O582" s="502"/>
      <c r="P582" s="502"/>
      <c r="Q582" s="503"/>
      <c r="R582" s="504">
        <f t="shared" si="76"/>
        <v>0</v>
      </c>
      <c r="S582" s="505" t="e">
        <f t="shared" si="77"/>
        <v>#DIV/0!</v>
      </c>
    </row>
    <row r="583" spans="1:19" ht="20.100000000000001" hidden="1" customHeight="1">
      <c r="A583" s="666"/>
      <c r="B583" s="667"/>
      <c r="C583" s="499"/>
      <c r="D583" s="614"/>
      <c r="E583" s="501"/>
      <c r="F583" s="502"/>
      <c r="G583" s="502"/>
      <c r="H583" s="502"/>
      <c r="I583" s="502"/>
      <c r="J583" s="503"/>
      <c r="K583" s="504">
        <f t="shared" si="75"/>
        <v>0</v>
      </c>
      <c r="L583" s="501"/>
      <c r="M583" s="502"/>
      <c r="N583" s="502"/>
      <c r="O583" s="502"/>
      <c r="P583" s="502"/>
      <c r="Q583" s="503"/>
      <c r="R583" s="504">
        <f t="shared" si="76"/>
        <v>0</v>
      </c>
      <c r="S583" s="505" t="e">
        <f t="shared" si="77"/>
        <v>#DIV/0!</v>
      </c>
    </row>
    <row r="584" spans="1:19" ht="20.100000000000001" hidden="1" customHeight="1">
      <c r="A584" s="666"/>
      <c r="B584" s="667"/>
      <c r="C584" s="499"/>
      <c r="D584" s="614"/>
      <c r="E584" s="501"/>
      <c r="F584" s="502"/>
      <c r="G584" s="502"/>
      <c r="H584" s="502"/>
      <c r="I584" s="502"/>
      <c r="J584" s="503"/>
      <c r="K584" s="504">
        <f t="shared" si="75"/>
        <v>0</v>
      </c>
      <c r="L584" s="501"/>
      <c r="M584" s="502"/>
      <c r="N584" s="502"/>
      <c r="O584" s="502"/>
      <c r="P584" s="502"/>
      <c r="Q584" s="503"/>
      <c r="R584" s="504">
        <f t="shared" si="76"/>
        <v>0</v>
      </c>
      <c r="S584" s="505" t="e">
        <f t="shared" si="77"/>
        <v>#DIV/0!</v>
      </c>
    </row>
    <row r="585" spans="1:19" ht="20.100000000000001" hidden="1" customHeight="1">
      <c r="A585" s="517"/>
      <c r="B585" s="518"/>
      <c r="C585" s="519"/>
      <c r="D585" s="619"/>
      <c r="E585" s="521"/>
      <c r="F585" s="522"/>
      <c r="G585" s="522"/>
      <c r="H585" s="522"/>
      <c r="I585" s="522"/>
      <c r="J585" s="523"/>
      <c r="K585" s="524"/>
      <c r="L585" s="521"/>
      <c r="M585" s="522"/>
      <c r="N585" s="522"/>
      <c r="O585" s="522"/>
      <c r="P585" s="522"/>
      <c r="Q585" s="523"/>
      <c r="R585" s="524"/>
      <c r="S585" s="525"/>
    </row>
    <row r="586" spans="1:19" ht="20.100000000000001" hidden="1" customHeight="1">
      <c r="A586" s="579" t="s">
        <v>561</v>
      </c>
      <c r="B586" s="580"/>
      <c r="C586" s="491"/>
      <c r="D586" s="492"/>
      <c r="E586" s="530">
        <f t="shared" ref="E586:R586" si="78">SUM(E578:E585)</f>
        <v>0</v>
      </c>
      <c r="F586" s="531">
        <f t="shared" si="78"/>
        <v>0</v>
      </c>
      <c r="G586" s="531"/>
      <c r="H586" s="531"/>
      <c r="I586" s="531">
        <f t="shared" si="78"/>
        <v>0</v>
      </c>
      <c r="J586" s="531">
        <f t="shared" si="78"/>
        <v>0</v>
      </c>
      <c r="K586" s="532">
        <f t="shared" si="78"/>
        <v>0</v>
      </c>
      <c r="L586" s="530">
        <f t="shared" si="78"/>
        <v>0</v>
      </c>
      <c r="M586" s="531">
        <f t="shared" si="78"/>
        <v>0</v>
      </c>
      <c r="N586" s="531">
        <f t="shared" si="78"/>
        <v>0</v>
      </c>
      <c r="O586" s="531"/>
      <c r="P586" s="531"/>
      <c r="Q586" s="531">
        <f t="shared" si="78"/>
        <v>0</v>
      </c>
      <c r="R586" s="532">
        <f t="shared" si="78"/>
        <v>0</v>
      </c>
      <c r="S586" s="533" t="e">
        <f t="shared" ref="S586" si="79">((R586/K586)-1)*100</f>
        <v>#DIV/0!</v>
      </c>
    </row>
    <row r="587" spans="1:19" ht="20.100000000000001" hidden="1" customHeight="1">
      <c r="A587" s="668"/>
      <c r="B587" s="669"/>
      <c r="C587" s="670"/>
      <c r="D587" s="537"/>
      <c r="E587" s="671"/>
      <c r="F587" s="672"/>
      <c r="G587" s="672"/>
      <c r="H587" s="672"/>
      <c r="I587" s="672"/>
      <c r="J587" s="673"/>
      <c r="K587" s="674"/>
      <c r="L587" s="671"/>
      <c r="M587" s="672"/>
      <c r="N587" s="672"/>
      <c r="O587" s="672"/>
      <c r="P587" s="672"/>
      <c r="Q587" s="673"/>
      <c r="R587" s="674"/>
      <c r="S587" s="675"/>
    </row>
    <row r="588" spans="1:19" ht="20.100000000000001" customHeight="1">
      <c r="A588" s="586"/>
      <c r="B588" s="527"/>
      <c r="C588" s="587"/>
      <c r="D588" s="676"/>
      <c r="E588" s="677"/>
      <c r="F588" s="677"/>
      <c r="G588" s="677"/>
      <c r="H588" s="677"/>
      <c r="I588" s="677"/>
      <c r="J588" s="678"/>
      <c r="K588" s="677"/>
      <c r="L588" s="677"/>
      <c r="M588" s="677"/>
      <c r="N588" s="677"/>
      <c r="O588" s="677"/>
      <c r="P588" s="677"/>
      <c r="Q588" s="678"/>
      <c r="R588" s="677"/>
      <c r="S588" s="634"/>
    </row>
    <row r="589" spans="1:19" ht="20.100000000000001" customHeight="1">
      <c r="A589" s="473"/>
      <c r="B589" s="474"/>
      <c r="C589" s="475"/>
      <c r="D589" s="476"/>
      <c r="E589" s="1375" t="s">
        <v>1467</v>
      </c>
      <c r="F589" s="1376"/>
      <c r="G589" s="1376"/>
      <c r="H589" s="1376"/>
      <c r="I589" s="1376"/>
      <c r="J589" s="1376"/>
      <c r="K589" s="1377"/>
      <c r="L589" s="1375" t="s">
        <v>1468</v>
      </c>
      <c r="M589" s="1376"/>
      <c r="N589" s="1376"/>
      <c r="O589" s="1376"/>
      <c r="P589" s="1376"/>
      <c r="Q589" s="1376"/>
      <c r="R589" s="1377"/>
      <c r="S589" s="477"/>
    </row>
    <row r="590" spans="1:19" ht="39.950000000000003" customHeight="1">
      <c r="A590" s="479" t="s">
        <v>248</v>
      </c>
      <c r="B590" s="480" t="s">
        <v>57</v>
      </c>
      <c r="C590" s="481" t="s">
        <v>249</v>
      </c>
      <c r="D590" s="482" t="s">
        <v>250</v>
      </c>
      <c r="E590" s="483" t="s">
        <v>1405</v>
      </c>
      <c r="F590" s="484" t="s">
        <v>1499</v>
      </c>
      <c r="G590" s="818" t="s">
        <v>1498</v>
      </c>
      <c r="H590" s="845" t="s">
        <v>1513</v>
      </c>
      <c r="I590" s="845" t="s">
        <v>1514</v>
      </c>
      <c r="J590" s="818" t="s">
        <v>1406</v>
      </c>
      <c r="K590" s="274" t="s">
        <v>1515</v>
      </c>
      <c r="L590" s="483" t="s">
        <v>1405</v>
      </c>
      <c r="M590" s="484" t="s">
        <v>1499</v>
      </c>
      <c r="N590" s="818" t="s">
        <v>1498</v>
      </c>
      <c r="O590" s="845" t="s">
        <v>1513</v>
      </c>
      <c r="P590" s="845" t="s">
        <v>1514</v>
      </c>
      <c r="Q590" s="818" t="s">
        <v>1406</v>
      </c>
      <c r="R590" s="274" t="s">
        <v>1515</v>
      </c>
      <c r="S590" s="487" t="s">
        <v>1140</v>
      </c>
    </row>
    <row r="591" spans="1:19" ht="20.100000000000001" customHeight="1">
      <c r="A591" s="582" t="s">
        <v>282</v>
      </c>
      <c r="B591" s="679" t="s">
        <v>80</v>
      </c>
      <c r="C591" s="665"/>
      <c r="D591" s="581"/>
      <c r="E591" s="493"/>
      <c r="F591" s="494"/>
      <c r="G591" s="494"/>
      <c r="H591" s="494"/>
      <c r="I591" s="494"/>
      <c r="J591" s="494" t="s">
        <v>60</v>
      </c>
      <c r="K591" s="495"/>
      <c r="L591" s="493" t="s">
        <v>60</v>
      </c>
      <c r="M591" s="494" t="s">
        <v>60</v>
      </c>
      <c r="N591" s="494"/>
      <c r="O591" s="494"/>
      <c r="P591" s="494"/>
      <c r="Q591" s="494"/>
      <c r="R591" s="495" t="s">
        <v>60</v>
      </c>
      <c r="S591" s="496"/>
    </row>
    <row r="592" spans="1:19" ht="20.100000000000001" customHeight="1">
      <c r="A592" s="497" t="s">
        <v>805</v>
      </c>
      <c r="B592" s="612" t="s">
        <v>806</v>
      </c>
      <c r="C592" s="499" t="s">
        <v>9</v>
      </c>
      <c r="D592" s="614" t="s">
        <v>136</v>
      </c>
      <c r="E592" s="501">
        <v>0.02</v>
      </c>
      <c r="F592" s="502">
        <v>0</v>
      </c>
      <c r="G592" s="502">
        <v>0.27</v>
      </c>
      <c r="H592" s="502">
        <v>0</v>
      </c>
      <c r="I592" s="502">
        <v>0</v>
      </c>
      <c r="J592" s="503">
        <v>0.62</v>
      </c>
      <c r="K592" s="504">
        <v>0.62</v>
      </c>
      <c r="L592" s="501">
        <v>0.01</v>
      </c>
      <c r="M592" s="502">
        <v>0</v>
      </c>
      <c r="N592" s="502">
        <v>0.17</v>
      </c>
      <c r="O592" s="502">
        <v>0</v>
      </c>
      <c r="P592" s="502">
        <v>0</v>
      </c>
      <c r="Q592" s="503">
        <v>0.75</v>
      </c>
      <c r="R592" s="504">
        <v>0.75</v>
      </c>
      <c r="S592" s="505">
        <f t="shared" ref="S592:S606" si="80">((R592/K592)-1)*100</f>
        <v>20.967741935483875</v>
      </c>
    </row>
    <row r="593" spans="1:19" ht="20.100000000000001" customHeight="1">
      <c r="A593" s="497" t="s">
        <v>807</v>
      </c>
      <c r="B593" s="612" t="s">
        <v>808</v>
      </c>
      <c r="C593" s="499" t="s">
        <v>9</v>
      </c>
      <c r="D593" s="614" t="s">
        <v>136</v>
      </c>
      <c r="E593" s="501">
        <v>0</v>
      </c>
      <c r="F593" s="502">
        <v>0.37</v>
      </c>
      <c r="G593" s="502">
        <v>0</v>
      </c>
      <c r="H593" s="502">
        <v>0</v>
      </c>
      <c r="I593" s="502">
        <v>0</v>
      </c>
      <c r="J593" s="503">
        <v>0.36</v>
      </c>
      <c r="K593" s="504">
        <v>0.36</v>
      </c>
      <c r="L593" s="501">
        <v>0</v>
      </c>
      <c r="M593" s="502">
        <v>0</v>
      </c>
      <c r="N593" s="502">
        <v>0</v>
      </c>
      <c r="O593" s="502">
        <v>0</v>
      </c>
      <c r="P593" s="502">
        <v>0</v>
      </c>
      <c r="Q593" s="503">
        <v>0</v>
      </c>
      <c r="R593" s="504">
        <v>0</v>
      </c>
      <c r="S593" s="505">
        <f t="shared" si="80"/>
        <v>-100</v>
      </c>
    </row>
    <row r="594" spans="1:19" ht="20.100000000000001" customHeight="1">
      <c r="A594" s="497" t="s">
        <v>809</v>
      </c>
      <c r="B594" s="612" t="s">
        <v>810</v>
      </c>
      <c r="C594" s="499" t="s">
        <v>9</v>
      </c>
      <c r="D594" s="614" t="s">
        <v>136</v>
      </c>
      <c r="E594" s="501">
        <v>0</v>
      </c>
      <c r="F594" s="502">
        <v>0</v>
      </c>
      <c r="G594" s="502">
        <v>0.28999999999999998</v>
      </c>
      <c r="H594" s="502">
        <v>0</v>
      </c>
      <c r="I594" s="502">
        <v>0.24</v>
      </c>
      <c r="J594" s="503">
        <v>0.25</v>
      </c>
      <c r="K594" s="504">
        <v>0.49</v>
      </c>
      <c r="L594" s="501">
        <v>0</v>
      </c>
      <c r="M594" s="502">
        <v>0</v>
      </c>
      <c r="N594" s="502">
        <v>0.2</v>
      </c>
      <c r="O594" s="502">
        <v>0</v>
      </c>
      <c r="P594" s="502">
        <v>7.0000000000000007E-2</v>
      </c>
      <c r="Q594" s="503">
        <v>0.73</v>
      </c>
      <c r="R594" s="504">
        <v>0.8</v>
      </c>
      <c r="S594" s="505">
        <f t="shared" si="80"/>
        <v>63.265306122448983</v>
      </c>
    </row>
    <row r="595" spans="1:19" ht="20.100000000000001" customHeight="1">
      <c r="A595" s="497" t="s">
        <v>1257</v>
      </c>
      <c r="B595" s="612" t="s">
        <v>1427</v>
      </c>
      <c r="C595" s="499" t="s">
        <v>9</v>
      </c>
      <c r="D595" s="614" t="s">
        <v>1129</v>
      </c>
      <c r="E595" s="501">
        <v>0</v>
      </c>
      <c r="F595" s="502">
        <v>0</v>
      </c>
      <c r="G595" s="502">
        <v>0</v>
      </c>
      <c r="H595" s="502">
        <v>0</v>
      </c>
      <c r="I595" s="502">
        <v>0</v>
      </c>
      <c r="J595" s="503">
        <v>0</v>
      </c>
      <c r="K595" s="504">
        <v>0</v>
      </c>
      <c r="L595" s="501">
        <v>0.01</v>
      </c>
      <c r="M595" s="502">
        <v>0</v>
      </c>
      <c r="N595" s="502">
        <v>0</v>
      </c>
      <c r="O595" s="502">
        <v>0</v>
      </c>
      <c r="P595" s="502">
        <v>0</v>
      </c>
      <c r="Q595" s="503">
        <v>0.04</v>
      </c>
      <c r="R595" s="504">
        <v>0.04</v>
      </c>
      <c r="S595" s="507" t="e">
        <f t="shared" si="80"/>
        <v>#DIV/0!</v>
      </c>
    </row>
    <row r="596" spans="1:19" ht="20.100000000000001" customHeight="1">
      <c r="A596" s="497" t="s">
        <v>1000</v>
      </c>
      <c r="B596" s="612" t="s">
        <v>1504</v>
      </c>
      <c r="C596" s="499" t="s">
        <v>9</v>
      </c>
      <c r="D596" s="614" t="s">
        <v>1129</v>
      </c>
      <c r="E596" s="501">
        <v>0</v>
      </c>
      <c r="F596" s="502">
        <v>0</v>
      </c>
      <c r="G596" s="502">
        <v>0</v>
      </c>
      <c r="H596" s="502">
        <v>0</v>
      </c>
      <c r="I596" s="502">
        <v>0</v>
      </c>
      <c r="J596" s="503">
        <v>0.11</v>
      </c>
      <c r="K596" s="504">
        <v>0.11</v>
      </c>
      <c r="L596" s="501">
        <v>0</v>
      </c>
      <c r="M596" s="502">
        <v>0</v>
      </c>
      <c r="N596" s="502">
        <v>0.15</v>
      </c>
      <c r="O596" s="502">
        <v>0</v>
      </c>
      <c r="P596" s="502">
        <v>0.04</v>
      </c>
      <c r="Q596" s="503">
        <v>0.5</v>
      </c>
      <c r="R596" s="504">
        <v>0.54</v>
      </c>
      <c r="S596" s="505">
        <f t="shared" si="80"/>
        <v>390.90909090909093</v>
      </c>
    </row>
    <row r="597" spans="1:19" ht="20.100000000000001" customHeight="1">
      <c r="A597" s="497" t="s">
        <v>923</v>
      </c>
      <c r="B597" s="498" t="s">
        <v>925</v>
      </c>
      <c r="C597" s="499" t="s">
        <v>904</v>
      </c>
      <c r="D597" s="614" t="s">
        <v>1147</v>
      </c>
      <c r="E597" s="501">
        <v>0</v>
      </c>
      <c r="F597" s="502">
        <v>0</v>
      </c>
      <c r="G597" s="502">
        <v>0.11</v>
      </c>
      <c r="H597" s="502">
        <v>0</v>
      </c>
      <c r="I597" s="502">
        <v>0.05</v>
      </c>
      <c r="J597" s="503">
        <v>0.14000000000000001</v>
      </c>
      <c r="K597" s="504">
        <v>0.19</v>
      </c>
      <c r="L597" s="501">
        <v>0</v>
      </c>
      <c r="M597" s="502">
        <v>0</v>
      </c>
      <c r="N597" s="502">
        <v>7.0000000000000007E-2</v>
      </c>
      <c r="O597" s="502">
        <v>0</v>
      </c>
      <c r="P597" s="502">
        <v>0.05</v>
      </c>
      <c r="Q597" s="503">
        <v>0.2</v>
      </c>
      <c r="R597" s="504">
        <v>0.25</v>
      </c>
      <c r="S597" s="505">
        <f t="shared" si="80"/>
        <v>31.578947368421062</v>
      </c>
    </row>
    <row r="598" spans="1:19" ht="20.100000000000001" customHeight="1">
      <c r="A598" s="497" t="s">
        <v>932</v>
      </c>
      <c r="B598" s="498" t="s">
        <v>936</v>
      </c>
      <c r="C598" s="499" t="s">
        <v>904</v>
      </c>
      <c r="D598" s="614" t="s">
        <v>1146</v>
      </c>
      <c r="E598" s="501">
        <v>0</v>
      </c>
      <c r="F598" s="502">
        <v>0</v>
      </c>
      <c r="G598" s="502">
        <v>0</v>
      </c>
      <c r="H598" s="502">
        <v>0</v>
      </c>
      <c r="I598" s="502">
        <v>0</v>
      </c>
      <c r="J598" s="503">
        <v>0.04</v>
      </c>
      <c r="K598" s="504">
        <v>0.04</v>
      </c>
      <c r="L598" s="501">
        <v>0</v>
      </c>
      <c r="M598" s="502">
        <v>0.03</v>
      </c>
      <c r="N598" s="502">
        <v>7.0000000000000007E-2</v>
      </c>
      <c r="O598" s="502">
        <v>0</v>
      </c>
      <c r="P598" s="502">
        <v>0</v>
      </c>
      <c r="Q598" s="503">
        <v>0.17</v>
      </c>
      <c r="R598" s="504">
        <v>0.17</v>
      </c>
      <c r="S598" s="505">
        <f t="shared" si="80"/>
        <v>325</v>
      </c>
    </row>
    <row r="599" spans="1:19" ht="20.100000000000001" customHeight="1">
      <c r="A599" s="497" t="s">
        <v>1008</v>
      </c>
      <c r="B599" s="498" t="s">
        <v>1009</v>
      </c>
      <c r="C599" s="499" t="s">
        <v>904</v>
      </c>
      <c r="D599" s="614" t="s">
        <v>1146</v>
      </c>
      <c r="E599" s="501">
        <v>0</v>
      </c>
      <c r="F599" s="502">
        <v>0</v>
      </c>
      <c r="G599" s="502">
        <v>0</v>
      </c>
      <c r="H599" s="502">
        <v>0</v>
      </c>
      <c r="I599" s="502">
        <v>0</v>
      </c>
      <c r="J599" s="503">
        <v>0.03</v>
      </c>
      <c r="K599" s="504">
        <v>0.03</v>
      </c>
      <c r="L599" s="501">
        <v>0</v>
      </c>
      <c r="M599" s="502">
        <v>0.04</v>
      </c>
      <c r="N599" s="502">
        <v>0.08</v>
      </c>
      <c r="O599" s="502">
        <v>0</v>
      </c>
      <c r="P599" s="502">
        <v>0</v>
      </c>
      <c r="Q599" s="503">
        <v>0.22</v>
      </c>
      <c r="R599" s="504">
        <v>0.22</v>
      </c>
      <c r="S599" s="505">
        <f t="shared" si="80"/>
        <v>633.33333333333337</v>
      </c>
    </row>
    <row r="600" spans="1:19" ht="20.100000000000001" customHeight="1">
      <c r="A600" s="497" t="s">
        <v>988</v>
      </c>
      <c r="B600" s="498" t="s">
        <v>989</v>
      </c>
      <c r="C600" s="499" t="s">
        <v>904</v>
      </c>
      <c r="D600" s="614" t="s">
        <v>1152</v>
      </c>
      <c r="E600" s="501">
        <v>0</v>
      </c>
      <c r="F600" s="502">
        <v>0</v>
      </c>
      <c r="G600" s="502">
        <v>0</v>
      </c>
      <c r="H600" s="502">
        <v>0</v>
      </c>
      <c r="I600" s="502">
        <v>0.05</v>
      </c>
      <c r="J600" s="503">
        <v>0.03</v>
      </c>
      <c r="K600" s="504">
        <v>0.08</v>
      </c>
      <c r="L600" s="501">
        <v>0</v>
      </c>
      <c r="M600" s="502">
        <v>0</v>
      </c>
      <c r="N600" s="502">
        <v>0.13</v>
      </c>
      <c r="O600" s="502">
        <v>0</v>
      </c>
      <c r="P600" s="502">
        <v>0</v>
      </c>
      <c r="Q600" s="503">
        <v>0.25</v>
      </c>
      <c r="R600" s="504">
        <v>0.25</v>
      </c>
      <c r="S600" s="505">
        <f t="shared" si="80"/>
        <v>212.5</v>
      </c>
    </row>
    <row r="601" spans="1:19" ht="20.100000000000001" customHeight="1">
      <c r="A601" s="497" t="s">
        <v>1026</v>
      </c>
      <c r="B601" s="498" t="s">
        <v>1027</v>
      </c>
      <c r="C601" s="499" t="s">
        <v>904</v>
      </c>
      <c r="D601" s="614" t="s">
        <v>1152</v>
      </c>
      <c r="E601" s="501">
        <v>0</v>
      </c>
      <c r="F601" s="502">
        <v>0</v>
      </c>
      <c r="G601" s="502">
        <v>0</v>
      </c>
      <c r="H601" s="502">
        <v>0</v>
      </c>
      <c r="I601" s="502">
        <v>0</v>
      </c>
      <c r="J601" s="503">
        <v>0.06</v>
      </c>
      <c r="K601" s="504">
        <v>0.06</v>
      </c>
      <c r="L601" s="501">
        <v>0</v>
      </c>
      <c r="M601" s="502">
        <v>0</v>
      </c>
      <c r="N601" s="502">
        <v>7.0000000000000007E-2</v>
      </c>
      <c r="O601" s="502">
        <v>0</v>
      </c>
      <c r="P601" s="502">
        <v>0.04</v>
      </c>
      <c r="Q601" s="503">
        <v>0.35</v>
      </c>
      <c r="R601" s="504">
        <v>0.38999999999999996</v>
      </c>
      <c r="S601" s="505">
        <f t="shared" si="80"/>
        <v>549.99999999999989</v>
      </c>
    </row>
    <row r="602" spans="1:19" ht="20.100000000000001" customHeight="1">
      <c r="A602" s="497" t="s">
        <v>978</v>
      </c>
      <c r="B602" s="498" t="s">
        <v>979</v>
      </c>
      <c r="C602" s="499" t="s">
        <v>904</v>
      </c>
      <c r="D602" s="614" t="s">
        <v>1402</v>
      </c>
      <c r="E602" s="501">
        <v>0</v>
      </c>
      <c r="F602" s="502">
        <v>0</v>
      </c>
      <c r="G602" s="502">
        <v>0</v>
      </c>
      <c r="H602" s="502">
        <v>0</v>
      </c>
      <c r="I602" s="502">
        <v>0.05</v>
      </c>
      <c r="J602" s="503">
        <v>0.01</v>
      </c>
      <c r="K602" s="504">
        <v>6.0000000000000005E-2</v>
      </c>
      <c r="L602" s="501">
        <v>0</v>
      </c>
      <c r="M602" s="502">
        <v>0</v>
      </c>
      <c r="N602" s="502">
        <v>0</v>
      </c>
      <c r="O602" s="502">
        <v>0</v>
      </c>
      <c r="P602" s="502">
        <v>0</v>
      </c>
      <c r="Q602" s="503">
        <v>0.06</v>
      </c>
      <c r="R602" s="504">
        <v>0.06</v>
      </c>
      <c r="S602" s="505">
        <f t="shared" si="80"/>
        <v>-1.1102230246251565E-14</v>
      </c>
    </row>
    <row r="603" spans="1:19" ht="20.100000000000001" customHeight="1">
      <c r="A603" s="660" t="s">
        <v>772</v>
      </c>
      <c r="B603" s="498" t="s">
        <v>773</v>
      </c>
      <c r="C603" s="499" t="s">
        <v>9</v>
      </c>
      <c r="D603" s="614" t="s">
        <v>774</v>
      </c>
      <c r="E603" s="501">
        <v>0</v>
      </c>
      <c r="F603" s="502">
        <v>0.47</v>
      </c>
      <c r="G603" s="502">
        <v>0</v>
      </c>
      <c r="H603" s="502">
        <v>0</v>
      </c>
      <c r="I603" s="502">
        <v>0</v>
      </c>
      <c r="J603" s="503">
        <v>0.25</v>
      </c>
      <c r="K603" s="504">
        <v>0.25</v>
      </c>
      <c r="L603" s="501">
        <v>0</v>
      </c>
      <c r="M603" s="502">
        <v>0</v>
      </c>
      <c r="N603" s="502">
        <v>0</v>
      </c>
      <c r="O603" s="502">
        <v>0</v>
      </c>
      <c r="P603" s="502">
        <v>0</v>
      </c>
      <c r="Q603" s="503">
        <v>0</v>
      </c>
      <c r="R603" s="504">
        <v>0</v>
      </c>
      <c r="S603" s="505">
        <f t="shared" si="80"/>
        <v>-100</v>
      </c>
    </row>
    <row r="604" spans="1:19" ht="20.100000000000001" customHeight="1">
      <c r="A604" s="497" t="s">
        <v>775</v>
      </c>
      <c r="B604" s="498" t="s">
        <v>776</v>
      </c>
      <c r="C604" s="499" t="s">
        <v>9</v>
      </c>
      <c r="D604" s="614" t="s">
        <v>774</v>
      </c>
      <c r="E604" s="501">
        <v>0</v>
      </c>
      <c r="F604" s="502">
        <v>0.33</v>
      </c>
      <c r="G604" s="502">
        <v>0</v>
      </c>
      <c r="H604" s="502">
        <v>0</v>
      </c>
      <c r="I604" s="502">
        <v>0</v>
      </c>
      <c r="J604" s="503">
        <v>0.44</v>
      </c>
      <c r="K604" s="504">
        <v>0.44</v>
      </c>
      <c r="L604" s="501">
        <v>0</v>
      </c>
      <c r="M604" s="502">
        <v>0</v>
      </c>
      <c r="N604" s="502">
        <v>0</v>
      </c>
      <c r="O604" s="502">
        <v>0</v>
      </c>
      <c r="P604" s="502">
        <v>0</v>
      </c>
      <c r="Q604" s="503">
        <v>0</v>
      </c>
      <c r="R604" s="504">
        <v>0</v>
      </c>
      <c r="S604" s="505">
        <f t="shared" si="80"/>
        <v>-100</v>
      </c>
    </row>
    <row r="605" spans="1:19" ht="20.100000000000001" customHeight="1">
      <c r="A605" s="497" t="s">
        <v>777</v>
      </c>
      <c r="B605" s="498" t="s">
        <v>778</v>
      </c>
      <c r="C605" s="499" t="s">
        <v>9</v>
      </c>
      <c r="D605" s="614" t="s">
        <v>779</v>
      </c>
      <c r="E605" s="501">
        <v>0</v>
      </c>
      <c r="F605" s="502">
        <v>0</v>
      </c>
      <c r="G605" s="502">
        <v>0</v>
      </c>
      <c r="H605" s="502">
        <v>0</v>
      </c>
      <c r="I605" s="502">
        <v>0.2</v>
      </c>
      <c r="J605" s="503">
        <v>0.05</v>
      </c>
      <c r="K605" s="504">
        <v>0.25</v>
      </c>
      <c r="L605" s="501">
        <v>0</v>
      </c>
      <c r="M605" s="502">
        <v>0</v>
      </c>
      <c r="N605" s="502">
        <v>0</v>
      </c>
      <c r="O605" s="502">
        <v>0</v>
      </c>
      <c r="P605" s="502">
        <v>0.23</v>
      </c>
      <c r="Q605" s="503">
        <v>0.16</v>
      </c>
      <c r="R605" s="504">
        <v>0.39</v>
      </c>
      <c r="S605" s="505">
        <f t="shared" si="80"/>
        <v>56.000000000000007</v>
      </c>
    </row>
    <row r="606" spans="1:19" ht="20.100000000000001" customHeight="1">
      <c r="A606" s="497" t="s">
        <v>967</v>
      </c>
      <c r="B606" s="498" t="s">
        <v>971</v>
      </c>
      <c r="C606" s="499" t="s">
        <v>904</v>
      </c>
      <c r="D606" s="614" t="s">
        <v>1401</v>
      </c>
      <c r="E606" s="501">
        <v>0</v>
      </c>
      <c r="F606" s="502">
        <v>0</v>
      </c>
      <c r="G606" s="502">
        <v>0.11</v>
      </c>
      <c r="H606" s="502">
        <v>0</v>
      </c>
      <c r="I606" s="502">
        <v>7.0000000000000007E-2</v>
      </c>
      <c r="J606" s="503">
        <v>0.09</v>
      </c>
      <c r="K606" s="504">
        <v>0.16</v>
      </c>
      <c r="L606" s="501">
        <v>0</v>
      </c>
      <c r="M606" s="502">
        <v>0</v>
      </c>
      <c r="N606" s="502">
        <v>0.23</v>
      </c>
      <c r="O606" s="502">
        <v>0</v>
      </c>
      <c r="P606" s="502">
        <v>0.08</v>
      </c>
      <c r="Q606" s="503">
        <v>0.51</v>
      </c>
      <c r="R606" s="504">
        <v>0.59</v>
      </c>
      <c r="S606" s="505">
        <f t="shared" si="80"/>
        <v>268.74999999999994</v>
      </c>
    </row>
    <row r="607" spans="1:19" ht="20.100000000000001" customHeight="1">
      <c r="A607" s="517"/>
      <c r="B607" s="518"/>
      <c r="C607" s="519"/>
      <c r="D607" s="619"/>
      <c r="E607" s="521"/>
      <c r="F607" s="522"/>
      <c r="G607" s="522"/>
      <c r="H607" s="522"/>
      <c r="I607" s="522"/>
      <c r="J607" s="523"/>
      <c r="K607" s="524"/>
      <c r="L607" s="521"/>
      <c r="M607" s="522"/>
      <c r="N607" s="522"/>
      <c r="O607" s="522"/>
      <c r="P607" s="522"/>
      <c r="Q607" s="523"/>
      <c r="R607" s="524"/>
      <c r="S607" s="525"/>
    </row>
    <row r="608" spans="1:19" ht="20.100000000000001" customHeight="1">
      <c r="A608" s="1414" t="s">
        <v>283</v>
      </c>
      <c r="B608" s="1415"/>
      <c r="C608" s="491"/>
      <c r="D608" s="492"/>
      <c r="E608" s="530">
        <f>SUM(E591:E607)</f>
        <v>0.02</v>
      </c>
      <c r="F608" s="531">
        <f t="shared" ref="F608:Q608" si="81">SUM(F591:F607)</f>
        <v>1.17</v>
      </c>
      <c r="G608" s="531">
        <f t="shared" si="81"/>
        <v>0.78</v>
      </c>
      <c r="H608" s="531">
        <f t="shared" si="81"/>
        <v>0</v>
      </c>
      <c r="I608" s="531">
        <f t="shared" si="81"/>
        <v>0.65999999999999992</v>
      </c>
      <c r="J608" s="531">
        <f t="shared" si="81"/>
        <v>2.48</v>
      </c>
      <c r="K608" s="532">
        <f t="shared" si="81"/>
        <v>3.14</v>
      </c>
      <c r="L608" s="530">
        <f t="shared" si="81"/>
        <v>0.02</v>
      </c>
      <c r="M608" s="531">
        <f t="shared" si="81"/>
        <v>7.0000000000000007E-2</v>
      </c>
      <c r="N608" s="531">
        <f t="shared" si="81"/>
        <v>1.1700000000000002</v>
      </c>
      <c r="O608" s="531">
        <f t="shared" si="81"/>
        <v>0</v>
      </c>
      <c r="P608" s="531">
        <f t="shared" si="81"/>
        <v>0.51</v>
      </c>
      <c r="Q608" s="531">
        <f t="shared" si="81"/>
        <v>3.9400000000000004</v>
      </c>
      <c r="R608" s="532">
        <f>SUM(R591:R607)</f>
        <v>4.45</v>
      </c>
      <c r="S608" s="533">
        <f t="shared" ref="S608" si="82">((R608/K608)-1)*100</f>
        <v>41.719745222929937</v>
      </c>
    </row>
    <row r="609" spans="1:19" ht="20.100000000000001" customHeight="1">
      <c r="A609" s="668"/>
      <c r="B609" s="680"/>
      <c r="C609" s="670"/>
      <c r="D609" s="681"/>
      <c r="E609" s="682"/>
      <c r="F609" s="683"/>
      <c r="G609" s="683"/>
      <c r="H609" s="683"/>
      <c r="I609" s="683"/>
      <c r="J609" s="684"/>
      <c r="K609" s="685"/>
      <c r="L609" s="686"/>
      <c r="M609" s="683"/>
      <c r="N609" s="683"/>
      <c r="O609" s="683"/>
      <c r="P609" s="683"/>
      <c r="Q609" s="684"/>
      <c r="R609" s="685"/>
      <c r="S609" s="687"/>
    </row>
    <row r="610" spans="1:19" ht="20.100000000000001" hidden="1" customHeight="1">
      <c r="A610" s="473" t="s">
        <v>248</v>
      </c>
      <c r="B610" s="474" t="s">
        <v>57</v>
      </c>
      <c r="C610" s="475" t="s">
        <v>249</v>
      </c>
      <c r="D610" s="476" t="s">
        <v>250</v>
      </c>
      <c r="E610" s="592" t="s">
        <v>595</v>
      </c>
      <c r="F610" s="593"/>
      <c r="G610" s="593"/>
      <c r="H610" s="593"/>
      <c r="I610" s="593"/>
      <c r="J610" s="594"/>
      <c r="K610" s="595"/>
      <c r="L610" s="592" t="s">
        <v>620</v>
      </c>
      <c r="M610" s="593"/>
      <c r="N610" s="593"/>
      <c r="O610" s="593"/>
      <c r="P610" s="593"/>
      <c r="Q610" s="594"/>
      <c r="R610" s="595"/>
      <c r="S610" s="624" t="s">
        <v>56</v>
      </c>
    </row>
    <row r="611" spans="1:19" ht="20.100000000000001" hidden="1" customHeight="1">
      <c r="A611" s="625"/>
      <c r="B611" s="626"/>
      <c r="C611" s="627"/>
      <c r="D611" s="628"/>
      <c r="E611" s="541" t="s">
        <v>58</v>
      </c>
      <c r="F611" s="484" t="s">
        <v>420</v>
      </c>
      <c r="G611" s="484"/>
      <c r="H611" s="484"/>
      <c r="I611" s="484" t="s">
        <v>325</v>
      </c>
      <c r="J611" s="542" t="s">
        <v>323</v>
      </c>
      <c r="K611" s="485" t="s">
        <v>324</v>
      </c>
      <c r="L611" s="541" t="s">
        <v>58</v>
      </c>
      <c r="M611" s="484" t="s">
        <v>420</v>
      </c>
      <c r="N611" s="484" t="s">
        <v>325</v>
      </c>
      <c r="O611" s="484"/>
      <c r="P611" s="484"/>
      <c r="Q611" s="542" t="s">
        <v>323</v>
      </c>
      <c r="R611" s="485" t="s">
        <v>324</v>
      </c>
      <c r="S611" s="487" t="s">
        <v>59</v>
      </c>
    </row>
    <row r="612" spans="1:19" ht="20.100000000000001" hidden="1" customHeight="1">
      <c r="A612" s="668"/>
      <c r="B612" s="680"/>
      <c r="C612" s="670"/>
      <c r="D612" s="681"/>
      <c r="E612" s="688"/>
      <c r="F612" s="683"/>
      <c r="G612" s="683"/>
      <c r="H612" s="683"/>
      <c r="I612" s="683"/>
      <c r="J612" s="684"/>
      <c r="K612" s="685"/>
      <c r="L612" s="686"/>
      <c r="M612" s="683"/>
      <c r="N612" s="683"/>
      <c r="O612" s="683"/>
      <c r="P612" s="683"/>
      <c r="Q612" s="684"/>
      <c r="R612" s="685"/>
      <c r="S612" s="687"/>
    </row>
    <row r="613" spans="1:19" ht="20.100000000000001" hidden="1" customHeight="1">
      <c r="A613" s="689" t="s">
        <v>245</v>
      </c>
      <c r="B613" s="690"/>
      <c r="C613" s="670"/>
      <c r="D613" s="681"/>
      <c r="E613" s="688"/>
      <c r="F613" s="683"/>
      <c r="G613" s="683"/>
      <c r="H613" s="683"/>
      <c r="I613" s="683"/>
      <c r="J613" s="684"/>
      <c r="K613" s="685"/>
      <c r="L613" s="686"/>
      <c r="M613" s="683"/>
      <c r="N613" s="683"/>
      <c r="O613" s="683"/>
      <c r="P613" s="683"/>
      <c r="Q613" s="684"/>
      <c r="R613" s="685"/>
      <c r="S613" s="687"/>
    </row>
    <row r="614" spans="1:19" ht="20.100000000000001" hidden="1" customHeight="1">
      <c r="A614" s="497"/>
      <c r="B614" s="498"/>
      <c r="C614" s="499" t="s">
        <v>9</v>
      </c>
      <c r="D614" s="691"/>
      <c r="E614" s="501"/>
      <c r="F614" s="502"/>
      <c r="G614" s="502"/>
      <c r="H614" s="502"/>
      <c r="I614" s="502"/>
      <c r="J614" s="503"/>
      <c r="K614" s="504">
        <f t="shared" ref="K614" si="83">I614+J614</f>
        <v>0</v>
      </c>
      <c r="L614" s="501"/>
      <c r="M614" s="502"/>
      <c r="N614" s="502"/>
      <c r="O614" s="502"/>
      <c r="P614" s="502"/>
      <c r="Q614" s="503"/>
      <c r="R614" s="504">
        <f t="shared" ref="R614" si="84">N614+Q614</f>
        <v>0</v>
      </c>
      <c r="S614" s="505" t="e">
        <f t="shared" ref="S614" si="85">((R614/K614)-1)*100</f>
        <v>#DIV/0!</v>
      </c>
    </row>
    <row r="615" spans="1:19" ht="20.100000000000001" hidden="1" customHeight="1">
      <c r="A615" s="668"/>
      <c r="B615" s="680"/>
      <c r="C615" s="670"/>
      <c r="D615" s="692"/>
      <c r="E615" s="686"/>
      <c r="F615" s="683"/>
      <c r="G615" s="683"/>
      <c r="H615" s="683"/>
      <c r="I615" s="683"/>
      <c r="J615" s="684"/>
      <c r="K615" s="685"/>
      <c r="L615" s="682"/>
      <c r="M615" s="693"/>
      <c r="N615" s="693"/>
      <c r="O615" s="693"/>
      <c r="P615" s="693"/>
      <c r="Q615" s="694"/>
      <c r="R615" s="695"/>
      <c r="S615" s="687"/>
    </row>
    <row r="616" spans="1:19" ht="20.100000000000001" hidden="1" customHeight="1">
      <c r="A616" s="689" t="s">
        <v>246</v>
      </c>
      <c r="B616" s="690"/>
      <c r="C616" s="519"/>
      <c r="D616" s="692"/>
      <c r="E616" s="530">
        <f t="shared" ref="E616:R616" si="86">SUM(E613:E615)</f>
        <v>0</v>
      </c>
      <c r="F616" s="531">
        <f t="shared" si="86"/>
        <v>0</v>
      </c>
      <c r="G616" s="531"/>
      <c r="H616" s="531"/>
      <c r="I616" s="531">
        <f t="shared" si="86"/>
        <v>0</v>
      </c>
      <c r="J616" s="531">
        <f t="shared" si="86"/>
        <v>0</v>
      </c>
      <c r="K616" s="532">
        <f t="shared" si="86"/>
        <v>0</v>
      </c>
      <c r="L616" s="530">
        <f t="shared" si="86"/>
        <v>0</v>
      </c>
      <c r="M616" s="531">
        <f t="shared" si="86"/>
        <v>0</v>
      </c>
      <c r="N616" s="531">
        <f t="shared" si="86"/>
        <v>0</v>
      </c>
      <c r="O616" s="531"/>
      <c r="P616" s="531"/>
      <c r="Q616" s="531">
        <f t="shared" si="86"/>
        <v>0</v>
      </c>
      <c r="R616" s="532">
        <f t="shared" si="86"/>
        <v>0</v>
      </c>
      <c r="S616" s="533" t="e">
        <f t="shared" ref="S616" si="87">((R616/K616)-1)*100</f>
        <v>#DIV/0!</v>
      </c>
    </row>
    <row r="617" spans="1:19" ht="20.100000000000001" hidden="1" customHeight="1">
      <c r="A617" s="696"/>
      <c r="B617" s="697"/>
      <c r="C617" s="587"/>
      <c r="D617" s="588"/>
      <c r="E617" s="698"/>
      <c r="F617" s="698"/>
      <c r="G617" s="698"/>
      <c r="H617" s="698"/>
      <c r="I617" s="698"/>
      <c r="J617" s="698"/>
      <c r="K617" s="698"/>
      <c r="L617" s="698"/>
      <c r="M617" s="698"/>
      <c r="N617" s="698"/>
      <c r="O617" s="698"/>
      <c r="P617" s="698"/>
      <c r="Q617" s="698"/>
      <c r="R617" s="698"/>
      <c r="S617" s="699"/>
    </row>
    <row r="618" spans="1:19" ht="20.100000000000001" customHeight="1">
      <c r="A618" s="473"/>
      <c r="B618" s="474"/>
      <c r="C618" s="475"/>
      <c r="D618" s="476"/>
      <c r="E618" s="1375" t="s">
        <v>1467</v>
      </c>
      <c r="F618" s="1376"/>
      <c r="G618" s="1376"/>
      <c r="H618" s="1376"/>
      <c r="I618" s="1376"/>
      <c r="J618" s="1376"/>
      <c r="K618" s="1377"/>
      <c r="L618" s="1375" t="s">
        <v>1468</v>
      </c>
      <c r="M618" s="1376"/>
      <c r="N618" s="1376"/>
      <c r="O618" s="1376"/>
      <c r="P618" s="1376"/>
      <c r="Q618" s="1376"/>
      <c r="R618" s="1377"/>
      <c r="S618" s="477"/>
    </row>
    <row r="619" spans="1:19" ht="39.950000000000003" customHeight="1">
      <c r="A619" s="479" t="s">
        <v>248</v>
      </c>
      <c r="B619" s="480" t="s">
        <v>57</v>
      </c>
      <c r="C619" s="481" t="s">
        <v>249</v>
      </c>
      <c r="D619" s="482" t="s">
        <v>250</v>
      </c>
      <c r="E619" s="483" t="s">
        <v>1405</v>
      </c>
      <c r="F619" s="484" t="s">
        <v>1499</v>
      </c>
      <c r="G619" s="818" t="s">
        <v>1498</v>
      </c>
      <c r="H619" s="845" t="s">
        <v>1513</v>
      </c>
      <c r="I619" s="845" t="s">
        <v>1514</v>
      </c>
      <c r="J619" s="818" t="s">
        <v>1406</v>
      </c>
      <c r="K619" s="274" t="s">
        <v>1515</v>
      </c>
      <c r="L619" s="483" t="s">
        <v>1405</v>
      </c>
      <c r="M619" s="484" t="s">
        <v>1499</v>
      </c>
      <c r="N619" s="818" t="s">
        <v>1498</v>
      </c>
      <c r="O619" s="845" t="s">
        <v>1513</v>
      </c>
      <c r="P619" s="845" t="s">
        <v>1514</v>
      </c>
      <c r="Q619" s="818" t="s">
        <v>1406</v>
      </c>
      <c r="R619" s="274" t="s">
        <v>1515</v>
      </c>
      <c r="S619" s="487" t="s">
        <v>1140</v>
      </c>
    </row>
    <row r="620" spans="1:19" ht="20.100000000000001" customHeight="1">
      <c r="A620" s="700" t="s">
        <v>864</v>
      </c>
      <c r="B620" s="701" t="s">
        <v>875</v>
      </c>
      <c r="C620" s="665"/>
      <c r="D620" s="702"/>
      <c r="E620" s="703"/>
      <c r="F620" s="652"/>
      <c r="G620" s="652"/>
      <c r="H620" s="652"/>
      <c r="I620" s="652"/>
      <c r="J620" s="652" t="s">
        <v>60</v>
      </c>
      <c r="K620" s="704"/>
      <c r="L620" s="703" t="s">
        <v>60</v>
      </c>
      <c r="M620" s="652" t="s">
        <v>60</v>
      </c>
      <c r="N620" s="652"/>
      <c r="O620" s="652"/>
      <c r="P620" s="652"/>
      <c r="Q620" s="652"/>
      <c r="R620" s="704" t="s">
        <v>60</v>
      </c>
      <c r="S620" s="705"/>
    </row>
    <row r="621" spans="1:19" ht="20.100000000000001" customHeight="1">
      <c r="A621" s="497" t="s">
        <v>1231</v>
      </c>
      <c r="B621" s="498"/>
      <c r="C621" s="499" t="s">
        <v>904</v>
      </c>
      <c r="D621" s="614" t="s">
        <v>1366</v>
      </c>
      <c r="E621" s="501">
        <v>0</v>
      </c>
      <c r="F621" s="502">
        <v>0</v>
      </c>
      <c r="G621" s="502">
        <v>0</v>
      </c>
      <c r="H621" s="502">
        <v>0</v>
      </c>
      <c r="I621" s="502">
        <v>0</v>
      </c>
      <c r="J621" s="503">
        <v>0</v>
      </c>
      <c r="K621" s="504">
        <v>0</v>
      </c>
      <c r="L621" s="501">
        <v>0</v>
      </c>
      <c r="M621" s="502">
        <v>0</v>
      </c>
      <c r="N621" s="502">
        <v>0</v>
      </c>
      <c r="O621" s="502">
        <v>0</v>
      </c>
      <c r="P621" s="502">
        <v>0</v>
      </c>
      <c r="Q621" s="503">
        <v>0.01</v>
      </c>
      <c r="R621" s="504">
        <v>0.01</v>
      </c>
      <c r="S621" s="505" t="e">
        <f>((R621/K621)-1)*100</f>
        <v>#DIV/0!</v>
      </c>
    </row>
    <row r="622" spans="1:19" ht="20.100000000000001" customHeight="1">
      <c r="A622" s="497" t="s">
        <v>1250</v>
      </c>
      <c r="B622" s="498"/>
      <c r="C622" s="499" t="s">
        <v>904</v>
      </c>
      <c r="D622" s="659" t="s">
        <v>1366</v>
      </c>
      <c r="E622" s="501">
        <v>0</v>
      </c>
      <c r="F622" s="502">
        <v>0</v>
      </c>
      <c r="G622" s="502">
        <v>0</v>
      </c>
      <c r="H622" s="502">
        <v>0</v>
      </c>
      <c r="I622" s="502">
        <v>0</v>
      </c>
      <c r="J622" s="503">
        <v>0</v>
      </c>
      <c r="K622" s="504">
        <v>0</v>
      </c>
      <c r="L622" s="501">
        <v>0</v>
      </c>
      <c r="M622" s="502">
        <v>0</v>
      </c>
      <c r="N622" s="502">
        <v>0</v>
      </c>
      <c r="O622" s="502">
        <v>0</v>
      </c>
      <c r="P622" s="502">
        <v>0</v>
      </c>
      <c r="Q622" s="503">
        <v>0.03</v>
      </c>
      <c r="R622" s="504">
        <v>0.03</v>
      </c>
      <c r="S622" s="507" t="e">
        <f t="shared" ref="S622:S638" si="88">((R622/K622)-1)*100</f>
        <v>#DIV/0!</v>
      </c>
    </row>
    <row r="623" spans="1:19" ht="20.100000000000001" customHeight="1">
      <c r="A623" s="497" t="s">
        <v>1256</v>
      </c>
      <c r="B623" s="498"/>
      <c r="C623" s="499" t="s">
        <v>904</v>
      </c>
      <c r="D623" s="659" t="s">
        <v>1366</v>
      </c>
      <c r="E623" s="501">
        <v>0</v>
      </c>
      <c r="F623" s="502">
        <v>0</v>
      </c>
      <c r="G623" s="502">
        <v>0.09</v>
      </c>
      <c r="H623" s="502">
        <v>0</v>
      </c>
      <c r="I623" s="502">
        <v>0.05</v>
      </c>
      <c r="J623" s="503">
        <v>0</v>
      </c>
      <c r="K623" s="504">
        <v>0.05</v>
      </c>
      <c r="L623" s="501">
        <v>0</v>
      </c>
      <c r="M623" s="502">
        <v>0</v>
      </c>
      <c r="N623" s="502">
        <v>0</v>
      </c>
      <c r="O623" s="502">
        <v>0</v>
      </c>
      <c r="P623" s="502">
        <v>0</v>
      </c>
      <c r="Q623" s="503">
        <v>0</v>
      </c>
      <c r="R623" s="504">
        <v>0</v>
      </c>
      <c r="S623" s="507">
        <f t="shared" si="88"/>
        <v>-100</v>
      </c>
    </row>
    <row r="624" spans="1:19" ht="20.100000000000001" customHeight="1">
      <c r="A624" s="497" t="s">
        <v>1271</v>
      </c>
      <c r="B624" s="498"/>
      <c r="C624" s="499" t="s">
        <v>904</v>
      </c>
      <c r="D624" s="659" t="s">
        <v>1366</v>
      </c>
      <c r="E624" s="501">
        <v>0</v>
      </c>
      <c r="F624" s="502">
        <v>0</v>
      </c>
      <c r="G624" s="502">
        <v>0</v>
      </c>
      <c r="H624" s="502">
        <v>0</v>
      </c>
      <c r="I624" s="502">
        <v>0</v>
      </c>
      <c r="J624" s="503">
        <v>0</v>
      </c>
      <c r="K624" s="504">
        <v>0</v>
      </c>
      <c r="L624" s="501">
        <v>0.01</v>
      </c>
      <c r="M624" s="502">
        <v>0</v>
      </c>
      <c r="N624" s="502">
        <v>0</v>
      </c>
      <c r="O624" s="502">
        <v>0</v>
      </c>
      <c r="P624" s="502">
        <v>0</v>
      </c>
      <c r="Q624" s="503">
        <v>0.02</v>
      </c>
      <c r="R624" s="504">
        <v>0.02</v>
      </c>
      <c r="S624" s="507" t="e">
        <f t="shared" si="88"/>
        <v>#DIV/0!</v>
      </c>
    </row>
    <row r="625" spans="1:19" ht="20.100000000000001" customHeight="1">
      <c r="A625" s="497" t="s">
        <v>1276</v>
      </c>
      <c r="B625" s="498"/>
      <c r="C625" s="499" t="s">
        <v>904</v>
      </c>
      <c r="D625" s="659" t="s">
        <v>1366</v>
      </c>
      <c r="E625" s="501">
        <v>0</v>
      </c>
      <c r="F625" s="502">
        <v>0</v>
      </c>
      <c r="G625" s="502">
        <v>0</v>
      </c>
      <c r="H625" s="502">
        <v>0</v>
      </c>
      <c r="I625" s="502">
        <v>0</v>
      </c>
      <c r="J625" s="503">
        <v>0</v>
      </c>
      <c r="K625" s="504">
        <v>0</v>
      </c>
      <c r="L625" s="501">
        <v>0</v>
      </c>
      <c r="M625" s="502">
        <v>0</v>
      </c>
      <c r="N625" s="502">
        <v>0</v>
      </c>
      <c r="O625" s="502">
        <v>0</v>
      </c>
      <c r="P625" s="502">
        <v>0</v>
      </c>
      <c r="Q625" s="503">
        <v>0.04</v>
      </c>
      <c r="R625" s="504">
        <v>0.04</v>
      </c>
      <c r="S625" s="507" t="e">
        <f t="shared" si="88"/>
        <v>#DIV/0!</v>
      </c>
    </row>
    <row r="626" spans="1:19" ht="20.100000000000001" customHeight="1">
      <c r="A626" s="497" t="s">
        <v>1343</v>
      </c>
      <c r="B626" s="498"/>
      <c r="C626" s="499" t="s">
        <v>904</v>
      </c>
      <c r="D626" s="659" t="s">
        <v>1366</v>
      </c>
      <c r="E626" s="501">
        <v>0</v>
      </c>
      <c r="F626" s="502">
        <v>0</v>
      </c>
      <c r="G626" s="502">
        <v>0</v>
      </c>
      <c r="H626" s="502">
        <v>0</v>
      </c>
      <c r="I626" s="502">
        <v>0</v>
      </c>
      <c r="J626" s="503">
        <v>0</v>
      </c>
      <c r="K626" s="504">
        <v>0</v>
      </c>
      <c r="L626" s="501">
        <v>0</v>
      </c>
      <c r="M626" s="502">
        <v>0</v>
      </c>
      <c r="N626" s="502">
        <v>0</v>
      </c>
      <c r="O626" s="502">
        <v>0</v>
      </c>
      <c r="P626" s="502">
        <v>0</v>
      </c>
      <c r="Q626" s="503">
        <v>0.05</v>
      </c>
      <c r="R626" s="504">
        <v>0.05</v>
      </c>
      <c r="S626" s="507" t="e">
        <f t="shared" si="88"/>
        <v>#DIV/0!</v>
      </c>
    </row>
    <row r="627" spans="1:19" ht="20.100000000000001" customHeight="1">
      <c r="A627" s="497" t="s">
        <v>1347</v>
      </c>
      <c r="B627" s="498"/>
      <c r="C627" s="499" t="s">
        <v>904</v>
      </c>
      <c r="D627" s="659" t="s">
        <v>1366</v>
      </c>
      <c r="E627" s="501">
        <v>0</v>
      </c>
      <c r="F627" s="502">
        <v>0</v>
      </c>
      <c r="G627" s="502">
        <v>0</v>
      </c>
      <c r="H627" s="502">
        <v>0</v>
      </c>
      <c r="I627" s="502">
        <v>0</v>
      </c>
      <c r="J627" s="503">
        <v>0</v>
      </c>
      <c r="K627" s="504">
        <v>0</v>
      </c>
      <c r="L627" s="501">
        <v>0</v>
      </c>
      <c r="M627" s="502">
        <v>0</v>
      </c>
      <c r="N627" s="502">
        <v>0</v>
      </c>
      <c r="O627" s="502">
        <v>0</v>
      </c>
      <c r="P627" s="502">
        <v>0</v>
      </c>
      <c r="Q627" s="503">
        <v>0.04</v>
      </c>
      <c r="R627" s="504">
        <v>0.04</v>
      </c>
      <c r="S627" s="507" t="e">
        <f t="shared" si="88"/>
        <v>#DIV/0!</v>
      </c>
    </row>
    <row r="628" spans="1:19" ht="20.100000000000001" customHeight="1">
      <c r="A628" s="497" t="s">
        <v>1315</v>
      </c>
      <c r="B628" s="498"/>
      <c r="C628" s="499" t="s">
        <v>904</v>
      </c>
      <c r="D628" s="659" t="s">
        <v>1398</v>
      </c>
      <c r="E628" s="501">
        <v>0</v>
      </c>
      <c r="F628" s="502">
        <v>0</v>
      </c>
      <c r="G628" s="502">
        <v>0</v>
      </c>
      <c r="H628" s="502">
        <v>0</v>
      </c>
      <c r="I628" s="502">
        <v>0</v>
      </c>
      <c r="J628" s="503">
        <v>0</v>
      </c>
      <c r="K628" s="504">
        <v>0</v>
      </c>
      <c r="L628" s="501">
        <v>0</v>
      </c>
      <c r="M628" s="502">
        <v>0</v>
      </c>
      <c r="N628" s="502">
        <v>0</v>
      </c>
      <c r="O628" s="502">
        <v>0</v>
      </c>
      <c r="P628" s="502">
        <v>0</v>
      </c>
      <c r="Q628" s="503">
        <v>0.01</v>
      </c>
      <c r="R628" s="504">
        <v>0.01</v>
      </c>
      <c r="S628" s="507" t="e">
        <f t="shared" si="88"/>
        <v>#DIV/0!</v>
      </c>
    </row>
    <row r="629" spans="1:19" ht="20.100000000000001" customHeight="1">
      <c r="A629" s="497" t="s">
        <v>1317</v>
      </c>
      <c r="B629" s="498"/>
      <c r="C629" s="499" t="s">
        <v>904</v>
      </c>
      <c r="D629" s="659" t="s">
        <v>1398</v>
      </c>
      <c r="E629" s="501">
        <v>0</v>
      </c>
      <c r="F629" s="502">
        <v>0</v>
      </c>
      <c r="G629" s="502">
        <v>0</v>
      </c>
      <c r="H629" s="502">
        <v>0</v>
      </c>
      <c r="I629" s="502">
        <v>0</v>
      </c>
      <c r="J629" s="503">
        <v>0</v>
      </c>
      <c r="K629" s="504">
        <v>0</v>
      </c>
      <c r="L629" s="501">
        <v>0</v>
      </c>
      <c r="M629" s="502">
        <v>0</v>
      </c>
      <c r="N629" s="502">
        <v>0</v>
      </c>
      <c r="O629" s="502">
        <v>0</v>
      </c>
      <c r="P629" s="502">
        <v>0</v>
      </c>
      <c r="Q629" s="503">
        <v>0.03</v>
      </c>
      <c r="R629" s="504">
        <v>0.03</v>
      </c>
      <c r="S629" s="507" t="e">
        <f t="shared" si="88"/>
        <v>#DIV/0!</v>
      </c>
    </row>
    <row r="630" spans="1:19" ht="20.100000000000001" customHeight="1">
      <c r="A630" s="497" t="s">
        <v>1318</v>
      </c>
      <c r="B630" s="498"/>
      <c r="C630" s="499" t="s">
        <v>904</v>
      </c>
      <c r="D630" s="659" t="s">
        <v>1398</v>
      </c>
      <c r="E630" s="501">
        <v>0</v>
      </c>
      <c r="F630" s="502">
        <v>0</v>
      </c>
      <c r="G630" s="502">
        <v>0</v>
      </c>
      <c r="H630" s="502">
        <v>0</v>
      </c>
      <c r="I630" s="502">
        <v>0</v>
      </c>
      <c r="J630" s="503">
        <v>0</v>
      </c>
      <c r="K630" s="504">
        <v>0</v>
      </c>
      <c r="L630" s="501">
        <v>0</v>
      </c>
      <c r="M630" s="502">
        <v>0.05</v>
      </c>
      <c r="N630" s="502">
        <v>0</v>
      </c>
      <c r="O630" s="502">
        <v>0</v>
      </c>
      <c r="P630" s="502">
        <v>0</v>
      </c>
      <c r="Q630" s="503">
        <v>0</v>
      </c>
      <c r="R630" s="504">
        <v>0</v>
      </c>
      <c r="S630" s="507" t="e">
        <f t="shared" si="88"/>
        <v>#DIV/0!</v>
      </c>
    </row>
    <row r="631" spans="1:19" ht="20.100000000000001" customHeight="1">
      <c r="A631" s="497" t="s">
        <v>1320</v>
      </c>
      <c r="B631" s="498"/>
      <c r="C631" s="499" t="s">
        <v>904</v>
      </c>
      <c r="D631" s="659" t="s">
        <v>1398</v>
      </c>
      <c r="E631" s="501">
        <v>0</v>
      </c>
      <c r="F631" s="502">
        <v>0</v>
      </c>
      <c r="G631" s="502">
        <v>0</v>
      </c>
      <c r="H631" s="502">
        <v>0</v>
      </c>
      <c r="I631" s="502">
        <v>0</v>
      </c>
      <c r="J631" s="503">
        <v>0</v>
      </c>
      <c r="K631" s="504">
        <v>0</v>
      </c>
      <c r="L631" s="501">
        <v>0</v>
      </c>
      <c r="M631" s="502">
        <v>0</v>
      </c>
      <c r="N631" s="502">
        <v>0</v>
      </c>
      <c r="O631" s="502">
        <v>0</v>
      </c>
      <c r="P631" s="502">
        <v>0</v>
      </c>
      <c r="Q631" s="503">
        <v>0.01</v>
      </c>
      <c r="R631" s="504">
        <v>0.01</v>
      </c>
      <c r="S631" s="507" t="e">
        <f t="shared" si="88"/>
        <v>#DIV/0!</v>
      </c>
    </row>
    <row r="632" spans="1:19" ht="20.100000000000001" customHeight="1">
      <c r="A632" s="497" t="s">
        <v>1321</v>
      </c>
      <c r="B632" s="498"/>
      <c r="C632" s="499" t="s">
        <v>904</v>
      </c>
      <c r="D632" s="659" t="s">
        <v>1398</v>
      </c>
      <c r="E632" s="501">
        <v>0</v>
      </c>
      <c r="F632" s="502">
        <v>0</v>
      </c>
      <c r="G632" s="502">
        <v>0</v>
      </c>
      <c r="H632" s="502">
        <v>0</v>
      </c>
      <c r="I632" s="502">
        <v>0</v>
      </c>
      <c r="J632" s="503">
        <v>0</v>
      </c>
      <c r="K632" s="504">
        <v>0</v>
      </c>
      <c r="L632" s="501">
        <v>0</v>
      </c>
      <c r="M632" s="502">
        <v>0</v>
      </c>
      <c r="N632" s="502">
        <v>0</v>
      </c>
      <c r="O632" s="502">
        <v>0</v>
      </c>
      <c r="P632" s="502">
        <v>0</v>
      </c>
      <c r="Q632" s="503">
        <v>0.02</v>
      </c>
      <c r="R632" s="504">
        <v>0.02</v>
      </c>
      <c r="S632" s="507" t="e">
        <f t="shared" si="88"/>
        <v>#DIV/0!</v>
      </c>
    </row>
    <row r="633" spans="1:19" ht="20.100000000000001" customHeight="1">
      <c r="A633" s="497" t="s">
        <v>1322</v>
      </c>
      <c r="B633" s="498"/>
      <c r="C633" s="499" t="s">
        <v>904</v>
      </c>
      <c r="D633" s="659" t="s">
        <v>1398</v>
      </c>
      <c r="E633" s="501">
        <v>0</v>
      </c>
      <c r="F633" s="502">
        <v>0</v>
      </c>
      <c r="G633" s="502">
        <v>0</v>
      </c>
      <c r="H633" s="502">
        <v>0</v>
      </c>
      <c r="I633" s="502">
        <v>0</v>
      </c>
      <c r="J633" s="503">
        <v>0</v>
      </c>
      <c r="K633" s="504">
        <v>0</v>
      </c>
      <c r="L633" s="501">
        <v>0</v>
      </c>
      <c r="M633" s="502">
        <v>0.01</v>
      </c>
      <c r="N633" s="502">
        <v>0</v>
      </c>
      <c r="O633" s="502">
        <v>0</v>
      </c>
      <c r="P633" s="502">
        <v>0</v>
      </c>
      <c r="Q633" s="503">
        <v>0</v>
      </c>
      <c r="R633" s="504">
        <v>0</v>
      </c>
      <c r="S633" s="507" t="e">
        <f t="shared" si="88"/>
        <v>#DIV/0!</v>
      </c>
    </row>
    <row r="634" spans="1:19" ht="20.100000000000001" customHeight="1">
      <c r="A634" s="497" t="s">
        <v>1323</v>
      </c>
      <c r="B634" s="498"/>
      <c r="C634" s="499" t="s">
        <v>904</v>
      </c>
      <c r="D634" s="659" t="s">
        <v>1398</v>
      </c>
      <c r="E634" s="501">
        <v>0</v>
      </c>
      <c r="F634" s="502">
        <v>0</v>
      </c>
      <c r="G634" s="502">
        <v>0</v>
      </c>
      <c r="H634" s="502">
        <v>0</v>
      </c>
      <c r="I634" s="502">
        <v>0</v>
      </c>
      <c r="J634" s="503">
        <v>0</v>
      </c>
      <c r="K634" s="504">
        <v>0</v>
      </c>
      <c r="L634" s="501">
        <v>0</v>
      </c>
      <c r="M634" s="502">
        <v>0</v>
      </c>
      <c r="N634" s="502">
        <v>0</v>
      </c>
      <c r="O634" s="502">
        <v>0</v>
      </c>
      <c r="P634" s="502">
        <v>0</v>
      </c>
      <c r="Q634" s="503">
        <v>0.06</v>
      </c>
      <c r="R634" s="504">
        <v>0.06</v>
      </c>
      <c r="S634" s="507" t="e">
        <f t="shared" si="88"/>
        <v>#DIV/0!</v>
      </c>
    </row>
    <row r="635" spans="1:19" ht="20.100000000000001" customHeight="1">
      <c r="A635" s="497" t="s">
        <v>1324</v>
      </c>
      <c r="B635" s="498"/>
      <c r="C635" s="499" t="s">
        <v>904</v>
      </c>
      <c r="D635" s="659" t="s">
        <v>1398</v>
      </c>
      <c r="E635" s="501">
        <v>0</v>
      </c>
      <c r="F635" s="502">
        <v>0</v>
      </c>
      <c r="G635" s="502">
        <v>0</v>
      </c>
      <c r="H635" s="502">
        <v>0</v>
      </c>
      <c r="I635" s="502">
        <v>0</v>
      </c>
      <c r="J635" s="503">
        <v>0</v>
      </c>
      <c r="K635" s="504">
        <v>0</v>
      </c>
      <c r="L635" s="501">
        <v>0</v>
      </c>
      <c r="M635" s="502">
        <v>0</v>
      </c>
      <c r="N635" s="502">
        <v>0</v>
      </c>
      <c r="O635" s="502">
        <v>0</v>
      </c>
      <c r="P635" s="502">
        <v>0</v>
      </c>
      <c r="Q635" s="503">
        <v>0.01</v>
      </c>
      <c r="R635" s="504">
        <v>0.01</v>
      </c>
      <c r="S635" s="507" t="e">
        <f t="shared" si="88"/>
        <v>#DIV/0!</v>
      </c>
    </row>
    <row r="636" spans="1:19" ht="20.100000000000001" customHeight="1">
      <c r="A636" s="497" t="s">
        <v>1325</v>
      </c>
      <c r="B636" s="498"/>
      <c r="C636" s="499" t="s">
        <v>904</v>
      </c>
      <c r="D636" s="659" t="s">
        <v>1398</v>
      </c>
      <c r="E636" s="501">
        <v>0</v>
      </c>
      <c r="F636" s="502">
        <v>0</v>
      </c>
      <c r="G636" s="502">
        <v>0</v>
      </c>
      <c r="H636" s="502">
        <v>0</v>
      </c>
      <c r="I636" s="502">
        <v>0</v>
      </c>
      <c r="J636" s="503">
        <v>0</v>
      </c>
      <c r="K636" s="504">
        <v>0</v>
      </c>
      <c r="L636" s="501">
        <v>0</v>
      </c>
      <c r="M636" s="502">
        <v>0</v>
      </c>
      <c r="N636" s="502">
        <v>0</v>
      </c>
      <c r="O636" s="502">
        <v>0</v>
      </c>
      <c r="P636" s="502">
        <v>0</v>
      </c>
      <c r="Q636" s="503">
        <v>0.03</v>
      </c>
      <c r="R636" s="504">
        <v>0.03</v>
      </c>
      <c r="S636" s="507" t="e">
        <f t="shared" si="88"/>
        <v>#DIV/0!</v>
      </c>
    </row>
    <row r="637" spans="1:19" ht="20.100000000000001" customHeight="1">
      <c r="A637" s="497" t="s">
        <v>1326</v>
      </c>
      <c r="B637" s="498"/>
      <c r="C637" s="499" t="s">
        <v>904</v>
      </c>
      <c r="D637" s="659" t="s">
        <v>1398</v>
      </c>
      <c r="E637" s="501">
        <v>0</v>
      </c>
      <c r="F637" s="502">
        <v>0</v>
      </c>
      <c r="G637" s="502">
        <v>0</v>
      </c>
      <c r="H637" s="502">
        <v>0</v>
      </c>
      <c r="I637" s="502">
        <v>0</v>
      </c>
      <c r="J637" s="503">
        <v>0</v>
      </c>
      <c r="K637" s="504">
        <v>0</v>
      </c>
      <c r="L637" s="501">
        <v>0</v>
      </c>
      <c r="M637" s="502">
        <v>0.06</v>
      </c>
      <c r="N637" s="502">
        <v>0</v>
      </c>
      <c r="O637" s="502">
        <v>0</v>
      </c>
      <c r="P637" s="502">
        <v>0</v>
      </c>
      <c r="Q637" s="503">
        <v>7.0000000000000007E-2</v>
      </c>
      <c r="R637" s="504">
        <v>7.0000000000000007E-2</v>
      </c>
      <c r="S637" s="507" t="e">
        <f t="shared" si="88"/>
        <v>#DIV/0!</v>
      </c>
    </row>
    <row r="638" spans="1:19" ht="20.100000000000001" customHeight="1">
      <c r="A638" s="497" t="s">
        <v>1327</v>
      </c>
      <c r="B638" s="498"/>
      <c r="C638" s="499" t="s">
        <v>904</v>
      </c>
      <c r="D638" s="659" t="s">
        <v>1398</v>
      </c>
      <c r="E638" s="501">
        <v>0</v>
      </c>
      <c r="F638" s="502">
        <v>0</v>
      </c>
      <c r="G638" s="502">
        <v>0</v>
      </c>
      <c r="H638" s="502">
        <v>0</v>
      </c>
      <c r="I638" s="502">
        <v>0</v>
      </c>
      <c r="J638" s="503">
        <v>0</v>
      </c>
      <c r="K638" s="504">
        <v>0</v>
      </c>
      <c r="L638" s="501">
        <v>0</v>
      </c>
      <c r="M638" s="502">
        <v>0</v>
      </c>
      <c r="N638" s="502">
        <v>0</v>
      </c>
      <c r="O638" s="502">
        <v>0</v>
      </c>
      <c r="P638" s="502">
        <v>0</v>
      </c>
      <c r="Q638" s="503">
        <v>0.01</v>
      </c>
      <c r="R638" s="504">
        <v>0.01</v>
      </c>
      <c r="S638" s="507" t="e">
        <f t="shared" si="88"/>
        <v>#DIV/0!</v>
      </c>
    </row>
    <row r="639" spans="1:19" ht="20.100000000000001" customHeight="1">
      <c r="A639" s="497"/>
      <c r="B639" s="498"/>
      <c r="C639" s="499"/>
      <c r="D639" s="614"/>
      <c r="E639" s="501"/>
      <c r="F639" s="502"/>
      <c r="G639" s="502"/>
      <c r="H639" s="502"/>
      <c r="I639" s="502"/>
      <c r="J639" s="503"/>
      <c r="K639" s="504"/>
      <c r="L639" s="501"/>
      <c r="M639" s="502"/>
      <c r="N639" s="502"/>
      <c r="O639" s="502"/>
      <c r="P639" s="502"/>
      <c r="Q639" s="503"/>
      <c r="R639" s="504"/>
      <c r="S639" s="505"/>
    </row>
    <row r="640" spans="1:19" ht="20.100000000000001" customHeight="1">
      <c r="A640" s="706" t="s">
        <v>1137</v>
      </c>
      <c r="B640" s="707"/>
      <c r="C640" s="708"/>
      <c r="D640" s="709"/>
      <c r="E640" s="710">
        <f>SUM(E621:E639)</f>
        <v>0</v>
      </c>
      <c r="F640" s="711">
        <f t="shared" ref="F640:R640" si="89">SUM(F621:F639)</f>
        <v>0</v>
      </c>
      <c r="G640" s="711">
        <f t="shared" si="89"/>
        <v>0.09</v>
      </c>
      <c r="H640" s="711">
        <f t="shared" si="89"/>
        <v>0</v>
      </c>
      <c r="I640" s="711">
        <f t="shared" si="89"/>
        <v>0.05</v>
      </c>
      <c r="J640" s="712">
        <f t="shared" si="89"/>
        <v>0</v>
      </c>
      <c r="K640" s="713">
        <f t="shared" si="89"/>
        <v>0.05</v>
      </c>
      <c r="L640" s="710">
        <f t="shared" si="89"/>
        <v>0.01</v>
      </c>
      <c r="M640" s="711">
        <f t="shared" si="89"/>
        <v>0.12</v>
      </c>
      <c r="N640" s="711">
        <f t="shared" si="89"/>
        <v>0</v>
      </c>
      <c r="O640" s="711">
        <f t="shared" si="89"/>
        <v>0</v>
      </c>
      <c r="P640" s="711">
        <f t="shared" si="89"/>
        <v>0</v>
      </c>
      <c r="Q640" s="712">
        <f t="shared" si="89"/>
        <v>0.44000000000000011</v>
      </c>
      <c r="R640" s="713">
        <f t="shared" si="89"/>
        <v>0.44000000000000011</v>
      </c>
      <c r="S640" s="604">
        <f>((R640/K640)-1)*100</f>
        <v>780.00000000000023</v>
      </c>
    </row>
    <row r="641" spans="1:19" ht="20.100000000000001" customHeight="1">
      <c r="A641" s="714"/>
      <c r="B641" s="715"/>
      <c r="C641" s="716"/>
      <c r="D641" s="577"/>
      <c r="E641" s="717"/>
      <c r="F641" s="717"/>
      <c r="G641" s="717"/>
      <c r="H641" s="717"/>
      <c r="I641" s="717"/>
      <c r="J641" s="718"/>
      <c r="K641" s="717"/>
      <c r="L641" s="717"/>
      <c r="M641" s="717"/>
      <c r="N641" s="717"/>
      <c r="O641" s="717"/>
      <c r="P641" s="717"/>
      <c r="Q641" s="718"/>
      <c r="R641" s="717"/>
      <c r="S641" s="540"/>
    </row>
    <row r="642" spans="1:19" ht="20.100000000000001" customHeight="1">
      <c r="A642" s="338" t="s">
        <v>284</v>
      </c>
      <c r="B642" s="300"/>
      <c r="C642" s="642"/>
      <c r="D642" s="492"/>
      <c r="E642" s="598">
        <f>SUM(E336:E640)/2</f>
        <v>1.08</v>
      </c>
      <c r="F642" s="599">
        <f t="shared" ref="F642:I642" si="90">SUM(F336:F640)/2</f>
        <v>46.019999999999982</v>
      </c>
      <c r="G642" s="599">
        <f t="shared" si="90"/>
        <v>217.05999999999995</v>
      </c>
      <c r="H642" s="599">
        <f t="shared" si="90"/>
        <v>0.37</v>
      </c>
      <c r="I642" s="599">
        <f t="shared" si="90"/>
        <v>159.88000000000005</v>
      </c>
      <c r="J642" s="599">
        <f>SUM(J336:J640)/2</f>
        <v>771.61999999999989</v>
      </c>
      <c r="K642" s="600">
        <f>SUM(K336:K640)/2</f>
        <v>931.49999999999989</v>
      </c>
      <c r="L642" s="598">
        <f>SUM(L336:L640)/2</f>
        <v>0.87000000000000011</v>
      </c>
      <c r="M642" s="599">
        <f>SUM(M336:M640)/2</f>
        <v>38.24</v>
      </c>
      <c r="N642" s="599">
        <f>SUM(N336:N640)/2</f>
        <v>237.17000000000004</v>
      </c>
      <c r="O642" s="599">
        <f t="shared" ref="O642:P642" si="91">SUM(O336:O640)/2</f>
        <v>0.11</v>
      </c>
      <c r="P642" s="599">
        <f t="shared" si="91"/>
        <v>190.04000000000008</v>
      </c>
      <c r="Q642" s="599">
        <f>SUM(Q336:Q640)/2</f>
        <v>742.06999999999937</v>
      </c>
      <c r="R642" s="600">
        <f>SUM(R336:R640)/2</f>
        <v>932.11</v>
      </c>
      <c r="S642" s="533">
        <f t="shared" ref="S642:S643" si="92">((R642/K642)-1)*100</f>
        <v>6.5485775630724774E-2</v>
      </c>
    </row>
    <row r="643" spans="1:19" ht="20.100000000000001" customHeight="1">
      <c r="A643" s="338" t="s">
        <v>285</v>
      </c>
      <c r="B643" s="300"/>
      <c r="C643" s="642"/>
      <c r="D643" s="492"/>
      <c r="E643" s="598">
        <v>1.1000000000000001</v>
      </c>
      <c r="F643" s="599">
        <v>46.04</v>
      </c>
      <c r="G643" s="599">
        <v>214.86</v>
      </c>
      <c r="H643" s="599">
        <v>0.37</v>
      </c>
      <c r="I643" s="599">
        <v>159.28</v>
      </c>
      <c r="J643" s="599">
        <v>767.06</v>
      </c>
      <c r="K643" s="600">
        <f>SUM(I643:J643)</f>
        <v>926.33999999999992</v>
      </c>
      <c r="L643" s="598">
        <v>0.87</v>
      </c>
      <c r="M643" s="599">
        <v>38.15</v>
      </c>
      <c r="N643" s="599">
        <v>235.63</v>
      </c>
      <c r="O643" s="599">
        <v>0.11</v>
      </c>
      <c r="P643" s="599">
        <v>189.79</v>
      </c>
      <c r="Q643" s="599">
        <v>734.48</v>
      </c>
      <c r="R643" s="600">
        <f>SUM(P643:Q643)</f>
        <v>924.27</v>
      </c>
      <c r="S643" s="533">
        <f t="shared" si="92"/>
        <v>-0.22346006865728851</v>
      </c>
    </row>
    <row r="644" spans="1:19" ht="20.100000000000001" customHeight="1">
      <c r="A644" s="534"/>
      <c r="B644" s="536"/>
      <c r="C644" s="536"/>
      <c r="D644" s="638"/>
      <c r="E644" s="639"/>
      <c r="F644" s="639"/>
      <c r="G644" s="639"/>
      <c r="H644" s="639"/>
      <c r="I644" s="639"/>
      <c r="J644" s="640"/>
      <c r="K644" s="639"/>
      <c r="L644" s="639"/>
      <c r="M644" s="639"/>
      <c r="N644" s="639"/>
      <c r="O644" s="639"/>
      <c r="P644" s="639"/>
      <c r="Q644" s="640"/>
      <c r="R644" s="639"/>
      <c r="S644" s="641"/>
    </row>
    <row r="645" spans="1:19" ht="20.100000000000001" customHeight="1">
      <c r="A645" s="586"/>
      <c r="B645" s="587"/>
      <c r="C645" s="587"/>
      <c r="D645" s="588"/>
      <c r="E645" s="589"/>
      <c r="F645" s="589"/>
      <c r="G645" s="589"/>
      <c r="H645" s="589"/>
      <c r="I645" s="589"/>
      <c r="J645" s="590"/>
      <c r="K645" s="589"/>
      <c r="L645" s="589"/>
      <c r="M645" s="589"/>
      <c r="N645" s="589"/>
      <c r="O645" s="589"/>
      <c r="P645" s="589"/>
      <c r="Q645" s="590"/>
      <c r="R645" s="589"/>
      <c r="S645" s="591"/>
    </row>
    <row r="646" spans="1:19" ht="20.100000000000001" customHeight="1">
      <c r="A646" s="586"/>
      <c r="B646" s="587"/>
      <c r="C646" s="587"/>
      <c r="D646" s="588"/>
      <c r="E646" s="589"/>
      <c r="F646" s="589"/>
      <c r="G646" s="589"/>
      <c r="H646" s="589"/>
      <c r="I646" s="589"/>
      <c r="J646" s="590"/>
      <c r="K646" s="589"/>
      <c r="L646" s="589"/>
      <c r="M646" s="589"/>
      <c r="N646" s="589"/>
      <c r="O646" s="589"/>
      <c r="P646" s="589"/>
      <c r="Q646" s="590"/>
      <c r="R646" s="589"/>
      <c r="S646" s="591"/>
    </row>
    <row r="647" spans="1:19" ht="30" customHeight="1">
      <c r="A647" s="825" t="s">
        <v>1505</v>
      </c>
      <c r="B647" s="826" t="s">
        <v>287</v>
      </c>
      <c r="C647" s="719"/>
      <c r="D647" s="332"/>
      <c r="E647" s="719"/>
      <c r="F647" s="719"/>
      <c r="G647" s="719"/>
      <c r="H647" s="719"/>
      <c r="I647" s="719"/>
      <c r="J647" s="719"/>
      <c r="K647" s="466"/>
      <c r="L647" s="719"/>
      <c r="M647" s="719"/>
      <c r="N647" s="719"/>
      <c r="O647" s="719"/>
      <c r="P647" s="719"/>
      <c r="Q647" s="719"/>
      <c r="R647" s="719"/>
      <c r="S647" s="467"/>
    </row>
    <row r="648" spans="1:19" ht="20.100000000000001" customHeight="1">
      <c r="A648" s="607"/>
      <c r="B648" s="607"/>
      <c r="C648" s="607"/>
      <c r="D648" s="720"/>
      <c r="E648" s="607"/>
      <c r="F648" s="607"/>
      <c r="G648" s="607"/>
      <c r="H648" s="607"/>
      <c r="I648" s="607"/>
      <c r="J648" s="609"/>
      <c r="K648" s="607"/>
      <c r="L648" s="607"/>
      <c r="M648" s="607"/>
      <c r="N648" s="607"/>
      <c r="O648" s="607"/>
      <c r="P648" s="607"/>
      <c r="Q648" s="609"/>
      <c r="R648" s="607"/>
      <c r="S648" s="610"/>
    </row>
    <row r="649" spans="1:19" ht="20.100000000000001" customHeight="1">
      <c r="A649" s="473"/>
      <c r="B649" s="474"/>
      <c r="C649" s="475"/>
      <c r="D649" s="476"/>
      <c r="E649" s="1375" t="s">
        <v>1467</v>
      </c>
      <c r="F649" s="1376"/>
      <c r="G649" s="1376"/>
      <c r="H649" s="1376"/>
      <c r="I649" s="1376"/>
      <c r="J649" s="1376"/>
      <c r="K649" s="1377"/>
      <c r="L649" s="1375" t="s">
        <v>1468</v>
      </c>
      <c r="M649" s="1376"/>
      <c r="N649" s="1376"/>
      <c r="O649" s="1376"/>
      <c r="P649" s="1376"/>
      <c r="Q649" s="1376"/>
      <c r="R649" s="1377"/>
      <c r="S649" s="477"/>
    </row>
    <row r="650" spans="1:19" ht="39.950000000000003" customHeight="1">
      <c r="A650" s="479" t="s">
        <v>248</v>
      </c>
      <c r="B650" s="480" t="s">
        <v>57</v>
      </c>
      <c r="C650" s="481" t="s">
        <v>249</v>
      </c>
      <c r="D650" s="482" t="s">
        <v>250</v>
      </c>
      <c r="E650" s="483" t="s">
        <v>1405</v>
      </c>
      <c r="F650" s="484" t="s">
        <v>1499</v>
      </c>
      <c r="G650" s="818" t="s">
        <v>1498</v>
      </c>
      <c r="H650" s="845" t="s">
        <v>1513</v>
      </c>
      <c r="I650" s="845" t="s">
        <v>1514</v>
      </c>
      <c r="J650" s="818" t="s">
        <v>1406</v>
      </c>
      <c r="K650" s="274" t="s">
        <v>1515</v>
      </c>
      <c r="L650" s="483" t="s">
        <v>1405</v>
      </c>
      <c r="M650" s="484" t="s">
        <v>1499</v>
      </c>
      <c r="N650" s="818" t="s">
        <v>1498</v>
      </c>
      <c r="O650" s="845" t="s">
        <v>1513</v>
      </c>
      <c r="P650" s="845" t="s">
        <v>1514</v>
      </c>
      <c r="Q650" s="818" t="s">
        <v>1406</v>
      </c>
      <c r="R650" s="274" t="s">
        <v>1515</v>
      </c>
      <c r="S650" s="487" t="s">
        <v>1140</v>
      </c>
    </row>
    <row r="651" spans="1:19" ht="20.100000000000001" customHeight="1">
      <c r="A651" s="489" t="s">
        <v>251</v>
      </c>
      <c r="B651" s="490" t="s">
        <v>62</v>
      </c>
      <c r="C651" s="491" t="s">
        <v>60</v>
      </c>
      <c r="D651" s="492"/>
      <c r="E651" s="493" t="s">
        <v>60</v>
      </c>
      <c r="F651" s="494"/>
      <c r="G651" s="494"/>
      <c r="H651" s="494"/>
      <c r="I651" s="494"/>
      <c r="J651" s="652" t="s">
        <v>60</v>
      </c>
      <c r="K651" s="495"/>
      <c r="L651" s="493" t="s">
        <v>60</v>
      </c>
      <c r="M651" s="494" t="s">
        <v>60</v>
      </c>
      <c r="N651" s="494"/>
      <c r="O651" s="494"/>
      <c r="P651" s="494"/>
      <c r="Q651" s="494"/>
      <c r="R651" s="495" t="s">
        <v>60</v>
      </c>
      <c r="S651" s="496"/>
    </row>
    <row r="652" spans="1:19" ht="20.100000000000001" customHeight="1">
      <c r="A652" s="497" t="s">
        <v>476</v>
      </c>
      <c r="B652" s="498" t="s">
        <v>477</v>
      </c>
      <c r="C652" s="499" t="s">
        <v>11</v>
      </c>
      <c r="D652" s="614" t="s">
        <v>124</v>
      </c>
      <c r="E652" s="501">
        <v>0</v>
      </c>
      <c r="F652" s="502">
        <v>0.32</v>
      </c>
      <c r="G652" s="502">
        <v>1.02</v>
      </c>
      <c r="H652" s="502">
        <v>0</v>
      </c>
      <c r="I652" s="502">
        <v>0.69</v>
      </c>
      <c r="J652" s="503">
        <v>5.82</v>
      </c>
      <c r="K652" s="504">
        <v>6.51</v>
      </c>
      <c r="L652" s="501">
        <v>0</v>
      </c>
      <c r="M652" s="502">
        <v>0.04</v>
      </c>
      <c r="N652" s="502">
        <v>1.63</v>
      </c>
      <c r="O652" s="502">
        <v>0</v>
      </c>
      <c r="P652" s="502">
        <v>0.67</v>
      </c>
      <c r="Q652" s="503">
        <v>3.97</v>
      </c>
      <c r="R652" s="504">
        <v>4.6400000000000006</v>
      </c>
      <c r="S652" s="505">
        <f t="shared" ref="S652:S667" si="93">((R652/K652)-1)*100</f>
        <v>-28.725038402457749</v>
      </c>
    </row>
    <row r="653" spans="1:19" ht="20.100000000000001" customHeight="1">
      <c r="A653" s="497" t="s">
        <v>811</v>
      </c>
      <c r="B653" s="498" t="s">
        <v>812</v>
      </c>
      <c r="C653" s="499" t="s">
        <v>11</v>
      </c>
      <c r="D653" s="614" t="s">
        <v>124</v>
      </c>
      <c r="E653" s="501">
        <v>0</v>
      </c>
      <c r="F653" s="502">
        <v>0</v>
      </c>
      <c r="G653" s="502">
        <v>0</v>
      </c>
      <c r="H653" s="502">
        <v>0</v>
      </c>
      <c r="I653" s="502">
        <v>0.51</v>
      </c>
      <c r="J653" s="503">
        <v>0.9</v>
      </c>
      <c r="K653" s="504">
        <v>1.4100000000000001</v>
      </c>
      <c r="L653" s="501">
        <v>0</v>
      </c>
      <c r="M653" s="502">
        <v>0.66</v>
      </c>
      <c r="N653" s="502">
        <v>0</v>
      </c>
      <c r="O653" s="502">
        <v>0</v>
      </c>
      <c r="P653" s="502">
        <v>1.33</v>
      </c>
      <c r="Q653" s="503">
        <v>1.1299999999999999</v>
      </c>
      <c r="R653" s="504">
        <v>2.46</v>
      </c>
      <c r="S653" s="505">
        <f t="shared" si="93"/>
        <v>74.468085106382958</v>
      </c>
    </row>
    <row r="654" spans="1:19" ht="20.100000000000001" customHeight="1">
      <c r="A654" s="497" t="s">
        <v>354</v>
      </c>
      <c r="B654" s="498" t="s">
        <v>478</v>
      </c>
      <c r="C654" s="499" t="s">
        <v>11</v>
      </c>
      <c r="D654" s="614" t="s">
        <v>124</v>
      </c>
      <c r="E654" s="501">
        <v>0.02</v>
      </c>
      <c r="F654" s="502">
        <v>1.58</v>
      </c>
      <c r="G654" s="502">
        <v>1.65</v>
      </c>
      <c r="H654" s="502">
        <v>0</v>
      </c>
      <c r="I654" s="502">
        <v>2.15</v>
      </c>
      <c r="J654" s="503">
        <v>14.26</v>
      </c>
      <c r="K654" s="504">
        <v>16.41</v>
      </c>
      <c r="L654" s="501">
        <v>7.0000000000000007E-2</v>
      </c>
      <c r="M654" s="502">
        <v>0.23</v>
      </c>
      <c r="N654" s="502">
        <v>3.04</v>
      </c>
      <c r="O654" s="502">
        <v>0</v>
      </c>
      <c r="P654" s="502">
        <v>3.56</v>
      </c>
      <c r="Q654" s="503">
        <v>12.8</v>
      </c>
      <c r="R654" s="504">
        <v>16.36</v>
      </c>
      <c r="S654" s="505">
        <f t="shared" si="93"/>
        <v>-0.30469226081657474</v>
      </c>
    </row>
    <row r="655" spans="1:19" ht="20.100000000000001" customHeight="1">
      <c r="A655" s="497" t="s">
        <v>1078</v>
      </c>
      <c r="B655" s="498" t="s">
        <v>1079</v>
      </c>
      <c r="C655" s="499" t="s">
        <v>11</v>
      </c>
      <c r="D655" s="614" t="s">
        <v>124</v>
      </c>
      <c r="E655" s="501">
        <v>0</v>
      </c>
      <c r="F655" s="502">
        <v>0.15</v>
      </c>
      <c r="G655" s="502">
        <v>0</v>
      </c>
      <c r="H655" s="502">
        <v>0</v>
      </c>
      <c r="I655" s="502">
        <v>0</v>
      </c>
      <c r="J655" s="503">
        <v>0.05</v>
      </c>
      <c r="K655" s="504">
        <v>0.05</v>
      </c>
      <c r="L655" s="501">
        <v>0.01</v>
      </c>
      <c r="M655" s="502">
        <v>0.02</v>
      </c>
      <c r="N655" s="502">
        <v>0</v>
      </c>
      <c r="O655" s="502">
        <v>0</v>
      </c>
      <c r="P655" s="502">
        <v>0</v>
      </c>
      <c r="Q655" s="503">
        <v>0.31</v>
      </c>
      <c r="R655" s="504">
        <v>0.31</v>
      </c>
      <c r="S655" s="505">
        <f t="shared" si="93"/>
        <v>519.99999999999989</v>
      </c>
    </row>
    <row r="656" spans="1:19" ht="20.100000000000001" customHeight="1">
      <c r="A656" s="497" t="s">
        <v>6</v>
      </c>
      <c r="B656" s="498" t="s">
        <v>218</v>
      </c>
      <c r="C656" s="499" t="s">
        <v>11</v>
      </c>
      <c r="D656" s="614" t="s">
        <v>124</v>
      </c>
      <c r="E656" s="501">
        <v>0</v>
      </c>
      <c r="F656" s="502">
        <v>0</v>
      </c>
      <c r="G656" s="502">
        <v>1.65</v>
      </c>
      <c r="H656" s="502">
        <v>0</v>
      </c>
      <c r="I656" s="502">
        <v>1.59</v>
      </c>
      <c r="J656" s="503">
        <v>4.74</v>
      </c>
      <c r="K656" s="504">
        <v>6.33</v>
      </c>
      <c r="L656" s="501">
        <v>0</v>
      </c>
      <c r="M656" s="502">
        <v>0</v>
      </c>
      <c r="N656" s="502">
        <v>1.8</v>
      </c>
      <c r="O656" s="502">
        <v>0</v>
      </c>
      <c r="P656" s="502">
        <v>1.24</v>
      </c>
      <c r="Q656" s="503">
        <v>5.7</v>
      </c>
      <c r="R656" s="504">
        <v>6.94</v>
      </c>
      <c r="S656" s="505">
        <f t="shared" si="93"/>
        <v>9.6366508688783714</v>
      </c>
    </row>
    <row r="657" spans="1:19" ht="20.100000000000001" customHeight="1">
      <c r="A657" s="497" t="s">
        <v>18</v>
      </c>
      <c r="B657" s="498" t="s">
        <v>217</v>
      </c>
      <c r="C657" s="499" t="s">
        <v>11</v>
      </c>
      <c r="D657" s="614" t="s">
        <v>124</v>
      </c>
      <c r="E657" s="501">
        <v>0.13</v>
      </c>
      <c r="F657" s="502">
        <v>3.1</v>
      </c>
      <c r="G657" s="502">
        <v>14.43</v>
      </c>
      <c r="H657" s="502">
        <v>0</v>
      </c>
      <c r="I657" s="502">
        <v>30.76</v>
      </c>
      <c r="J657" s="503">
        <v>66.33</v>
      </c>
      <c r="K657" s="504">
        <v>97.09</v>
      </c>
      <c r="L657" s="501">
        <v>0.08</v>
      </c>
      <c r="M657" s="502">
        <v>3.1</v>
      </c>
      <c r="N657" s="502">
        <v>18.829999999999998</v>
      </c>
      <c r="O657" s="502">
        <v>0</v>
      </c>
      <c r="P657" s="502">
        <v>29.85</v>
      </c>
      <c r="Q657" s="503">
        <v>51.49</v>
      </c>
      <c r="R657" s="504">
        <v>81.34</v>
      </c>
      <c r="S657" s="505">
        <f t="shared" si="93"/>
        <v>-16.222062004325888</v>
      </c>
    </row>
    <row r="658" spans="1:19" ht="20.100000000000001" customHeight="1">
      <c r="A658" s="497" t="s">
        <v>352</v>
      </c>
      <c r="B658" s="498" t="s">
        <v>353</v>
      </c>
      <c r="C658" s="499" t="s">
        <v>11</v>
      </c>
      <c r="D658" s="614" t="s">
        <v>124</v>
      </c>
      <c r="E658" s="501">
        <v>0.02</v>
      </c>
      <c r="F658" s="502">
        <v>1.07</v>
      </c>
      <c r="G658" s="502">
        <v>2.67</v>
      </c>
      <c r="H658" s="502">
        <v>0</v>
      </c>
      <c r="I658" s="502">
        <v>1.21</v>
      </c>
      <c r="J658" s="503">
        <v>10.63</v>
      </c>
      <c r="K658" s="504">
        <v>11.84</v>
      </c>
      <c r="L658" s="501">
        <v>0.01</v>
      </c>
      <c r="M658" s="502">
        <v>1.49</v>
      </c>
      <c r="N658" s="502">
        <v>3.5</v>
      </c>
      <c r="O658" s="502">
        <v>0</v>
      </c>
      <c r="P658" s="502">
        <v>1.18</v>
      </c>
      <c r="Q658" s="503">
        <v>12.08</v>
      </c>
      <c r="R658" s="504">
        <v>13.26</v>
      </c>
      <c r="S658" s="505">
        <f t="shared" si="93"/>
        <v>11.993243243243246</v>
      </c>
    </row>
    <row r="659" spans="1:19" ht="20.100000000000001" customHeight="1">
      <c r="A659" s="497" t="s">
        <v>614</v>
      </c>
      <c r="B659" s="498" t="s">
        <v>615</v>
      </c>
      <c r="C659" s="499" t="s">
        <v>11</v>
      </c>
      <c r="D659" s="614" t="s">
        <v>124</v>
      </c>
      <c r="E659" s="501">
        <v>0</v>
      </c>
      <c r="F659" s="502">
        <v>0.49</v>
      </c>
      <c r="G659" s="502">
        <v>0</v>
      </c>
      <c r="H659" s="502">
        <v>0</v>
      </c>
      <c r="I659" s="502">
        <v>2.0699999999999998</v>
      </c>
      <c r="J659" s="503">
        <v>3.24</v>
      </c>
      <c r="K659" s="504">
        <v>5.3100000000000005</v>
      </c>
      <c r="L659" s="501">
        <v>0</v>
      </c>
      <c r="M659" s="502">
        <v>0</v>
      </c>
      <c r="N659" s="502">
        <v>0.46</v>
      </c>
      <c r="O659" s="502">
        <v>0</v>
      </c>
      <c r="P659" s="502">
        <v>0.82</v>
      </c>
      <c r="Q659" s="503">
        <v>1.36</v>
      </c>
      <c r="R659" s="504">
        <v>2.1800000000000002</v>
      </c>
      <c r="S659" s="505">
        <f t="shared" si="93"/>
        <v>-58.945386064030124</v>
      </c>
    </row>
    <row r="660" spans="1:19" ht="20.100000000000001" customHeight="1">
      <c r="A660" s="497" t="s">
        <v>32</v>
      </c>
      <c r="B660" s="498" t="s">
        <v>216</v>
      </c>
      <c r="C660" s="499" t="s">
        <v>11</v>
      </c>
      <c r="D660" s="614" t="s">
        <v>124</v>
      </c>
      <c r="E660" s="501">
        <v>7.0000000000000007E-2</v>
      </c>
      <c r="F660" s="502">
        <v>0</v>
      </c>
      <c r="G660" s="502">
        <v>9.01</v>
      </c>
      <c r="H660" s="502">
        <v>0</v>
      </c>
      <c r="I660" s="502">
        <v>6.75</v>
      </c>
      <c r="J660" s="503">
        <v>32.53</v>
      </c>
      <c r="K660" s="504">
        <v>39.28</v>
      </c>
      <c r="L660" s="501">
        <v>7.0000000000000007E-2</v>
      </c>
      <c r="M660" s="502">
        <v>0.34</v>
      </c>
      <c r="N660" s="502">
        <v>9.3800000000000008</v>
      </c>
      <c r="O660" s="502">
        <v>0</v>
      </c>
      <c r="P660" s="502">
        <v>11.02</v>
      </c>
      <c r="Q660" s="503">
        <v>29.21</v>
      </c>
      <c r="R660" s="504">
        <v>40.230000000000004</v>
      </c>
      <c r="S660" s="505">
        <f t="shared" si="93"/>
        <v>2.4185336048879957</v>
      </c>
    </row>
    <row r="661" spans="1:19" ht="20.100000000000001" customHeight="1">
      <c r="A661" s="497" t="s">
        <v>333</v>
      </c>
      <c r="B661" s="498" t="s">
        <v>334</v>
      </c>
      <c r="C661" s="499" t="s">
        <v>11</v>
      </c>
      <c r="D661" s="614" t="s">
        <v>124</v>
      </c>
      <c r="E661" s="501">
        <v>0</v>
      </c>
      <c r="F661" s="502">
        <v>0</v>
      </c>
      <c r="G661" s="502">
        <v>0</v>
      </c>
      <c r="H661" s="502">
        <v>0</v>
      </c>
      <c r="I661" s="502">
        <v>0</v>
      </c>
      <c r="J661" s="503">
        <v>0.71</v>
      </c>
      <c r="K661" s="504">
        <v>0.71</v>
      </c>
      <c r="L661" s="501">
        <v>0</v>
      </c>
      <c r="M661" s="502">
        <v>0</v>
      </c>
      <c r="N661" s="502">
        <v>0</v>
      </c>
      <c r="O661" s="502">
        <v>0</v>
      </c>
      <c r="P661" s="502">
        <v>0</v>
      </c>
      <c r="Q661" s="503">
        <v>0</v>
      </c>
      <c r="R661" s="504">
        <v>0</v>
      </c>
      <c r="S661" s="505">
        <f t="shared" si="93"/>
        <v>-100</v>
      </c>
    </row>
    <row r="662" spans="1:19" ht="20.100000000000001" customHeight="1">
      <c r="A662" s="497" t="s">
        <v>813</v>
      </c>
      <c r="B662" s="498" t="s">
        <v>814</v>
      </c>
      <c r="C662" s="499" t="s">
        <v>11</v>
      </c>
      <c r="D662" s="614" t="s">
        <v>124</v>
      </c>
      <c r="E662" s="501">
        <v>0</v>
      </c>
      <c r="F662" s="502">
        <v>0</v>
      </c>
      <c r="G662" s="502">
        <v>0</v>
      </c>
      <c r="H662" s="502">
        <v>0</v>
      </c>
      <c r="I662" s="502">
        <v>0</v>
      </c>
      <c r="J662" s="503">
        <v>1.1100000000000001</v>
      </c>
      <c r="K662" s="504">
        <v>1.1100000000000001</v>
      </c>
      <c r="L662" s="501">
        <v>0</v>
      </c>
      <c r="M662" s="502">
        <v>0</v>
      </c>
      <c r="N662" s="502">
        <v>0</v>
      </c>
      <c r="O662" s="502">
        <v>0</v>
      </c>
      <c r="P662" s="502">
        <v>0</v>
      </c>
      <c r="Q662" s="503">
        <v>0.72</v>
      </c>
      <c r="R662" s="504">
        <v>0.72</v>
      </c>
      <c r="S662" s="505">
        <f t="shared" si="93"/>
        <v>-35.135135135135144</v>
      </c>
    </row>
    <row r="663" spans="1:19" ht="20.100000000000001" customHeight="1">
      <c r="A663" s="497" t="s">
        <v>2</v>
      </c>
      <c r="B663" s="498" t="s">
        <v>215</v>
      </c>
      <c r="C663" s="499" t="s">
        <v>11</v>
      </c>
      <c r="D663" s="614" t="s">
        <v>124</v>
      </c>
      <c r="E663" s="501">
        <v>0.01</v>
      </c>
      <c r="F663" s="502">
        <v>0</v>
      </c>
      <c r="G663" s="502">
        <v>0</v>
      </c>
      <c r="H663" s="502">
        <v>0</v>
      </c>
      <c r="I663" s="502">
        <v>0.72</v>
      </c>
      <c r="J663" s="503">
        <v>2.77</v>
      </c>
      <c r="K663" s="504">
        <v>3.49</v>
      </c>
      <c r="L663" s="501">
        <v>0</v>
      </c>
      <c r="M663" s="502">
        <v>0</v>
      </c>
      <c r="N663" s="502">
        <v>0.14000000000000001</v>
      </c>
      <c r="O663" s="502">
        <v>0</v>
      </c>
      <c r="P663" s="502">
        <v>0.32</v>
      </c>
      <c r="Q663" s="503">
        <v>1.17</v>
      </c>
      <c r="R663" s="504">
        <v>1.49</v>
      </c>
      <c r="S663" s="505">
        <f t="shared" si="93"/>
        <v>-57.306590257879655</v>
      </c>
    </row>
    <row r="664" spans="1:19" ht="20.100000000000001" customHeight="1">
      <c r="A664" s="497" t="s">
        <v>532</v>
      </c>
      <c r="B664" s="498" t="s">
        <v>562</v>
      </c>
      <c r="C664" s="499" t="s">
        <v>11</v>
      </c>
      <c r="D664" s="614" t="s">
        <v>124</v>
      </c>
      <c r="E664" s="501">
        <v>0</v>
      </c>
      <c r="F664" s="502">
        <v>0.77</v>
      </c>
      <c r="G664" s="502">
        <v>1.93</v>
      </c>
      <c r="H664" s="502">
        <v>0</v>
      </c>
      <c r="I664" s="502">
        <v>0.21</v>
      </c>
      <c r="J664" s="503">
        <v>6.27</v>
      </c>
      <c r="K664" s="504">
        <v>6.4799999999999995</v>
      </c>
      <c r="L664" s="501">
        <v>0</v>
      </c>
      <c r="M664" s="502">
        <v>0</v>
      </c>
      <c r="N664" s="502">
        <v>2.9</v>
      </c>
      <c r="O664" s="502">
        <v>0</v>
      </c>
      <c r="P664" s="502">
        <v>0.9</v>
      </c>
      <c r="Q664" s="503">
        <v>8.66</v>
      </c>
      <c r="R664" s="504">
        <v>9.56</v>
      </c>
      <c r="S664" s="505">
        <f t="shared" si="93"/>
        <v>47.530864197530875</v>
      </c>
    </row>
    <row r="665" spans="1:19" ht="20.100000000000001" customHeight="1">
      <c r="A665" s="497" t="s">
        <v>214</v>
      </c>
      <c r="B665" s="498" t="s">
        <v>213</v>
      </c>
      <c r="C665" s="499" t="s">
        <v>11</v>
      </c>
      <c r="D665" s="614" t="s">
        <v>124</v>
      </c>
      <c r="E665" s="501">
        <v>0</v>
      </c>
      <c r="F665" s="502">
        <v>0.04</v>
      </c>
      <c r="G665" s="502">
        <v>0.99</v>
      </c>
      <c r="H665" s="502">
        <v>0</v>
      </c>
      <c r="I665" s="502">
        <v>0.52</v>
      </c>
      <c r="J665" s="503">
        <v>2.99</v>
      </c>
      <c r="K665" s="504">
        <v>3.5100000000000002</v>
      </c>
      <c r="L665" s="501">
        <v>0</v>
      </c>
      <c r="M665" s="502">
        <v>0</v>
      </c>
      <c r="N665" s="502">
        <v>0.28999999999999998</v>
      </c>
      <c r="O665" s="502">
        <v>0</v>
      </c>
      <c r="P665" s="502">
        <v>0</v>
      </c>
      <c r="Q665" s="503">
        <v>2.5099999999999998</v>
      </c>
      <c r="R665" s="504">
        <v>2.5099999999999998</v>
      </c>
      <c r="S665" s="505">
        <f t="shared" si="93"/>
        <v>-28.490028490028497</v>
      </c>
    </row>
    <row r="666" spans="1:19" ht="20.100000000000001" customHeight="1">
      <c r="A666" s="497" t="s">
        <v>55</v>
      </c>
      <c r="B666" s="498" t="s">
        <v>212</v>
      </c>
      <c r="C666" s="499" t="s">
        <v>11</v>
      </c>
      <c r="D666" s="614" t="s">
        <v>124</v>
      </c>
      <c r="E666" s="501">
        <v>0.02</v>
      </c>
      <c r="F666" s="502">
        <v>3.51</v>
      </c>
      <c r="G666" s="502">
        <v>4.7699999999999996</v>
      </c>
      <c r="H666" s="502">
        <v>0</v>
      </c>
      <c r="I666" s="502">
        <v>11.22</v>
      </c>
      <c r="J666" s="503">
        <v>26.61</v>
      </c>
      <c r="K666" s="504">
        <v>37.83</v>
      </c>
      <c r="L666" s="501">
        <v>0</v>
      </c>
      <c r="M666" s="502">
        <v>1.38</v>
      </c>
      <c r="N666" s="502">
        <v>8.93</v>
      </c>
      <c r="O666" s="502">
        <v>0</v>
      </c>
      <c r="P666" s="502">
        <v>8.31</v>
      </c>
      <c r="Q666" s="503">
        <v>27.13</v>
      </c>
      <c r="R666" s="504">
        <v>35.44</v>
      </c>
      <c r="S666" s="505">
        <f t="shared" si="93"/>
        <v>-6.3177372455722969</v>
      </c>
    </row>
    <row r="667" spans="1:19" ht="20.100000000000001" customHeight="1">
      <c r="A667" s="497" t="s">
        <v>590</v>
      </c>
      <c r="B667" s="612" t="s">
        <v>1460</v>
      </c>
      <c r="C667" s="499" t="s">
        <v>11</v>
      </c>
      <c r="D667" s="577" t="s">
        <v>211</v>
      </c>
      <c r="E667" s="501">
        <v>0</v>
      </c>
      <c r="F667" s="502">
        <v>0</v>
      </c>
      <c r="G667" s="502">
        <v>0.11</v>
      </c>
      <c r="H667" s="502">
        <v>0</v>
      </c>
      <c r="I667" s="502">
        <v>0</v>
      </c>
      <c r="J667" s="503">
        <v>0.56000000000000005</v>
      </c>
      <c r="K667" s="504">
        <v>0.56000000000000005</v>
      </c>
      <c r="L667" s="501">
        <v>0</v>
      </c>
      <c r="M667" s="502">
        <v>0</v>
      </c>
      <c r="N667" s="502">
        <v>0</v>
      </c>
      <c r="O667" s="502">
        <v>0</v>
      </c>
      <c r="P667" s="502">
        <v>0</v>
      </c>
      <c r="Q667" s="503">
        <v>0.39</v>
      </c>
      <c r="R667" s="504">
        <v>0.39</v>
      </c>
      <c r="S667" s="525">
        <f t="shared" si="93"/>
        <v>-30.357142857142861</v>
      </c>
    </row>
    <row r="668" spans="1:19" ht="20.100000000000001" customHeight="1">
      <c r="A668" s="552"/>
      <c r="B668" s="553"/>
      <c r="C668" s="547"/>
      <c r="D668" s="520"/>
      <c r="E668" s="521"/>
      <c r="F668" s="522"/>
      <c r="G668" s="522"/>
      <c r="H668" s="522"/>
      <c r="I668" s="522"/>
      <c r="J668" s="523"/>
      <c r="K668" s="524"/>
      <c r="L668" s="521"/>
      <c r="M668" s="522"/>
      <c r="N668" s="522"/>
      <c r="O668" s="522"/>
      <c r="P668" s="522"/>
      <c r="Q668" s="523"/>
      <c r="R668" s="524"/>
      <c r="S668" s="525"/>
    </row>
    <row r="669" spans="1:19" ht="20.100000000000001" customHeight="1">
      <c r="A669" s="528" t="s">
        <v>1130</v>
      </c>
      <c r="B669" s="529"/>
      <c r="C669" s="491"/>
      <c r="D669" s="492"/>
      <c r="E669" s="530">
        <f>SUM(E651:E668)</f>
        <v>0.27</v>
      </c>
      <c r="F669" s="531">
        <f t="shared" ref="F669:Q669" si="94">SUM(F651:F668)</f>
        <v>11.030000000000001</v>
      </c>
      <c r="G669" s="531">
        <f t="shared" si="94"/>
        <v>38.230000000000004</v>
      </c>
      <c r="H669" s="531">
        <f t="shared" si="94"/>
        <v>0</v>
      </c>
      <c r="I669" s="531">
        <f t="shared" si="94"/>
        <v>58.400000000000006</v>
      </c>
      <c r="J669" s="531">
        <f t="shared" si="94"/>
        <v>179.52000000000004</v>
      </c>
      <c r="K669" s="532">
        <f t="shared" si="94"/>
        <v>237.92000000000002</v>
      </c>
      <c r="L669" s="530">
        <f t="shared" si="94"/>
        <v>0.24000000000000002</v>
      </c>
      <c r="M669" s="531">
        <f t="shared" si="94"/>
        <v>7.26</v>
      </c>
      <c r="N669" s="531">
        <f t="shared" si="94"/>
        <v>50.9</v>
      </c>
      <c r="O669" s="531">
        <f t="shared" si="94"/>
        <v>0</v>
      </c>
      <c r="P669" s="531">
        <f t="shared" si="94"/>
        <v>59.2</v>
      </c>
      <c r="Q669" s="531">
        <f t="shared" si="94"/>
        <v>158.63</v>
      </c>
      <c r="R669" s="532">
        <f>SUM(R651:R668)</f>
        <v>217.83</v>
      </c>
      <c r="S669" s="533">
        <f t="shared" ref="S669" si="95">((R669/K669)-1)*100</f>
        <v>-8.4440147948890427</v>
      </c>
    </row>
    <row r="670" spans="1:19" ht="20.100000000000001" customHeight="1">
      <c r="A670" s="557"/>
      <c r="B670" s="558"/>
      <c r="C670" s="559"/>
      <c r="D670" s="520"/>
      <c r="E670" s="538"/>
      <c r="F670" s="538"/>
      <c r="G670" s="538"/>
      <c r="H670" s="538"/>
      <c r="I670" s="538"/>
      <c r="J670" s="539"/>
      <c r="K670" s="538"/>
      <c r="L670" s="538"/>
      <c r="M670" s="538"/>
      <c r="N670" s="538"/>
      <c r="O670" s="538"/>
      <c r="P670" s="538"/>
      <c r="Q670" s="539"/>
      <c r="R670" s="538"/>
      <c r="S670" s="540"/>
    </row>
    <row r="671" spans="1:19" ht="20.100000000000001" customHeight="1">
      <c r="A671" s="473"/>
      <c r="B671" s="474"/>
      <c r="C671" s="475"/>
      <c r="D671" s="476"/>
      <c r="E671" s="1375" t="s">
        <v>1467</v>
      </c>
      <c r="F671" s="1376"/>
      <c r="G671" s="1376"/>
      <c r="H671" s="1376"/>
      <c r="I671" s="1376"/>
      <c r="J671" s="1376"/>
      <c r="K671" s="1377"/>
      <c r="L671" s="1375" t="s">
        <v>1468</v>
      </c>
      <c r="M671" s="1376"/>
      <c r="N671" s="1376"/>
      <c r="O671" s="1376"/>
      <c r="P671" s="1376"/>
      <c r="Q671" s="1376"/>
      <c r="R671" s="1377"/>
      <c r="S671" s="477"/>
    </row>
    <row r="672" spans="1:19" ht="39.950000000000003" customHeight="1">
      <c r="A672" s="479" t="s">
        <v>248</v>
      </c>
      <c r="B672" s="480" t="s">
        <v>57</v>
      </c>
      <c r="C672" s="481" t="s">
        <v>249</v>
      </c>
      <c r="D672" s="482" t="s">
        <v>250</v>
      </c>
      <c r="E672" s="483" t="s">
        <v>1405</v>
      </c>
      <c r="F672" s="484" t="s">
        <v>1499</v>
      </c>
      <c r="G672" s="818" t="s">
        <v>1498</v>
      </c>
      <c r="H672" s="845" t="s">
        <v>1513</v>
      </c>
      <c r="I672" s="845" t="s">
        <v>1514</v>
      </c>
      <c r="J672" s="818" t="s">
        <v>1406</v>
      </c>
      <c r="K672" s="274" t="s">
        <v>1515</v>
      </c>
      <c r="L672" s="483" t="s">
        <v>1405</v>
      </c>
      <c r="M672" s="484" t="s">
        <v>1499</v>
      </c>
      <c r="N672" s="818" t="s">
        <v>1498</v>
      </c>
      <c r="O672" s="845" t="s">
        <v>1513</v>
      </c>
      <c r="P672" s="845" t="s">
        <v>1514</v>
      </c>
      <c r="Q672" s="818" t="s">
        <v>1406</v>
      </c>
      <c r="R672" s="274" t="s">
        <v>1515</v>
      </c>
      <c r="S672" s="487" t="s">
        <v>1140</v>
      </c>
    </row>
    <row r="673" spans="1:19" ht="20.100000000000001" customHeight="1">
      <c r="A673" s="543" t="s">
        <v>253</v>
      </c>
      <c r="B673" s="544" t="s">
        <v>254</v>
      </c>
      <c r="C673" s="491" t="s">
        <v>60</v>
      </c>
      <c r="D673" s="492"/>
      <c r="E673" s="493" t="s">
        <v>60</v>
      </c>
      <c r="F673" s="494"/>
      <c r="G673" s="494"/>
      <c r="H673" s="494"/>
      <c r="I673" s="494"/>
      <c r="J673" s="652" t="s">
        <v>60</v>
      </c>
      <c r="K673" s="495"/>
      <c r="L673" s="493" t="s">
        <v>60</v>
      </c>
      <c r="M673" s="494" t="s">
        <v>60</v>
      </c>
      <c r="N673" s="494"/>
      <c r="O673" s="494"/>
      <c r="P673" s="494"/>
      <c r="Q673" s="494"/>
      <c r="R673" s="495" t="s">
        <v>60</v>
      </c>
      <c r="S673" s="496"/>
    </row>
    <row r="674" spans="1:19" ht="20.100000000000001" customHeight="1">
      <c r="A674" s="497" t="s">
        <v>387</v>
      </c>
      <c r="B674" s="612" t="s">
        <v>563</v>
      </c>
      <c r="C674" s="499" t="s">
        <v>11</v>
      </c>
      <c r="D674" s="614" t="s">
        <v>127</v>
      </c>
      <c r="E674" s="501">
        <v>0</v>
      </c>
      <c r="F674" s="502">
        <v>0</v>
      </c>
      <c r="G674" s="502">
        <v>1.4</v>
      </c>
      <c r="H674" s="502">
        <v>0</v>
      </c>
      <c r="I674" s="502">
        <v>1.31</v>
      </c>
      <c r="J674" s="503">
        <v>6.36</v>
      </c>
      <c r="K674" s="504">
        <v>7.67</v>
      </c>
      <c r="L674" s="501">
        <v>0</v>
      </c>
      <c r="M674" s="502">
        <v>1.31</v>
      </c>
      <c r="N674" s="502">
        <v>1.88</v>
      </c>
      <c r="O674" s="502">
        <v>0</v>
      </c>
      <c r="P674" s="502">
        <v>2.23</v>
      </c>
      <c r="Q674" s="503">
        <v>5.09</v>
      </c>
      <c r="R674" s="504">
        <v>7.32</v>
      </c>
      <c r="S674" s="505">
        <f t="shared" ref="S674:S705" si="96">((R674/K674)-1)*100</f>
        <v>-4.5632333767926969</v>
      </c>
    </row>
    <row r="675" spans="1:19" ht="20.100000000000001" customHeight="1">
      <c r="A675" s="660" t="s">
        <v>815</v>
      </c>
      <c r="B675" s="612" t="s">
        <v>816</v>
      </c>
      <c r="C675" s="721" t="s">
        <v>11</v>
      </c>
      <c r="D675" s="614" t="s">
        <v>127</v>
      </c>
      <c r="E675" s="501">
        <v>0</v>
      </c>
      <c r="F675" s="502">
        <v>0.39</v>
      </c>
      <c r="G675" s="502">
        <v>0</v>
      </c>
      <c r="H675" s="502">
        <v>0</v>
      </c>
      <c r="I675" s="502">
        <v>0.13</v>
      </c>
      <c r="J675" s="503">
        <v>0.77</v>
      </c>
      <c r="K675" s="504">
        <v>0.9</v>
      </c>
      <c r="L675" s="501">
        <v>0</v>
      </c>
      <c r="M675" s="502">
        <v>0.13</v>
      </c>
      <c r="N675" s="502">
        <v>0</v>
      </c>
      <c r="O675" s="502">
        <v>0</v>
      </c>
      <c r="P675" s="502">
        <v>0.24</v>
      </c>
      <c r="Q675" s="503">
        <v>1</v>
      </c>
      <c r="R675" s="504">
        <v>1.24</v>
      </c>
      <c r="S675" s="505">
        <f t="shared" si="96"/>
        <v>37.777777777777779</v>
      </c>
    </row>
    <row r="676" spans="1:19" ht="20.100000000000001" customHeight="1">
      <c r="A676" s="660" t="s">
        <v>1067</v>
      </c>
      <c r="B676" s="612" t="s">
        <v>1068</v>
      </c>
      <c r="C676" s="721" t="s">
        <v>11</v>
      </c>
      <c r="D676" s="614" t="s">
        <v>127</v>
      </c>
      <c r="E676" s="501">
        <v>0</v>
      </c>
      <c r="F676" s="502">
        <v>0</v>
      </c>
      <c r="G676" s="502">
        <v>7.0000000000000007E-2</v>
      </c>
      <c r="H676" s="502">
        <v>0</v>
      </c>
      <c r="I676" s="502">
        <v>0</v>
      </c>
      <c r="J676" s="503">
        <v>0.06</v>
      </c>
      <c r="K676" s="504">
        <v>0.06</v>
      </c>
      <c r="L676" s="501">
        <v>0</v>
      </c>
      <c r="M676" s="502">
        <v>0.04</v>
      </c>
      <c r="N676" s="502">
        <v>0</v>
      </c>
      <c r="O676" s="502">
        <v>0</v>
      </c>
      <c r="P676" s="502">
        <v>0</v>
      </c>
      <c r="Q676" s="503">
        <v>0.34</v>
      </c>
      <c r="R676" s="504">
        <v>0.34</v>
      </c>
      <c r="S676" s="505">
        <f t="shared" si="96"/>
        <v>466.66666666666669</v>
      </c>
    </row>
    <row r="677" spans="1:19" ht="20.100000000000001" customHeight="1">
      <c r="A677" s="660" t="s">
        <v>1069</v>
      </c>
      <c r="B677" s="612" t="s">
        <v>1070</v>
      </c>
      <c r="C677" s="721" t="s">
        <v>11</v>
      </c>
      <c r="D677" s="614" t="s">
        <v>127</v>
      </c>
      <c r="E677" s="501">
        <v>0</v>
      </c>
      <c r="F677" s="502">
        <v>0.12</v>
      </c>
      <c r="G677" s="502">
        <v>0.06</v>
      </c>
      <c r="H677" s="502">
        <v>0</v>
      </c>
      <c r="I677" s="502">
        <v>0</v>
      </c>
      <c r="J677" s="503">
        <v>0.11</v>
      </c>
      <c r="K677" s="504">
        <v>0.11</v>
      </c>
      <c r="L677" s="501">
        <v>0</v>
      </c>
      <c r="M677" s="502">
        <v>0</v>
      </c>
      <c r="N677" s="502">
        <v>0</v>
      </c>
      <c r="O677" s="502">
        <v>0</v>
      </c>
      <c r="P677" s="502">
        <v>0</v>
      </c>
      <c r="Q677" s="503">
        <v>0</v>
      </c>
      <c r="R677" s="504">
        <v>0</v>
      </c>
      <c r="S677" s="505">
        <f t="shared" si="96"/>
        <v>-100</v>
      </c>
    </row>
    <row r="678" spans="1:19" ht="20.100000000000001" customHeight="1">
      <c r="A678" s="660" t="s">
        <v>356</v>
      </c>
      <c r="B678" s="612" t="s">
        <v>480</v>
      </c>
      <c r="C678" s="721" t="s">
        <v>11</v>
      </c>
      <c r="D678" s="614" t="s">
        <v>127</v>
      </c>
      <c r="E678" s="501">
        <v>0</v>
      </c>
      <c r="F678" s="502">
        <v>0.56999999999999995</v>
      </c>
      <c r="G678" s="502">
        <v>0</v>
      </c>
      <c r="H678" s="502">
        <v>0</v>
      </c>
      <c r="I678" s="502">
        <v>0.76</v>
      </c>
      <c r="J678" s="503">
        <v>1.57</v>
      </c>
      <c r="K678" s="504">
        <v>2.33</v>
      </c>
      <c r="L678" s="501">
        <v>0</v>
      </c>
      <c r="M678" s="502">
        <v>0</v>
      </c>
      <c r="N678" s="502">
        <v>0</v>
      </c>
      <c r="O678" s="502">
        <v>0</v>
      </c>
      <c r="P678" s="502">
        <v>0</v>
      </c>
      <c r="Q678" s="503">
        <v>0</v>
      </c>
      <c r="R678" s="504">
        <v>0</v>
      </c>
      <c r="S678" s="505">
        <f t="shared" si="96"/>
        <v>-100</v>
      </c>
    </row>
    <row r="679" spans="1:19" ht="20.100000000000001" customHeight="1">
      <c r="A679" s="660" t="s">
        <v>1071</v>
      </c>
      <c r="B679" s="612" t="s">
        <v>1072</v>
      </c>
      <c r="C679" s="721" t="s">
        <v>11</v>
      </c>
      <c r="D679" s="614" t="s">
        <v>127</v>
      </c>
      <c r="E679" s="501">
        <v>0.02</v>
      </c>
      <c r="F679" s="502">
        <v>0</v>
      </c>
      <c r="G679" s="502">
        <v>0</v>
      </c>
      <c r="H679" s="502">
        <v>0</v>
      </c>
      <c r="I679" s="502">
        <v>0</v>
      </c>
      <c r="J679" s="503">
        <v>0.65</v>
      </c>
      <c r="K679" s="504">
        <v>0.65</v>
      </c>
      <c r="L679" s="501">
        <v>0</v>
      </c>
      <c r="M679" s="502">
        <v>0</v>
      </c>
      <c r="N679" s="502">
        <v>0.22</v>
      </c>
      <c r="O679" s="502">
        <v>0</v>
      </c>
      <c r="P679" s="502">
        <v>0</v>
      </c>
      <c r="Q679" s="503">
        <v>0.61</v>
      </c>
      <c r="R679" s="504">
        <v>0.61</v>
      </c>
      <c r="S679" s="505">
        <f t="shared" si="96"/>
        <v>-6.1538461538461542</v>
      </c>
    </row>
    <row r="680" spans="1:19" ht="20.100000000000001" customHeight="1">
      <c r="A680" s="660" t="s">
        <v>1246</v>
      </c>
      <c r="B680" s="612" t="s">
        <v>1450</v>
      </c>
      <c r="C680" s="721" t="s">
        <v>11</v>
      </c>
      <c r="D680" s="614" t="s">
        <v>127</v>
      </c>
      <c r="E680" s="501">
        <v>0</v>
      </c>
      <c r="F680" s="502">
        <v>0</v>
      </c>
      <c r="G680" s="502">
        <v>0</v>
      </c>
      <c r="H680" s="502">
        <v>0</v>
      </c>
      <c r="I680" s="502">
        <v>0</v>
      </c>
      <c r="J680" s="503">
        <v>0</v>
      </c>
      <c r="K680" s="504">
        <v>0</v>
      </c>
      <c r="L680" s="501">
        <v>0</v>
      </c>
      <c r="M680" s="502">
        <v>0</v>
      </c>
      <c r="N680" s="502">
        <v>0.14000000000000001</v>
      </c>
      <c r="O680" s="502">
        <v>0</v>
      </c>
      <c r="P680" s="502">
        <v>0</v>
      </c>
      <c r="Q680" s="503">
        <v>0.5</v>
      </c>
      <c r="R680" s="504">
        <v>0.5</v>
      </c>
      <c r="S680" s="507" t="e">
        <f t="shared" si="96"/>
        <v>#DIV/0!</v>
      </c>
    </row>
    <row r="681" spans="1:19" ht="20.100000000000001" customHeight="1">
      <c r="A681" s="660" t="s">
        <v>495</v>
      </c>
      <c r="B681" s="612" t="s">
        <v>496</v>
      </c>
      <c r="C681" s="721" t="s">
        <v>11</v>
      </c>
      <c r="D681" s="614" t="s">
        <v>127</v>
      </c>
      <c r="E681" s="501">
        <v>0</v>
      </c>
      <c r="F681" s="502">
        <v>1.37</v>
      </c>
      <c r="G681" s="502">
        <v>3.42</v>
      </c>
      <c r="H681" s="502">
        <v>0</v>
      </c>
      <c r="I681" s="502">
        <v>0.23</v>
      </c>
      <c r="J681" s="503">
        <v>9.39</v>
      </c>
      <c r="K681" s="504">
        <v>9.620000000000001</v>
      </c>
      <c r="L681" s="501">
        <v>0.01</v>
      </c>
      <c r="M681" s="502">
        <v>1.62</v>
      </c>
      <c r="N681" s="502">
        <v>4.62</v>
      </c>
      <c r="O681" s="502">
        <v>0</v>
      </c>
      <c r="P681" s="502">
        <v>2.08</v>
      </c>
      <c r="Q681" s="503">
        <v>16.850000000000001</v>
      </c>
      <c r="R681" s="504">
        <v>18.93</v>
      </c>
      <c r="S681" s="505">
        <f t="shared" si="96"/>
        <v>96.777546777546746</v>
      </c>
    </row>
    <row r="682" spans="1:19" ht="20.100000000000001" customHeight="1">
      <c r="A682" s="660" t="s">
        <v>572</v>
      </c>
      <c r="B682" s="612" t="s">
        <v>593</v>
      </c>
      <c r="C682" s="721" t="s">
        <v>11</v>
      </c>
      <c r="D682" s="614" t="s">
        <v>127</v>
      </c>
      <c r="E682" s="501">
        <v>0.04</v>
      </c>
      <c r="F682" s="502">
        <v>0.39</v>
      </c>
      <c r="G682" s="502">
        <v>0.34</v>
      </c>
      <c r="H682" s="502">
        <v>0</v>
      </c>
      <c r="I682" s="502">
        <v>0.13</v>
      </c>
      <c r="J682" s="503">
        <v>1.95</v>
      </c>
      <c r="K682" s="504">
        <v>2.08</v>
      </c>
      <c r="L682" s="501">
        <v>0</v>
      </c>
      <c r="M682" s="502">
        <v>0.3</v>
      </c>
      <c r="N682" s="502">
        <v>2.15</v>
      </c>
      <c r="O682" s="502">
        <v>0</v>
      </c>
      <c r="P682" s="502">
        <v>0.82</v>
      </c>
      <c r="Q682" s="503">
        <v>2.14</v>
      </c>
      <c r="R682" s="504">
        <v>2.96</v>
      </c>
      <c r="S682" s="505">
        <f t="shared" si="96"/>
        <v>42.307692307692292</v>
      </c>
    </row>
    <row r="683" spans="1:19" ht="20.100000000000001" customHeight="1">
      <c r="A683" s="660" t="s">
        <v>1255</v>
      </c>
      <c r="B683" s="612" t="s">
        <v>1451</v>
      </c>
      <c r="C683" s="721" t="s">
        <v>11</v>
      </c>
      <c r="D683" s="614" t="s">
        <v>127</v>
      </c>
      <c r="E683" s="501">
        <v>0.02</v>
      </c>
      <c r="F683" s="502">
        <v>0</v>
      </c>
      <c r="G683" s="502">
        <v>0.04</v>
      </c>
      <c r="H683" s="502">
        <v>0</v>
      </c>
      <c r="I683" s="502">
        <v>0</v>
      </c>
      <c r="J683" s="503">
        <v>0</v>
      </c>
      <c r="K683" s="504">
        <v>0</v>
      </c>
      <c r="L683" s="501">
        <v>0</v>
      </c>
      <c r="M683" s="502">
        <v>0</v>
      </c>
      <c r="N683" s="502">
        <v>0</v>
      </c>
      <c r="O683" s="502">
        <v>0</v>
      </c>
      <c r="P683" s="502">
        <v>0</v>
      </c>
      <c r="Q683" s="503">
        <v>0</v>
      </c>
      <c r="R683" s="504">
        <v>0</v>
      </c>
      <c r="S683" s="507" t="e">
        <f t="shared" si="96"/>
        <v>#DIV/0!</v>
      </c>
    </row>
    <row r="684" spans="1:19" ht="20.100000000000001" customHeight="1">
      <c r="A684" s="660" t="s">
        <v>481</v>
      </c>
      <c r="B684" s="612" t="s">
        <v>482</v>
      </c>
      <c r="C684" s="721" t="s">
        <v>11</v>
      </c>
      <c r="D684" s="614" t="s">
        <v>127</v>
      </c>
      <c r="E684" s="501">
        <v>0</v>
      </c>
      <c r="F684" s="502">
        <v>0.54</v>
      </c>
      <c r="G684" s="502">
        <v>0.38</v>
      </c>
      <c r="H684" s="502">
        <v>0</v>
      </c>
      <c r="I684" s="502">
        <v>0.23</v>
      </c>
      <c r="J684" s="503">
        <v>1.22</v>
      </c>
      <c r="K684" s="504">
        <v>1.45</v>
      </c>
      <c r="L684" s="501">
        <v>0.01</v>
      </c>
      <c r="M684" s="502">
        <v>0</v>
      </c>
      <c r="N684" s="502">
        <v>0.08</v>
      </c>
      <c r="O684" s="502">
        <v>0</v>
      </c>
      <c r="P684" s="502">
        <v>0.06</v>
      </c>
      <c r="Q684" s="503">
        <v>1.22</v>
      </c>
      <c r="R684" s="504">
        <v>1.28</v>
      </c>
      <c r="S684" s="505">
        <f t="shared" si="96"/>
        <v>-11.724137931034473</v>
      </c>
    </row>
    <row r="685" spans="1:19" ht="20.100000000000001" customHeight="1">
      <c r="A685" s="660" t="s">
        <v>817</v>
      </c>
      <c r="B685" s="612" t="s">
        <v>818</v>
      </c>
      <c r="C685" s="721" t="s">
        <v>11</v>
      </c>
      <c r="D685" s="614" t="s">
        <v>127</v>
      </c>
      <c r="E685" s="501">
        <v>0.01</v>
      </c>
      <c r="F685" s="502">
        <v>0</v>
      </c>
      <c r="G685" s="502">
        <v>0.25</v>
      </c>
      <c r="H685" s="502">
        <v>0</v>
      </c>
      <c r="I685" s="502">
        <v>0.15</v>
      </c>
      <c r="J685" s="503">
        <v>0.72</v>
      </c>
      <c r="K685" s="504">
        <v>0.87</v>
      </c>
      <c r="L685" s="501">
        <v>0</v>
      </c>
      <c r="M685" s="502">
        <v>0</v>
      </c>
      <c r="N685" s="502">
        <v>0.24</v>
      </c>
      <c r="O685" s="502">
        <v>0</v>
      </c>
      <c r="P685" s="502">
        <v>0.21</v>
      </c>
      <c r="Q685" s="503">
        <v>0.81</v>
      </c>
      <c r="R685" s="504">
        <v>1.02</v>
      </c>
      <c r="S685" s="505">
        <f t="shared" si="96"/>
        <v>17.24137931034484</v>
      </c>
    </row>
    <row r="686" spans="1:19" ht="20.100000000000001" customHeight="1">
      <c r="A686" s="660" t="s">
        <v>361</v>
      </c>
      <c r="B686" s="612" t="s">
        <v>486</v>
      </c>
      <c r="C686" s="721" t="s">
        <v>11</v>
      </c>
      <c r="D686" s="614" t="s">
        <v>1114</v>
      </c>
      <c r="E686" s="501">
        <v>0.05</v>
      </c>
      <c r="F686" s="502">
        <v>0.78</v>
      </c>
      <c r="G686" s="502">
        <v>3.26</v>
      </c>
      <c r="H686" s="502">
        <v>0</v>
      </c>
      <c r="I686" s="502">
        <v>2.5099999999999998</v>
      </c>
      <c r="J686" s="503">
        <v>11.46</v>
      </c>
      <c r="K686" s="504">
        <v>13.97</v>
      </c>
      <c r="L686" s="501">
        <v>0.03</v>
      </c>
      <c r="M686" s="502">
        <v>0.78</v>
      </c>
      <c r="N686" s="502">
        <v>3.9</v>
      </c>
      <c r="O686" s="502">
        <v>0</v>
      </c>
      <c r="P686" s="502">
        <v>1.53</v>
      </c>
      <c r="Q686" s="503">
        <v>14.06</v>
      </c>
      <c r="R686" s="504">
        <v>15.59</v>
      </c>
      <c r="S686" s="505">
        <f t="shared" si="96"/>
        <v>11.59627773801002</v>
      </c>
    </row>
    <row r="687" spans="1:19" ht="20.100000000000001" customHeight="1">
      <c r="A687" s="660" t="s">
        <v>529</v>
      </c>
      <c r="B687" s="612" t="s">
        <v>564</v>
      </c>
      <c r="C687" s="721" t="s">
        <v>11</v>
      </c>
      <c r="D687" s="614" t="s">
        <v>127</v>
      </c>
      <c r="E687" s="501">
        <v>0</v>
      </c>
      <c r="F687" s="502">
        <v>0</v>
      </c>
      <c r="G687" s="502">
        <v>0.57999999999999996</v>
      </c>
      <c r="H687" s="502">
        <v>0</v>
      </c>
      <c r="I687" s="502">
        <v>0</v>
      </c>
      <c r="J687" s="503">
        <v>1.59</v>
      </c>
      <c r="K687" s="504">
        <v>1.59</v>
      </c>
      <c r="L687" s="501">
        <v>0</v>
      </c>
      <c r="M687" s="502">
        <v>0</v>
      </c>
      <c r="N687" s="502">
        <v>0.86</v>
      </c>
      <c r="O687" s="502">
        <v>0</v>
      </c>
      <c r="P687" s="502">
        <v>0</v>
      </c>
      <c r="Q687" s="503">
        <v>1.97</v>
      </c>
      <c r="R687" s="504">
        <v>1.97</v>
      </c>
      <c r="S687" s="505">
        <f t="shared" si="96"/>
        <v>23.899371069182386</v>
      </c>
    </row>
    <row r="688" spans="1:19" ht="20.100000000000001" customHeight="1">
      <c r="A688" s="660" t="s">
        <v>339</v>
      </c>
      <c r="B688" s="612" t="s">
        <v>616</v>
      </c>
      <c r="C688" s="721" t="s">
        <v>11</v>
      </c>
      <c r="D688" s="614" t="s">
        <v>127</v>
      </c>
      <c r="E688" s="501">
        <v>0.03</v>
      </c>
      <c r="F688" s="502">
        <v>0.89</v>
      </c>
      <c r="G688" s="502">
        <v>1.93</v>
      </c>
      <c r="H688" s="502">
        <v>0</v>
      </c>
      <c r="I688" s="502">
        <v>2.66</v>
      </c>
      <c r="J688" s="503">
        <v>7.98</v>
      </c>
      <c r="K688" s="504">
        <v>10.64</v>
      </c>
      <c r="L688" s="501">
        <v>0</v>
      </c>
      <c r="M688" s="502">
        <v>0</v>
      </c>
      <c r="N688" s="502">
        <v>2.38</v>
      </c>
      <c r="O688" s="502">
        <v>0</v>
      </c>
      <c r="P688" s="502">
        <v>4.0599999999999996</v>
      </c>
      <c r="Q688" s="503">
        <v>6.09</v>
      </c>
      <c r="R688" s="504">
        <v>10.149999999999999</v>
      </c>
      <c r="S688" s="505">
        <f t="shared" si="96"/>
        <v>-4.6052631578947567</v>
      </c>
    </row>
    <row r="689" spans="1:19" ht="20.100000000000001" customHeight="1">
      <c r="A689" s="660" t="s">
        <v>1089</v>
      </c>
      <c r="B689" s="612" t="s">
        <v>1088</v>
      </c>
      <c r="C689" s="721" t="s">
        <v>11</v>
      </c>
      <c r="D689" s="614" t="s">
        <v>127</v>
      </c>
      <c r="E689" s="501">
        <v>0</v>
      </c>
      <c r="F689" s="502">
        <v>0</v>
      </c>
      <c r="G689" s="502">
        <v>7.0000000000000007E-2</v>
      </c>
      <c r="H689" s="502">
        <v>0</v>
      </c>
      <c r="I689" s="502">
        <v>0</v>
      </c>
      <c r="J689" s="503">
        <v>0.05</v>
      </c>
      <c r="K689" s="504">
        <v>0.05</v>
      </c>
      <c r="L689" s="501">
        <v>0</v>
      </c>
      <c r="M689" s="502">
        <v>0</v>
      </c>
      <c r="N689" s="502">
        <v>0</v>
      </c>
      <c r="O689" s="502">
        <v>0</v>
      </c>
      <c r="P689" s="502">
        <v>0.02</v>
      </c>
      <c r="Q689" s="503">
        <v>0.26</v>
      </c>
      <c r="R689" s="504">
        <v>0.28000000000000003</v>
      </c>
      <c r="S689" s="505">
        <f t="shared" si="96"/>
        <v>460.00000000000006</v>
      </c>
    </row>
    <row r="690" spans="1:19" ht="20.100000000000001" customHeight="1">
      <c r="A690" s="660" t="s">
        <v>530</v>
      </c>
      <c r="B690" s="612" t="s">
        <v>1131</v>
      </c>
      <c r="C690" s="721" t="s">
        <v>11</v>
      </c>
      <c r="D690" s="614" t="s">
        <v>127</v>
      </c>
      <c r="E690" s="501">
        <v>0.01</v>
      </c>
      <c r="F690" s="502">
        <v>0</v>
      </c>
      <c r="G690" s="502">
        <v>1.1399999999999999</v>
      </c>
      <c r="H690" s="502">
        <v>0</v>
      </c>
      <c r="I690" s="502">
        <v>0</v>
      </c>
      <c r="J690" s="503">
        <v>1.65</v>
      </c>
      <c r="K690" s="504">
        <v>1.65</v>
      </c>
      <c r="L690" s="501">
        <v>0.01</v>
      </c>
      <c r="M690" s="502">
        <v>0</v>
      </c>
      <c r="N690" s="502">
        <v>1.48</v>
      </c>
      <c r="O690" s="502">
        <v>0</v>
      </c>
      <c r="P690" s="502">
        <v>0.1</v>
      </c>
      <c r="Q690" s="503">
        <v>3.57</v>
      </c>
      <c r="R690" s="504">
        <v>3.67</v>
      </c>
      <c r="S690" s="505">
        <f t="shared" si="96"/>
        <v>122.42424242424241</v>
      </c>
    </row>
    <row r="691" spans="1:19" ht="20.100000000000001" customHeight="1">
      <c r="A691" s="660" t="s">
        <v>357</v>
      </c>
      <c r="B691" s="612" t="s">
        <v>483</v>
      </c>
      <c r="C691" s="721" t="s">
        <v>11</v>
      </c>
      <c r="D691" s="614" t="s">
        <v>127</v>
      </c>
      <c r="E691" s="501">
        <v>0.02</v>
      </c>
      <c r="F691" s="502">
        <v>4.54</v>
      </c>
      <c r="G691" s="502">
        <v>6.27</v>
      </c>
      <c r="H691" s="502">
        <v>0</v>
      </c>
      <c r="I691" s="502">
        <v>8.3699999999999992</v>
      </c>
      <c r="J691" s="503">
        <v>28.41</v>
      </c>
      <c r="K691" s="504">
        <v>36.78</v>
      </c>
      <c r="L691" s="501">
        <v>0</v>
      </c>
      <c r="M691" s="502">
        <v>0</v>
      </c>
      <c r="N691" s="502">
        <v>7.41</v>
      </c>
      <c r="O691" s="502">
        <v>0</v>
      </c>
      <c r="P691" s="502">
        <v>6.78</v>
      </c>
      <c r="Q691" s="503">
        <v>30.46</v>
      </c>
      <c r="R691" s="504">
        <v>37.24</v>
      </c>
      <c r="S691" s="505">
        <f t="shared" si="96"/>
        <v>1.2506797172376238</v>
      </c>
    </row>
    <row r="692" spans="1:19" ht="20.100000000000001" customHeight="1">
      <c r="A692" s="660" t="s">
        <v>358</v>
      </c>
      <c r="B692" s="612" t="s">
        <v>484</v>
      </c>
      <c r="C692" s="721" t="s">
        <v>11</v>
      </c>
      <c r="D692" s="614" t="s">
        <v>127</v>
      </c>
      <c r="E692" s="501">
        <v>0.01</v>
      </c>
      <c r="F692" s="502">
        <v>0</v>
      </c>
      <c r="G692" s="502">
        <v>0.4</v>
      </c>
      <c r="H692" s="502">
        <v>0</v>
      </c>
      <c r="I692" s="502">
        <v>0.08</v>
      </c>
      <c r="J692" s="503">
        <v>0.46</v>
      </c>
      <c r="K692" s="504">
        <v>0.54</v>
      </c>
      <c r="L692" s="501">
        <v>0</v>
      </c>
      <c r="M692" s="502">
        <v>0</v>
      </c>
      <c r="N692" s="502">
        <v>0.38</v>
      </c>
      <c r="O692" s="502">
        <v>0</v>
      </c>
      <c r="P692" s="502">
        <v>0</v>
      </c>
      <c r="Q692" s="503">
        <v>1.1200000000000001</v>
      </c>
      <c r="R692" s="504">
        <v>1.1200000000000001</v>
      </c>
      <c r="S692" s="505">
        <f t="shared" si="96"/>
        <v>107.40740740740739</v>
      </c>
    </row>
    <row r="693" spans="1:19" ht="20.100000000000001" customHeight="1">
      <c r="A693" s="660" t="s">
        <v>1299</v>
      </c>
      <c r="B693" s="612" t="s">
        <v>1452</v>
      </c>
      <c r="C693" s="721" t="s">
        <v>11</v>
      </c>
      <c r="D693" s="614" t="s">
        <v>127</v>
      </c>
      <c r="E693" s="501">
        <v>0</v>
      </c>
      <c r="F693" s="502">
        <v>0</v>
      </c>
      <c r="G693" s="502">
        <v>0</v>
      </c>
      <c r="H693" s="502">
        <v>0</v>
      </c>
      <c r="I693" s="502">
        <v>0</v>
      </c>
      <c r="J693" s="503">
        <v>0</v>
      </c>
      <c r="K693" s="504">
        <v>0</v>
      </c>
      <c r="L693" s="501">
        <v>0</v>
      </c>
      <c r="M693" s="502">
        <v>0.76</v>
      </c>
      <c r="N693" s="502">
        <v>3.92</v>
      </c>
      <c r="O693" s="502">
        <v>0</v>
      </c>
      <c r="P693" s="502">
        <v>0</v>
      </c>
      <c r="Q693" s="503">
        <v>9.5</v>
      </c>
      <c r="R693" s="504">
        <v>9.5</v>
      </c>
      <c r="S693" s="507" t="e">
        <f t="shared" si="96"/>
        <v>#DIV/0!</v>
      </c>
    </row>
    <row r="694" spans="1:19" ht="20.100000000000001" customHeight="1">
      <c r="A694" s="660" t="s">
        <v>1300</v>
      </c>
      <c r="B694" s="612" t="s">
        <v>1453</v>
      </c>
      <c r="C694" s="721" t="s">
        <v>11</v>
      </c>
      <c r="D694" s="614" t="s">
        <v>127</v>
      </c>
      <c r="E694" s="501">
        <v>0</v>
      </c>
      <c r="F694" s="502">
        <v>0</v>
      </c>
      <c r="G694" s="502">
        <v>0</v>
      </c>
      <c r="H694" s="502">
        <v>0</v>
      </c>
      <c r="I694" s="502">
        <v>0</v>
      </c>
      <c r="J694" s="503">
        <v>0</v>
      </c>
      <c r="K694" s="504">
        <v>0</v>
      </c>
      <c r="L694" s="501">
        <v>0</v>
      </c>
      <c r="M694" s="502">
        <v>0.1</v>
      </c>
      <c r="N694" s="502">
        <v>0.2</v>
      </c>
      <c r="O694" s="502">
        <v>0</v>
      </c>
      <c r="P694" s="502">
        <v>0.13</v>
      </c>
      <c r="Q694" s="503">
        <v>0.35</v>
      </c>
      <c r="R694" s="504">
        <v>0.48</v>
      </c>
      <c r="S694" s="507" t="e">
        <f t="shared" si="96"/>
        <v>#DIV/0!</v>
      </c>
    </row>
    <row r="695" spans="1:19" ht="20.100000000000001" customHeight="1">
      <c r="A695" s="660" t="s">
        <v>1301</v>
      </c>
      <c r="B695" s="612" t="s">
        <v>1454</v>
      </c>
      <c r="C695" s="721" t="s">
        <v>11</v>
      </c>
      <c r="D695" s="614" t="s">
        <v>905</v>
      </c>
      <c r="E695" s="501">
        <v>0</v>
      </c>
      <c r="F695" s="502">
        <v>0</v>
      </c>
      <c r="G695" s="502">
        <v>0</v>
      </c>
      <c r="H695" s="502">
        <v>0</v>
      </c>
      <c r="I695" s="502">
        <v>0</v>
      </c>
      <c r="J695" s="503">
        <v>0</v>
      </c>
      <c r="K695" s="504">
        <v>0</v>
      </c>
      <c r="L695" s="501">
        <v>0</v>
      </c>
      <c r="M695" s="502">
        <v>0</v>
      </c>
      <c r="N695" s="502">
        <v>0</v>
      </c>
      <c r="O695" s="502">
        <v>0</v>
      </c>
      <c r="P695" s="502">
        <v>0</v>
      </c>
      <c r="Q695" s="503">
        <v>0.01</v>
      </c>
      <c r="R695" s="504">
        <v>0.01</v>
      </c>
      <c r="S695" s="507" t="e">
        <f t="shared" si="96"/>
        <v>#DIV/0!</v>
      </c>
    </row>
    <row r="696" spans="1:19" ht="20.100000000000001" customHeight="1">
      <c r="A696" s="660" t="s">
        <v>1090</v>
      </c>
      <c r="B696" s="612" t="s">
        <v>1091</v>
      </c>
      <c r="C696" s="721" t="s">
        <v>11</v>
      </c>
      <c r="D696" s="614" t="s">
        <v>127</v>
      </c>
      <c r="E696" s="501">
        <v>0</v>
      </c>
      <c r="F696" s="502">
        <v>0.06</v>
      </c>
      <c r="G696" s="502">
        <v>0</v>
      </c>
      <c r="H696" s="502">
        <v>0</v>
      </c>
      <c r="I696" s="502">
        <v>0</v>
      </c>
      <c r="J696" s="503">
        <v>0.31</v>
      </c>
      <c r="K696" s="504">
        <v>0.31</v>
      </c>
      <c r="L696" s="501">
        <v>0</v>
      </c>
      <c r="M696" s="502">
        <v>0</v>
      </c>
      <c r="N696" s="502">
        <v>0.47</v>
      </c>
      <c r="O696" s="502">
        <v>0</v>
      </c>
      <c r="P696" s="502">
        <v>0.06</v>
      </c>
      <c r="Q696" s="503">
        <v>0.63</v>
      </c>
      <c r="R696" s="504">
        <v>0.69</v>
      </c>
      <c r="S696" s="505">
        <f t="shared" si="96"/>
        <v>122.58064516129031</v>
      </c>
    </row>
    <row r="697" spans="1:19" ht="20.100000000000001" customHeight="1">
      <c r="A697" s="660" t="s">
        <v>233</v>
      </c>
      <c r="B697" s="612" t="s">
        <v>232</v>
      </c>
      <c r="C697" s="721" t="s">
        <v>11</v>
      </c>
      <c r="D697" s="614" t="s">
        <v>127</v>
      </c>
      <c r="E697" s="501">
        <v>0</v>
      </c>
      <c r="F697" s="502">
        <v>0</v>
      </c>
      <c r="G697" s="502">
        <v>0</v>
      </c>
      <c r="H697" s="502">
        <v>0</v>
      </c>
      <c r="I697" s="502">
        <v>0.33</v>
      </c>
      <c r="J697" s="503">
        <v>0.84</v>
      </c>
      <c r="K697" s="504">
        <v>1.17</v>
      </c>
      <c r="L697" s="501">
        <v>0</v>
      </c>
      <c r="M697" s="502">
        <v>0</v>
      </c>
      <c r="N697" s="502">
        <v>0</v>
      </c>
      <c r="O697" s="502">
        <v>0</v>
      </c>
      <c r="P697" s="502">
        <v>0.13</v>
      </c>
      <c r="Q697" s="503">
        <v>0</v>
      </c>
      <c r="R697" s="504">
        <v>0.13</v>
      </c>
      <c r="S697" s="505">
        <f t="shared" si="96"/>
        <v>-88.888888888888886</v>
      </c>
    </row>
    <row r="698" spans="1:19" ht="20.100000000000001" customHeight="1">
      <c r="A698" s="660" t="s">
        <v>359</v>
      </c>
      <c r="B698" s="612" t="s">
        <v>485</v>
      </c>
      <c r="C698" s="721" t="s">
        <v>11</v>
      </c>
      <c r="D698" s="614" t="s">
        <v>127</v>
      </c>
      <c r="E698" s="501">
        <v>0</v>
      </c>
      <c r="F698" s="502">
        <v>0.55000000000000004</v>
      </c>
      <c r="G698" s="502">
        <v>0</v>
      </c>
      <c r="H698" s="502">
        <v>0</v>
      </c>
      <c r="I698" s="502">
        <v>0</v>
      </c>
      <c r="J698" s="503">
        <v>2.71</v>
      </c>
      <c r="K698" s="504">
        <v>2.71</v>
      </c>
      <c r="L698" s="501">
        <v>0</v>
      </c>
      <c r="M698" s="502">
        <v>0.76</v>
      </c>
      <c r="N698" s="502">
        <v>0</v>
      </c>
      <c r="O698" s="502">
        <v>0</v>
      </c>
      <c r="P698" s="502">
        <v>2.0099999999999998</v>
      </c>
      <c r="Q698" s="503">
        <v>1.95</v>
      </c>
      <c r="R698" s="504">
        <v>3.96</v>
      </c>
      <c r="S698" s="505">
        <f t="shared" si="96"/>
        <v>46.125461254612546</v>
      </c>
    </row>
    <row r="699" spans="1:19" ht="20.100000000000001" customHeight="1">
      <c r="A699" s="660" t="s">
        <v>224</v>
      </c>
      <c r="B699" s="612" t="s">
        <v>223</v>
      </c>
      <c r="C699" s="721" t="s">
        <v>11</v>
      </c>
      <c r="D699" s="614" t="s">
        <v>127</v>
      </c>
      <c r="E699" s="501">
        <v>0.06</v>
      </c>
      <c r="F699" s="502">
        <v>4.22</v>
      </c>
      <c r="G699" s="502">
        <v>8.6999999999999993</v>
      </c>
      <c r="H699" s="502">
        <v>0</v>
      </c>
      <c r="I699" s="502">
        <v>2.85</v>
      </c>
      <c r="J699" s="503">
        <v>40.53</v>
      </c>
      <c r="K699" s="504">
        <v>43.38</v>
      </c>
      <c r="L699" s="501">
        <v>0.04</v>
      </c>
      <c r="M699" s="502">
        <v>1.97</v>
      </c>
      <c r="N699" s="502">
        <v>4.92</v>
      </c>
      <c r="O699" s="502">
        <v>0.46</v>
      </c>
      <c r="P699" s="502">
        <v>7.26</v>
      </c>
      <c r="Q699" s="503">
        <v>36.78</v>
      </c>
      <c r="R699" s="504">
        <v>44.04</v>
      </c>
      <c r="S699" s="505">
        <f t="shared" si="96"/>
        <v>1.5214384508990264</v>
      </c>
    </row>
    <row r="700" spans="1:19" ht="20.100000000000001" customHeight="1">
      <c r="A700" s="660" t="s">
        <v>1097</v>
      </c>
      <c r="B700" s="612" t="s">
        <v>1096</v>
      </c>
      <c r="C700" s="721" t="s">
        <v>11</v>
      </c>
      <c r="D700" s="614" t="s">
        <v>127</v>
      </c>
      <c r="E700" s="501">
        <v>0</v>
      </c>
      <c r="F700" s="502">
        <v>0</v>
      </c>
      <c r="G700" s="502">
        <v>0</v>
      </c>
      <c r="H700" s="502">
        <v>0</v>
      </c>
      <c r="I700" s="502">
        <v>0</v>
      </c>
      <c r="J700" s="503">
        <v>0</v>
      </c>
      <c r="K700" s="504">
        <v>0</v>
      </c>
      <c r="L700" s="501">
        <v>0</v>
      </c>
      <c r="M700" s="502">
        <v>0</v>
      </c>
      <c r="N700" s="502">
        <v>0.1</v>
      </c>
      <c r="O700" s="502">
        <v>0</v>
      </c>
      <c r="P700" s="502">
        <v>0</v>
      </c>
      <c r="Q700" s="503">
        <v>0.55000000000000004</v>
      </c>
      <c r="R700" s="504">
        <v>0.55000000000000004</v>
      </c>
      <c r="S700" s="505" t="e">
        <f t="shared" si="96"/>
        <v>#DIV/0!</v>
      </c>
    </row>
    <row r="701" spans="1:19" ht="20.100000000000001" customHeight="1">
      <c r="A701" s="660" t="s">
        <v>1098</v>
      </c>
      <c r="B701" s="612" t="s">
        <v>1099</v>
      </c>
      <c r="C701" s="721" t="s">
        <v>11</v>
      </c>
      <c r="D701" s="614" t="s">
        <v>127</v>
      </c>
      <c r="E701" s="501">
        <v>0.02</v>
      </c>
      <c r="F701" s="502">
        <v>0</v>
      </c>
      <c r="G701" s="502">
        <v>0</v>
      </c>
      <c r="H701" s="502">
        <v>0</v>
      </c>
      <c r="I701" s="502">
        <v>0</v>
      </c>
      <c r="J701" s="503">
        <v>0.08</v>
      </c>
      <c r="K701" s="504">
        <v>0.08</v>
      </c>
      <c r="L701" s="501">
        <v>0</v>
      </c>
      <c r="M701" s="502">
        <v>0</v>
      </c>
      <c r="N701" s="502">
        <v>0</v>
      </c>
      <c r="O701" s="502">
        <v>0</v>
      </c>
      <c r="P701" s="502">
        <v>0</v>
      </c>
      <c r="Q701" s="503">
        <v>0</v>
      </c>
      <c r="R701" s="504">
        <v>0</v>
      </c>
      <c r="S701" s="505">
        <f t="shared" si="96"/>
        <v>-100</v>
      </c>
    </row>
    <row r="702" spans="1:19" ht="20.100000000000001" customHeight="1">
      <c r="A702" s="660" t="s">
        <v>819</v>
      </c>
      <c r="B702" s="612" t="s">
        <v>820</v>
      </c>
      <c r="C702" s="721" t="s">
        <v>11</v>
      </c>
      <c r="D702" s="614" t="s">
        <v>127</v>
      </c>
      <c r="E702" s="501">
        <v>0</v>
      </c>
      <c r="F702" s="502">
        <v>0</v>
      </c>
      <c r="G702" s="502">
        <v>0.15</v>
      </c>
      <c r="H702" s="502">
        <v>0</v>
      </c>
      <c r="I702" s="502">
        <v>0</v>
      </c>
      <c r="J702" s="503">
        <v>0.44</v>
      </c>
      <c r="K702" s="504">
        <v>0.44</v>
      </c>
      <c r="L702" s="501">
        <v>0</v>
      </c>
      <c r="M702" s="502">
        <v>0</v>
      </c>
      <c r="N702" s="502">
        <v>0</v>
      </c>
      <c r="O702" s="502">
        <v>0</v>
      </c>
      <c r="P702" s="502">
        <v>0</v>
      </c>
      <c r="Q702" s="503">
        <v>0.23</v>
      </c>
      <c r="R702" s="504">
        <v>0.23</v>
      </c>
      <c r="S702" s="505">
        <f t="shared" si="96"/>
        <v>-47.727272727272727</v>
      </c>
    </row>
    <row r="703" spans="1:19" ht="20.100000000000001" customHeight="1">
      <c r="A703" s="660" t="s">
        <v>1337</v>
      </c>
      <c r="B703" s="612" t="s">
        <v>1455</v>
      </c>
      <c r="C703" s="721" t="s">
        <v>11</v>
      </c>
      <c r="D703" s="614" t="s">
        <v>127</v>
      </c>
      <c r="E703" s="501">
        <v>0</v>
      </c>
      <c r="F703" s="502">
        <v>0</v>
      </c>
      <c r="G703" s="502">
        <v>0</v>
      </c>
      <c r="H703" s="502">
        <v>0</v>
      </c>
      <c r="I703" s="502">
        <v>0</v>
      </c>
      <c r="J703" s="503">
        <v>0</v>
      </c>
      <c r="K703" s="504">
        <v>0</v>
      </c>
      <c r="L703" s="501">
        <v>0</v>
      </c>
      <c r="M703" s="502">
        <v>0.14000000000000001</v>
      </c>
      <c r="N703" s="502">
        <v>0.92</v>
      </c>
      <c r="O703" s="502">
        <v>0</v>
      </c>
      <c r="P703" s="502">
        <v>0</v>
      </c>
      <c r="Q703" s="503">
        <v>3.56</v>
      </c>
      <c r="R703" s="504">
        <v>3.56</v>
      </c>
      <c r="S703" s="507" t="e">
        <f t="shared" si="96"/>
        <v>#DIV/0!</v>
      </c>
    </row>
    <row r="704" spans="1:19" ht="20.100000000000001" customHeight="1">
      <c r="A704" s="660" t="s">
        <v>231</v>
      </c>
      <c r="B704" s="612" t="s">
        <v>230</v>
      </c>
      <c r="C704" s="721" t="s">
        <v>11</v>
      </c>
      <c r="D704" s="614" t="s">
        <v>127</v>
      </c>
      <c r="E704" s="501">
        <v>0.09</v>
      </c>
      <c r="F704" s="502">
        <v>2.63</v>
      </c>
      <c r="G704" s="502">
        <v>12.2</v>
      </c>
      <c r="H704" s="502">
        <v>0</v>
      </c>
      <c r="I704" s="502">
        <v>4.21</v>
      </c>
      <c r="J704" s="503">
        <v>47.73</v>
      </c>
      <c r="K704" s="504">
        <v>51.94</v>
      </c>
      <c r="L704" s="501">
        <v>7.0000000000000007E-2</v>
      </c>
      <c r="M704" s="502">
        <v>0.45</v>
      </c>
      <c r="N704" s="502">
        <v>15.87</v>
      </c>
      <c r="O704" s="502">
        <v>0.26</v>
      </c>
      <c r="P704" s="502">
        <v>7.56</v>
      </c>
      <c r="Q704" s="503">
        <v>46.87</v>
      </c>
      <c r="R704" s="504">
        <v>54.43</v>
      </c>
      <c r="S704" s="505">
        <f t="shared" si="96"/>
        <v>4.7939930689256949</v>
      </c>
    </row>
    <row r="705" spans="1:19" ht="20.100000000000001" customHeight="1">
      <c r="A705" s="660" t="s">
        <v>531</v>
      </c>
      <c r="B705" s="612" t="s">
        <v>565</v>
      </c>
      <c r="C705" s="721" t="s">
        <v>11</v>
      </c>
      <c r="D705" s="614" t="s">
        <v>127</v>
      </c>
      <c r="E705" s="501">
        <v>0</v>
      </c>
      <c r="F705" s="502">
        <v>1.79</v>
      </c>
      <c r="G705" s="502">
        <v>0</v>
      </c>
      <c r="H705" s="502">
        <v>0</v>
      </c>
      <c r="I705" s="502">
        <v>0</v>
      </c>
      <c r="J705" s="503">
        <v>4.25</v>
      </c>
      <c r="K705" s="504">
        <v>4.25</v>
      </c>
      <c r="L705" s="501">
        <v>0</v>
      </c>
      <c r="M705" s="502">
        <v>2.35</v>
      </c>
      <c r="N705" s="502">
        <v>0</v>
      </c>
      <c r="O705" s="502">
        <v>0</v>
      </c>
      <c r="P705" s="502">
        <v>0.16</v>
      </c>
      <c r="Q705" s="503">
        <v>7</v>
      </c>
      <c r="R705" s="504">
        <v>7.16</v>
      </c>
      <c r="S705" s="505">
        <f t="shared" si="96"/>
        <v>68.47058823529413</v>
      </c>
    </row>
    <row r="706" spans="1:19" ht="20.100000000000001" customHeight="1">
      <c r="A706" s="517"/>
      <c r="B706" s="518"/>
      <c r="C706" s="519"/>
      <c r="D706" s="520"/>
      <c r="E706" s="521"/>
      <c r="F706" s="522"/>
      <c r="G706" s="522"/>
      <c r="H706" s="522"/>
      <c r="I706" s="522"/>
      <c r="J706" s="523"/>
      <c r="K706" s="524"/>
      <c r="L706" s="521"/>
      <c r="M706" s="522"/>
      <c r="N706" s="522"/>
      <c r="O706" s="522"/>
      <c r="P706" s="522"/>
      <c r="Q706" s="523"/>
      <c r="R706" s="524"/>
      <c r="S706" s="525"/>
    </row>
    <row r="707" spans="1:19" ht="20.100000000000001" customHeight="1">
      <c r="A707" s="555" t="s">
        <v>288</v>
      </c>
      <c r="B707" s="556"/>
      <c r="C707" s="491"/>
      <c r="D707" s="492"/>
      <c r="E707" s="530">
        <f>SUM(E673:E706)</f>
        <v>0.38</v>
      </c>
      <c r="F707" s="531">
        <f t="shared" ref="F707:Q707" si="97">SUM(F673:F706)</f>
        <v>18.84</v>
      </c>
      <c r="G707" s="531">
        <f t="shared" si="97"/>
        <v>40.659999999999997</v>
      </c>
      <c r="H707" s="531">
        <f t="shared" si="97"/>
        <v>0</v>
      </c>
      <c r="I707" s="531">
        <f t="shared" si="97"/>
        <v>23.949999999999996</v>
      </c>
      <c r="J707" s="531">
        <f t="shared" si="97"/>
        <v>171.29</v>
      </c>
      <c r="K707" s="532">
        <f>SUM(K673:K706)</f>
        <v>195.24</v>
      </c>
      <c r="L707" s="530">
        <f t="shared" si="97"/>
        <v>0.17</v>
      </c>
      <c r="M707" s="531">
        <f t="shared" si="97"/>
        <v>10.709999999999997</v>
      </c>
      <c r="N707" s="531">
        <f t="shared" si="97"/>
        <v>52.139999999999993</v>
      </c>
      <c r="O707" s="531">
        <f t="shared" si="97"/>
        <v>0.72</v>
      </c>
      <c r="P707" s="531">
        <f t="shared" si="97"/>
        <v>35.439999999999991</v>
      </c>
      <c r="Q707" s="531">
        <f t="shared" si="97"/>
        <v>193.52</v>
      </c>
      <c r="R707" s="532">
        <f>SUM(R673:R706)</f>
        <v>228.96</v>
      </c>
      <c r="S707" s="533">
        <f>((R707/K707)-1)*100</f>
        <v>17.27105101413644</v>
      </c>
    </row>
    <row r="708" spans="1:19" ht="20.100000000000001" customHeight="1">
      <c r="A708" s="557"/>
      <c r="B708" s="558"/>
      <c r="C708" s="559"/>
      <c r="D708" s="520"/>
      <c r="E708" s="538"/>
      <c r="F708" s="538"/>
      <c r="G708" s="538"/>
      <c r="H708" s="538"/>
      <c r="I708" s="538"/>
      <c r="J708" s="539"/>
      <c r="K708" s="538"/>
      <c r="L708" s="538"/>
      <c r="M708" s="538"/>
      <c r="N708" s="538"/>
      <c r="O708" s="538"/>
      <c r="P708" s="538"/>
      <c r="Q708" s="539"/>
      <c r="R708" s="538"/>
      <c r="S708" s="540"/>
    </row>
    <row r="709" spans="1:19" ht="20.100000000000001" customHeight="1">
      <c r="A709" s="473"/>
      <c r="B709" s="474"/>
      <c r="C709" s="475"/>
      <c r="D709" s="476"/>
      <c r="E709" s="1375" t="s">
        <v>1467</v>
      </c>
      <c r="F709" s="1376"/>
      <c r="G709" s="1376"/>
      <c r="H709" s="1376"/>
      <c r="I709" s="1376"/>
      <c r="J709" s="1376"/>
      <c r="K709" s="1377"/>
      <c r="L709" s="1375" t="s">
        <v>1468</v>
      </c>
      <c r="M709" s="1376"/>
      <c r="N709" s="1376"/>
      <c r="O709" s="1376"/>
      <c r="P709" s="1376"/>
      <c r="Q709" s="1376"/>
      <c r="R709" s="1377"/>
      <c r="S709" s="477"/>
    </row>
    <row r="710" spans="1:19" ht="39.950000000000003" customHeight="1">
      <c r="A710" s="479" t="s">
        <v>248</v>
      </c>
      <c r="B710" s="480" t="s">
        <v>57</v>
      </c>
      <c r="C710" s="481" t="s">
        <v>249</v>
      </c>
      <c r="D710" s="482" t="s">
        <v>250</v>
      </c>
      <c r="E710" s="483" t="s">
        <v>1405</v>
      </c>
      <c r="F710" s="484" t="s">
        <v>1499</v>
      </c>
      <c r="G710" s="818" t="s">
        <v>1498</v>
      </c>
      <c r="H710" s="845" t="s">
        <v>1513</v>
      </c>
      <c r="I710" s="845" t="s">
        <v>1514</v>
      </c>
      <c r="J710" s="818" t="s">
        <v>1406</v>
      </c>
      <c r="K710" s="274" t="s">
        <v>1515</v>
      </c>
      <c r="L710" s="483" t="s">
        <v>1405</v>
      </c>
      <c r="M710" s="484" t="s">
        <v>1499</v>
      </c>
      <c r="N710" s="818" t="s">
        <v>1498</v>
      </c>
      <c r="O710" s="845" t="s">
        <v>1513</v>
      </c>
      <c r="P710" s="845" t="s">
        <v>1514</v>
      </c>
      <c r="Q710" s="818" t="s">
        <v>1406</v>
      </c>
      <c r="R710" s="274" t="s">
        <v>1515</v>
      </c>
      <c r="S710" s="487" t="s">
        <v>1140</v>
      </c>
    </row>
    <row r="711" spans="1:19" ht="20.100000000000001" customHeight="1">
      <c r="A711" s="560" t="s">
        <v>256</v>
      </c>
      <c r="B711" s="561" t="s">
        <v>63</v>
      </c>
      <c r="C711" s="491" t="s">
        <v>60</v>
      </c>
      <c r="D711" s="492"/>
      <c r="E711" s="493" t="s">
        <v>60</v>
      </c>
      <c r="F711" s="494"/>
      <c r="G711" s="494"/>
      <c r="H711" s="494"/>
      <c r="I711" s="494"/>
      <c r="J711" s="494" t="s">
        <v>60</v>
      </c>
      <c r="K711" s="495"/>
      <c r="L711" s="493" t="s">
        <v>60</v>
      </c>
      <c r="M711" s="494" t="s">
        <v>60</v>
      </c>
      <c r="N711" s="494"/>
      <c r="O711" s="494"/>
      <c r="P711" s="494"/>
      <c r="Q711" s="494"/>
      <c r="R711" s="495" t="s">
        <v>60</v>
      </c>
      <c r="S711" s="496"/>
    </row>
    <row r="712" spans="1:19" ht="20.100000000000001" customHeight="1">
      <c r="A712" s="497" t="s">
        <v>1073</v>
      </c>
      <c r="B712" s="612" t="s">
        <v>1074</v>
      </c>
      <c r="C712" s="499" t="s">
        <v>11</v>
      </c>
      <c r="D712" s="614" t="s">
        <v>128</v>
      </c>
      <c r="E712" s="501">
        <v>0</v>
      </c>
      <c r="F712" s="502">
        <v>0.38</v>
      </c>
      <c r="G712" s="502">
        <v>0</v>
      </c>
      <c r="H712" s="502">
        <v>0</v>
      </c>
      <c r="I712" s="502">
        <v>0</v>
      </c>
      <c r="J712" s="503">
        <v>0</v>
      </c>
      <c r="K712" s="504">
        <v>0</v>
      </c>
      <c r="L712" s="501">
        <v>0</v>
      </c>
      <c r="M712" s="502">
        <v>0.37</v>
      </c>
      <c r="N712" s="502">
        <v>0</v>
      </c>
      <c r="O712" s="502">
        <v>0</v>
      </c>
      <c r="P712" s="502">
        <v>0</v>
      </c>
      <c r="Q712" s="503">
        <v>0.38</v>
      </c>
      <c r="R712" s="504">
        <v>0.38</v>
      </c>
      <c r="S712" s="505" t="e">
        <f t="shared" ref="S712:S730" si="98">((R712/K712)-1)*100</f>
        <v>#DIV/0!</v>
      </c>
    </row>
    <row r="713" spans="1:19" ht="20.100000000000001" customHeight="1">
      <c r="A713" s="497" t="s">
        <v>362</v>
      </c>
      <c r="B713" s="498" t="s">
        <v>1132</v>
      </c>
      <c r="C713" s="499" t="s">
        <v>11</v>
      </c>
      <c r="D713" s="614" t="s">
        <v>128</v>
      </c>
      <c r="E713" s="501">
        <v>0</v>
      </c>
      <c r="F713" s="502">
        <v>0</v>
      </c>
      <c r="G713" s="502">
        <v>0</v>
      </c>
      <c r="H713" s="502">
        <v>0</v>
      </c>
      <c r="I713" s="502">
        <v>0</v>
      </c>
      <c r="J713" s="503">
        <v>0.54</v>
      </c>
      <c r="K713" s="504">
        <v>0.54</v>
      </c>
      <c r="L713" s="501">
        <v>0</v>
      </c>
      <c r="M713" s="502">
        <v>0</v>
      </c>
      <c r="N713" s="502">
        <v>0</v>
      </c>
      <c r="O713" s="502">
        <v>0</v>
      </c>
      <c r="P713" s="502">
        <v>0.19</v>
      </c>
      <c r="Q713" s="503">
        <v>0</v>
      </c>
      <c r="R713" s="504">
        <v>0.19</v>
      </c>
      <c r="S713" s="505">
        <f t="shared" si="98"/>
        <v>-64.81481481481481</v>
      </c>
    </row>
    <row r="714" spans="1:19" ht="20.100000000000001" customHeight="1">
      <c r="A714" s="497" t="s">
        <v>220</v>
      </c>
      <c r="B714" s="498" t="s">
        <v>219</v>
      </c>
      <c r="C714" s="499" t="s">
        <v>11</v>
      </c>
      <c r="D714" s="614" t="s">
        <v>128</v>
      </c>
      <c r="E714" s="501">
        <v>0</v>
      </c>
      <c r="F714" s="502">
        <v>0.6</v>
      </c>
      <c r="G714" s="502">
        <v>6.02</v>
      </c>
      <c r="H714" s="502">
        <v>0</v>
      </c>
      <c r="I714" s="502">
        <v>2.75</v>
      </c>
      <c r="J714" s="503">
        <v>18.600000000000001</v>
      </c>
      <c r="K714" s="504">
        <v>21.35</v>
      </c>
      <c r="L714" s="501">
        <v>0.01</v>
      </c>
      <c r="M714" s="502">
        <v>0.19</v>
      </c>
      <c r="N714" s="502">
        <v>2.77</v>
      </c>
      <c r="O714" s="502">
        <v>0</v>
      </c>
      <c r="P714" s="502">
        <v>2.86</v>
      </c>
      <c r="Q714" s="503">
        <v>19.5</v>
      </c>
      <c r="R714" s="504">
        <v>22.36</v>
      </c>
      <c r="S714" s="505">
        <f t="shared" si="98"/>
        <v>4.730679156908657</v>
      </c>
    </row>
    <row r="715" spans="1:19" ht="20.100000000000001" customHeight="1">
      <c r="A715" s="497" t="s">
        <v>1086</v>
      </c>
      <c r="B715" s="498" t="s">
        <v>1087</v>
      </c>
      <c r="C715" s="499" t="s">
        <v>11</v>
      </c>
      <c r="D715" s="614" t="s">
        <v>128</v>
      </c>
      <c r="E715" s="501">
        <v>0</v>
      </c>
      <c r="F715" s="502">
        <v>0.25</v>
      </c>
      <c r="G715" s="502">
        <v>0</v>
      </c>
      <c r="H715" s="502">
        <v>0</v>
      </c>
      <c r="I715" s="502">
        <v>0</v>
      </c>
      <c r="J715" s="503">
        <v>0.5</v>
      </c>
      <c r="K715" s="504">
        <v>0.5</v>
      </c>
      <c r="L715" s="501">
        <v>0.01</v>
      </c>
      <c r="M715" s="502">
        <v>0.14000000000000001</v>
      </c>
      <c r="N715" s="502">
        <v>0.42</v>
      </c>
      <c r="O715" s="502">
        <v>0</v>
      </c>
      <c r="P715" s="502">
        <v>0</v>
      </c>
      <c r="Q715" s="503">
        <v>1.81</v>
      </c>
      <c r="R715" s="504">
        <v>1.81</v>
      </c>
      <c r="S715" s="505">
        <f t="shared" si="98"/>
        <v>262</v>
      </c>
    </row>
    <row r="716" spans="1:19" ht="20.100000000000001" customHeight="1">
      <c r="A716" s="497" t="s">
        <v>389</v>
      </c>
      <c r="B716" s="498" t="s">
        <v>487</v>
      </c>
      <c r="C716" s="499" t="s">
        <v>11</v>
      </c>
      <c r="D716" s="614" t="s">
        <v>128</v>
      </c>
      <c r="E716" s="501">
        <v>0</v>
      </c>
      <c r="F716" s="502">
        <v>0</v>
      </c>
      <c r="G716" s="502">
        <v>1.96</v>
      </c>
      <c r="H716" s="502">
        <v>0</v>
      </c>
      <c r="I716" s="502">
        <v>0.56999999999999995</v>
      </c>
      <c r="J716" s="503">
        <v>4.3499999999999996</v>
      </c>
      <c r="K716" s="504">
        <v>4.92</v>
      </c>
      <c r="L716" s="501">
        <v>0</v>
      </c>
      <c r="M716" s="502">
        <v>0</v>
      </c>
      <c r="N716" s="502">
        <v>1.68</v>
      </c>
      <c r="O716" s="502">
        <v>0</v>
      </c>
      <c r="P716" s="502">
        <v>0.38</v>
      </c>
      <c r="Q716" s="503">
        <v>5.64</v>
      </c>
      <c r="R716" s="504">
        <v>6.02</v>
      </c>
      <c r="S716" s="505">
        <f t="shared" si="98"/>
        <v>22.357723577235756</v>
      </c>
    </row>
    <row r="717" spans="1:19" ht="20.100000000000001" customHeight="1">
      <c r="A717" s="497" t="s">
        <v>821</v>
      </c>
      <c r="B717" s="498" t="s">
        <v>822</v>
      </c>
      <c r="C717" s="499" t="s">
        <v>11</v>
      </c>
      <c r="D717" s="614" t="s">
        <v>1482</v>
      </c>
      <c r="E717" s="501">
        <v>0</v>
      </c>
      <c r="F717" s="502">
        <v>0</v>
      </c>
      <c r="G717" s="502">
        <v>0</v>
      </c>
      <c r="H717" s="502">
        <v>0</v>
      </c>
      <c r="I717" s="502">
        <v>0</v>
      </c>
      <c r="J717" s="503">
        <v>0.38</v>
      </c>
      <c r="K717" s="504">
        <v>0.38</v>
      </c>
      <c r="L717" s="501">
        <v>0</v>
      </c>
      <c r="M717" s="502">
        <v>0</v>
      </c>
      <c r="N717" s="502">
        <v>0.32</v>
      </c>
      <c r="O717" s="502">
        <v>0</v>
      </c>
      <c r="P717" s="502">
        <v>0</v>
      </c>
      <c r="Q717" s="503">
        <v>0.22</v>
      </c>
      <c r="R717" s="504">
        <v>0.22</v>
      </c>
      <c r="S717" s="505">
        <f t="shared" si="98"/>
        <v>-42.105263157894733</v>
      </c>
    </row>
    <row r="718" spans="1:19" ht="20.100000000000001" customHeight="1">
      <c r="A718" s="497" t="s">
        <v>391</v>
      </c>
      <c r="B718" s="498" t="s">
        <v>488</v>
      </c>
      <c r="C718" s="499" t="s">
        <v>11</v>
      </c>
      <c r="D718" s="614" t="s">
        <v>128</v>
      </c>
      <c r="E718" s="501">
        <v>0.03</v>
      </c>
      <c r="F718" s="502">
        <v>0</v>
      </c>
      <c r="G718" s="502">
        <v>0.13</v>
      </c>
      <c r="H718" s="502">
        <v>0</v>
      </c>
      <c r="I718" s="502">
        <v>0.65</v>
      </c>
      <c r="J718" s="503">
        <v>0.21</v>
      </c>
      <c r="K718" s="504">
        <v>0.86</v>
      </c>
      <c r="L718" s="501">
        <v>0</v>
      </c>
      <c r="M718" s="502">
        <v>7.0000000000000007E-2</v>
      </c>
      <c r="N718" s="502">
        <v>0.65</v>
      </c>
      <c r="O718" s="502">
        <v>0</v>
      </c>
      <c r="P718" s="502">
        <v>0</v>
      </c>
      <c r="Q718" s="503">
        <v>0.92</v>
      </c>
      <c r="R718" s="504">
        <v>0.92</v>
      </c>
      <c r="S718" s="505">
        <f t="shared" si="98"/>
        <v>6.976744186046524</v>
      </c>
    </row>
    <row r="719" spans="1:19" ht="20.100000000000001" customHeight="1">
      <c r="A719" s="497" t="s">
        <v>335</v>
      </c>
      <c r="B719" s="498" t="s">
        <v>336</v>
      </c>
      <c r="C719" s="499" t="s">
        <v>11</v>
      </c>
      <c r="D719" s="614" t="s">
        <v>128</v>
      </c>
      <c r="E719" s="501">
        <v>0</v>
      </c>
      <c r="F719" s="502">
        <v>0</v>
      </c>
      <c r="G719" s="502">
        <v>0</v>
      </c>
      <c r="H719" s="502">
        <v>0</v>
      </c>
      <c r="I719" s="502">
        <v>0.22</v>
      </c>
      <c r="J719" s="503">
        <v>0.15</v>
      </c>
      <c r="K719" s="504">
        <v>0.37</v>
      </c>
      <c r="L719" s="501">
        <v>0</v>
      </c>
      <c r="M719" s="502">
        <v>0</v>
      </c>
      <c r="N719" s="502">
        <v>0</v>
      </c>
      <c r="O719" s="502">
        <v>0</v>
      </c>
      <c r="P719" s="502">
        <v>0</v>
      </c>
      <c r="Q719" s="503">
        <v>0</v>
      </c>
      <c r="R719" s="504">
        <v>0</v>
      </c>
      <c r="S719" s="505">
        <f t="shared" si="98"/>
        <v>-100</v>
      </c>
    </row>
    <row r="720" spans="1:19" ht="20.100000000000001" customHeight="1">
      <c r="A720" s="497" t="s">
        <v>392</v>
      </c>
      <c r="B720" s="498" t="s">
        <v>489</v>
      </c>
      <c r="C720" s="499" t="s">
        <v>11</v>
      </c>
      <c r="D720" s="614" t="s">
        <v>128</v>
      </c>
      <c r="E720" s="501">
        <v>0</v>
      </c>
      <c r="F720" s="502">
        <v>0</v>
      </c>
      <c r="G720" s="502">
        <v>0.39</v>
      </c>
      <c r="H720" s="502">
        <v>0</v>
      </c>
      <c r="I720" s="502">
        <v>0.38</v>
      </c>
      <c r="J720" s="503">
        <v>0.73</v>
      </c>
      <c r="K720" s="504">
        <v>1.1099999999999999</v>
      </c>
      <c r="L720" s="501">
        <v>0</v>
      </c>
      <c r="M720" s="502">
        <v>7.0000000000000007E-2</v>
      </c>
      <c r="N720" s="502">
        <v>0.7</v>
      </c>
      <c r="O720" s="502">
        <v>0</v>
      </c>
      <c r="P720" s="502">
        <v>0.31</v>
      </c>
      <c r="Q720" s="503">
        <v>1.48</v>
      </c>
      <c r="R720" s="504">
        <v>1.79</v>
      </c>
      <c r="S720" s="505">
        <f t="shared" si="98"/>
        <v>61.261261261261282</v>
      </c>
    </row>
    <row r="721" spans="1:19" ht="20.100000000000001" customHeight="1">
      <c r="A721" s="497" t="s">
        <v>1305</v>
      </c>
      <c r="B721" s="498" t="s">
        <v>1458</v>
      </c>
      <c r="C721" s="499" t="s">
        <v>11</v>
      </c>
      <c r="D721" s="614" t="s">
        <v>128</v>
      </c>
      <c r="E721" s="501">
        <v>0</v>
      </c>
      <c r="F721" s="502">
        <v>0</v>
      </c>
      <c r="G721" s="502">
        <v>0</v>
      </c>
      <c r="H721" s="502">
        <v>0</v>
      </c>
      <c r="I721" s="502">
        <v>0</v>
      </c>
      <c r="J721" s="503">
        <v>0</v>
      </c>
      <c r="K721" s="504">
        <v>0</v>
      </c>
      <c r="L721" s="501">
        <v>0.09</v>
      </c>
      <c r="M721" s="502">
        <v>0.09</v>
      </c>
      <c r="N721" s="502">
        <v>0</v>
      </c>
      <c r="O721" s="502">
        <v>0</v>
      </c>
      <c r="P721" s="502">
        <v>0</v>
      </c>
      <c r="Q721" s="503">
        <v>0.28999999999999998</v>
      </c>
      <c r="R721" s="504">
        <v>0.28999999999999998</v>
      </c>
      <c r="S721" s="507" t="e">
        <f t="shared" si="98"/>
        <v>#DIV/0!</v>
      </c>
    </row>
    <row r="722" spans="1:19" ht="20.100000000000001" customHeight="1">
      <c r="A722" s="497" t="s">
        <v>411</v>
      </c>
      <c r="B722" s="498" t="s">
        <v>419</v>
      </c>
      <c r="C722" s="499" t="s">
        <v>11</v>
      </c>
      <c r="D722" s="614" t="s">
        <v>128</v>
      </c>
      <c r="E722" s="501">
        <v>0</v>
      </c>
      <c r="F722" s="502">
        <v>1.24</v>
      </c>
      <c r="G722" s="502">
        <v>1.1299999999999999</v>
      </c>
      <c r="H722" s="502">
        <v>0</v>
      </c>
      <c r="I722" s="502">
        <v>2.77</v>
      </c>
      <c r="J722" s="503">
        <v>9.01</v>
      </c>
      <c r="K722" s="504">
        <v>11.78</v>
      </c>
      <c r="L722" s="501">
        <v>0</v>
      </c>
      <c r="M722" s="502">
        <v>0.86</v>
      </c>
      <c r="N722" s="502">
        <v>1.49</v>
      </c>
      <c r="O722" s="502">
        <v>0</v>
      </c>
      <c r="P722" s="502">
        <v>1.91</v>
      </c>
      <c r="Q722" s="503">
        <v>9.6199999999999992</v>
      </c>
      <c r="R722" s="504">
        <v>11.53</v>
      </c>
      <c r="S722" s="505">
        <f t="shared" si="98"/>
        <v>-2.1222410865874397</v>
      </c>
    </row>
    <row r="723" spans="1:19" ht="20.100000000000001" customHeight="1">
      <c r="A723" s="497" t="s">
        <v>363</v>
      </c>
      <c r="B723" s="498" t="s">
        <v>619</v>
      </c>
      <c r="C723" s="499" t="s">
        <v>11</v>
      </c>
      <c r="D723" s="614" t="s">
        <v>128</v>
      </c>
      <c r="E723" s="501">
        <v>0</v>
      </c>
      <c r="F723" s="502">
        <v>4.4000000000000004</v>
      </c>
      <c r="G723" s="502">
        <v>0</v>
      </c>
      <c r="H723" s="502">
        <v>0</v>
      </c>
      <c r="I723" s="502">
        <v>0</v>
      </c>
      <c r="J723" s="503">
        <v>19.63</v>
      </c>
      <c r="K723" s="504">
        <v>19.63</v>
      </c>
      <c r="L723" s="501">
        <v>0</v>
      </c>
      <c r="M723" s="502">
        <v>3.24</v>
      </c>
      <c r="N723" s="502">
        <v>0</v>
      </c>
      <c r="O723" s="502">
        <v>0</v>
      </c>
      <c r="P723" s="502">
        <v>0.74</v>
      </c>
      <c r="Q723" s="503">
        <v>24.21</v>
      </c>
      <c r="R723" s="504">
        <v>24.95</v>
      </c>
      <c r="S723" s="505">
        <f t="shared" si="98"/>
        <v>27.101375445746314</v>
      </c>
    </row>
    <row r="724" spans="1:19" ht="20.100000000000001" customHeight="1">
      <c r="A724" s="497" t="s">
        <v>823</v>
      </c>
      <c r="B724" s="498" t="s">
        <v>1133</v>
      </c>
      <c r="C724" s="499" t="s">
        <v>11</v>
      </c>
      <c r="D724" s="614" t="s">
        <v>128</v>
      </c>
      <c r="E724" s="501">
        <v>0</v>
      </c>
      <c r="F724" s="502">
        <v>1.87</v>
      </c>
      <c r="G724" s="502">
        <v>0.62</v>
      </c>
      <c r="H724" s="502">
        <v>0</v>
      </c>
      <c r="I724" s="502">
        <v>0</v>
      </c>
      <c r="J724" s="503">
        <v>2.7</v>
      </c>
      <c r="K724" s="504">
        <v>2.7</v>
      </c>
      <c r="L724" s="501">
        <v>0</v>
      </c>
      <c r="M724" s="502">
        <v>1.01</v>
      </c>
      <c r="N724" s="502">
        <v>2.58</v>
      </c>
      <c r="O724" s="502">
        <v>0</v>
      </c>
      <c r="P724" s="502">
        <v>1.06</v>
      </c>
      <c r="Q724" s="503">
        <v>5.31</v>
      </c>
      <c r="R724" s="504">
        <v>6.3699999999999992</v>
      </c>
      <c r="S724" s="505">
        <f t="shared" si="98"/>
        <v>135.92592592592587</v>
      </c>
    </row>
    <row r="725" spans="1:19" ht="20.100000000000001" customHeight="1">
      <c r="A725" s="497" t="s">
        <v>413</v>
      </c>
      <c r="B725" s="612" t="s">
        <v>490</v>
      </c>
      <c r="C725" s="499" t="s">
        <v>11</v>
      </c>
      <c r="D725" s="614" t="s">
        <v>128</v>
      </c>
      <c r="E725" s="501">
        <v>0</v>
      </c>
      <c r="F725" s="502">
        <v>4.33</v>
      </c>
      <c r="G725" s="502">
        <v>7.65</v>
      </c>
      <c r="H725" s="502">
        <v>0</v>
      </c>
      <c r="I725" s="502">
        <v>8.0500000000000007</v>
      </c>
      <c r="J725" s="503">
        <v>28.45</v>
      </c>
      <c r="K725" s="504">
        <v>36.5</v>
      </c>
      <c r="L725" s="501">
        <v>0.01</v>
      </c>
      <c r="M725" s="502">
        <v>2.19</v>
      </c>
      <c r="N725" s="502">
        <v>6.9</v>
      </c>
      <c r="O725" s="502">
        <v>0</v>
      </c>
      <c r="P725" s="502">
        <v>12.26</v>
      </c>
      <c r="Q725" s="503">
        <v>40.590000000000003</v>
      </c>
      <c r="R725" s="504">
        <v>52.85</v>
      </c>
      <c r="S725" s="505">
        <f t="shared" si="98"/>
        <v>44.794520547945218</v>
      </c>
    </row>
    <row r="726" spans="1:19" ht="20.100000000000001" customHeight="1">
      <c r="A726" s="497" t="s">
        <v>1101</v>
      </c>
      <c r="B726" s="612" t="s">
        <v>1100</v>
      </c>
      <c r="C726" s="499" t="s">
        <v>11</v>
      </c>
      <c r="D726" s="614" t="s">
        <v>128</v>
      </c>
      <c r="E726" s="501">
        <v>0</v>
      </c>
      <c r="F726" s="502">
        <v>0.38</v>
      </c>
      <c r="G726" s="502">
        <v>0.25</v>
      </c>
      <c r="H726" s="502">
        <v>0</v>
      </c>
      <c r="I726" s="502">
        <v>0.18</v>
      </c>
      <c r="J726" s="503">
        <v>0.32</v>
      </c>
      <c r="K726" s="504">
        <v>0.5</v>
      </c>
      <c r="L726" s="501">
        <v>0</v>
      </c>
      <c r="M726" s="502">
        <v>0</v>
      </c>
      <c r="N726" s="502">
        <v>0</v>
      </c>
      <c r="O726" s="502">
        <v>0</v>
      </c>
      <c r="P726" s="502">
        <v>0</v>
      </c>
      <c r="Q726" s="503">
        <v>0</v>
      </c>
      <c r="R726" s="504">
        <v>0</v>
      </c>
      <c r="S726" s="505">
        <f t="shared" si="98"/>
        <v>-100</v>
      </c>
    </row>
    <row r="727" spans="1:19" ht="20.100000000000001" customHeight="1">
      <c r="A727" s="497" t="s">
        <v>1341</v>
      </c>
      <c r="B727" s="612" t="s">
        <v>1459</v>
      </c>
      <c r="C727" s="499" t="s">
        <v>11</v>
      </c>
      <c r="D727" s="614" t="s">
        <v>128</v>
      </c>
      <c r="E727" s="501">
        <v>0</v>
      </c>
      <c r="F727" s="502">
        <v>0</v>
      </c>
      <c r="G727" s="502">
        <v>0</v>
      </c>
      <c r="H727" s="502">
        <v>0</v>
      </c>
      <c r="I727" s="502">
        <v>0</v>
      </c>
      <c r="J727" s="503">
        <v>0</v>
      </c>
      <c r="K727" s="504">
        <v>0</v>
      </c>
      <c r="L727" s="501">
        <v>0.09</v>
      </c>
      <c r="M727" s="502">
        <v>0</v>
      </c>
      <c r="N727" s="502">
        <v>0</v>
      </c>
      <c r="O727" s="502">
        <v>0</v>
      </c>
      <c r="P727" s="502">
        <v>0</v>
      </c>
      <c r="Q727" s="503">
        <v>0.27</v>
      </c>
      <c r="R727" s="504">
        <v>0.27</v>
      </c>
      <c r="S727" s="507" t="e">
        <f t="shared" si="98"/>
        <v>#DIV/0!</v>
      </c>
    </row>
    <row r="728" spans="1:19" ht="20.100000000000001" customHeight="1">
      <c r="A728" s="497" t="s">
        <v>364</v>
      </c>
      <c r="B728" s="498" t="s">
        <v>491</v>
      </c>
      <c r="C728" s="499" t="s">
        <v>11</v>
      </c>
      <c r="D728" s="614" t="s">
        <v>128</v>
      </c>
      <c r="E728" s="501">
        <v>0</v>
      </c>
      <c r="F728" s="502">
        <v>0.16</v>
      </c>
      <c r="G728" s="502">
        <v>1.42</v>
      </c>
      <c r="H728" s="502">
        <v>0</v>
      </c>
      <c r="I728" s="502">
        <v>2.77</v>
      </c>
      <c r="J728" s="503">
        <v>3.26</v>
      </c>
      <c r="K728" s="504">
        <v>6.0299999999999994</v>
      </c>
      <c r="L728" s="501">
        <v>0</v>
      </c>
      <c r="M728" s="502">
        <v>0</v>
      </c>
      <c r="N728" s="502">
        <v>0.83</v>
      </c>
      <c r="O728" s="502">
        <v>0</v>
      </c>
      <c r="P728" s="502">
        <v>1.02</v>
      </c>
      <c r="Q728" s="503">
        <v>7</v>
      </c>
      <c r="R728" s="504">
        <v>8.02</v>
      </c>
      <c r="S728" s="505">
        <f t="shared" si="98"/>
        <v>33.001658374792719</v>
      </c>
    </row>
    <row r="729" spans="1:19" ht="20.100000000000001" customHeight="1">
      <c r="A729" s="497" t="s">
        <v>337</v>
      </c>
      <c r="B729" s="612" t="s">
        <v>338</v>
      </c>
      <c r="C729" s="499" t="s">
        <v>11</v>
      </c>
      <c r="D729" s="614" t="s">
        <v>128</v>
      </c>
      <c r="E729" s="501">
        <v>0.1</v>
      </c>
      <c r="F729" s="502">
        <v>6.09</v>
      </c>
      <c r="G729" s="502">
        <v>12.92</v>
      </c>
      <c r="H729" s="502">
        <v>0.77</v>
      </c>
      <c r="I729" s="502">
        <v>20.71</v>
      </c>
      <c r="J729" s="503">
        <v>75.52</v>
      </c>
      <c r="K729" s="504">
        <v>96.22999999999999</v>
      </c>
      <c r="L729" s="501">
        <v>0.04</v>
      </c>
      <c r="M729" s="502">
        <v>4.8</v>
      </c>
      <c r="N729" s="502">
        <v>23.11</v>
      </c>
      <c r="O729" s="502">
        <v>2.4500000000000002</v>
      </c>
      <c r="P729" s="502">
        <v>26.23</v>
      </c>
      <c r="Q729" s="503">
        <v>82.03</v>
      </c>
      <c r="R729" s="504">
        <v>108.26</v>
      </c>
      <c r="S729" s="505">
        <f t="shared" si="98"/>
        <v>12.501298971214814</v>
      </c>
    </row>
    <row r="730" spans="1:19" ht="20.100000000000001" customHeight="1">
      <c r="A730" s="497" t="s">
        <v>528</v>
      </c>
      <c r="B730" s="612" t="s">
        <v>566</v>
      </c>
      <c r="C730" s="499" t="s">
        <v>11</v>
      </c>
      <c r="D730" s="614" t="s">
        <v>863</v>
      </c>
      <c r="E730" s="501">
        <v>0</v>
      </c>
      <c r="F730" s="502">
        <v>0</v>
      </c>
      <c r="G730" s="502">
        <v>0.53</v>
      </c>
      <c r="H730" s="502">
        <v>0</v>
      </c>
      <c r="I730" s="502">
        <v>0.16</v>
      </c>
      <c r="J730" s="503">
        <v>1.47</v>
      </c>
      <c r="K730" s="504">
        <v>1.63</v>
      </c>
      <c r="L730" s="501">
        <v>0</v>
      </c>
      <c r="M730" s="502">
        <v>0</v>
      </c>
      <c r="N730" s="502">
        <v>1.99</v>
      </c>
      <c r="O730" s="502">
        <v>0</v>
      </c>
      <c r="P730" s="502">
        <v>0.18</v>
      </c>
      <c r="Q730" s="503">
        <v>2.5299999999999998</v>
      </c>
      <c r="R730" s="504">
        <v>2.71</v>
      </c>
      <c r="S730" s="505">
        <f t="shared" si="98"/>
        <v>66.257668711656464</v>
      </c>
    </row>
    <row r="731" spans="1:19" ht="20.100000000000001" customHeight="1">
      <c r="A731" s="517"/>
      <c r="B731" s="518"/>
      <c r="C731" s="519"/>
      <c r="D731" s="520"/>
      <c r="E731" s="521"/>
      <c r="F731" s="522"/>
      <c r="G731" s="522"/>
      <c r="H731" s="522"/>
      <c r="I731" s="522"/>
      <c r="J731" s="523"/>
      <c r="K731" s="524"/>
      <c r="L731" s="521"/>
      <c r="M731" s="522"/>
      <c r="N731" s="522"/>
      <c r="O731" s="522"/>
      <c r="P731" s="522"/>
      <c r="Q731" s="523"/>
      <c r="R731" s="524"/>
      <c r="S731" s="525"/>
    </row>
    <row r="732" spans="1:19" ht="20.100000000000001" customHeight="1">
      <c r="A732" s="564" t="s">
        <v>289</v>
      </c>
      <c r="B732" s="565"/>
      <c r="C732" s="491"/>
      <c r="D732" s="492"/>
      <c r="E732" s="530">
        <f>SUM(E711:E731)</f>
        <v>0.13</v>
      </c>
      <c r="F732" s="531">
        <f t="shared" ref="F732:P732" si="99">SUM(F711:F731)</f>
        <v>19.700000000000003</v>
      </c>
      <c r="G732" s="531">
        <f t="shared" si="99"/>
        <v>33.020000000000003</v>
      </c>
      <c r="H732" s="531">
        <f t="shared" si="99"/>
        <v>0.77</v>
      </c>
      <c r="I732" s="531">
        <f t="shared" si="99"/>
        <v>39.209999999999994</v>
      </c>
      <c r="J732" s="531">
        <f t="shared" si="99"/>
        <v>165.82</v>
      </c>
      <c r="K732" s="532">
        <f t="shared" si="99"/>
        <v>205.02999999999997</v>
      </c>
      <c r="L732" s="530">
        <f t="shared" si="99"/>
        <v>0.25</v>
      </c>
      <c r="M732" s="531">
        <f t="shared" si="99"/>
        <v>13.030000000000001</v>
      </c>
      <c r="N732" s="531">
        <f t="shared" si="99"/>
        <v>43.440000000000005</v>
      </c>
      <c r="O732" s="531">
        <f t="shared" si="99"/>
        <v>2.4500000000000002</v>
      </c>
      <c r="P732" s="531">
        <f t="shared" si="99"/>
        <v>47.14</v>
      </c>
      <c r="Q732" s="531">
        <f>SUM(Q711:Q731)</f>
        <v>201.79999999999998</v>
      </c>
      <c r="R732" s="532">
        <f>SUM(R711:R731)</f>
        <v>248.94000000000003</v>
      </c>
      <c r="S732" s="533">
        <f t="shared" ref="S732" si="100">((R732/K732)-1)*100</f>
        <v>21.41637809101109</v>
      </c>
    </row>
    <row r="733" spans="1:19" ht="20.100000000000001" customHeight="1">
      <c r="A733" s="557"/>
      <c r="B733" s="558"/>
      <c r="C733" s="559"/>
      <c r="D733" s="520"/>
      <c r="E733" s="538"/>
      <c r="F733" s="538"/>
      <c r="G733" s="538"/>
      <c r="H733" s="538"/>
      <c r="I733" s="538"/>
      <c r="J733" s="539"/>
      <c r="K733" s="538"/>
      <c r="L733" s="538"/>
      <c r="M733" s="538"/>
      <c r="N733" s="538"/>
      <c r="O733" s="538"/>
      <c r="P733" s="538"/>
      <c r="Q733" s="539"/>
      <c r="R733" s="538"/>
      <c r="S733" s="540"/>
    </row>
    <row r="734" spans="1:19" ht="20.100000000000001" customHeight="1">
      <c r="A734" s="473"/>
      <c r="B734" s="474"/>
      <c r="C734" s="475"/>
      <c r="D734" s="476"/>
      <c r="E734" s="1375" t="s">
        <v>1467</v>
      </c>
      <c r="F734" s="1376"/>
      <c r="G734" s="1376"/>
      <c r="H734" s="1376"/>
      <c r="I734" s="1376"/>
      <c r="J734" s="1376"/>
      <c r="K734" s="1377"/>
      <c r="L734" s="1375" t="s">
        <v>1468</v>
      </c>
      <c r="M734" s="1376"/>
      <c r="N734" s="1376"/>
      <c r="O734" s="1376"/>
      <c r="P734" s="1376"/>
      <c r="Q734" s="1376"/>
      <c r="R734" s="1377"/>
      <c r="S734" s="477"/>
    </row>
    <row r="735" spans="1:19" ht="39.950000000000003" customHeight="1">
      <c r="A735" s="479" t="s">
        <v>248</v>
      </c>
      <c r="B735" s="480" t="s">
        <v>57</v>
      </c>
      <c r="C735" s="481" t="s">
        <v>249</v>
      </c>
      <c r="D735" s="482" t="s">
        <v>250</v>
      </c>
      <c r="E735" s="483" t="s">
        <v>1405</v>
      </c>
      <c r="F735" s="484" t="s">
        <v>1499</v>
      </c>
      <c r="G735" s="818" t="s">
        <v>1498</v>
      </c>
      <c r="H735" s="845" t="s">
        <v>1513</v>
      </c>
      <c r="I735" s="845" t="s">
        <v>1514</v>
      </c>
      <c r="J735" s="818" t="s">
        <v>1406</v>
      </c>
      <c r="K735" s="274" t="s">
        <v>1515</v>
      </c>
      <c r="L735" s="483" t="s">
        <v>1405</v>
      </c>
      <c r="M735" s="484" t="s">
        <v>1499</v>
      </c>
      <c r="N735" s="818" t="s">
        <v>1498</v>
      </c>
      <c r="O735" s="845" t="s">
        <v>1513</v>
      </c>
      <c r="P735" s="845" t="s">
        <v>1514</v>
      </c>
      <c r="Q735" s="818" t="s">
        <v>1406</v>
      </c>
      <c r="R735" s="274" t="s">
        <v>1515</v>
      </c>
      <c r="S735" s="487" t="s">
        <v>1140</v>
      </c>
    </row>
    <row r="736" spans="1:19" ht="20.100000000000001" customHeight="1">
      <c r="A736" s="566" t="s">
        <v>258</v>
      </c>
      <c r="B736" s="567" t="s">
        <v>79</v>
      </c>
      <c r="C736" s="491" t="s">
        <v>60</v>
      </c>
      <c r="D736" s="722"/>
      <c r="E736" s="493" t="s">
        <v>60</v>
      </c>
      <c r="F736" s="494"/>
      <c r="G736" s="494"/>
      <c r="H736" s="494"/>
      <c r="I736" s="494"/>
      <c r="J736" s="494" t="s">
        <v>60</v>
      </c>
      <c r="K736" s="495"/>
      <c r="L736" s="493" t="s">
        <v>60</v>
      </c>
      <c r="M736" s="494" t="s">
        <v>60</v>
      </c>
      <c r="N736" s="494"/>
      <c r="O736" s="494"/>
      <c r="P736" s="494"/>
      <c r="Q736" s="494"/>
      <c r="R736" s="495" t="s">
        <v>60</v>
      </c>
      <c r="S736" s="496"/>
    </row>
    <row r="737" spans="1:19" ht="20.100000000000001" customHeight="1">
      <c r="A737" s="723" t="s">
        <v>1065</v>
      </c>
      <c r="B737" s="724" t="s">
        <v>1066</v>
      </c>
      <c r="C737" s="491" t="s">
        <v>11</v>
      </c>
      <c r="D737" s="722" t="s">
        <v>130</v>
      </c>
      <c r="E737" s="725">
        <v>0.01</v>
      </c>
      <c r="F737" s="726">
        <v>0.11</v>
      </c>
      <c r="G737" s="726">
        <v>0</v>
      </c>
      <c r="H737" s="726">
        <v>0</v>
      </c>
      <c r="I737" s="726">
        <v>0</v>
      </c>
      <c r="J737" s="726">
        <v>0.06</v>
      </c>
      <c r="K737" s="727">
        <v>0.06</v>
      </c>
      <c r="L737" s="725">
        <v>0.01</v>
      </c>
      <c r="M737" s="726">
        <v>0.16</v>
      </c>
      <c r="N737" s="726">
        <v>0</v>
      </c>
      <c r="O737" s="726">
        <v>0</v>
      </c>
      <c r="P737" s="726">
        <v>0</v>
      </c>
      <c r="Q737" s="726">
        <v>0.36</v>
      </c>
      <c r="R737" s="727">
        <v>0.36</v>
      </c>
      <c r="S737" s="496">
        <f t="shared" ref="S737:S763" si="101">((R737/K737)-1)*100</f>
        <v>500</v>
      </c>
    </row>
    <row r="738" spans="1:19" ht="20.100000000000001" customHeight="1">
      <c r="A738" s="723" t="s">
        <v>1238</v>
      </c>
      <c r="B738" s="724" t="s">
        <v>1456</v>
      </c>
      <c r="C738" s="491" t="s">
        <v>11</v>
      </c>
      <c r="D738" s="722" t="s">
        <v>130</v>
      </c>
      <c r="E738" s="725">
        <v>0</v>
      </c>
      <c r="F738" s="726">
        <v>0</v>
      </c>
      <c r="G738" s="726">
        <v>0</v>
      </c>
      <c r="H738" s="726">
        <v>0</v>
      </c>
      <c r="I738" s="726">
        <v>0</v>
      </c>
      <c r="J738" s="726">
        <v>0</v>
      </c>
      <c r="K738" s="727">
        <v>0</v>
      </c>
      <c r="L738" s="725">
        <v>0</v>
      </c>
      <c r="M738" s="726">
        <v>0</v>
      </c>
      <c r="N738" s="726">
        <v>0</v>
      </c>
      <c r="O738" s="726">
        <v>0</v>
      </c>
      <c r="P738" s="726">
        <v>0</v>
      </c>
      <c r="Q738" s="726">
        <v>7.0000000000000007E-2</v>
      </c>
      <c r="R738" s="727">
        <v>7.0000000000000007E-2</v>
      </c>
      <c r="S738" s="496" t="e">
        <f t="shared" si="101"/>
        <v>#DIV/0!</v>
      </c>
    </row>
    <row r="739" spans="1:19" ht="20.100000000000001" customHeight="1">
      <c r="A739" s="497" t="s">
        <v>388</v>
      </c>
      <c r="B739" s="498" t="s">
        <v>492</v>
      </c>
      <c r="C739" s="499" t="s">
        <v>11</v>
      </c>
      <c r="D739" s="614" t="s">
        <v>130</v>
      </c>
      <c r="E739" s="501">
        <v>0</v>
      </c>
      <c r="F739" s="502">
        <v>0</v>
      </c>
      <c r="G739" s="502">
        <v>0</v>
      </c>
      <c r="H739" s="502">
        <v>0</v>
      </c>
      <c r="I739" s="502">
        <v>0</v>
      </c>
      <c r="J739" s="503">
        <v>0</v>
      </c>
      <c r="K739" s="504">
        <v>0</v>
      </c>
      <c r="L739" s="501">
        <v>0</v>
      </c>
      <c r="M739" s="502">
        <v>0.18</v>
      </c>
      <c r="N739" s="502">
        <v>0</v>
      </c>
      <c r="O739" s="502">
        <v>0</v>
      </c>
      <c r="P739" s="502">
        <v>0.56000000000000005</v>
      </c>
      <c r="Q739" s="503">
        <v>0.33</v>
      </c>
      <c r="R739" s="504">
        <v>0.89000000000000012</v>
      </c>
      <c r="S739" s="505" t="e">
        <f t="shared" si="101"/>
        <v>#DIV/0!</v>
      </c>
    </row>
    <row r="740" spans="1:19" ht="20.100000000000001" customHeight="1">
      <c r="A740" s="497" t="s">
        <v>493</v>
      </c>
      <c r="B740" s="612" t="s">
        <v>494</v>
      </c>
      <c r="C740" s="499" t="s">
        <v>11</v>
      </c>
      <c r="D740" s="614" t="s">
        <v>130</v>
      </c>
      <c r="E740" s="501">
        <v>0</v>
      </c>
      <c r="F740" s="502">
        <v>0.41</v>
      </c>
      <c r="G740" s="502">
        <v>0</v>
      </c>
      <c r="H740" s="502">
        <v>0</v>
      </c>
      <c r="I740" s="502">
        <v>0.52</v>
      </c>
      <c r="J740" s="503">
        <v>1.67</v>
      </c>
      <c r="K740" s="504">
        <v>2.19</v>
      </c>
      <c r="L740" s="501">
        <v>0</v>
      </c>
      <c r="M740" s="502">
        <v>0</v>
      </c>
      <c r="N740" s="502">
        <v>0</v>
      </c>
      <c r="O740" s="502">
        <v>0</v>
      </c>
      <c r="P740" s="502">
        <v>0</v>
      </c>
      <c r="Q740" s="503">
        <v>0</v>
      </c>
      <c r="R740" s="504">
        <v>0</v>
      </c>
      <c r="S740" s="505">
        <f t="shared" si="101"/>
        <v>-100</v>
      </c>
    </row>
    <row r="741" spans="1:19" ht="20.100000000000001" customHeight="1">
      <c r="A741" s="497" t="s">
        <v>235</v>
      </c>
      <c r="B741" s="612" t="s">
        <v>234</v>
      </c>
      <c r="C741" s="499" t="s">
        <v>11</v>
      </c>
      <c r="D741" s="614" t="s">
        <v>130</v>
      </c>
      <c r="E741" s="501">
        <v>0.03</v>
      </c>
      <c r="F741" s="502">
        <v>0</v>
      </c>
      <c r="G741" s="502">
        <v>4.5599999999999996</v>
      </c>
      <c r="H741" s="502">
        <v>0</v>
      </c>
      <c r="I741" s="502">
        <v>4.32</v>
      </c>
      <c r="J741" s="503">
        <v>11.82</v>
      </c>
      <c r="K741" s="504">
        <v>16.14</v>
      </c>
      <c r="L741" s="501">
        <v>0</v>
      </c>
      <c r="M741" s="502">
        <v>0.38</v>
      </c>
      <c r="N741" s="502">
        <v>4.93</v>
      </c>
      <c r="O741" s="502">
        <v>0</v>
      </c>
      <c r="P741" s="502">
        <v>4.28</v>
      </c>
      <c r="Q741" s="503">
        <v>13.12</v>
      </c>
      <c r="R741" s="504">
        <v>17.399999999999999</v>
      </c>
      <c r="S741" s="505">
        <f t="shared" si="101"/>
        <v>7.8066914498141182</v>
      </c>
    </row>
    <row r="742" spans="1:19" ht="20.100000000000001" customHeight="1">
      <c r="A742" s="497" t="s">
        <v>591</v>
      </c>
      <c r="B742" s="612" t="s">
        <v>592</v>
      </c>
      <c r="C742" s="499" t="s">
        <v>11</v>
      </c>
      <c r="D742" s="614" t="s">
        <v>130</v>
      </c>
      <c r="E742" s="501">
        <v>0</v>
      </c>
      <c r="F742" s="502">
        <v>0</v>
      </c>
      <c r="G742" s="502">
        <v>0.19</v>
      </c>
      <c r="H742" s="502">
        <v>0</v>
      </c>
      <c r="I742" s="502">
        <v>0.24</v>
      </c>
      <c r="J742" s="503">
        <v>0.17</v>
      </c>
      <c r="K742" s="504">
        <v>0.41000000000000003</v>
      </c>
      <c r="L742" s="501">
        <v>0</v>
      </c>
      <c r="M742" s="502">
        <v>0</v>
      </c>
      <c r="N742" s="502">
        <v>0.28999999999999998</v>
      </c>
      <c r="O742" s="502">
        <v>0</v>
      </c>
      <c r="P742" s="502">
        <v>0</v>
      </c>
      <c r="Q742" s="503">
        <v>0.8</v>
      </c>
      <c r="R742" s="504">
        <v>0.8</v>
      </c>
      <c r="S742" s="505">
        <f t="shared" si="101"/>
        <v>95.121951219512198</v>
      </c>
    </row>
    <row r="743" spans="1:19" ht="20.100000000000001" customHeight="1">
      <c r="A743" s="497" t="s">
        <v>497</v>
      </c>
      <c r="B743" s="612" t="s">
        <v>498</v>
      </c>
      <c r="C743" s="499" t="s">
        <v>11</v>
      </c>
      <c r="D743" s="614" t="s">
        <v>130</v>
      </c>
      <c r="E743" s="501">
        <v>0.04</v>
      </c>
      <c r="F743" s="502">
        <v>7.24</v>
      </c>
      <c r="G743" s="502">
        <v>2.67</v>
      </c>
      <c r="H743" s="502">
        <v>0</v>
      </c>
      <c r="I743" s="502">
        <v>5.9</v>
      </c>
      <c r="J743" s="503">
        <v>41.65</v>
      </c>
      <c r="K743" s="504">
        <v>47.55</v>
      </c>
      <c r="L743" s="501">
        <v>0.08</v>
      </c>
      <c r="M743" s="502">
        <v>5.99</v>
      </c>
      <c r="N743" s="502">
        <v>4.97</v>
      </c>
      <c r="O743" s="502">
        <v>0</v>
      </c>
      <c r="P743" s="502">
        <v>10.19</v>
      </c>
      <c r="Q743" s="503">
        <v>46.28</v>
      </c>
      <c r="R743" s="504">
        <v>56.47</v>
      </c>
      <c r="S743" s="505">
        <f t="shared" si="101"/>
        <v>18.75920084121978</v>
      </c>
    </row>
    <row r="744" spans="1:19" ht="20.100000000000001" customHeight="1">
      <c r="A744" s="497" t="s">
        <v>824</v>
      </c>
      <c r="B744" s="612" t="s">
        <v>1134</v>
      </c>
      <c r="C744" s="499" t="s">
        <v>11</v>
      </c>
      <c r="D744" s="614" t="s">
        <v>130</v>
      </c>
      <c r="E744" s="501">
        <v>0</v>
      </c>
      <c r="F744" s="502">
        <v>0.19</v>
      </c>
      <c r="G744" s="502">
        <v>0</v>
      </c>
      <c r="H744" s="502">
        <v>0</v>
      </c>
      <c r="I744" s="502">
        <v>0.06</v>
      </c>
      <c r="J744" s="503">
        <v>0.06</v>
      </c>
      <c r="K744" s="504">
        <v>0.12</v>
      </c>
      <c r="L744" s="501">
        <v>0</v>
      </c>
      <c r="M744" s="502">
        <v>0</v>
      </c>
      <c r="N744" s="502">
        <v>0</v>
      </c>
      <c r="O744" s="502">
        <v>0</v>
      </c>
      <c r="P744" s="502">
        <v>0</v>
      </c>
      <c r="Q744" s="503">
        <v>0.51</v>
      </c>
      <c r="R744" s="504">
        <v>0.51</v>
      </c>
      <c r="S744" s="505">
        <f t="shared" si="101"/>
        <v>325</v>
      </c>
    </row>
    <row r="745" spans="1:19" ht="20.100000000000001" customHeight="1">
      <c r="A745" s="497" t="s">
        <v>1080</v>
      </c>
      <c r="B745" s="612" t="s">
        <v>1081</v>
      </c>
      <c r="C745" s="499" t="s">
        <v>11</v>
      </c>
      <c r="D745" s="614" t="s">
        <v>130</v>
      </c>
      <c r="E745" s="501">
        <v>0.01</v>
      </c>
      <c r="F745" s="502">
        <v>0</v>
      </c>
      <c r="G745" s="502">
        <v>0</v>
      </c>
      <c r="H745" s="502">
        <v>0</v>
      </c>
      <c r="I745" s="502">
        <v>0</v>
      </c>
      <c r="J745" s="503">
        <v>0.02</v>
      </c>
      <c r="K745" s="504">
        <v>0.02</v>
      </c>
      <c r="L745" s="501">
        <v>0.01</v>
      </c>
      <c r="M745" s="502">
        <v>0.02</v>
      </c>
      <c r="N745" s="502">
        <v>0</v>
      </c>
      <c r="O745" s="502">
        <v>0</v>
      </c>
      <c r="P745" s="502">
        <v>0</v>
      </c>
      <c r="Q745" s="503">
        <v>0.03</v>
      </c>
      <c r="R745" s="504">
        <v>0.03</v>
      </c>
      <c r="S745" s="505">
        <f t="shared" si="101"/>
        <v>50</v>
      </c>
    </row>
    <row r="746" spans="1:19" ht="20.100000000000001" customHeight="1">
      <c r="A746" s="497" t="s">
        <v>238</v>
      </c>
      <c r="B746" s="612" t="s">
        <v>237</v>
      </c>
      <c r="C746" s="499" t="s">
        <v>11</v>
      </c>
      <c r="D746" s="614" t="s">
        <v>130</v>
      </c>
      <c r="E746" s="501">
        <v>0</v>
      </c>
      <c r="F746" s="502">
        <v>0</v>
      </c>
      <c r="G746" s="502">
        <v>0.05</v>
      </c>
      <c r="H746" s="502">
        <v>0</v>
      </c>
      <c r="I746" s="502">
        <v>0</v>
      </c>
      <c r="J746" s="503">
        <v>1.83</v>
      </c>
      <c r="K746" s="504">
        <v>1.83</v>
      </c>
      <c r="L746" s="501">
        <v>0</v>
      </c>
      <c r="M746" s="502">
        <v>0</v>
      </c>
      <c r="N746" s="502">
        <v>0</v>
      </c>
      <c r="O746" s="502">
        <v>0</v>
      </c>
      <c r="P746" s="502">
        <v>0</v>
      </c>
      <c r="Q746" s="503">
        <v>0</v>
      </c>
      <c r="R746" s="504">
        <v>0</v>
      </c>
      <c r="S746" s="505">
        <f t="shared" si="101"/>
        <v>-100</v>
      </c>
    </row>
    <row r="747" spans="1:19" ht="20.100000000000001" customHeight="1">
      <c r="A747" s="497" t="s">
        <v>25</v>
      </c>
      <c r="B747" s="612" t="s">
        <v>229</v>
      </c>
      <c r="C747" s="499" t="s">
        <v>11</v>
      </c>
      <c r="D747" s="614" t="s">
        <v>130</v>
      </c>
      <c r="E747" s="501">
        <v>0</v>
      </c>
      <c r="F747" s="502">
        <v>0</v>
      </c>
      <c r="G747" s="502">
        <v>0.79</v>
      </c>
      <c r="H747" s="502">
        <v>0</v>
      </c>
      <c r="I747" s="502">
        <v>0</v>
      </c>
      <c r="J747" s="503">
        <v>2.58</v>
      </c>
      <c r="K747" s="504">
        <v>2.58</v>
      </c>
      <c r="L747" s="501">
        <v>0</v>
      </c>
      <c r="M747" s="502">
        <v>0</v>
      </c>
      <c r="N747" s="502">
        <v>0.23</v>
      </c>
      <c r="O747" s="502">
        <v>0</v>
      </c>
      <c r="P747" s="502">
        <v>0.25</v>
      </c>
      <c r="Q747" s="503">
        <v>1.79</v>
      </c>
      <c r="R747" s="504">
        <v>2.04</v>
      </c>
      <c r="S747" s="505">
        <f t="shared" si="101"/>
        <v>-20.93023255813954</v>
      </c>
    </row>
    <row r="748" spans="1:19" ht="20.100000000000001" customHeight="1">
      <c r="A748" s="497" t="s">
        <v>1082</v>
      </c>
      <c r="B748" s="612" t="s">
        <v>1083</v>
      </c>
      <c r="C748" s="499" t="s">
        <v>11</v>
      </c>
      <c r="D748" s="614" t="s">
        <v>130</v>
      </c>
      <c r="E748" s="501">
        <v>0.01</v>
      </c>
      <c r="F748" s="502">
        <v>0</v>
      </c>
      <c r="G748" s="502">
        <v>0</v>
      </c>
      <c r="H748" s="502">
        <v>0</v>
      </c>
      <c r="I748" s="502">
        <v>0</v>
      </c>
      <c r="J748" s="503">
        <v>0.1</v>
      </c>
      <c r="K748" s="504">
        <v>0.1</v>
      </c>
      <c r="L748" s="501">
        <v>0.02</v>
      </c>
      <c r="M748" s="502">
        <v>0.11</v>
      </c>
      <c r="N748" s="502">
        <v>0</v>
      </c>
      <c r="O748" s="502">
        <v>0</v>
      </c>
      <c r="P748" s="502">
        <v>0</v>
      </c>
      <c r="Q748" s="503">
        <v>0.17</v>
      </c>
      <c r="R748" s="504">
        <v>0.17</v>
      </c>
      <c r="S748" s="505">
        <f t="shared" si="101"/>
        <v>70</v>
      </c>
    </row>
    <row r="749" spans="1:19" ht="20.100000000000001" customHeight="1">
      <c r="A749" s="497" t="s">
        <v>1085</v>
      </c>
      <c r="B749" s="612" t="s">
        <v>1084</v>
      </c>
      <c r="C749" s="499" t="s">
        <v>11</v>
      </c>
      <c r="D749" s="614" t="s">
        <v>130</v>
      </c>
      <c r="E749" s="501">
        <v>0.01</v>
      </c>
      <c r="F749" s="502">
        <v>0</v>
      </c>
      <c r="G749" s="502">
        <v>0</v>
      </c>
      <c r="H749" s="502">
        <v>0</v>
      </c>
      <c r="I749" s="502">
        <v>0</v>
      </c>
      <c r="J749" s="503">
        <v>0.09</v>
      </c>
      <c r="K749" s="504">
        <v>0.09</v>
      </c>
      <c r="L749" s="501">
        <v>0.02</v>
      </c>
      <c r="M749" s="502">
        <v>0.1</v>
      </c>
      <c r="N749" s="502">
        <v>0</v>
      </c>
      <c r="O749" s="502">
        <v>0</v>
      </c>
      <c r="P749" s="502">
        <v>0</v>
      </c>
      <c r="Q749" s="503">
        <v>0.17</v>
      </c>
      <c r="R749" s="504">
        <v>0.17</v>
      </c>
      <c r="S749" s="505">
        <f t="shared" si="101"/>
        <v>88.8888888888889</v>
      </c>
    </row>
    <row r="750" spans="1:19" ht="20.100000000000001" customHeight="1">
      <c r="A750" s="497" t="s">
        <v>410</v>
      </c>
      <c r="B750" s="612" t="s">
        <v>316</v>
      </c>
      <c r="C750" s="499" t="s">
        <v>11</v>
      </c>
      <c r="D750" s="614" t="s">
        <v>130</v>
      </c>
      <c r="E750" s="501">
        <v>0</v>
      </c>
      <c r="F750" s="502">
        <v>0.4</v>
      </c>
      <c r="G750" s="502">
        <v>0</v>
      </c>
      <c r="H750" s="502">
        <v>0</v>
      </c>
      <c r="I750" s="502">
        <v>0</v>
      </c>
      <c r="J750" s="503">
        <v>1.32</v>
      </c>
      <c r="K750" s="504">
        <v>1.32</v>
      </c>
      <c r="L750" s="501">
        <v>0</v>
      </c>
      <c r="M750" s="502">
        <v>0</v>
      </c>
      <c r="N750" s="502">
        <v>0</v>
      </c>
      <c r="O750" s="502">
        <v>0</v>
      </c>
      <c r="P750" s="502">
        <v>0</v>
      </c>
      <c r="Q750" s="503">
        <v>0</v>
      </c>
      <c r="R750" s="504">
        <v>0</v>
      </c>
      <c r="S750" s="505">
        <f t="shared" si="101"/>
        <v>-100</v>
      </c>
    </row>
    <row r="751" spans="1:19" ht="20.100000000000001" customHeight="1">
      <c r="A751" s="497" t="s">
        <v>617</v>
      </c>
      <c r="B751" s="612" t="s">
        <v>618</v>
      </c>
      <c r="C751" s="499" t="s">
        <v>11</v>
      </c>
      <c r="D751" s="614" t="s">
        <v>130</v>
      </c>
      <c r="E751" s="501">
        <v>0</v>
      </c>
      <c r="F751" s="502">
        <v>0</v>
      </c>
      <c r="G751" s="502">
        <v>1.56</v>
      </c>
      <c r="H751" s="502">
        <v>0</v>
      </c>
      <c r="I751" s="502">
        <v>0</v>
      </c>
      <c r="J751" s="503">
        <v>1.6</v>
      </c>
      <c r="K751" s="504">
        <v>1.6</v>
      </c>
      <c r="L751" s="501">
        <v>0</v>
      </c>
      <c r="M751" s="502">
        <v>0</v>
      </c>
      <c r="N751" s="502">
        <v>1.1200000000000001</v>
      </c>
      <c r="O751" s="502">
        <v>0</v>
      </c>
      <c r="P751" s="502">
        <v>0.2</v>
      </c>
      <c r="Q751" s="503">
        <v>5.01</v>
      </c>
      <c r="R751" s="504">
        <v>5.21</v>
      </c>
      <c r="S751" s="505">
        <f t="shared" si="101"/>
        <v>225.62499999999997</v>
      </c>
    </row>
    <row r="752" spans="1:19" ht="20.100000000000001" customHeight="1">
      <c r="A752" s="497" t="s">
        <v>228</v>
      </c>
      <c r="B752" s="612" t="s">
        <v>227</v>
      </c>
      <c r="C752" s="499" t="s">
        <v>11</v>
      </c>
      <c r="D752" s="614" t="s">
        <v>130</v>
      </c>
      <c r="E752" s="501">
        <v>0</v>
      </c>
      <c r="F752" s="502">
        <v>0.26</v>
      </c>
      <c r="G752" s="502">
        <v>0.46</v>
      </c>
      <c r="H752" s="502">
        <v>0</v>
      </c>
      <c r="I752" s="502">
        <v>1.07</v>
      </c>
      <c r="J752" s="503">
        <v>0.54</v>
      </c>
      <c r="K752" s="504">
        <v>1.61</v>
      </c>
      <c r="L752" s="501">
        <v>0</v>
      </c>
      <c r="M752" s="502">
        <v>0</v>
      </c>
      <c r="N752" s="502">
        <v>0.16</v>
      </c>
      <c r="O752" s="502">
        <v>0</v>
      </c>
      <c r="P752" s="502">
        <v>0</v>
      </c>
      <c r="Q752" s="503">
        <v>1.9</v>
      </c>
      <c r="R752" s="504">
        <v>1.9</v>
      </c>
      <c r="S752" s="505">
        <f t="shared" si="101"/>
        <v>18.012422360248426</v>
      </c>
    </row>
    <row r="753" spans="1:19" ht="20.100000000000001" customHeight="1">
      <c r="A753" s="497" t="s">
        <v>390</v>
      </c>
      <c r="B753" s="612" t="s">
        <v>499</v>
      </c>
      <c r="C753" s="499" t="s">
        <v>11</v>
      </c>
      <c r="D753" s="614" t="s">
        <v>130</v>
      </c>
      <c r="E753" s="501">
        <v>0.01</v>
      </c>
      <c r="F753" s="502">
        <v>0.72</v>
      </c>
      <c r="G753" s="502">
        <v>3.33</v>
      </c>
      <c r="H753" s="502">
        <v>0</v>
      </c>
      <c r="I753" s="502">
        <v>3.19</v>
      </c>
      <c r="J753" s="503">
        <v>10.74</v>
      </c>
      <c r="K753" s="504">
        <v>13.93</v>
      </c>
      <c r="L753" s="501">
        <v>0</v>
      </c>
      <c r="M753" s="502">
        <v>0</v>
      </c>
      <c r="N753" s="502">
        <v>5.42</v>
      </c>
      <c r="O753" s="502">
        <v>0</v>
      </c>
      <c r="P753" s="502">
        <v>3.79</v>
      </c>
      <c r="Q753" s="503">
        <v>9.0299999999999994</v>
      </c>
      <c r="R753" s="504">
        <v>12.82</v>
      </c>
      <c r="S753" s="505">
        <f t="shared" si="101"/>
        <v>-7.968413496051685</v>
      </c>
    </row>
    <row r="754" spans="1:19" ht="20.100000000000001" customHeight="1">
      <c r="A754" s="497" t="s">
        <v>226</v>
      </c>
      <c r="B754" s="612" t="s">
        <v>225</v>
      </c>
      <c r="C754" s="499" t="s">
        <v>11</v>
      </c>
      <c r="D754" s="614" t="s">
        <v>130</v>
      </c>
      <c r="E754" s="501">
        <v>0.02</v>
      </c>
      <c r="F754" s="502">
        <v>1.17</v>
      </c>
      <c r="G754" s="502">
        <v>9.6300000000000008</v>
      </c>
      <c r="H754" s="502">
        <v>0</v>
      </c>
      <c r="I754" s="502">
        <v>3.85</v>
      </c>
      <c r="J754" s="503">
        <v>23.08</v>
      </c>
      <c r="K754" s="504">
        <v>26.93</v>
      </c>
      <c r="L754" s="501">
        <v>0</v>
      </c>
      <c r="M754" s="502">
        <v>2.13</v>
      </c>
      <c r="N754" s="502">
        <v>9.2899999999999991</v>
      </c>
      <c r="O754" s="502">
        <v>0</v>
      </c>
      <c r="P754" s="502">
        <v>6.05</v>
      </c>
      <c r="Q754" s="503">
        <v>25.51</v>
      </c>
      <c r="R754" s="504">
        <v>31.560000000000002</v>
      </c>
      <c r="S754" s="505">
        <f t="shared" si="101"/>
        <v>17.192721871518767</v>
      </c>
    </row>
    <row r="755" spans="1:19" ht="20.100000000000001" customHeight="1">
      <c r="A755" s="497" t="s">
        <v>1094</v>
      </c>
      <c r="B755" s="612" t="s">
        <v>1095</v>
      </c>
      <c r="C755" s="499" t="s">
        <v>11</v>
      </c>
      <c r="D755" s="614" t="s">
        <v>130</v>
      </c>
      <c r="E755" s="501">
        <v>0.01</v>
      </c>
      <c r="F755" s="502">
        <v>0</v>
      </c>
      <c r="G755" s="502">
        <v>0</v>
      </c>
      <c r="H755" s="502">
        <v>0</v>
      </c>
      <c r="I755" s="502">
        <v>0</v>
      </c>
      <c r="J755" s="503">
        <v>0.14000000000000001</v>
      </c>
      <c r="K755" s="504">
        <v>0.14000000000000001</v>
      </c>
      <c r="L755" s="501">
        <v>0</v>
      </c>
      <c r="M755" s="502">
        <v>0.19</v>
      </c>
      <c r="N755" s="502">
        <v>0</v>
      </c>
      <c r="O755" s="502">
        <v>0</v>
      </c>
      <c r="P755" s="502">
        <v>0</v>
      </c>
      <c r="Q755" s="503">
        <v>0.18</v>
      </c>
      <c r="R755" s="504">
        <v>0.18</v>
      </c>
      <c r="S755" s="505">
        <f t="shared" si="101"/>
        <v>28.571428571428559</v>
      </c>
    </row>
    <row r="756" spans="1:19" ht="20.100000000000001" customHeight="1">
      <c r="A756" s="497" t="s">
        <v>365</v>
      </c>
      <c r="B756" s="498" t="s">
        <v>500</v>
      </c>
      <c r="C756" s="499" t="s">
        <v>11</v>
      </c>
      <c r="D756" s="614" t="s">
        <v>130</v>
      </c>
      <c r="E756" s="501">
        <v>0.03</v>
      </c>
      <c r="F756" s="502">
        <v>1.82</v>
      </c>
      <c r="G756" s="502">
        <v>8.52</v>
      </c>
      <c r="H756" s="502">
        <v>0</v>
      </c>
      <c r="I756" s="502">
        <v>4.1100000000000003</v>
      </c>
      <c r="J756" s="503">
        <v>24.8</v>
      </c>
      <c r="K756" s="504">
        <v>28.91</v>
      </c>
      <c r="L756" s="501">
        <v>0.02</v>
      </c>
      <c r="M756" s="502">
        <v>2.2000000000000002</v>
      </c>
      <c r="N756" s="502">
        <v>9.73</v>
      </c>
      <c r="O756" s="502">
        <v>0.19</v>
      </c>
      <c r="P756" s="502">
        <v>5.55</v>
      </c>
      <c r="Q756" s="503">
        <v>31.12</v>
      </c>
      <c r="R756" s="504">
        <v>36.67</v>
      </c>
      <c r="S756" s="505">
        <f t="shared" si="101"/>
        <v>26.841923209961948</v>
      </c>
    </row>
    <row r="757" spans="1:19" ht="20.100000000000001" customHeight="1">
      <c r="A757" s="508" t="s">
        <v>412</v>
      </c>
      <c r="B757" s="612" t="s">
        <v>501</v>
      </c>
      <c r="C757" s="499" t="s">
        <v>11</v>
      </c>
      <c r="D757" s="614" t="s">
        <v>130</v>
      </c>
      <c r="E757" s="501">
        <v>7.0000000000000007E-2</v>
      </c>
      <c r="F757" s="502">
        <v>3.2</v>
      </c>
      <c r="G757" s="502">
        <v>5.49</v>
      </c>
      <c r="H757" s="502">
        <v>0</v>
      </c>
      <c r="I757" s="502">
        <v>2.57</v>
      </c>
      <c r="J757" s="503">
        <v>24.76</v>
      </c>
      <c r="K757" s="504">
        <v>27.330000000000002</v>
      </c>
      <c r="L757" s="501">
        <v>0.08</v>
      </c>
      <c r="M757" s="502">
        <v>4.2</v>
      </c>
      <c r="N757" s="502">
        <v>5.78</v>
      </c>
      <c r="O757" s="502">
        <v>0</v>
      </c>
      <c r="P757" s="502">
        <v>4.13</v>
      </c>
      <c r="Q757" s="503">
        <v>27.45</v>
      </c>
      <c r="R757" s="504">
        <v>31.58</v>
      </c>
      <c r="S757" s="505">
        <f t="shared" si="101"/>
        <v>15.550676911818506</v>
      </c>
    </row>
    <row r="758" spans="1:19" ht="20.100000000000001" customHeight="1">
      <c r="A758" s="660" t="s">
        <v>360</v>
      </c>
      <c r="B758" s="498" t="s">
        <v>502</v>
      </c>
      <c r="C758" s="499" t="s">
        <v>11</v>
      </c>
      <c r="D758" s="614" t="s">
        <v>130</v>
      </c>
      <c r="E758" s="501">
        <v>0</v>
      </c>
      <c r="F758" s="502">
        <v>0</v>
      </c>
      <c r="G758" s="502">
        <v>1.22</v>
      </c>
      <c r="H758" s="502">
        <v>0</v>
      </c>
      <c r="I758" s="502">
        <v>0.52</v>
      </c>
      <c r="J758" s="503">
        <v>2.92</v>
      </c>
      <c r="K758" s="504">
        <v>3.44</v>
      </c>
      <c r="L758" s="501">
        <v>0</v>
      </c>
      <c r="M758" s="502">
        <v>0.11</v>
      </c>
      <c r="N758" s="502">
        <v>0.89</v>
      </c>
      <c r="O758" s="502">
        <v>0</v>
      </c>
      <c r="P758" s="502">
        <v>0</v>
      </c>
      <c r="Q758" s="503">
        <v>0.56999999999999995</v>
      </c>
      <c r="R758" s="504">
        <v>0.56999999999999995</v>
      </c>
      <c r="S758" s="505">
        <f t="shared" si="101"/>
        <v>-83.430232558139537</v>
      </c>
    </row>
    <row r="759" spans="1:19" ht="20.100000000000001" customHeight="1">
      <c r="A759" s="497" t="s">
        <v>42</v>
      </c>
      <c r="B759" s="498" t="s">
        <v>222</v>
      </c>
      <c r="C759" s="499" t="s">
        <v>11</v>
      </c>
      <c r="D759" s="614" t="s">
        <v>130</v>
      </c>
      <c r="E759" s="501">
        <v>0.05</v>
      </c>
      <c r="F759" s="502">
        <v>3.62</v>
      </c>
      <c r="G759" s="502">
        <v>11.66</v>
      </c>
      <c r="H759" s="502">
        <v>0</v>
      </c>
      <c r="I759" s="502">
        <v>7.76</v>
      </c>
      <c r="J759" s="503">
        <v>63.15</v>
      </c>
      <c r="K759" s="504">
        <v>70.91</v>
      </c>
      <c r="L759" s="501">
        <v>0</v>
      </c>
      <c r="M759" s="502">
        <v>0.56999999999999995</v>
      </c>
      <c r="N759" s="502">
        <v>14.74</v>
      </c>
      <c r="O759" s="502">
        <v>0</v>
      </c>
      <c r="P759" s="502">
        <v>10.32</v>
      </c>
      <c r="Q759" s="503">
        <v>42.45</v>
      </c>
      <c r="R759" s="504">
        <v>52.77</v>
      </c>
      <c r="S759" s="505">
        <f t="shared" si="101"/>
        <v>-25.581723311239589</v>
      </c>
    </row>
    <row r="760" spans="1:19" ht="20.100000000000001" customHeight="1">
      <c r="A760" s="497" t="s">
        <v>393</v>
      </c>
      <c r="B760" s="498" t="s">
        <v>396</v>
      </c>
      <c r="C760" s="499" t="s">
        <v>11</v>
      </c>
      <c r="D760" s="614" t="s">
        <v>130</v>
      </c>
      <c r="E760" s="501">
        <v>0.02</v>
      </c>
      <c r="F760" s="502">
        <v>0</v>
      </c>
      <c r="G760" s="502">
        <v>4.7</v>
      </c>
      <c r="H760" s="502">
        <v>0</v>
      </c>
      <c r="I760" s="502">
        <v>0.16</v>
      </c>
      <c r="J760" s="503">
        <v>17.68</v>
      </c>
      <c r="K760" s="504">
        <v>17.84</v>
      </c>
      <c r="L760" s="501">
        <v>0.01</v>
      </c>
      <c r="M760" s="502">
        <v>0</v>
      </c>
      <c r="N760" s="502">
        <v>5.48</v>
      </c>
      <c r="O760" s="502">
        <v>0</v>
      </c>
      <c r="P760" s="502">
        <v>0.03</v>
      </c>
      <c r="Q760" s="503">
        <v>18.89</v>
      </c>
      <c r="R760" s="504">
        <v>18.920000000000002</v>
      </c>
      <c r="S760" s="505">
        <f t="shared" si="101"/>
        <v>6.0538116591928315</v>
      </c>
    </row>
    <row r="761" spans="1:19" ht="20.100000000000001" customHeight="1">
      <c r="A761" s="497" t="s">
        <v>825</v>
      </c>
      <c r="B761" s="498" t="s">
        <v>826</v>
      </c>
      <c r="C761" s="499" t="s">
        <v>11</v>
      </c>
      <c r="D761" s="614" t="s">
        <v>130</v>
      </c>
      <c r="E761" s="501">
        <v>0</v>
      </c>
      <c r="F761" s="502">
        <v>0</v>
      </c>
      <c r="G761" s="502">
        <v>0.1</v>
      </c>
      <c r="H761" s="502">
        <v>0</v>
      </c>
      <c r="I761" s="502">
        <v>0</v>
      </c>
      <c r="J761" s="503">
        <v>0</v>
      </c>
      <c r="K761" s="504">
        <v>0</v>
      </c>
      <c r="L761" s="501">
        <v>0</v>
      </c>
      <c r="M761" s="502">
        <v>0</v>
      </c>
      <c r="N761" s="502">
        <v>0</v>
      </c>
      <c r="O761" s="502">
        <v>0</v>
      </c>
      <c r="P761" s="502">
        <v>0</v>
      </c>
      <c r="Q761" s="503">
        <v>0.17</v>
      </c>
      <c r="R761" s="504">
        <v>0.17</v>
      </c>
      <c r="S761" s="505" t="e">
        <f t="shared" si="101"/>
        <v>#DIV/0!</v>
      </c>
    </row>
    <row r="762" spans="1:19" ht="20.100000000000001" customHeight="1">
      <c r="A762" s="497" t="s">
        <v>1102</v>
      </c>
      <c r="B762" s="498" t="s">
        <v>1103</v>
      </c>
      <c r="C762" s="499" t="s">
        <v>11</v>
      </c>
      <c r="D762" s="614" t="s">
        <v>130</v>
      </c>
      <c r="E762" s="501">
        <v>0</v>
      </c>
      <c r="F762" s="502">
        <v>0</v>
      </c>
      <c r="G762" s="502">
        <v>0.14000000000000001</v>
      </c>
      <c r="H762" s="502">
        <v>0</v>
      </c>
      <c r="I762" s="502">
        <v>0.19</v>
      </c>
      <c r="J762" s="503">
        <v>0.54</v>
      </c>
      <c r="K762" s="504">
        <v>0.73</v>
      </c>
      <c r="L762" s="501">
        <v>0</v>
      </c>
      <c r="M762" s="502">
        <v>0</v>
      </c>
      <c r="N762" s="502">
        <v>0</v>
      </c>
      <c r="O762" s="502">
        <v>0</v>
      </c>
      <c r="P762" s="502">
        <v>0.44</v>
      </c>
      <c r="Q762" s="503">
        <v>0.17</v>
      </c>
      <c r="R762" s="504">
        <v>0.61</v>
      </c>
      <c r="S762" s="505">
        <f t="shared" si="101"/>
        <v>-16.43835616438356</v>
      </c>
    </row>
    <row r="763" spans="1:19" ht="20.100000000000001" customHeight="1">
      <c r="A763" s="497" t="s">
        <v>827</v>
      </c>
      <c r="B763" s="498" t="s">
        <v>828</v>
      </c>
      <c r="C763" s="499" t="s">
        <v>11</v>
      </c>
      <c r="D763" s="614" t="s">
        <v>195</v>
      </c>
      <c r="E763" s="501">
        <v>0</v>
      </c>
      <c r="F763" s="502">
        <v>0.5</v>
      </c>
      <c r="G763" s="502">
        <v>0</v>
      </c>
      <c r="H763" s="502">
        <v>0</v>
      </c>
      <c r="I763" s="502">
        <v>0</v>
      </c>
      <c r="J763" s="503">
        <v>3.28</v>
      </c>
      <c r="K763" s="504">
        <v>3.28</v>
      </c>
      <c r="L763" s="501">
        <v>0</v>
      </c>
      <c r="M763" s="502">
        <v>0</v>
      </c>
      <c r="N763" s="502">
        <v>0</v>
      </c>
      <c r="O763" s="502">
        <v>0</v>
      </c>
      <c r="P763" s="502">
        <v>0</v>
      </c>
      <c r="Q763" s="503">
        <v>3.64</v>
      </c>
      <c r="R763" s="504">
        <v>3.64</v>
      </c>
      <c r="S763" s="505">
        <f t="shared" si="101"/>
        <v>10.975609756097571</v>
      </c>
    </row>
    <row r="764" spans="1:19" ht="20.100000000000001" customHeight="1">
      <c r="A764" s="521"/>
      <c r="B764" s="524"/>
      <c r="C764" s="562"/>
      <c r="D764" s="520"/>
      <c r="E764" s="521"/>
      <c r="F764" s="522"/>
      <c r="G764" s="522"/>
      <c r="H764" s="522"/>
      <c r="I764" s="522"/>
      <c r="J764" s="523"/>
      <c r="K764" s="524"/>
      <c r="L764" s="521"/>
      <c r="M764" s="522"/>
      <c r="N764" s="522"/>
      <c r="O764" s="522"/>
      <c r="P764" s="522"/>
      <c r="Q764" s="523"/>
      <c r="R764" s="524"/>
      <c r="S764" s="525"/>
    </row>
    <row r="765" spans="1:19" ht="20.100000000000001" customHeight="1">
      <c r="A765" s="571" t="s">
        <v>290</v>
      </c>
      <c r="B765" s="572"/>
      <c r="C765" s="491"/>
      <c r="D765" s="492"/>
      <c r="E765" s="530">
        <f>SUM(E736:E764)</f>
        <v>0.32</v>
      </c>
      <c r="F765" s="531">
        <f t="shared" ref="F765:R765" si="102">SUM(F736:F764)</f>
        <v>19.64</v>
      </c>
      <c r="G765" s="531">
        <f t="shared" si="102"/>
        <v>55.07</v>
      </c>
      <c r="H765" s="531">
        <f t="shared" si="102"/>
        <v>0</v>
      </c>
      <c r="I765" s="531">
        <f t="shared" si="102"/>
        <v>34.459999999999994</v>
      </c>
      <c r="J765" s="531">
        <f t="shared" si="102"/>
        <v>234.6</v>
      </c>
      <c r="K765" s="532">
        <f t="shared" si="102"/>
        <v>269.06</v>
      </c>
      <c r="L765" s="530">
        <f t="shared" si="102"/>
        <v>0.25</v>
      </c>
      <c r="M765" s="531">
        <f t="shared" si="102"/>
        <v>16.34</v>
      </c>
      <c r="N765" s="531">
        <f t="shared" si="102"/>
        <v>63.03</v>
      </c>
      <c r="O765" s="531">
        <f t="shared" si="102"/>
        <v>0.19</v>
      </c>
      <c r="P765" s="531">
        <f t="shared" si="102"/>
        <v>45.79</v>
      </c>
      <c r="Q765" s="531">
        <f t="shared" si="102"/>
        <v>229.71999999999997</v>
      </c>
      <c r="R765" s="532">
        <f t="shared" si="102"/>
        <v>275.51</v>
      </c>
      <c r="S765" s="533">
        <f t="shared" ref="S765" si="103">((R765/K765)-1)*100</f>
        <v>2.3972348175128166</v>
      </c>
    </row>
    <row r="766" spans="1:19" ht="20.100000000000001" customHeight="1">
      <c r="A766" s="557"/>
      <c r="B766" s="558"/>
      <c r="C766" s="559"/>
      <c r="D766" s="520"/>
      <c r="E766" s="538"/>
      <c r="F766" s="538"/>
      <c r="G766" s="538"/>
      <c r="H766" s="538"/>
      <c r="I766" s="538"/>
      <c r="J766" s="539"/>
      <c r="K766" s="538"/>
      <c r="L766" s="538"/>
      <c r="M766" s="538"/>
      <c r="N766" s="538"/>
      <c r="O766" s="538"/>
      <c r="P766" s="538"/>
      <c r="Q766" s="539"/>
      <c r="R766" s="538"/>
      <c r="S766" s="540"/>
    </row>
    <row r="767" spans="1:19" ht="20.100000000000001" customHeight="1">
      <c r="A767" s="473"/>
      <c r="B767" s="474"/>
      <c r="C767" s="475"/>
      <c r="D767" s="476"/>
      <c r="E767" s="1375" t="s">
        <v>1467</v>
      </c>
      <c r="F767" s="1376"/>
      <c r="G767" s="1376"/>
      <c r="H767" s="1376"/>
      <c r="I767" s="1376"/>
      <c r="J767" s="1376"/>
      <c r="K767" s="1377"/>
      <c r="L767" s="1375" t="s">
        <v>1468</v>
      </c>
      <c r="M767" s="1376"/>
      <c r="N767" s="1376"/>
      <c r="O767" s="1376"/>
      <c r="P767" s="1376"/>
      <c r="Q767" s="1376"/>
      <c r="R767" s="1377"/>
      <c r="S767" s="477"/>
    </row>
    <row r="768" spans="1:19" ht="39.950000000000003" customHeight="1">
      <c r="A768" s="479" t="s">
        <v>248</v>
      </c>
      <c r="B768" s="480" t="s">
        <v>57</v>
      </c>
      <c r="C768" s="481" t="s">
        <v>249</v>
      </c>
      <c r="D768" s="482" t="s">
        <v>250</v>
      </c>
      <c r="E768" s="483" t="s">
        <v>1405</v>
      </c>
      <c r="F768" s="484" t="s">
        <v>1499</v>
      </c>
      <c r="G768" s="818" t="s">
        <v>1498</v>
      </c>
      <c r="H768" s="845" t="s">
        <v>1513</v>
      </c>
      <c r="I768" s="845" t="s">
        <v>1514</v>
      </c>
      <c r="J768" s="818" t="s">
        <v>1406</v>
      </c>
      <c r="K768" s="274" t="s">
        <v>1515</v>
      </c>
      <c r="L768" s="483" t="s">
        <v>1405</v>
      </c>
      <c r="M768" s="484" t="s">
        <v>1499</v>
      </c>
      <c r="N768" s="818" t="s">
        <v>1498</v>
      </c>
      <c r="O768" s="845" t="s">
        <v>1513</v>
      </c>
      <c r="P768" s="845" t="s">
        <v>1514</v>
      </c>
      <c r="Q768" s="818" t="s">
        <v>1406</v>
      </c>
      <c r="R768" s="274" t="s">
        <v>1515</v>
      </c>
      <c r="S768" s="487" t="s">
        <v>1140</v>
      </c>
    </row>
    <row r="769" spans="1:19" ht="20.100000000000001" customHeight="1">
      <c r="A769" s="573" t="s">
        <v>260</v>
      </c>
      <c r="B769" s="574" t="s">
        <v>261</v>
      </c>
      <c r="C769" s="491" t="s">
        <v>60</v>
      </c>
      <c r="D769" s="492"/>
      <c r="E769" s="493" t="s">
        <v>60</v>
      </c>
      <c r="F769" s="494"/>
      <c r="G769" s="494"/>
      <c r="H769" s="494"/>
      <c r="I769" s="494"/>
      <c r="J769" s="494" t="s">
        <v>60</v>
      </c>
      <c r="K769" s="495"/>
      <c r="L769" s="493" t="s">
        <v>60</v>
      </c>
      <c r="M769" s="494" t="s">
        <v>60</v>
      </c>
      <c r="N769" s="494"/>
      <c r="O769" s="494"/>
      <c r="P769" s="494"/>
      <c r="Q769" s="494"/>
      <c r="R769" s="495" t="s">
        <v>60</v>
      </c>
      <c r="S769" s="496"/>
    </row>
    <row r="770" spans="1:19" ht="20.100000000000001" customHeight="1">
      <c r="A770" s="497" t="s">
        <v>355</v>
      </c>
      <c r="B770" s="498" t="s">
        <v>479</v>
      </c>
      <c r="C770" s="499" t="s">
        <v>11</v>
      </c>
      <c r="D770" s="614" t="s">
        <v>135</v>
      </c>
      <c r="E770" s="501">
        <v>0</v>
      </c>
      <c r="F770" s="502">
        <v>0</v>
      </c>
      <c r="G770" s="502">
        <v>4.17</v>
      </c>
      <c r="H770" s="502">
        <v>0</v>
      </c>
      <c r="I770" s="502">
        <v>1.34</v>
      </c>
      <c r="J770" s="503">
        <v>10.14</v>
      </c>
      <c r="K770" s="504">
        <v>11.48</v>
      </c>
      <c r="L770" s="501">
        <v>0</v>
      </c>
      <c r="M770" s="502">
        <v>0</v>
      </c>
      <c r="N770" s="502">
        <v>5.34</v>
      </c>
      <c r="O770" s="502">
        <v>0</v>
      </c>
      <c r="P770" s="502">
        <v>1.82</v>
      </c>
      <c r="Q770" s="503">
        <v>13.22</v>
      </c>
      <c r="R770" s="504">
        <v>15.040000000000001</v>
      </c>
      <c r="S770" s="505">
        <f>((R770/K770)-1)*100</f>
        <v>31.010452961672485</v>
      </c>
    </row>
    <row r="771" spans="1:19" ht="20.100000000000001" customHeight="1">
      <c r="A771" s="497" t="s">
        <v>833</v>
      </c>
      <c r="B771" s="498" t="s">
        <v>834</v>
      </c>
      <c r="C771" s="499" t="s">
        <v>11</v>
      </c>
      <c r="D771" s="614" t="s">
        <v>135</v>
      </c>
      <c r="E771" s="501">
        <v>0</v>
      </c>
      <c r="F771" s="502">
        <v>0</v>
      </c>
      <c r="G771" s="502">
        <v>0.21</v>
      </c>
      <c r="H771" s="502">
        <v>0</v>
      </c>
      <c r="I771" s="502">
        <v>0</v>
      </c>
      <c r="J771" s="503">
        <v>0.61</v>
      </c>
      <c r="K771" s="504">
        <v>0.61</v>
      </c>
      <c r="L771" s="501">
        <v>0</v>
      </c>
      <c r="M771" s="502">
        <v>0</v>
      </c>
      <c r="N771" s="502">
        <v>0</v>
      </c>
      <c r="O771" s="502">
        <v>0</v>
      </c>
      <c r="P771" s="502">
        <v>0</v>
      </c>
      <c r="Q771" s="503">
        <v>0.43</v>
      </c>
      <c r="R771" s="504">
        <v>0.43</v>
      </c>
      <c r="S771" s="505">
        <f>((R771/K771)-1)*100</f>
        <v>-29.508196721311474</v>
      </c>
    </row>
    <row r="772" spans="1:19" ht="20.100000000000001" customHeight="1">
      <c r="A772" s="497" t="s">
        <v>236</v>
      </c>
      <c r="B772" s="498" t="s">
        <v>315</v>
      </c>
      <c r="C772" s="499" t="s">
        <v>11</v>
      </c>
      <c r="D772" s="614" t="s">
        <v>132</v>
      </c>
      <c r="E772" s="501">
        <v>0</v>
      </c>
      <c r="F772" s="502">
        <v>0.25</v>
      </c>
      <c r="G772" s="502">
        <v>0.7</v>
      </c>
      <c r="H772" s="502">
        <v>0</v>
      </c>
      <c r="I772" s="502">
        <v>0.18</v>
      </c>
      <c r="J772" s="503">
        <v>3.53</v>
      </c>
      <c r="K772" s="504">
        <v>3.71</v>
      </c>
      <c r="L772" s="501">
        <v>0</v>
      </c>
      <c r="M772" s="502">
        <v>0.2</v>
      </c>
      <c r="N772" s="502">
        <v>0.11</v>
      </c>
      <c r="O772" s="502">
        <v>0</v>
      </c>
      <c r="P772" s="502">
        <v>0.64</v>
      </c>
      <c r="Q772" s="503">
        <v>3.34</v>
      </c>
      <c r="R772" s="504">
        <v>3.98</v>
      </c>
      <c r="S772" s="505">
        <f>((R772/K772)-1)*100</f>
        <v>7.2776280323450182</v>
      </c>
    </row>
    <row r="773" spans="1:19" ht="20.100000000000001" customHeight="1">
      <c r="A773" s="497" t="s">
        <v>1093</v>
      </c>
      <c r="B773" s="498" t="s">
        <v>1092</v>
      </c>
      <c r="C773" s="499" t="s">
        <v>11</v>
      </c>
      <c r="D773" s="614" t="s">
        <v>132</v>
      </c>
      <c r="E773" s="501">
        <v>0</v>
      </c>
      <c r="F773" s="502">
        <v>0.32</v>
      </c>
      <c r="G773" s="502">
        <v>0.14000000000000001</v>
      </c>
      <c r="H773" s="502">
        <v>0</v>
      </c>
      <c r="I773" s="502">
        <v>0</v>
      </c>
      <c r="J773" s="503">
        <v>0.24</v>
      </c>
      <c r="K773" s="504">
        <v>0.24</v>
      </c>
      <c r="L773" s="501">
        <v>0</v>
      </c>
      <c r="M773" s="502">
        <v>0</v>
      </c>
      <c r="N773" s="502">
        <v>0</v>
      </c>
      <c r="O773" s="502">
        <v>0</v>
      </c>
      <c r="P773" s="502">
        <v>0</v>
      </c>
      <c r="Q773" s="503">
        <v>0</v>
      </c>
      <c r="R773" s="504">
        <v>0</v>
      </c>
      <c r="S773" s="505">
        <f>((R773/K773)-1)*100</f>
        <v>-100</v>
      </c>
    </row>
    <row r="774" spans="1:19" ht="20.100000000000001" customHeight="1">
      <c r="A774" s="497" t="s">
        <v>340</v>
      </c>
      <c r="B774" s="498" t="s">
        <v>503</v>
      </c>
      <c r="C774" s="499" t="s">
        <v>11</v>
      </c>
      <c r="D774" s="614" t="s">
        <v>132</v>
      </c>
      <c r="E774" s="501">
        <v>0</v>
      </c>
      <c r="F774" s="502">
        <v>0</v>
      </c>
      <c r="G774" s="502">
        <v>1.24</v>
      </c>
      <c r="H774" s="502">
        <v>0</v>
      </c>
      <c r="I774" s="502">
        <v>0.11</v>
      </c>
      <c r="J774" s="503">
        <v>4.92</v>
      </c>
      <c r="K774" s="504">
        <v>5.03</v>
      </c>
      <c r="L774" s="501">
        <v>0</v>
      </c>
      <c r="M774" s="502">
        <v>0</v>
      </c>
      <c r="N774" s="502">
        <v>0.84</v>
      </c>
      <c r="O774" s="502">
        <v>0</v>
      </c>
      <c r="P774" s="502">
        <v>0</v>
      </c>
      <c r="Q774" s="503">
        <v>5.43</v>
      </c>
      <c r="R774" s="504">
        <v>5.43</v>
      </c>
      <c r="S774" s="505">
        <f>((R774/K774)-1)*100</f>
        <v>7.9522862823061535</v>
      </c>
    </row>
    <row r="775" spans="1:19" ht="20.100000000000001" customHeight="1">
      <c r="A775" s="517"/>
      <c r="B775" s="518"/>
      <c r="C775" s="519"/>
      <c r="D775" s="520"/>
      <c r="E775" s="521"/>
      <c r="F775" s="522"/>
      <c r="G775" s="522"/>
      <c r="H775" s="522"/>
      <c r="I775" s="522"/>
      <c r="J775" s="523"/>
      <c r="K775" s="524"/>
      <c r="L775" s="521"/>
      <c r="M775" s="522"/>
      <c r="N775" s="522"/>
      <c r="O775" s="522"/>
      <c r="P775" s="522"/>
      <c r="Q775" s="523"/>
      <c r="R775" s="524"/>
      <c r="S775" s="525"/>
    </row>
    <row r="776" spans="1:19" ht="20.100000000000001" customHeight="1">
      <c r="A776" s="728" t="s">
        <v>829</v>
      </c>
      <c r="B776" s="729"/>
      <c r="C776" s="491"/>
      <c r="D776" s="492"/>
      <c r="E776" s="530">
        <f>SUM(E769:E775)</f>
        <v>0</v>
      </c>
      <c r="F776" s="531">
        <f t="shared" ref="F776:R776" si="104">SUM(F769:F775)</f>
        <v>0.57000000000000006</v>
      </c>
      <c r="G776" s="531">
        <f t="shared" si="104"/>
        <v>6.46</v>
      </c>
      <c r="H776" s="531">
        <f t="shared" si="104"/>
        <v>0</v>
      </c>
      <c r="I776" s="531">
        <f t="shared" si="104"/>
        <v>1.6300000000000001</v>
      </c>
      <c r="J776" s="531">
        <f t="shared" si="104"/>
        <v>19.439999999999998</v>
      </c>
      <c r="K776" s="532">
        <f t="shared" si="104"/>
        <v>21.07</v>
      </c>
      <c r="L776" s="530">
        <f t="shared" si="104"/>
        <v>0</v>
      </c>
      <c r="M776" s="531">
        <f t="shared" si="104"/>
        <v>0.2</v>
      </c>
      <c r="N776" s="531">
        <f t="shared" si="104"/>
        <v>6.29</v>
      </c>
      <c r="O776" s="531">
        <f t="shared" si="104"/>
        <v>0</v>
      </c>
      <c r="P776" s="531">
        <f t="shared" si="104"/>
        <v>2.46</v>
      </c>
      <c r="Q776" s="531">
        <f t="shared" si="104"/>
        <v>22.42</v>
      </c>
      <c r="R776" s="532">
        <f t="shared" si="104"/>
        <v>24.88</v>
      </c>
      <c r="S776" s="533">
        <f t="shared" ref="S776" si="105">((R776/K776)-1)*100</f>
        <v>18.082581869957281</v>
      </c>
    </row>
    <row r="777" spans="1:19" ht="20.100000000000001" customHeight="1">
      <c r="A777" s="557"/>
      <c r="B777" s="558"/>
      <c r="C777" s="559"/>
      <c r="D777" s="520"/>
      <c r="E777" s="538"/>
      <c r="F777" s="538"/>
      <c r="G777" s="538"/>
      <c r="H777" s="538"/>
      <c r="I777" s="538"/>
      <c r="J777" s="539"/>
      <c r="K777" s="538"/>
      <c r="L777" s="538"/>
      <c r="M777" s="538"/>
      <c r="N777" s="538"/>
      <c r="O777" s="538"/>
      <c r="P777" s="538"/>
      <c r="Q777" s="539"/>
      <c r="R777" s="538"/>
      <c r="S777" s="540"/>
    </row>
    <row r="778" spans="1:19" ht="20.100000000000001" customHeight="1">
      <c r="A778" s="473"/>
      <c r="B778" s="474"/>
      <c r="C778" s="475"/>
      <c r="D778" s="476"/>
      <c r="E778" s="1375" t="s">
        <v>1467</v>
      </c>
      <c r="F778" s="1376"/>
      <c r="G778" s="1376"/>
      <c r="H778" s="1376"/>
      <c r="I778" s="1376"/>
      <c r="J778" s="1376"/>
      <c r="K778" s="1377"/>
      <c r="L778" s="1375" t="s">
        <v>1468</v>
      </c>
      <c r="M778" s="1376"/>
      <c r="N778" s="1376"/>
      <c r="O778" s="1376"/>
      <c r="P778" s="1376"/>
      <c r="Q778" s="1376"/>
      <c r="R778" s="1377"/>
      <c r="S778" s="477"/>
    </row>
    <row r="779" spans="1:19" ht="39.950000000000003" customHeight="1">
      <c r="A779" s="479" t="s">
        <v>248</v>
      </c>
      <c r="B779" s="480" t="s">
        <v>57</v>
      </c>
      <c r="C779" s="481" t="s">
        <v>249</v>
      </c>
      <c r="D779" s="482" t="s">
        <v>250</v>
      </c>
      <c r="E779" s="483" t="s">
        <v>1405</v>
      </c>
      <c r="F779" s="484" t="s">
        <v>1499</v>
      </c>
      <c r="G779" s="818" t="s">
        <v>1498</v>
      </c>
      <c r="H779" s="845" t="s">
        <v>1513</v>
      </c>
      <c r="I779" s="845" t="s">
        <v>1514</v>
      </c>
      <c r="J779" s="818" t="s">
        <v>1406</v>
      </c>
      <c r="K779" s="274" t="s">
        <v>1515</v>
      </c>
      <c r="L779" s="483" t="s">
        <v>1405</v>
      </c>
      <c r="M779" s="484" t="s">
        <v>1499</v>
      </c>
      <c r="N779" s="818" t="s">
        <v>1498</v>
      </c>
      <c r="O779" s="845" t="s">
        <v>1513</v>
      </c>
      <c r="P779" s="845" t="s">
        <v>1514</v>
      </c>
      <c r="Q779" s="818" t="s">
        <v>1406</v>
      </c>
      <c r="R779" s="274" t="s">
        <v>1515</v>
      </c>
      <c r="S779" s="487" t="s">
        <v>1140</v>
      </c>
    </row>
    <row r="780" spans="1:19" ht="20.100000000000001" customHeight="1">
      <c r="A780" s="582" t="s">
        <v>830</v>
      </c>
      <c r="B780" s="730" t="s">
        <v>831</v>
      </c>
      <c r="C780" s="665"/>
      <c r="D780" s="581"/>
      <c r="E780" s="493"/>
      <c r="F780" s="494"/>
      <c r="G780" s="494"/>
      <c r="H780" s="494"/>
      <c r="I780" s="494"/>
      <c r="J780" s="494" t="s">
        <v>60</v>
      </c>
      <c r="K780" s="495"/>
      <c r="L780" s="493" t="s">
        <v>60</v>
      </c>
      <c r="M780" s="494" t="s">
        <v>60</v>
      </c>
      <c r="N780" s="494"/>
      <c r="O780" s="494"/>
      <c r="P780" s="494"/>
      <c r="Q780" s="494"/>
      <c r="R780" s="495" t="s">
        <v>60</v>
      </c>
      <c r="S780" s="496"/>
    </row>
    <row r="781" spans="1:19" ht="20.100000000000001" customHeight="1">
      <c r="A781" s="552" t="s">
        <v>835</v>
      </c>
      <c r="B781" s="615" t="s">
        <v>836</v>
      </c>
      <c r="C781" s="547" t="s">
        <v>11</v>
      </c>
      <c r="D781" s="731" t="s">
        <v>136</v>
      </c>
      <c r="E781" s="732">
        <v>0.01</v>
      </c>
      <c r="F781" s="733">
        <v>0</v>
      </c>
      <c r="G781" s="733">
        <v>0.36</v>
      </c>
      <c r="H781" s="733">
        <v>0</v>
      </c>
      <c r="I781" s="733">
        <v>0</v>
      </c>
      <c r="J781" s="734">
        <v>1.08</v>
      </c>
      <c r="K781" s="504">
        <v>1.08</v>
      </c>
      <c r="L781" s="732">
        <v>0.01</v>
      </c>
      <c r="M781" s="733">
        <v>0</v>
      </c>
      <c r="N781" s="733">
        <v>0.3</v>
      </c>
      <c r="O781" s="733">
        <v>0</v>
      </c>
      <c r="P781" s="733">
        <v>0</v>
      </c>
      <c r="Q781" s="734">
        <v>1.1100000000000001</v>
      </c>
      <c r="R781" s="504">
        <v>1.1100000000000001</v>
      </c>
      <c r="S781" s="505">
        <f t="shared" ref="S781:S782" si="106">((R781/K781)-1)*100</f>
        <v>2.7777777777777901</v>
      </c>
    </row>
    <row r="782" spans="1:19" ht="20.100000000000001" customHeight="1">
      <c r="A782" s="552" t="s">
        <v>39</v>
      </c>
      <c r="B782" s="615" t="s">
        <v>221</v>
      </c>
      <c r="C782" s="547" t="s">
        <v>11</v>
      </c>
      <c r="D782" s="731" t="s">
        <v>136</v>
      </c>
      <c r="E782" s="732">
        <v>0</v>
      </c>
      <c r="F782" s="733">
        <v>0.99</v>
      </c>
      <c r="G782" s="733">
        <v>0.67</v>
      </c>
      <c r="H782" s="733">
        <v>0</v>
      </c>
      <c r="I782" s="733">
        <v>0.41</v>
      </c>
      <c r="J782" s="734">
        <v>3.43</v>
      </c>
      <c r="K782" s="504">
        <v>3.8400000000000003</v>
      </c>
      <c r="L782" s="732">
        <v>0</v>
      </c>
      <c r="M782" s="733">
        <v>0.56000000000000005</v>
      </c>
      <c r="N782" s="733">
        <v>0.47</v>
      </c>
      <c r="O782" s="733">
        <v>0</v>
      </c>
      <c r="P782" s="733">
        <v>0.45</v>
      </c>
      <c r="Q782" s="734">
        <v>3.62</v>
      </c>
      <c r="R782" s="504">
        <v>4.07</v>
      </c>
      <c r="S782" s="505">
        <f t="shared" si="106"/>
        <v>5.9895833333333259</v>
      </c>
    </row>
    <row r="783" spans="1:19" ht="20.100000000000001" customHeight="1">
      <c r="A783" s="552"/>
      <c r="B783" s="553"/>
      <c r="C783" s="547"/>
      <c r="D783" s="520"/>
      <c r="E783" s="521"/>
      <c r="F783" s="522"/>
      <c r="G783" s="522"/>
      <c r="H783" s="522"/>
      <c r="I783" s="522"/>
      <c r="J783" s="523"/>
      <c r="K783" s="524"/>
      <c r="L783" s="521"/>
      <c r="M783" s="522"/>
      <c r="N783" s="522"/>
      <c r="O783" s="522"/>
      <c r="P783" s="522"/>
      <c r="Q783" s="523"/>
      <c r="R783" s="524"/>
      <c r="S783" s="525"/>
    </row>
    <row r="784" spans="1:19" ht="20.100000000000001" customHeight="1">
      <c r="A784" s="622" t="s">
        <v>832</v>
      </c>
      <c r="B784" s="623"/>
      <c r="C784" s="491"/>
      <c r="D784" s="492"/>
      <c r="E784" s="530">
        <f>SUM(E780:E783)</f>
        <v>0.01</v>
      </c>
      <c r="F784" s="531">
        <f t="shared" ref="F784:R784" si="107">SUM(F780:F783)</f>
        <v>0.99</v>
      </c>
      <c r="G784" s="531">
        <f t="shared" si="107"/>
        <v>1.03</v>
      </c>
      <c r="H784" s="531">
        <f t="shared" si="107"/>
        <v>0</v>
      </c>
      <c r="I784" s="531">
        <f t="shared" si="107"/>
        <v>0.41</v>
      </c>
      <c r="J784" s="531">
        <f t="shared" si="107"/>
        <v>4.51</v>
      </c>
      <c r="K784" s="532">
        <f t="shared" si="107"/>
        <v>4.92</v>
      </c>
      <c r="L784" s="530">
        <f t="shared" si="107"/>
        <v>0.01</v>
      </c>
      <c r="M784" s="531">
        <f t="shared" si="107"/>
        <v>0.56000000000000005</v>
      </c>
      <c r="N784" s="531">
        <f t="shared" si="107"/>
        <v>0.77</v>
      </c>
      <c r="O784" s="531">
        <f t="shared" si="107"/>
        <v>0</v>
      </c>
      <c r="P784" s="531">
        <f t="shared" si="107"/>
        <v>0.45</v>
      </c>
      <c r="Q784" s="531">
        <f t="shared" si="107"/>
        <v>4.7300000000000004</v>
      </c>
      <c r="R784" s="532">
        <f t="shared" si="107"/>
        <v>5.1800000000000006</v>
      </c>
      <c r="S784" s="533">
        <f t="shared" ref="S784" si="108">((R784/K784)-1)*100</f>
        <v>5.2845528455284674</v>
      </c>
    </row>
    <row r="785" spans="1:19" ht="20.100000000000001" customHeight="1">
      <c r="A785" s="557"/>
      <c r="B785" s="558"/>
      <c r="C785" s="559"/>
      <c r="D785" s="520"/>
      <c r="E785" s="538"/>
      <c r="F785" s="538"/>
      <c r="G785" s="538"/>
      <c r="H785" s="538"/>
      <c r="I785" s="538"/>
      <c r="J785" s="539"/>
      <c r="K785" s="538"/>
      <c r="L785" s="538"/>
      <c r="M785" s="538"/>
      <c r="N785" s="538"/>
      <c r="O785" s="538"/>
      <c r="P785" s="538"/>
      <c r="Q785" s="539"/>
      <c r="R785" s="538"/>
      <c r="S785" s="540"/>
    </row>
    <row r="786" spans="1:19" ht="20.100000000000001" customHeight="1">
      <c r="A786" s="473"/>
      <c r="B786" s="474"/>
      <c r="C786" s="475"/>
      <c r="D786" s="476"/>
      <c r="E786" s="1375" t="s">
        <v>1467</v>
      </c>
      <c r="F786" s="1376"/>
      <c r="G786" s="1376"/>
      <c r="H786" s="1376"/>
      <c r="I786" s="1376"/>
      <c r="J786" s="1376"/>
      <c r="K786" s="1377"/>
      <c r="L786" s="1375" t="s">
        <v>1468</v>
      </c>
      <c r="M786" s="1376"/>
      <c r="N786" s="1376"/>
      <c r="O786" s="1376"/>
      <c r="P786" s="1376"/>
      <c r="Q786" s="1376"/>
      <c r="R786" s="1377"/>
      <c r="S786" s="477"/>
    </row>
    <row r="787" spans="1:19" ht="39.950000000000003" customHeight="1">
      <c r="A787" s="479" t="s">
        <v>248</v>
      </c>
      <c r="B787" s="480" t="s">
        <v>57</v>
      </c>
      <c r="C787" s="481" t="s">
        <v>249</v>
      </c>
      <c r="D787" s="482" t="s">
        <v>250</v>
      </c>
      <c r="E787" s="483" t="s">
        <v>1405</v>
      </c>
      <c r="F787" s="484" t="s">
        <v>1499</v>
      </c>
      <c r="G787" s="818" t="s">
        <v>1498</v>
      </c>
      <c r="H787" s="845" t="s">
        <v>1513</v>
      </c>
      <c r="I787" s="845" t="s">
        <v>1514</v>
      </c>
      <c r="J787" s="818" t="s">
        <v>1406</v>
      </c>
      <c r="K787" s="274" t="s">
        <v>1515</v>
      </c>
      <c r="L787" s="483" t="s">
        <v>1405</v>
      </c>
      <c r="M787" s="484" t="s">
        <v>1499</v>
      </c>
      <c r="N787" s="818" t="s">
        <v>1498</v>
      </c>
      <c r="O787" s="845" t="s">
        <v>1513</v>
      </c>
      <c r="P787" s="845" t="s">
        <v>1514</v>
      </c>
      <c r="Q787" s="818" t="s">
        <v>1406</v>
      </c>
      <c r="R787" s="274" t="s">
        <v>1515</v>
      </c>
      <c r="S787" s="487" t="s">
        <v>1140</v>
      </c>
    </row>
    <row r="788" spans="1:19" ht="20.100000000000001" customHeight="1">
      <c r="A788" s="630" t="s">
        <v>864</v>
      </c>
      <c r="B788" s="631" t="s">
        <v>875</v>
      </c>
      <c r="C788" s="491" t="s">
        <v>60</v>
      </c>
      <c r="D788" s="492"/>
      <c r="E788" s="493" t="s">
        <v>60</v>
      </c>
      <c r="F788" s="494"/>
      <c r="G788" s="494"/>
      <c r="H788" s="494"/>
      <c r="I788" s="494"/>
      <c r="J788" s="494" t="s">
        <v>60</v>
      </c>
      <c r="K788" s="495"/>
      <c r="L788" s="493" t="s">
        <v>60</v>
      </c>
      <c r="M788" s="494" t="s">
        <v>60</v>
      </c>
      <c r="N788" s="494"/>
      <c r="O788" s="494"/>
      <c r="P788" s="494"/>
      <c r="Q788" s="494"/>
      <c r="R788" s="495" t="s">
        <v>60</v>
      </c>
      <c r="S788" s="496"/>
    </row>
    <row r="789" spans="1:19" ht="19.5" customHeight="1">
      <c r="A789" s="552" t="s">
        <v>1279</v>
      </c>
      <c r="B789" s="615" t="s">
        <v>1457</v>
      </c>
      <c r="C789" s="547" t="s">
        <v>1144</v>
      </c>
      <c r="D789" s="314" t="s">
        <v>864</v>
      </c>
      <c r="E789" s="732">
        <v>0</v>
      </c>
      <c r="F789" s="733">
        <v>0</v>
      </c>
      <c r="G789" s="733">
        <v>0</v>
      </c>
      <c r="H789" s="733">
        <v>0</v>
      </c>
      <c r="I789" s="733">
        <v>0</v>
      </c>
      <c r="J789" s="734">
        <v>0</v>
      </c>
      <c r="K789" s="735">
        <v>0</v>
      </c>
      <c r="L789" s="732">
        <v>0.05</v>
      </c>
      <c r="M789" s="733">
        <v>0</v>
      </c>
      <c r="N789" s="733">
        <v>0</v>
      </c>
      <c r="O789" s="733">
        <v>0</v>
      </c>
      <c r="P789" s="733">
        <v>0</v>
      </c>
      <c r="Q789" s="734">
        <v>0.28000000000000003</v>
      </c>
      <c r="R789" s="524">
        <v>0.28000000000000003</v>
      </c>
      <c r="S789" s="525" t="e">
        <f t="shared" ref="S789" si="109">((R789/K789)-1)*100</f>
        <v>#DIV/0!</v>
      </c>
    </row>
    <row r="790" spans="1:19" ht="20.100000000000001" customHeight="1">
      <c r="A790" s="552"/>
      <c r="B790" s="546"/>
      <c r="C790" s="547"/>
      <c r="D790" s="520"/>
      <c r="E790" s="521"/>
      <c r="F790" s="522"/>
      <c r="G790" s="522"/>
      <c r="H790" s="522"/>
      <c r="I790" s="522"/>
      <c r="J790" s="523"/>
      <c r="K790" s="524"/>
      <c r="L790" s="521"/>
      <c r="M790" s="522"/>
      <c r="N790" s="522"/>
      <c r="O790" s="522"/>
      <c r="P790" s="522"/>
      <c r="Q790" s="523"/>
      <c r="R790" s="524"/>
      <c r="S790" s="525"/>
    </row>
    <row r="791" spans="1:19" ht="20.100000000000001" customHeight="1">
      <c r="A791" s="736" t="s">
        <v>1136</v>
      </c>
      <c r="B791" s="737"/>
      <c r="C791" s="491"/>
      <c r="D791" s="492"/>
      <c r="E791" s="530">
        <f>SUM(E788:E790)</f>
        <v>0</v>
      </c>
      <c r="F791" s="531">
        <f t="shared" ref="F791:R791" si="110">SUM(F788:F790)</f>
        <v>0</v>
      </c>
      <c r="G791" s="531">
        <f t="shared" si="110"/>
        <v>0</v>
      </c>
      <c r="H791" s="531">
        <f t="shared" si="110"/>
        <v>0</v>
      </c>
      <c r="I791" s="531">
        <f t="shared" si="110"/>
        <v>0</v>
      </c>
      <c r="J791" s="531">
        <f t="shared" si="110"/>
        <v>0</v>
      </c>
      <c r="K791" s="532">
        <f t="shared" si="110"/>
        <v>0</v>
      </c>
      <c r="L791" s="530">
        <f t="shared" si="110"/>
        <v>0.05</v>
      </c>
      <c r="M791" s="531">
        <f t="shared" si="110"/>
        <v>0</v>
      </c>
      <c r="N791" s="531">
        <f t="shared" si="110"/>
        <v>0</v>
      </c>
      <c r="O791" s="531">
        <f t="shared" si="110"/>
        <v>0</v>
      </c>
      <c r="P791" s="531">
        <f t="shared" si="110"/>
        <v>0</v>
      </c>
      <c r="Q791" s="531">
        <f t="shared" si="110"/>
        <v>0.28000000000000003</v>
      </c>
      <c r="R791" s="532">
        <f t="shared" si="110"/>
        <v>0.28000000000000003</v>
      </c>
      <c r="S791" s="533" t="e">
        <f t="shared" ref="S791" si="111">((R791/K791)-1)*100</f>
        <v>#DIV/0!</v>
      </c>
    </row>
    <row r="792" spans="1:19" ht="20.100000000000001" customHeight="1">
      <c r="A792" s="536"/>
      <c r="B792" s="536"/>
      <c r="C792" s="536"/>
      <c r="D792" s="638"/>
      <c r="E792" s="639"/>
      <c r="F792" s="639"/>
      <c r="G792" s="639"/>
      <c r="H792" s="639"/>
      <c r="I792" s="639"/>
      <c r="J792" s="640"/>
      <c r="K792" s="639"/>
      <c r="L792" s="639"/>
      <c r="M792" s="639"/>
      <c r="N792" s="639"/>
      <c r="O792" s="639"/>
      <c r="P792" s="639"/>
      <c r="Q792" s="640"/>
      <c r="R792" s="639"/>
      <c r="S792" s="641"/>
    </row>
    <row r="793" spans="1:19" ht="20.100000000000001" customHeight="1">
      <c r="A793" s="338" t="s">
        <v>293</v>
      </c>
      <c r="B793" s="300"/>
      <c r="C793" s="642"/>
      <c r="D793" s="492"/>
      <c r="E793" s="598">
        <f>SUM(E651:E792)/2</f>
        <v>1.1100000000000001</v>
      </c>
      <c r="F793" s="599">
        <f t="shared" ref="F793:I793" si="112">SUM(F651:F792)/2</f>
        <v>70.77000000000001</v>
      </c>
      <c r="G793" s="599">
        <f t="shared" si="112"/>
        <v>174.47000000000003</v>
      </c>
      <c r="H793" s="599">
        <f t="shared" si="112"/>
        <v>0.77</v>
      </c>
      <c r="I793" s="599">
        <f t="shared" si="112"/>
        <v>158.06000000000006</v>
      </c>
      <c r="J793" s="599">
        <f t="shared" ref="J793:P793" si="113">SUM(J651:J792)/2</f>
        <v>775.18</v>
      </c>
      <c r="K793" s="600">
        <f t="shared" si="113"/>
        <v>933.23999999999967</v>
      </c>
      <c r="L793" s="598">
        <f t="shared" si="113"/>
        <v>0.97000000000000031</v>
      </c>
      <c r="M793" s="599">
        <f t="shared" si="113"/>
        <v>48.099999999999994</v>
      </c>
      <c r="N793" s="599">
        <f t="shared" si="113"/>
        <v>216.57000000000005</v>
      </c>
      <c r="O793" s="599">
        <f t="shared" si="113"/>
        <v>3.3600000000000003</v>
      </c>
      <c r="P793" s="599">
        <f t="shared" si="113"/>
        <v>190.47999999999996</v>
      </c>
      <c r="Q793" s="599">
        <f>SUM(Q651:Q792)/2</f>
        <v>811.09999999999991</v>
      </c>
      <c r="R793" s="600">
        <f>SUM(R651:R792)/2</f>
        <v>1001.58</v>
      </c>
      <c r="S793" s="533">
        <f t="shared" ref="S793:S794" si="114">((R793/K793)-1)*100</f>
        <v>7.3228751446573703</v>
      </c>
    </row>
    <row r="794" spans="1:19" ht="20.100000000000001" customHeight="1">
      <c r="A794" s="338" t="s">
        <v>294</v>
      </c>
      <c r="B794" s="300"/>
      <c r="C794" s="642"/>
      <c r="D794" s="492"/>
      <c r="E794" s="598">
        <v>1.1000000000000001</v>
      </c>
      <c r="F794" s="599">
        <v>70.760000000000005</v>
      </c>
      <c r="G794" s="599">
        <v>174.47</v>
      </c>
      <c r="H794" s="599">
        <v>0.77</v>
      </c>
      <c r="I794" s="599">
        <v>158.03</v>
      </c>
      <c r="J794" s="599">
        <v>775.17</v>
      </c>
      <c r="K794" s="600">
        <f>SUM(I794:J794)</f>
        <v>933.19999999999993</v>
      </c>
      <c r="L794" s="598">
        <v>0.98</v>
      </c>
      <c r="M794" s="599">
        <v>48.11</v>
      </c>
      <c r="N794" s="599">
        <v>216.59</v>
      </c>
      <c r="O794" s="599">
        <v>3.37</v>
      </c>
      <c r="P794" s="599">
        <v>190.44</v>
      </c>
      <c r="Q794" s="599">
        <v>811.09</v>
      </c>
      <c r="R794" s="600">
        <f>SUM(P794:Q794)</f>
        <v>1001.53</v>
      </c>
      <c r="S794" s="533">
        <f t="shared" si="114"/>
        <v>7.3221174453493409</v>
      </c>
    </row>
    <row r="795" spans="1:19" ht="20.100000000000001" customHeight="1">
      <c r="A795" s="534"/>
      <c r="B795" s="536"/>
      <c r="C795" s="536"/>
      <c r="D795" s="638"/>
      <c r="E795" s="639"/>
      <c r="F795" s="639"/>
      <c r="G795" s="639"/>
      <c r="H795" s="639"/>
      <c r="I795" s="639"/>
      <c r="J795" s="640"/>
      <c r="K795" s="639"/>
      <c r="L795" s="639"/>
      <c r="M795" s="639"/>
      <c r="N795" s="639"/>
      <c r="O795" s="639"/>
      <c r="P795" s="639"/>
      <c r="Q795" s="640"/>
      <c r="R795" s="639"/>
      <c r="S795" s="641"/>
    </row>
    <row r="796" spans="1:19" ht="20.100000000000001" customHeight="1">
      <c r="A796" s="586"/>
      <c r="B796" s="587"/>
      <c r="C796" s="587"/>
      <c r="D796" s="588"/>
      <c r="E796" s="589"/>
      <c r="F796" s="589"/>
      <c r="G796" s="589"/>
      <c r="H796" s="589"/>
      <c r="I796" s="589"/>
      <c r="J796" s="590"/>
      <c r="K796" s="589"/>
      <c r="L796" s="589"/>
      <c r="M796" s="589"/>
      <c r="N796" s="589"/>
      <c r="O796" s="589"/>
      <c r="P796" s="589"/>
      <c r="Q796" s="590"/>
      <c r="R796" s="589"/>
      <c r="S796" s="591"/>
    </row>
    <row r="797" spans="1:19" ht="30" customHeight="1">
      <c r="A797" s="825" t="s">
        <v>302</v>
      </c>
      <c r="B797" s="826" t="s">
        <v>8</v>
      </c>
      <c r="C797" s="719"/>
      <c r="D797" s="332"/>
      <c r="E797" s="719"/>
      <c r="F797" s="719"/>
      <c r="G797" s="719"/>
      <c r="H797" s="719"/>
      <c r="I797" s="719"/>
      <c r="J797" s="719"/>
      <c r="K797" s="466"/>
      <c r="L797" s="719"/>
      <c r="M797" s="719"/>
      <c r="N797" s="719"/>
      <c r="O797" s="719"/>
      <c r="P797" s="719"/>
      <c r="Q797" s="719"/>
      <c r="R797" s="719"/>
      <c r="S797" s="467"/>
    </row>
    <row r="798" spans="1:19" ht="20.100000000000001" customHeight="1">
      <c r="A798" s="607"/>
      <c r="B798" s="607"/>
      <c r="C798" s="607"/>
      <c r="D798" s="720"/>
      <c r="E798" s="607"/>
      <c r="F798" s="607"/>
      <c r="G798" s="607"/>
      <c r="H798" s="607"/>
      <c r="I798" s="607"/>
      <c r="J798" s="609"/>
      <c r="K798" s="607"/>
      <c r="L798" s="607"/>
      <c r="M798" s="607"/>
      <c r="N798" s="607"/>
      <c r="O798" s="607"/>
      <c r="P798" s="607"/>
      <c r="Q798" s="609"/>
      <c r="R798" s="607"/>
      <c r="S798" s="610"/>
    </row>
    <row r="799" spans="1:19" ht="20.100000000000001" customHeight="1">
      <c r="A799" s="473"/>
      <c r="B799" s="474"/>
      <c r="C799" s="475"/>
      <c r="D799" s="476"/>
      <c r="E799" s="1375" t="s">
        <v>1467</v>
      </c>
      <c r="F799" s="1376"/>
      <c r="G799" s="1376"/>
      <c r="H799" s="1376"/>
      <c r="I799" s="1376"/>
      <c r="J799" s="1376"/>
      <c r="K799" s="1377"/>
      <c r="L799" s="1375" t="s">
        <v>1468</v>
      </c>
      <c r="M799" s="1376"/>
      <c r="N799" s="1376"/>
      <c r="O799" s="1376"/>
      <c r="P799" s="1376"/>
      <c r="Q799" s="1376"/>
      <c r="R799" s="1377"/>
      <c r="S799" s="477"/>
    </row>
    <row r="800" spans="1:19" ht="39.950000000000003" customHeight="1">
      <c r="A800" s="479" t="s">
        <v>248</v>
      </c>
      <c r="B800" s="480" t="s">
        <v>57</v>
      </c>
      <c r="C800" s="481" t="s">
        <v>249</v>
      </c>
      <c r="D800" s="482" t="s">
        <v>250</v>
      </c>
      <c r="E800" s="483" t="s">
        <v>1405</v>
      </c>
      <c r="F800" s="484" t="s">
        <v>1499</v>
      </c>
      <c r="G800" s="818" t="s">
        <v>1498</v>
      </c>
      <c r="H800" s="845" t="s">
        <v>1513</v>
      </c>
      <c r="I800" s="845" t="s">
        <v>1514</v>
      </c>
      <c r="J800" s="818" t="s">
        <v>1406</v>
      </c>
      <c r="K800" s="274" t="s">
        <v>1515</v>
      </c>
      <c r="L800" s="483" t="s">
        <v>1405</v>
      </c>
      <c r="M800" s="484" t="s">
        <v>1499</v>
      </c>
      <c r="N800" s="818" t="s">
        <v>1498</v>
      </c>
      <c r="O800" s="845" t="s">
        <v>1513</v>
      </c>
      <c r="P800" s="845" t="s">
        <v>1514</v>
      </c>
      <c r="Q800" s="818" t="s">
        <v>1406</v>
      </c>
      <c r="R800" s="274" t="s">
        <v>1515</v>
      </c>
      <c r="S800" s="487" t="s">
        <v>1140</v>
      </c>
    </row>
    <row r="801" spans="1:19" ht="20.100000000000001" customHeight="1">
      <c r="A801" s="497" t="s">
        <v>837</v>
      </c>
      <c r="B801" s="643" t="s">
        <v>838</v>
      </c>
      <c r="C801" s="644" t="s">
        <v>839</v>
      </c>
      <c r="D801" s="645" t="s">
        <v>774</v>
      </c>
      <c r="E801" s="501">
        <v>0</v>
      </c>
      <c r="F801" s="502">
        <v>0.04</v>
      </c>
      <c r="G801" s="502">
        <v>0</v>
      </c>
      <c r="H801" s="502">
        <v>0</v>
      </c>
      <c r="I801" s="502">
        <v>0</v>
      </c>
      <c r="J801" s="503">
        <v>0.31</v>
      </c>
      <c r="K801" s="504">
        <v>0.31</v>
      </c>
      <c r="L801" s="501">
        <v>0</v>
      </c>
      <c r="M801" s="502">
        <v>0.19</v>
      </c>
      <c r="N801" s="502">
        <v>0</v>
      </c>
      <c r="O801" s="502">
        <v>0</v>
      </c>
      <c r="P801" s="502">
        <v>0</v>
      </c>
      <c r="Q801" s="503">
        <v>0.11</v>
      </c>
      <c r="R801" s="504">
        <v>0.11</v>
      </c>
      <c r="S801" s="505">
        <f t="shared" ref="S801" si="115">((R801/K801)-1)*100</f>
        <v>-64.516129032258064</v>
      </c>
    </row>
    <row r="802" spans="1:19" ht="20.100000000000001" customHeight="1">
      <c r="A802" s="497"/>
      <c r="B802" s="643"/>
      <c r="C802" s="644"/>
      <c r="D802" s="645"/>
      <c r="E802" s="501"/>
      <c r="F802" s="502"/>
      <c r="G802" s="502"/>
      <c r="H802" s="502"/>
      <c r="I802" s="502"/>
      <c r="J802" s="503"/>
      <c r="K802" s="504"/>
      <c r="L802" s="501"/>
      <c r="M802" s="502"/>
      <c r="N802" s="502"/>
      <c r="O802" s="502"/>
      <c r="P802" s="502"/>
      <c r="Q802" s="503"/>
      <c r="R802" s="504"/>
      <c r="S802" s="505"/>
    </row>
    <row r="803" spans="1:19" ht="20.100000000000001" customHeight="1">
      <c r="A803" s="497" t="s">
        <v>318</v>
      </c>
      <c r="B803" s="643" t="s">
        <v>319</v>
      </c>
      <c r="C803" s="644" t="s">
        <v>15</v>
      </c>
      <c r="D803" s="645" t="s">
        <v>132</v>
      </c>
      <c r="E803" s="501">
        <v>0</v>
      </c>
      <c r="F803" s="502">
        <v>0.31</v>
      </c>
      <c r="G803" s="502">
        <v>7.0000000000000007E-2</v>
      </c>
      <c r="H803" s="502">
        <v>0</v>
      </c>
      <c r="I803" s="502">
        <v>0</v>
      </c>
      <c r="J803" s="503">
        <v>0.7</v>
      </c>
      <c r="K803" s="504">
        <v>0.7</v>
      </c>
      <c r="L803" s="501">
        <v>0</v>
      </c>
      <c r="M803" s="502">
        <v>0</v>
      </c>
      <c r="N803" s="502">
        <v>0</v>
      </c>
      <c r="O803" s="502">
        <v>0</v>
      </c>
      <c r="P803" s="502">
        <v>0</v>
      </c>
      <c r="Q803" s="503">
        <v>0</v>
      </c>
      <c r="R803" s="504">
        <v>0</v>
      </c>
      <c r="S803" s="505">
        <f t="shared" ref="S803:S804" si="116">((R803/K803)-1)*100</f>
        <v>-100</v>
      </c>
    </row>
    <row r="804" spans="1:19" ht="20.100000000000001" customHeight="1">
      <c r="A804" s="497" t="s">
        <v>840</v>
      </c>
      <c r="B804" s="643" t="s">
        <v>841</v>
      </c>
      <c r="C804" s="644" t="s">
        <v>15</v>
      </c>
      <c r="D804" s="645" t="s">
        <v>127</v>
      </c>
      <c r="E804" s="501">
        <v>0</v>
      </c>
      <c r="F804" s="502">
        <v>0</v>
      </c>
      <c r="G804" s="502">
        <v>0</v>
      </c>
      <c r="H804" s="502">
        <v>0</v>
      </c>
      <c r="I804" s="502">
        <v>0.48</v>
      </c>
      <c r="J804" s="503">
        <v>0.57999999999999996</v>
      </c>
      <c r="K804" s="504">
        <v>1.06</v>
      </c>
      <c r="L804" s="501">
        <v>0</v>
      </c>
      <c r="M804" s="502">
        <v>0</v>
      </c>
      <c r="N804" s="502">
        <v>0</v>
      </c>
      <c r="O804" s="502">
        <v>0</v>
      </c>
      <c r="P804" s="502">
        <v>0</v>
      </c>
      <c r="Q804" s="503">
        <v>0</v>
      </c>
      <c r="R804" s="504">
        <v>0</v>
      </c>
      <c r="S804" s="505">
        <f t="shared" si="116"/>
        <v>-100</v>
      </c>
    </row>
    <row r="805" spans="1:19" ht="20.100000000000001" customHeight="1">
      <c r="A805" s="552"/>
      <c r="B805" s="753"/>
      <c r="C805" s="547"/>
      <c r="D805" s="520"/>
      <c r="E805" s="563"/>
      <c r="F805" s="522"/>
      <c r="G805" s="522"/>
      <c r="H805" s="522"/>
      <c r="I805" s="522"/>
      <c r="J805" s="523"/>
      <c r="K805" s="524"/>
      <c r="L805" s="521"/>
      <c r="M805" s="522"/>
      <c r="N805" s="522"/>
      <c r="O805" s="522"/>
      <c r="P805" s="522"/>
      <c r="Q805" s="523"/>
      <c r="R805" s="524"/>
      <c r="S805" s="525"/>
    </row>
    <row r="806" spans="1:19" ht="20.100000000000001" customHeight="1">
      <c r="A806" s="552" t="s">
        <v>1487</v>
      </c>
      <c r="B806" s="753"/>
      <c r="C806" s="547"/>
      <c r="D806" s="520"/>
      <c r="E806" s="770">
        <v>3.41</v>
      </c>
      <c r="F806" s="771">
        <v>9.01</v>
      </c>
      <c r="G806" s="771">
        <v>3.76</v>
      </c>
      <c r="H806" s="771">
        <v>0.03</v>
      </c>
      <c r="I806" s="771">
        <v>1.43</v>
      </c>
      <c r="J806" s="772">
        <v>21.15</v>
      </c>
      <c r="K806" s="773">
        <v>22.58</v>
      </c>
      <c r="L806" s="770">
        <v>3.02</v>
      </c>
      <c r="M806" s="771">
        <v>3.22</v>
      </c>
      <c r="N806" s="771">
        <v>4.29</v>
      </c>
      <c r="O806" s="771">
        <v>0.36</v>
      </c>
      <c r="P806" s="771">
        <v>1.91</v>
      </c>
      <c r="Q806" s="772">
        <v>23</v>
      </c>
      <c r="R806" s="773">
        <v>24.91</v>
      </c>
      <c r="S806" s="774">
        <f t="shared" ref="S806" si="117">((R806/K806)-1)*100</f>
        <v>10.318866253321524</v>
      </c>
    </row>
    <row r="807" spans="1:19" ht="19.5" customHeight="1">
      <c r="A807" s="552" t="s">
        <v>1488</v>
      </c>
      <c r="B807" s="753"/>
      <c r="C807" s="547"/>
      <c r="D807" s="520"/>
      <c r="E807" s="777">
        <v>0.6</v>
      </c>
      <c r="F807" s="778">
        <v>53.48</v>
      </c>
      <c r="G807" s="778">
        <v>87.28</v>
      </c>
      <c r="H807" s="778">
        <v>1</v>
      </c>
      <c r="I807" s="778">
        <v>44.77</v>
      </c>
      <c r="J807" s="779">
        <v>478.88</v>
      </c>
      <c r="K807" s="780">
        <v>523.65</v>
      </c>
      <c r="L807" s="777">
        <v>1.03</v>
      </c>
      <c r="M807" s="778">
        <v>50.34</v>
      </c>
      <c r="N807" s="778">
        <v>76.819999999999993</v>
      </c>
      <c r="O807" s="778">
        <v>0.25</v>
      </c>
      <c r="P807" s="778">
        <v>52.02</v>
      </c>
      <c r="Q807" s="779">
        <v>498.85</v>
      </c>
      <c r="R807" s="780">
        <v>550.87</v>
      </c>
      <c r="S807" s="781"/>
    </row>
    <row r="808" spans="1:19" ht="19.5" customHeight="1">
      <c r="A808" s="552"/>
      <c r="B808" s="753"/>
      <c r="C808" s="547"/>
      <c r="D808" s="520"/>
      <c r="E808" s="777"/>
      <c r="F808" s="778"/>
      <c r="G808" s="778"/>
      <c r="H808" s="778"/>
      <c r="I808" s="778"/>
      <c r="J808" s="779"/>
      <c r="K808" s="780"/>
      <c r="L808" s="777"/>
      <c r="M808" s="778"/>
      <c r="N808" s="778"/>
      <c r="O808" s="778"/>
      <c r="P808" s="778"/>
      <c r="Q808" s="779"/>
      <c r="R808" s="780"/>
      <c r="S808" s="781"/>
    </row>
    <row r="809" spans="1:19" ht="20.100000000000001" customHeight="1">
      <c r="A809" s="338" t="s">
        <v>303</v>
      </c>
      <c r="B809" s="300"/>
      <c r="C809" s="754"/>
      <c r="D809" s="755"/>
      <c r="E809" s="756">
        <f>SUM(E801:E808)</f>
        <v>4.01</v>
      </c>
      <c r="F809" s="757">
        <f t="shared" ref="F809:Q809" si="118">SUM(F801:F808)</f>
        <v>62.839999999999996</v>
      </c>
      <c r="G809" s="757">
        <f t="shared" si="118"/>
        <v>91.11</v>
      </c>
      <c r="H809" s="757">
        <f t="shared" si="118"/>
        <v>1.03</v>
      </c>
      <c r="I809" s="757">
        <f t="shared" si="118"/>
        <v>46.68</v>
      </c>
      <c r="J809" s="757">
        <f t="shared" si="118"/>
        <v>501.62</v>
      </c>
      <c r="K809" s="758">
        <f t="shared" si="118"/>
        <v>548.29999999999995</v>
      </c>
      <c r="L809" s="756">
        <f t="shared" si="118"/>
        <v>4.05</v>
      </c>
      <c r="M809" s="757">
        <f t="shared" si="118"/>
        <v>53.75</v>
      </c>
      <c r="N809" s="757">
        <f t="shared" si="118"/>
        <v>81.11</v>
      </c>
      <c r="O809" s="757">
        <f t="shared" si="118"/>
        <v>0.61</v>
      </c>
      <c r="P809" s="757">
        <f t="shared" si="118"/>
        <v>53.93</v>
      </c>
      <c r="Q809" s="757">
        <f t="shared" si="118"/>
        <v>521.96</v>
      </c>
      <c r="R809" s="758">
        <f>SUM(R801:R808)</f>
        <v>575.89</v>
      </c>
      <c r="S809" s="533">
        <f t="shared" ref="S809:S810" si="119">((R809/K809)-1)*100</f>
        <v>5.0319168338500919</v>
      </c>
    </row>
    <row r="810" spans="1:19" ht="20.100000000000001" customHeight="1" thickBot="1">
      <c r="A810" s="339" t="s">
        <v>304</v>
      </c>
      <c r="B810" s="333"/>
      <c r="C810" s="759"/>
      <c r="D810" s="760"/>
      <c r="E810" s="761">
        <v>4.01</v>
      </c>
      <c r="F810" s="762">
        <v>62.49</v>
      </c>
      <c r="G810" s="762">
        <v>91.04</v>
      </c>
      <c r="H810" s="762">
        <v>1.04</v>
      </c>
      <c r="I810" s="762">
        <v>46.19</v>
      </c>
      <c r="J810" s="762">
        <v>500.03</v>
      </c>
      <c r="K810" s="827">
        <f>SUM(I810:J810)</f>
        <v>546.22</v>
      </c>
      <c r="L810" s="761">
        <v>4.05</v>
      </c>
      <c r="M810" s="762">
        <v>53.56</v>
      </c>
      <c r="N810" s="762">
        <v>81.11</v>
      </c>
      <c r="O810" s="762">
        <v>0.61</v>
      </c>
      <c r="P810" s="762">
        <v>53.93</v>
      </c>
      <c r="Q810" s="762">
        <v>521.85</v>
      </c>
      <c r="R810" s="763">
        <f>SUM(P810:Q810)</f>
        <v>575.78</v>
      </c>
      <c r="S810" s="764">
        <f t="shared" si="119"/>
        <v>5.4117388598000638</v>
      </c>
    </row>
    <row r="811" spans="1:19" ht="20.100000000000001" customHeight="1">
      <c r="A811" s="828"/>
      <c r="B811" s="829"/>
      <c r="C811" s="830"/>
      <c r="D811" s="831"/>
      <c r="E811" s="832"/>
      <c r="F811" s="832"/>
      <c r="G811" s="832"/>
      <c r="H811" s="832"/>
      <c r="I811" s="832"/>
      <c r="J811" s="833"/>
      <c r="K811" s="832"/>
      <c r="L811" s="832"/>
      <c r="M811" s="832"/>
      <c r="N811" s="832"/>
      <c r="O811" s="832"/>
      <c r="P811" s="832"/>
      <c r="Q811" s="833"/>
      <c r="R811" s="832"/>
      <c r="S811" s="834"/>
    </row>
    <row r="812" spans="1:19" ht="20.100000000000001" customHeight="1">
      <c r="A812" s="587"/>
      <c r="B812" s="459"/>
      <c r="C812" s="804"/>
      <c r="D812" s="676"/>
      <c r="E812" s="839"/>
      <c r="F812" s="839"/>
      <c r="G812" s="839"/>
      <c r="H812" s="839"/>
      <c r="I812" s="839"/>
      <c r="J812" s="461"/>
      <c r="K812" s="839"/>
      <c r="L812" s="839"/>
      <c r="M812" s="839"/>
      <c r="N812" s="839"/>
      <c r="O812" s="839"/>
      <c r="P812" s="839"/>
      <c r="Q812" s="461"/>
      <c r="R812" s="839"/>
      <c r="S812" s="634"/>
    </row>
    <row r="813" spans="1:19" ht="20.100000000000001" customHeight="1">
      <c r="A813" s="587"/>
      <c r="B813" s="459"/>
      <c r="C813" s="804"/>
      <c r="D813" s="676"/>
      <c r="E813" s="839"/>
      <c r="F813" s="839"/>
      <c r="G813" s="839"/>
      <c r="H813" s="839"/>
      <c r="I813" s="839"/>
      <c r="J813" s="461"/>
      <c r="K813" s="839"/>
      <c r="L813" s="839"/>
      <c r="M813" s="839"/>
      <c r="N813" s="839"/>
      <c r="O813" s="839"/>
      <c r="P813" s="839"/>
      <c r="Q813" s="461"/>
      <c r="R813" s="839"/>
      <c r="S813" s="634"/>
    </row>
    <row r="814" spans="1:19" ht="20.100000000000001" customHeight="1">
      <c r="A814" s="473"/>
      <c r="B814" s="474"/>
      <c r="C814" s="475"/>
      <c r="D814" s="476"/>
      <c r="E814" s="1375" t="s">
        <v>1467</v>
      </c>
      <c r="F814" s="1376"/>
      <c r="G814" s="1376"/>
      <c r="H814" s="1376"/>
      <c r="I814" s="1376"/>
      <c r="J814" s="1376"/>
      <c r="K814" s="1377"/>
      <c r="L814" s="1375" t="s">
        <v>1468</v>
      </c>
      <c r="M814" s="1376"/>
      <c r="N814" s="1376"/>
      <c r="O814" s="1376"/>
      <c r="P814" s="1376"/>
      <c r="Q814" s="1376"/>
      <c r="R814" s="1377"/>
      <c r="S814" s="477"/>
    </row>
    <row r="815" spans="1:19" ht="39.950000000000003" customHeight="1" thickBot="1">
      <c r="A815" s="479" t="s">
        <v>248</v>
      </c>
      <c r="B815" s="480" t="s">
        <v>57</v>
      </c>
      <c r="C815" s="481" t="s">
        <v>249</v>
      </c>
      <c r="D815" s="482" t="s">
        <v>250</v>
      </c>
      <c r="E815" s="483" t="s">
        <v>1405</v>
      </c>
      <c r="F815" s="484" t="s">
        <v>1499</v>
      </c>
      <c r="G815" s="818" t="s">
        <v>1498</v>
      </c>
      <c r="H815" s="818" t="s">
        <v>1496</v>
      </c>
      <c r="I815" s="818" t="s">
        <v>1497</v>
      </c>
      <c r="J815" s="818" t="s">
        <v>1406</v>
      </c>
      <c r="K815" s="274" t="s">
        <v>1473</v>
      </c>
      <c r="L815" s="486" t="s">
        <v>1405</v>
      </c>
      <c r="M815" s="484" t="s">
        <v>1490</v>
      </c>
      <c r="N815" s="818" t="s">
        <v>1498</v>
      </c>
      <c r="O815" s="818" t="s">
        <v>1496</v>
      </c>
      <c r="P815" s="818" t="s">
        <v>1497</v>
      </c>
      <c r="Q815" s="818" t="s">
        <v>1406</v>
      </c>
      <c r="R815" s="274" t="s">
        <v>1473</v>
      </c>
      <c r="S815" s="487" t="s">
        <v>1140</v>
      </c>
    </row>
    <row r="816" spans="1:19" s="838" customFormat="1" ht="50.1" customHeight="1" thickBot="1">
      <c r="A816" s="383" t="s">
        <v>305</v>
      </c>
      <c r="B816" s="334"/>
      <c r="C816" s="797"/>
      <c r="D816" s="798"/>
      <c r="E816" s="799">
        <f t="shared" ref="E816:R816" si="120">E809+E315+E301+E793+E642+E260+E84+E278</f>
        <v>6.68</v>
      </c>
      <c r="F816" s="800">
        <f t="shared" si="120"/>
        <v>289.34000000000003</v>
      </c>
      <c r="G816" s="800">
        <f t="shared" si="120"/>
        <v>483.14</v>
      </c>
      <c r="H816" s="800">
        <f t="shared" si="120"/>
        <v>2.27</v>
      </c>
      <c r="I816" s="800">
        <f t="shared" si="120"/>
        <v>376.94000000000011</v>
      </c>
      <c r="J816" s="801">
        <f t="shared" si="120"/>
        <v>3320.3200000000006</v>
      </c>
      <c r="K816" s="802">
        <f t="shared" si="120"/>
        <v>3697.26</v>
      </c>
      <c r="L816" s="799">
        <f t="shared" si="120"/>
        <v>6.5400000000000009</v>
      </c>
      <c r="M816" s="800">
        <f t="shared" si="120"/>
        <v>251.97</v>
      </c>
      <c r="N816" s="800">
        <f t="shared" si="120"/>
        <v>539.04000000000008</v>
      </c>
      <c r="O816" s="800">
        <f t="shared" si="120"/>
        <v>4.08</v>
      </c>
      <c r="P816" s="800">
        <f t="shared" si="120"/>
        <v>446.74</v>
      </c>
      <c r="Q816" s="801">
        <f t="shared" si="120"/>
        <v>3242.39</v>
      </c>
      <c r="R816" s="802">
        <f t="shared" si="120"/>
        <v>3689.1300000000006</v>
      </c>
      <c r="S816" s="764">
        <f t="shared" ref="S816:S817" si="121">((R816/K816)-1)*100</f>
        <v>-0.2198925690916953</v>
      </c>
    </row>
    <row r="817" spans="1:19" s="838" customFormat="1" ht="50.1" customHeight="1" thickBot="1">
      <c r="A817" s="383" t="s">
        <v>306</v>
      </c>
      <c r="B817" s="334"/>
      <c r="C817" s="797"/>
      <c r="D817" s="798"/>
      <c r="E817" s="799">
        <f t="shared" ref="E817:R817" si="122">SUM(E810,E316,E302,E794,E643,E261,E85,E279)</f>
        <v>6.7299999999999986</v>
      </c>
      <c r="F817" s="800">
        <f t="shared" si="122"/>
        <v>288.99</v>
      </c>
      <c r="G817" s="800">
        <f t="shared" si="122"/>
        <v>480.87</v>
      </c>
      <c r="H817" s="800">
        <f t="shared" si="122"/>
        <v>2.2800000000000002</v>
      </c>
      <c r="I817" s="800">
        <f t="shared" si="122"/>
        <v>375.80999999999995</v>
      </c>
      <c r="J817" s="801">
        <f t="shared" si="122"/>
        <v>3314.14</v>
      </c>
      <c r="K817" s="802">
        <f t="shared" si="122"/>
        <v>3689.95</v>
      </c>
      <c r="L817" s="799">
        <f t="shared" si="122"/>
        <v>6.5699999999999994</v>
      </c>
      <c r="M817" s="800">
        <f t="shared" si="122"/>
        <v>251.64999999999998</v>
      </c>
      <c r="N817" s="800">
        <f t="shared" si="122"/>
        <v>537.52</v>
      </c>
      <c r="O817" s="800">
        <f t="shared" si="122"/>
        <v>4.09</v>
      </c>
      <c r="P817" s="800">
        <f t="shared" si="122"/>
        <v>446.45</v>
      </c>
      <c r="Q817" s="801">
        <f t="shared" si="122"/>
        <v>3234.7</v>
      </c>
      <c r="R817" s="802">
        <f t="shared" si="122"/>
        <v>3683.28</v>
      </c>
      <c r="S817" s="803">
        <f t="shared" si="121"/>
        <v>-0.18076125692758627</v>
      </c>
    </row>
    <row r="818" spans="1:19" ht="20.100000000000001" customHeight="1">
      <c r="A818" s="332"/>
      <c r="B818" s="332"/>
      <c r="C818" s="804"/>
      <c r="D818" s="676"/>
      <c r="E818" s="805"/>
      <c r="F818" s="805"/>
      <c r="G818" s="805"/>
      <c r="H818" s="805"/>
      <c r="I818" s="805"/>
      <c r="J818" s="806"/>
      <c r="K818" s="805"/>
      <c r="L818" s="805"/>
      <c r="M818" s="805"/>
      <c r="N818" s="805"/>
      <c r="O818" s="805"/>
      <c r="P818" s="805"/>
      <c r="Q818" s="806"/>
      <c r="R818" s="805"/>
      <c r="S818" s="699"/>
    </row>
  </sheetData>
  <mergeCells count="66">
    <mergeCell ref="E814:K814"/>
    <mergeCell ref="L814:R814"/>
    <mergeCell ref="E778:K778"/>
    <mergeCell ref="L778:R778"/>
    <mergeCell ref="E786:K786"/>
    <mergeCell ref="L786:R786"/>
    <mergeCell ref="E799:K799"/>
    <mergeCell ref="L799:R799"/>
    <mergeCell ref="E709:K709"/>
    <mergeCell ref="L709:R709"/>
    <mergeCell ref="E734:K734"/>
    <mergeCell ref="L734:R734"/>
    <mergeCell ref="E767:K767"/>
    <mergeCell ref="L767:R767"/>
    <mergeCell ref="A608:B608"/>
    <mergeCell ref="E618:K618"/>
    <mergeCell ref="L618:R618"/>
    <mergeCell ref="E649:K649"/>
    <mergeCell ref="L649:R649"/>
    <mergeCell ref="E307:K307"/>
    <mergeCell ref="L307:R307"/>
    <mergeCell ref="E334:K334"/>
    <mergeCell ref="L334:R334"/>
    <mergeCell ref="E671:K671"/>
    <mergeCell ref="L671:R671"/>
    <mergeCell ref="E435:K435"/>
    <mergeCell ref="L435:R435"/>
    <mergeCell ref="E507:K507"/>
    <mergeCell ref="L507:R507"/>
    <mergeCell ref="E589:K589"/>
    <mergeCell ref="L589:R589"/>
    <mergeCell ref="A234:B234"/>
    <mergeCell ref="E236:K236"/>
    <mergeCell ref="L236:R236"/>
    <mergeCell ref="E293:K293"/>
    <mergeCell ref="L293:R293"/>
    <mergeCell ref="E91:K91"/>
    <mergeCell ref="L91:R91"/>
    <mergeCell ref="E266:K266"/>
    <mergeCell ref="L266:R266"/>
    <mergeCell ref="E119:K119"/>
    <mergeCell ref="L119:R119"/>
    <mergeCell ref="E153:K153"/>
    <mergeCell ref="L153:R153"/>
    <mergeCell ref="E181:K181"/>
    <mergeCell ref="L181:R181"/>
    <mergeCell ref="E203:K203"/>
    <mergeCell ref="L203:R203"/>
    <mergeCell ref="A65:B65"/>
    <mergeCell ref="E77:K77"/>
    <mergeCell ref="L77:R77"/>
    <mergeCell ref="A84:D84"/>
    <mergeCell ref="A85:D85"/>
    <mergeCell ref="E67:K67"/>
    <mergeCell ref="L67:R67"/>
    <mergeCell ref="R1:S1"/>
    <mergeCell ref="E9:K9"/>
    <mergeCell ref="L9:R9"/>
    <mergeCell ref="E19:K19"/>
    <mergeCell ref="L19:R19"/>
    <mergeCell ref="E30:K30"/>
    <mergeCell ref="L30:R30"/>
    <mergeCell ref="E39:K39"/>
    <mergeCell ref="L39:R39"/>
    <mergeCell ref="E53:K53"/>
    <mergeCell ref="L53:R53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8" scale="48" orientation="portrait" verticalDpi="0" r:id="rId1"/>
  <rowBreaks count="5" manualBreakCount="5">
    <brk id="88" max="18" man="1"/>
    <brk id="202" max="18" man="1"/>
    <brk id="331" max="18" man="1"/>
    <brk id="588" max="18" man="1"/>
    <brk id="645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0"/>
  <sheetViews>
    <sheetView view="pageBreakPreview" zoomScale="60" zoomScaleNormal="90" workbookViewId="0">
      <selection activeCell="D2" sqref="D2:P2"/>
    </sheetView>
  </sheetViews>
  <sheetFormatPr defaultRowHeight="13.5"/>
  <cols>
    <col min="1" max="1" width="20" style="234" customWidth="1"/>
    <col min="2" max="2" width="7.875" style="234" customWidth="1"/>
    <col min="3" max="3" width="7.875" style="427" customWidth="1"/>
    <col min="4" max="4" width="7.875" style="234" customWidth="1"/>
    <col min="5" max="5" width="8.625" style="234" customWidth="1"/>
    <col min="6" max="6" width="7.875" style="234" customWidth="1"/>
    <col min="7" max="8" width="7.875" style="263" customWidth="1"/>
    <col min="9" max="9" width="8.625" style="234" customWidth="1"/>
    <col min="10" max="10" width="8.625" style="264" customWidth="1"/>
    <col min="11" max="12" width="7.875" style="234" customWidth="1"/>
    <col min="13" max="13" width="8.625" style="234" customWidth="1"/>
    <col min="14" max="15" width="7.875" style="263" customWidth="1"/>
    <col min="16" max="16" width="7.875" style="234" customWidth="1"/>
    <col min="17" max="17" width="7.5" style="236" customWidth="1"/>
    <col min="18" max="18" width="7.75" style="237" customWidth="1"/>
    <col min="19" max="19" width="7.125" style="233" customWidth="1"/>
    <col min="20" max="20" width="9" style="234"/>
    <col min="21" max="21" width="0" style="234" hidden="1" customWidth="1"/>
    <col min="22" max="16384" width="9" style="234"/>
  </cols>
  <sheetData>
    <row r="1" spans="1:21" ht="12" customHeight="1">
      <c r="A1" s="1440" t="s">
        <v>1211</v>
      </c>
      <c r="B1" s="1440"/>
      <c r="C1" s="1440"/>
      <c r="D1" s="1440"/>
      <c r="E1" s="1440"/>
      <c r="F1" s="1440"/>
      <c r="G1" s="1440"/>
      <c r="H1" s="1440"/>
      <c r="I1" s="1440"/>
      <c r="J1" s="1440"/>
      <c r="K1" s="1440"/>
      <c r="L1" s="1440"/>
      <c r="M1" s="1440"/>
      <c r="N1" s="1440"/>
      <c r="O1" s="1440"/>
      <c r="P1" s="1440"/>
      <c r="Q1" s="1440"/>
      <c r="R1" s="232"/>
    </row>
    <row r="2" spans="1:21" ht="12" customHeight="1">
      <c r="A2" s="235" t="s">
        <v>852</v>
      </c>
      <c r="B2" s="235" t="s">
        <v>853</v>
      </c>
      <c r="C2" s="422"/>
      <c r="D2" s="1441" t="s">
        <v>854</v>
      </c>
      <c r="E2" s="1442"/>
      <c r="F2" s="1442"/>
      <c r="G2" s="1442"/>
      <c r="H2" s="1442"/>
      <c r="I2" s="1442"/>
      <c r="J2" s="1442"/>
      <c r="K2" s="1442"/>
      <c r="L2" s="1442"/>
      <c r="M2" s="1442"/>
      <c r="N2" s="1442"/>
      <c r="O2" s="1442"/>
      <c r="P2" s="1443"/>
    </row>
    <row r="3" spans="1:21" ht="12" customHeight="1">
      <c r="A3" s="235" t="s">
        <v>855</v>
      </c>
      <c r="B3" s="238">
        <v>2023</v>
      </c>
      <c r="C3" s="418"/>
      <c r="D3" s="1444" t="s">
        <v>1354</v>
      </c>
      <c r="E3" s="1445"/>
      <c r="F3" s="1445"/>
      <c r="G3" s="1445"/>
      <c r="H3" s="1445"/>
      <c r="I3" s="1445"/>
      <c r="J3" s="1445"/>
      <c r="K3" s="1445"/>
      <c r="L3" s="1445"/>
      <c r="M3" s="1445"/>
      <c r="N3" s="1445"/>
      <c r="O3" s="1445"/>
      <c r="P3" s="1446"/>
    </row>
    <row r="4" spans="1:21" ht="12" customHeight="1">
      <c r="A4" s="235" t="s">
        <v>856</v>
      </c>
      <c r="B4" s="239">
        <v>45124</v>
      </c>
      <c r="C4" s="419"/>
      <c r="D4" s="1447"/>
      <c r="E4" s="1448"/>
      <c r="F4" s="1448"/>
      <c r="G4" s="1448"/>
      <c r="H4" s="1448"/>
      <c r="I4" s="1448"/>
      <c r="J4" s="1448"/>
      <c r="K4" s="1448"/>
      <c r="L4" s="1448"/>
      <c r="M4" s="1448"/>
      <c r="N4" s="1448"/>
      <c r="O4" s="1448"/>
      <c r="P4" s="1449"/>
    </row>
    <row r="5" spans="1:21" ht="12" customHeight="1">
      <c r="A5" s="235" t="s">
        <v>1210</v>
      </c>
      <c r="B5" s="240"/>
      <c r="C5" s="420"/>
      <c r="D5" s="1447"/>
      <c r="E5" s="1448"/>
      <c r="F5" s="1448"/>
      <c r="G5" s="1448"/>
      <c r="H5" s="1448"/>
      <c r="I5" s="1448"/>
      <c r="J5" s="1448"/>
      <c r="K5" s="1448"/>
      <c r="L5" s="1448"/>
      <c r="M5" s="1448"/>
      <c r="N5" s="1448"/>
      <c r="O5" s="1448"/>
      <c r="P5" s="1449"/>
    </row>
    <row r="6" spans="1:21" ht="12" customHeight="1">
      <c r="A6" s="235" t="s">
        <v>857</v>
      </c>
      <c r="B6" s="240"/>
      <c r="C6" s="420"/>
      <c r="D6" s="1447"/>
      <c r="E6" s="1448"/>
      <c r="F6" s="1448"/>
      <c r="G6" s="1448"/>
      <c r="H6" s="1448"/>
      <c r="I6" s="1448"/>
      <c r="J6" s="1448"/>
      <c r="K6" s="1448"/>
      <c r="L6" s="1448"/>
      <c r="M6" s="1448"/>
      <c r="N6" s="1448"/>
      <c r="O6" s="1448"/>
      <c r="P6" s="1449"/>
    </row>
    <row r="7" spans="1:21" ht="54.75" customHeight="1">
      <c r="A7" s="241" t="s">
        <v>858</v>
      </c>
      <c r="B7" s="242"/>
      <c r="C7" s="423"/>
      <c r="D7" s="1450"/>
      <c r="E7" s="1451"/>
      <c r="F7" s="1451"/>
      <c r="G7" s="1451"/>
      <c r="H7" s="1451"/>
      <c r="I7" s="1451"/>
      <c r="J7" s="1451"/>
      <c r="K7" s="1451"/>
      <c r="L7" s="1451"/>
      <c r="M7" s="1451"/>
      <c r="N7" s="1451"/>
      <c r="O7" s="1451"/>
      <c r="P7" s="1452"/>
    </row>
    <row r="8" spans="1:21" ht="14.1" hidden="1" customHeight="1">
      <c r="A8" s="243" t="s">
        <v>859</v>
      </c>
      <c r="B8" s="244"/>
      <c r="C8" s="424"/>
      <c r="D8" s="245">
        <v>5.26</v>
      </c>
      <c r="E8" s="245">
        <v>213.79</v>
      </c>
      <c r="F8" s="245">
        <v>798.08</v>
      </c>
      <c r="G8" s="246">
        <v>0</v>
      </c>
      <c r="H8" s="246">
        <v>0</v>
      </c>
      <c r="I8" s="245">
        <v>3151.01</v>
      </c>
      <c r="J8" s="245"/>
      <c r="K8" s="245">
        <v>6.07</v>
      </c>
      <c r="L8" s="245">
        <v>243.12</v>
      </c>
      <c r="M8" s="245">
        <v>888.91</v>
      </c>
      <c r="N8" s="246">
        <v>403.49</v>
      </c>
      <c r="O8" s="246">
        <v>340.53</v>
      </c>
      <c r="P8" s="245">
        <v>3328.57</v>
      </c>
    </row>
    <row r="9" spans="1:21" ht="14.1" customHeight="1">
      <c r="A9" s="392" t="s">
        <v>1353</v>
      </c>
      <c r="B9" s="393"/>
      <c r="C9" s="425"/>
      <c r="D9" s="394">
        <f>SUM(D11:D540)</f>
        <v>6.6799999999999988</v>
      </c>
      <c r="E9" s="394">
        <f t="shared" ref="E9:Q9" si="0">SUM(E11:E540)</f>
        <v>289.33999999999997</v>
      </c>
      <c r="F9" s="394">
        <f t="shared" si="0"/>
        <v>480.97</v>
      </c>
      <c r="G9" s="395">
        <f t="shared" si="0"/>
        <v>2.27</v>
      </c>
      <c r="H9" s="395">
        <f t="shared" si="0"/>
        <v>376.31</v>
      </c>
      <c r="I9" s="394">
        <f t="shared" si="0"/>
        <v>3315.7699999999995</v>
      </c>
      <c r="J9" s="394">
        <f t="shared" si="0"/>
        <v>3692.0800000000017</v>
      </c>
      <c r="K9" s="394">
        <f t="shared" si="0"/>
        <v>6.54</v>
      </c>
      <c r="L9" s="394">
        <f t="shared" si="0"/>
        <v>251.89999999999998</v>
      </c>
      <c r="M9" s="394">
        <f t="shared" si="0"/>
        <v>537.57000000000016</v>
      </c>
      <c r="N9" s="395">
        <f t="shared" si="0"/>
        <v>4.08</v>
      </c>
      <c r="O9" s="395">
        <f t="shared" si="0"/>
        <v>446.53000000000009</v>
      </c>
      <c r="P9" s="394">
        <f t="shared" si="0"/>
        <v>3234.8900000000003</v>
      </c>
      <c r="Q9" s="236">
        <f t="shared" si="0"/>
        <v>3681.4200000000005</v>
      </c>
    </row>
    <row r="10" spans="1:21" ht="21.75" customHeight="1">
      <c r="A10" s="247" t="s">
        <v>860</v>
      </c>
      <c r="B10" s="247" t="s">
        <v>861</v>
      </c>
      <c r="C10" s="426"/>
      <c r="D10" s="248" t="s">
        <v>1212</v>
      </c>
      <c r="E10" s="249" t="s">
        <v>1213</v>
      </c>
      <c r="F10" s="250" t="s">
        <v>1214</v>
      </c>
      <c r="G10" s="251" t="s">
        <v>1215</v>
      </c>
      <c r="H10" s="251" t="s">
        <v>1216</v>
      </c>
      <c r="I10" s="250" t="s">
        <v>1217</v>
      </c>
      <c r="J10" s="250" t="s">
        <v>1218</v>
      </c>
      <c r="K10" s="252" t="s">
        <v>1219</v>
      </c>
      <c r="L10" s="253" t="s">
        <v>1220</v>
      </c>
      <c r="M10" s="252" t="s">
        <v>1221</v>
      </c>
      <c r="N10" s="254" t="s">
        <v>1222</v>
      </c>
      <c r="O10" s="254" t="s">
        <v>1223</v>
      </c>
      <c r="P10" s="253" t="s">
        <v>1224</v>
      </c>
      <c r="Q10" s="252" t="s">
        <v>1225</v>
      </c>
      <c r="R10" s="255" t="s">
        <v>862</v>
      </c>
      <c r="S10" s="391" t="s">
        <v>1226</v>
      </c>
    </row>
    <row r="11" spans="1:21" ht="12" customHeight="1">
      <c r="A11" s="256" t="s">
        <v>1239</v>
      </c>
      <c r="B11" s="256" t="s">
        <v>1240</v>
      </c>
      <c r="C11" s="421" t="s">
        <v>1370</v>
      </c>
      <c r="D11" s="257">
        <v>0</v>
      </c>
      <c r="E11" s="257">
        <v>0</v>
      </c>
      <c r="F11" s="257">
        <v>0</v>
      </c>
      <c r="G11" s="258">
        <v>0</v>
      </c>
      <c r="H11" s="258">
        <v>0</v>
      </c>
      <c r="I11" s="257">
        <v>0</v>
      </c>
      <c r="J11" s="240">
        <v>0</v>
      </c>
      <c r="K11" s="257">
        <v>0</v>
      </c>
      <c r="L11" s="257">
        <v>0.06</v>
      </c>
      <c r="M11" s="257">
        <v>0</v>
      </c>
      <c r="N11" s="259">
        <v>0</v>
      </c>
      <c r="O11" s="259">
        <v>0</v>
      </c>
      <c r="P11" s="257">
        <v>0.5</v>
      </c>
      <c r="Q11" s="240">
        <v>0.5</v>
      </c>
      <c r="R11" s="260">
        <f t="shared" ref="R11:R74" si="1">Q11-J11</f>
        <v>0.5</v>
      </c>
      <c r="S11" s="261" t="e">
        <f t="shared" ref="S11:S23" si="2">Q11/J11</f>
        <v>#DIV/0!</v>
      </c>
      <c r="U11" s="234" t="str">
        <f>VLOOKUP(A11,'crop 22'!$A$10:$A$785,1,0)</f>
        <v>BLACKSTONE ZANLAZBLACK</v>
      </c>
    </row>
    <row r="12" spans="1:21" ht="12" customHeight="1">
      <c r="A12" s="256" t="s">
        <v>647</v>
      </c>
      <c r="B12" s="256" t="s">
        <v>1240</v>
      </c>
      <c r="C12" s="421" t="s">
        <v>1365</v>
      </c>
      <c r="D12" s="257">
        <v>0</v>
      </c>
      <c r="E12" s="257">
        <v>0.18</v>
      </c>
      <c r="F12" s="257">
        <v>0</v>
      </c>
      <c r="G12" s="258">
        <v>0</v>
      </c>
      <c r="H12" s="258">
        <v>0</v>
      </c>
      <c r="I12" s="257">
        <v>0.38</v>
      </c>
      <c r="J12" s="240">
        <v>0.38</v>
      </c>
      <c r="K12" s="257">
        <v>0</v>
      </c>
      <c r="L12" s="257">
        <v>0</v>
      </c>
      <c r="M12" s="257">
        <v>0</v>
      </c>
      <c r="N12" s="259">
        <v>0</v>
      </c>
      <c r="O12" s="259">
        <v>0</v>
      </c>
      <c r="P12" s="257">
        <v>0</v>
      </c>
      <c r="Q12" s="240">
        <v>0</v>
      </c>
      <c r="R12" s="260">
        <f t="shared" si="1"/>
        <v>-0.38</v>
      </c>
      <c r="S12" s="261">
        <f t="shared" si="2"/>
        <v>0</v>
      </c>
      <c r="U12" s="234" t="str">
        <f>VLOOKUP(A12,'crop 22'!$A$10:$A$785,1,0)</f>
        <v>DELICATE JOY</v>
      </c>
    </row>
    <row r="13" spans="1:21" ht="12" customHeight="1">
      <c r="A13" s="256" t="s">
        <v>1272</v>
      </c>
      <c r="B13" s="256" t="s">
        <v>1240</v>
      </c>
      <c r="C13" s="421" t="s">
        <v>1365</v>
      </c>
      <c r="D13" s="257">
        <v>0</v>
      </c>
      <c r="E13" s="257">
        <v>0</v>
      </c>
      <c r="F13" s="257">
        <v>0</v>
      </c>
      <c r="G13" s="258">
        <v>0</v>
      </c>
      <c r="H13" s="258">
        <v>0</v>
      </c>
      <c r="I13" s="257">
        <v>0.66</v>
      </c>
      <c r="J13" s="240">
        <v>0.66</v>
      </c>
      <c r="K13" s="257">
        <v>0</v>
      </c>
      <c r="L13" s="257">
        <v>0</v>
      </c>
      <c r="M13" s="257">
        <v>0.55000000000000004</v>
      </c>
      <c r="N13" s="259">
        <v>0</v>
      </c>
      <c r="O13" s="259">
        <v>0</v>
      </c>
      <c r="P13" s="257">
        <v>0.71</v>
      </c>
      <c r="Q13" s="240">
        <v>0.71</v>
      </c>
      <c r="R13" s="260">
        <f t="shared" si="1"/>
        <v>4.9999999999999933E-2</v>
      </c>
      <c r="S13" s="261">
        <f t="shared" si="2"/>
        <v>1.0757575757575757</v>
      </c>
      <c r="U13" s="234" t="str">
        <f>VLOOKUP(A13,'crop 22'!$A$10:$A$785,1,0)</f>
        <v>HEARTSTRINGS</v>
      </c>
    </row>
    <row r="14" spans="1:21" ht="12" customHeight="1">
      <c r="A14" s="256" t="s">
        <v>649</v>
      </c>
      <c r="B14" s="256" t="s">
        <v>1240</v>
      </c>
      <c r="C14" s="421" t="s">
        <v>1365</v>
      </c>
      <c r="D14" s="257">
        <v>0</v>
      </c>
      <c r="E14" s="257">
        <v>0</v>
      </c>
      <c r="F14" s="257">
        <v>0</v>
      </c>
      <c r="G14" s="258">
        <v>0</v>
      </c>
      <c r="H14" s="258">
        <v>0</v>
      </c>
      <c r="I14" s="257">
        <v>0.05</v>
      </c>
      <c r="J14" s="240">
        <v>0.05</v>
      </c>
      <c r="K14" s="257">
        <v>0</v>
      </c>
      <c r="L14" s="257">
        <v>0</v>
      </c>
      <c r="M14" s="257">
        <v>0</v>
      </c>
      <c r="N14" s="259">
        <v>0</v>
      </c>
      <c r="O14" s="259">
        <v>0</v>
      </c>
      <c r="P14" s="257">
        <v>0</v>
      </c>
      <c r="Q14" s="240">
        <v>0</v>
      </c>
      <c r="R14" s="260">
        <f t="shared" si="1"/>
        <v>-0.05</v>
      </c>
      <c r="S14" s="261">
        <f t="shared" si="2"/>
        <v>0</v>
      </c>
      <c r="U14" s="234" t="str">
        <f>VLOOKUP(A14,'crop 22'!$A$10:$A$785,1,0)</f>
        <v>MAJESTIC JOY</v>
      </c>
    </row>
    <row r="15" spans="1:21" ht="12" customHeight="1">
      <c r="A15" s="256" t="s">
        <v>651</v>
      </c>
      <c r="B15" s="256" t="s">
        <v>1240</v>
      </c>
      <c r="C15" s="421" t="s">
        <v>1365</v>
      </c>
      <c r="D15" s="257">
        <v>0</v>
      </c>
      <c r="E15" s="257">
        <v>0</v>
      </c>
      <c r="F15" s="257">
        <v>0</v>
      </c>
      <c r="G15" s="258">
        <v>0</v>
      </c>
      <c r="H15" s="258">
        <v>0</v>
      </c>
      <c r="I15" s="257">
        <v>0.03</v>
      </c>
      <c r="J15" s="240">
        <v>0.03</v>
      </c>
      <c r="K15" s="257">
        <v>0</v>
      </c>
      <c r="L15" s="257">
        <v>0</v>
      </c>
      <c r="M15" s="257">
        <v>0</v>
      </c>
      <c r="N15" s="259">
        <v>0</v>
      </c>
      <c r="O15" s="259">
        <v>0</v>
      </c>
      <c r="P15" s="257">
        <v>0</v>
      </c>
      <c r="Q15" s="240">
        <v>0</v>
      </c>
      <c r="R15" s="260">
        <f t="shared" si="1"/>
        <v>-0.03</v>
      </c>
      <c r="S15" s="261">
        <f t="shared" si="2"/>
        <v>0</v>
      </c>
      <c r="U15" s="234" t="str">
        <f>VLOOKUP(A15,'crop 22'!$A$10:$A$785,1,0)</f>
        <v>SUNSET JOY</v>
      </c>
    </row>
    <row r="16" spans="1:21" ht="12" customHeight="1">
      <c r="A16" s="256" t="s">
        <v>1244</v>
      </c>
      <c r="B16" s="256" t="s">
        <v>1240</v>
      </c>
      <c r="C16" s="421" t="s">
        <v>1363</v>
      </c>
      <c r="D16" s="257">
        <v>0</v>
      </c>
      <c r="E16" s="257">
        <v>0.19</v>
      </c>
      <c r="F16" s="257">
        <v>0</v>
      </c>
      <c r="G16" s="258">
        <v>0</v>
      </c>
      <c r="H16" s="258">
        <v>0</v>
      </c>
      <c r="I16" s="257">
        <v>0.81</v>
      </c>
      <c r="J16" s="240">
        <v>0.81</v>
      </c>
      <c r="K16" s="257">
        <v>0</v>
      </c>
      <c r="L16" s="257">
        <v>0</v>
      </c>
      <c r="M16" s="257">
        <v>0</v>
      </c>
      <c r="N16" s="259">
        <v>0</v>
      </c>
      <c r="O16" s="259">
        <v>0</v>
      </c>
      <c r="P16" s="257">
        <v>0</v>
      </c>
      <c r="Q16" s="240">
        <v>0</v>
      </c>
      <c r="R16" s="260">
        <f t="shared" si="1"/>
        <v>-0.81</v>
      </c>
      <c r="S16" s="261">
        <f t="shared" si="2"/>
        <v>0</v>
      </c>
      <c r="U16" s="234" t="str">
        <f>VLOOKUP(A16,'crop 22'!$A$10:$A$785,1,0)</f>
        <v>BRIGHT JOY</v>
      </c>
    </row>
    <row r="17" spans="1:21" ht="12" customHeight="1">
      <c r="A17" s="256" t="s">
        <v>865</v>
      </c>
      <c r="B17" s="256" t="s">
        <v>1240</v>
      </c>
      <c r="C17" s="421" t="s">
        <v>1363</v>
      </c>
      <c r="D17" s="257">
        <v>0</v>
      </c>
      <c r="E17" s="257">
        <v>0</v>
      </c>
      <c r="F17" s="257">
        <v>0.01</v>
      </c>
      <c r="G17" s="258">
        <v>0</v>
      </c>
      <c r="H17" s="258">
        <v>0.05</v>
      </c>
      <c r="I17" s="257">
        <v>0.02</v>
      </c>
      <c r="J17" s="240">
        <v>7.0000000000000007E-2</v>
      </c>
      <c r="K17" s="257">
        <v>0</v>
      </c>
      <c r="L17" s="257">
        <v>0</v>
      </c>
      <c r="M17" s="257">
        <v>0.04</v>
      </c>
      <c r="N17" s="259">
        <v>0</v>
      </c>
      <c r="O17" s="259">
        <v>0</v>
      </c>
      <c r="P17" s="257">
        <v>0</v>
      </c>
      <c r="Q17" s="240">
        <v>0</v>
      </c>
      <c r="R17" s="260">
        <f t="shared" si="1"/>
        <v>-7.0000000000000007E-2</v>
      </c>
      <c r="S17" s="261">
        <f t="shared" si="2"/>
        <v>0</v>
      </c>
      <c r="U17" s="234" t="str">
        <f>VLOOKUP(A17,'crop 22'!$A$10:$A$785,1,0)</f>
        <v>CLAUDIA</v>
      </c>
    </row>
    <row r="18" spans="1:21" ht="12" customHeight="1">
      <c r="A18" s="256" t="s">
        <v>645</v>
      </c>
      <c r="B18" s="256" t="s">
        <v>1240</v>
      </c>
      <c r="C18" s="421" t="s">
        <v>1363</v>
      </c>
      <c r="D18" s="257">
        <v>0</v>
      </c>
      <c r="E18" s="257">
        <v>0</v>
      </c>
      <c r="F18" s="257">
        <v>0</v>
      </c>
      <c r="G18" s="258">
        <v>0</v>
      </c>
      <c r="H18" s="258">
        <v>0</v>
      </c>
      <c r="I18" s="257">
        <v>0.84</v>
      </c>
      <c r="J18" s="240">
        <v>0.84</v>
      </c>
      <c r="K18" s="257">
        <v>0</v>
      </c>
      <c r="L18" s="257">
        <v>0</v>
      </c>
      <c r="M18" s="257">
        <v>0</v>
      </c>
      <c r="N18" s="259">
        <v>0</v>
      </c>
      <c r="O18" s="259">
        <v>0</v>
      </c>
      <c r="P18" s="257">
        <v>0</v>
      </c>
      <c r="Q18" s="240">
        <v>0</v>
      </c>
      <c r="R18" s="260">
        <f t="shared" si="1"/>
        <v>-0.84</v>
      </c>
      <c r="S18" s="261">
        <f t="shared" si="2"/>
        <v>0</v>
      </c>
      <c r="U18" s="234" t="str">
        <f>VLOOKUP(A18,'crop 22'!$A$10:$A$785,1,0)</f>
        <v>GENERAL LEE</v>
      </c>
    </row>
    <row r="19" spans="1:21" ht="12" customHeight="1">
      <c r="A19" s="256" t="s">
        <v>33</v>
      </c>
      <c r="B19" s="256" t="s">
        <v>1240</v>
      </c>
      <c r="C19" s="421" t="s">
        <v>1363</v>
      </c>
      <c r="D19" s="257">
        <v>0</v>
      </c>
      <c r="E19" s="257">
        <v>0.6</v>
      </c>
      <c r="F19" s="257">
        <v>0</v>
      </c>
      <c r="G19" s="258">
        <v>0</v>
      </c>
      <c r="H19" s="258">
        <v>0</v>
      </c>
      <c r="I19" s="257">
        <v>3.83</v>
      </c>
      <c r="J19" s="240">
        <v>3.83</v>
      </c>
      <c r="K19" s="257">
        <v>0.01</v>
      </c>
      <c r="L19" s="257">
        <v>0.67</v>
      </c>
      <c r="M19" s="257">
        <v>0.56000000000000005</v>
      </c>
      <c r="N19" s="259">
        <v>0</v>
      </c>
      <c r="O19" s="259">
        <v>0</v>
      </c>
      <c r="P19" s="257">
        <v>2.96</v>
      </c>
      <c r="Q19" s="240">
        <v>2.96</v>
      </c>
      <c r="R19" s="260">
        <f t="shared" si="1"/>
        <v>-0.87000000000000011</v>
      </c>
      <c r="S19" s="261">
        <f t="shared" si="2"/>
        <v>0.77284595300261094</v>
      </c>
      <c r="U19" s="234" t="str">
        <f>VLOOKUP(A19,'crop 22'!$A$10:$A$785,1,0)</f>
        <v>MATRIX</v>
      </c>
    </row>
    <row r="20" spans="1:21" ht="12" customHeight="1">
      <c r="A20" s="256" t="s">
        <v>73</v>
      </c>
      <c r="B20" s="256" t="s">
        <v>1240</v>
      </c>
      <c r="C20" s="421" t="s">
        <v>1363</v>
      </c>
      <c r="D20" s="257">
        <v>0</v>
      </c>
      <c r="E20" s="257">
        <v>0.74</v>
      </c>
      <c r="F20" s="257">
        <v>0</v>
      </c>
      <c r="G20" s="258">
        <v>0</v>
      </c>
      <c r="H20" s="258">
        <v>0</v>
      </c>
      <c r="I20" s="257">
        <v>3.97</v>
      </c>
      <c r="J20" s="240">
        <v>3.97</v>
      </c>
      <c r="K20" s="257">
        <v>0.01</v>
      </c>
      <c r="L20" s="257">
        <v>0.63</v>
      </c>
      <c r="M20" s="257">
        <v>0.44</v>
      </c>
      <c r="N20" s="259">
        <v>0</v>
      </c>
      <c r="O20" s="259">
        <v>0</v>
      </c>
      <c r="P20" s="257">
        <v>3.63</v>
      </c>
      <c r="Q20" s="240">
        <v>3.63</v>
      </c>
      <c r="R20" s="260">
        <f t="shared" si="1"/>
        <v>-0.3400000000000003</v>
      </c>
      <c r="S20" s="261">
        <f t="shared" si="2"/>
        <v>0.91435768261964734</v>
      </c>
      <c r="U20" s="234" t="str">
        <f>VLOOKUP(A20,'crop 22'!$A$10:$A$785,1,0)</f>
        <v>ORANGE MATRIX</v>
      </c>
    </row>
    <row r="21" spans="1:21" ht="12" customHeight="1">
      <c r="A21" s="256" t="s">
        <v>1310</v>
      </c>
      <c r="B21" s="256" t="s">
        <v>1240</v>
      </c>
      <c r="C21" s="421" t="s">
        <v>1363</v>
      </c>
      <c r="D21" s="257">
        <v>0</v>
      </c>
      <c r="E21" s="257">
        <v>0</v>
      </c>
      <c r="F21" s="257">
        <v>0</v>
      </c>
      <c r="G21" s="258">
        <v>0</v>
      </c>
      <c r="H21" s="258">
        <v>0</v>
      </c>
      <c r="I21" s="257">
        <v>0.63</v>
      </c>
      <c r="J21" s="240">
        <v>0.63</v>
      </c>
      <c r="K21" s="257">
        <v>0</v>
      </c>
      <c r="L21" s="257">
        <v>0</v>
      </c>
      <c r="M21" s="257">
        <v>0</v>
      </c>
      <c r="N21" s="259">
        <v>0</v>
      </c>
      <c r="O21" s="259">
        <v>0</v>
      </c>
      <c r="P21" s="257">
        <v>0</v>
      </c>
      <c r="Q21" s="240">
        <v>0</v>
      </c>
      <c r="R21" s="260">
        <f t="shared" si="1"/>
        <v>-0.63</v>
      </c>
      <c r="S21" s="261">
        <f t="shared" si="2"/>
        <v>0</v>
      </c>
      <c r="U21" s="234" t="str">
        <f>VLOOKUP(A21,'crop 22'!$A$10:$A$785,1,0)</f>
        <v>PLEASANT JOY</v>
      </c>
    </row>
    <row r="22" spans="1:21" ht="12" customHeight="1">
      <c r="A22" s="256" t="s">
        <v>51</v>
      </c>
      <c r="B22" s="256" t="s">
        <v>1240</v>
      </c>
      <c r="C22" s="421" t="s">
        <v>1363</v>
      </c>
      <c r="D22" s="257">
        <v>0</v>
      </c>
      <c r="E22" s="257">
        <v>1.85</v>
      </c>
      <c r="F22" s="257">
        <v>0</v>
      </c>
      <c r="G22" s="258">
        <v>0</v>
      </c>
      <c r="H22" s="258">
        <v>0</v>
      </c>
      <c r="I22" s="257">
        <v>29.62</v>
      </c>
      <c r="J22" s="240">
        <v>29.62</v>
      </c>
      <c r="K22" s="257">
        <v>0</v>
      </c>
      <c r="L22" s="257">
        <v>1.26</v>
      </c>
      <c r="M22" s="257">
        <v>0</v>
      </c>
      <c r="N22" s="259">
        <v>0</v>
      </c>
      <c r="O22" s="259">
        <v>0</v>
      </c>
      <c r="P22" s="257">
        <v>22.5</v>
      </c>
      <c r="Q22" s="240">
        <v>22.5</v>
      </c>
      <c r="R22" s="260">
        <f t="shared" si="1"/>
        <v>-7.120000000000001</v>
      </c>
      <c r="S22" s="261">
        <f t="shared" si="2"/>
        <v>0.75962187711006079</v>
      </c>
      <c r="U22" s="234" t="str">
        <f>VLOOKUP(A22,'crop 22'!$A$10:$A$785,1,0)</f>
        <v>TRESOR</v>
      </c>
    </row>
    <row r="23" spans="1:21" ht="12" customHeight="1">
      <c r="A23" s="256" t="s">
        <v>1344</v>
      </c>
      <c r="B23" s="256" t="s">
        <v>1240</v>
      </c>
      <c r="C23" s="421" t="s">
        <v>1363</v>
      </c>
      <c r="D23" s="257">
        <v>0</v>
      </c>
      <c r="E23" s="257">
        <v>0</v>
      </c>
      <c r="F23" s="257">
        <v>0</v>
      </c>
      <c r="G23" s="258">
        <v>0</v>
      </c>
      <c r="H23" s="258">
        <v>0</v>
      </c>
      <c r="I23" s="257">
        <v>2.0499999999999998</v>
      </c>
      <c r="J23" s="240">
        <v>2.0499999999999998</v>
      </c>
      <c r="K23" s="257">
        <v>0</v>
      </c>
      <c r="L23" s="257">
        <v>0</v>
      </c>
      <c r="M23" s="257">
        <v>0</v>
      </c>
      <c r="N23" s="259">
        <v>0</v>
      </c>
      <c r="O23" s="259">
        <v>0</v>
      </c>
      <c r="P23" s="257">
        <v>2.0299999999999998</v>
      </c>
      <c r="Q23" s="240">
        <v>2.0299999999999998</v>
      </c>
      <c r="R23" s="260">
        <f t="shared" si="1"/>
        <v>-2.0000000000000018E-2</v>
      </c>
      <c r="S23" s="261">
        <f t="shared" si="2"/>
        <v>0.99024390243902438</v>
      </c>
    </row>
    <row r="24" spans="1:21" ht="12" customHeight="1">
      <c r="A24" s="256" t="s">
        <v>1304</v>
      </c>
      <c r="B24" s="256" t="s">
        <v>1240</v>
      </c>
      <c r="C24" s="421" t="s">
        <v>1369</v>
      </c>
      <c r="D24" s="257">
        <v>0</v>
      </c>
      <c r="E24" s="257">
        <v>0</v>
      </c>
      <c r="F24" s="257">
        <v>0</v>
      </c>
      <c r="G24" s="258">
        <v>0</v>
      </c>
      <c r="H24" s="258">
        <v>0</v>
      </c>
      <c r="I24" s="257">
        <v>0.15</v>
      </c>
      <c r="J24" s="240">
        <v>0.15</v>
      </c>
      <c r="K24" s="257">
        <v>0</v>
      </c>
      <c r="L24" s="257">
        <v>0</v>
      </c>
      <c r="M24" s="257">
        <v>0</v>
      </c>
      <c r="N24" s="259">
        <v>0</v>
      </c>
      <c r="O24" s="259">
        <v>0</v>
      </c>
      <c r="P24" s="257">
        <v>0</v>
      </c>
      <c r="Q24" s="240">
        <v>0</v>
      </c>
      <c r="R24" s="260">
        <f t="shared" si="1"/>
        <v>-0.15</v>
      </c>
      <c r="S24" s="261"/>
      <c r="U24" s="234" t="str">
        <f>VLOOKUP(A24,'crop 22'!$A$10:$A$785,1,0)</f>
        <v>MISS INDY</v>
      </c>
    </row>
    <row r="25" spans="1:21" ht="12" customHeight="1">
      <c r="A25" s="256" t="s">
        <v>625</v>
      </c>
      <c r="B25" s="256" t="s">
        <v>1240</v>
      </c>
      <c r="C25" s="421" t="s">
        <v>1369</v>
      </c>
      <c r="D25" s="257">
        <v>0</v>
      </c>
      <c r="E25" s="257">
        <v>0.15</v>
      </c>
      <c r="F25" s="257">
        <v>0</v>
      </c>
      <c r="G25" s="258">
        <v>0</v>
      </c>
      <c r="H25" s="258">
        <v>0</v>
      </c>
      <c r="I25" s="257">
        <v>0.18</v>
      </c>
      <c r="J25" s="240">
        <v>0.18</v>
      </c>
      <c r="K25" s="257">
        <v>0</v>
      </c>
      <c r="L25" s="257">
        <v>0</v>
      </c>
      <c r="M25" s="257">
        <v>0</v>
      </c>
      <c r="N25" s="259">
        <v>0</v>
      </c>
      <c r="O25" s="259">
        <v>0</v>
      </c>
      <c r="P25" s="257">
        <v>0</v>
      </c>
      <c r="Q25" s="240">
        <v>0</v>
      </c>
      <c r="R25" s="260">
        <f t="shared" si="1"/>
        <v>-0.18</v>
      </c>
      <c r="S25" s="261">
        <f>Q25/J25</f>
        <v>0</v>
      </c>
      <c r="U25" s="234" t="str">
        <f>VLOOKUP(A25,'crop 22'!$A$10:$A$785,1,0)</f>
        <v>NJOYZ</v>
      </c>
    </row>
    <row r="26" spans="1:21" ht="12" customHeight="1">
      <c r="A26" s="256" t="s">
        <v>627</v>
      </c>
      <c r="B26" s="256" t="s">
        <v>1240</v>
      </c>
      <c r="C26" s="421" t="s">
        <v>1369</v>
      </c>
      <c r="D26" s="257">
        <v>0</v>
      </c>
      <c r="E26" s="257">
        <v>0.14000000000000001</v>
      </c>
      <c r="F26" s="257">
        <v>0</v>
      </c>
      <c r="G26" s="258">
        <v>0</v>
      </c>
      <c r="H26" s="258">
        <v>0</v>
      </c>
      <c r="I26" s="257">
        <v>0.68</v>
      </c>
      <c r="J26" s="240">
        <v>0.68</v>
      </c>
      <c r="K26" s="257">
        <v>0</v>
      </c>
      <c r="L26" s="257">
        <v>0</v>
      </c>
      <c r="M26" s="257">
        <v>0</v>
      </c>
      <c r="N26" s="259">
        <v>0</v>
      </c>
      <c r="O26" s="259">
        <v>0</v>
      </c>
      <c r="P26" s="257">
        <v>0</v>
      </c>
      <c r="Q26" s="240">
        <v>0</v>
      </c>
      <c r="R26" s="260">
        <f t="shared" si="1"/>
        <v>-0.68</v>
      </c>
      <c r="S26" s="261"/>
      <c r="U26" s="234" t="str">
        <f>VLOOKUP(A26,'crop 22'!$A$10:$A$785,1,0)</f>
        <v>PERFECT JOY</v>
      </c>
    </row>
    <row r="27" spans="1:21" ht="12" customHeight="1">
      <c r="A27" s="256" t="s">
        <v>629</v>
      </c>
      <c r="B27" s="256" t="s">
        <v>1240</v>
      </c>
      <c r="C27" s="421" t="s">
        <v>1369</v>
      </c>
      <c r="D27" s="257">
        <v>0</v>
      </c>
      <c r="E27" s="257">
        <v>0.15</v>
      </c>
      <c r="F27" s="257">
        <v>0</v>
      </c>
      <c r="G27" s="258">
        <v>0</v>
      </c>
      <c r="H27" s="258">
        <v>0</v>
      </c>
      <c r="I27" s="257">
        <v>0.27</v>
      </c>
      <c r="J27" s="240">
        <v>0.27</v>
      </c>
      <c r="K27" s="257">
        <v>0</v>
      </c>
      <c r="L27" s="257">
        <v>0</v>
      </c>
      <c r="M27" s="257">
        <v>0</v>
      </c>
      <c r="N27" s="259">
        <v>0</v>
      </c>
      <c r="O27" s="259">
        <v>0</v>
      </c>
      <c r="P27" s="257">
        <v>0</v>
      </c>
      <c r="Q27" s="240">
        <v>0</v>
      </c>
      <c r="R27" s="260">
        <f t="shared" si="1"/>
        <v>-0.27</v>
      </c>
      <c r="S27" s="261">
        <f>Q27/J27</f>
        <v>0</v>
      </c>
      <c r="U27" s="234" t="str">
        <f>VLOOKUP(A27,'crop 22'!$A$10:$A$785,1,0)</f>
        <v>PIPPAS JOY</v>
      </c>
    </row>
    <row r="28" spans="1:21" ht="12" customHeight="1">
      <c r="A28" s="256" t="s">
        <v>630</v>
      </c>
      <c r="B28" s="256" t="s">
        <v>1240</v>
      </c>
      <c r="C28" s="421" t="s">
        <v>1369</v>
      </c>
      <c r="D28" s="257">
        <v>0</v>
      </c>
      <c r="E28" s="257">
        <v>0.34</v>
      </c>
      <c r="F28" s="257">
        <v>0</v>
      </c>
      <c r="G28" s="258">
        <v>0</v>
      </c>
      <c r="H28" s="258">
        <v>0</v>
      </c>
      <c r="I28" s="257">
        <v>0.9</v>
      </c>
      <c r="J28" s="240">
        <v>0.9</v>
      </c>
      <c r="K28" s="257">
        <v>0</v>
      </c>
      <c r="L28" s="257">
        <v>0.49</v>
      </c>
      <c r="M28" s="257">
        <v>0</v>
      </c>
      <c r="N28" s="259">
        <v>0</v>
      </c>
      <c r="O28" s="259">
        <v>0</v>
      </c>
      <c r="P28" s="257">
        <v>1.41</v>
      </c>
      <c r="Q28" s="240">
        <v>1.41</v>
      </c>
      <c r="R28" s="260">
        <f t="shared" si="1"/>
        <v>0.5099999999999999</v>
      </c>
      <c r="S28" s="261"/>
      <c r="U28" s="234" t="str">
        <f>VLOOKUP(A28,'crop 22'!$A$10:$A$785,1,0)</f>
        <v>ROZALYNN</v>
      </c>
    </row>
    <row r="29" spans="1:21" ht="12" customHeight="1">
      <c r="A29" s="256" t="s">
        <v>635</v>
      </c>
      <c r="B29" s="256" t="s">
        <v>1240</v>
      </c>
      <c r="C29" s="421" t="s">
        <v>1364</v>
      </c>
      <c r="D29" s="257">
        <v>0</v>
      </c>
      <c r="E29" s="257">
        <v>0</v>
      </c>
      <c r="F29" s="257">
        <v>0</v>
      </c>
      <c r="G29" s="258">
        <v>0</v>
      </c>
      <c r="H29" s="258">
        <v>0</v>
      </c>
      <c r="I29" s="257">
        <v>0.17</v>
      </c>
      <c r="J29" s="240">
        <v>0.17</v>
      </c>
      <c r="K29" s="257">
        <v>0</v>
      </c>
      <c r="L29" s="257">
        <v>0.04</v>
      </c>
      <c r="M29" s="257">
        <v>0</v>
      </c>
      <c r="N29" s="259">
        <v>0</v>
      </c>
      <c r="O29" s="259">
        <v>0</v>
      </c>
      <c r="P29" s="257">
        <v>0.31</v>
      </c>
      <c r="Q29" s="240">
        <v>0.31</v>
      </c>
      <c r="R29" s="260">
        <f t="shared" si="1"/>
        <v>0.13999999999999999</v>
      </c>
      <c r="S29" s="261">
        <f>Q29/J29</f>
        <v>1.8235294117647058</v>
      </c>
      <c r="U29" s="234" t="str">
        <f>VLOOKUP(A29,'crop 22'!$A$10:$A$785,1,0)</f>
        <v>CACHAREL</v>
      </c>
    </row>
    <row r="30" spans="1:21" ht="12" customHeight="1">
      <c r="A30" s="256" t="s">
        <v>637</v>
      </c>
      <c r="B30" s="256" t="s">
        <v>1240</v>
      </c>
      <c r="C30" s="421" t="s">
        <v>1364</v>
      </c>
      <c r="D30" s="257">
        <v>0</v>
      </c>
      <c r="E30" s="257">
        <v>7.0000000000000007E-2</v>
      </c>
      <c r="F30" s="257">
        <v>0</v>
      </c>
      <c r="G30" s="258">
        <v>0</v>
      </c>
      <c r="H30" s="258">
        <v>0</v>
      </c>
      <c r="I30" s="257">
        <v>0.61</v>
      </c>
      <c r="J30" s="240">
        <v>0.61</v>
      </c>
      <c r="K30" s="257">
        <v>0</v>
      </c>
      <c r="L30" s="257">
        <v>0.27</v>
      </c>
      <c r="M30" s="257">
        <v>0</v>
      </c>
      <c r="N30" s="259">
        <v>0</v>
      </c>
      <c r="O30" s="259">
        <v>0</v>
      </c>
      <c r="P30" s="257">
        <v>0.67</v>
      </c>
      <c r="Q30" s="240">
        <v>0.67</v>
      </c>
      <c r="R30" s="260">
        <f t="shared" si="1"/>
        <v>6.0000000000000053E-2</v>
      </c>
      <c r="S30" s="261">
        <f>Q30/J30</f>
        <v>1.098360655737705</v>
      </c>
      <c r="U30" s="234" t="str">
        <f>VLOOKUP(A30,'crop 22'!$A$10:$A$785,1,0)</f>
        <v>DARK SECRET</v>
      </c>
    </row>
    <row r="31" spans="1:21" ht="12" customHeight="1">
      <c r="A31" s="256" t="s">
        <v>511</v>
      </c>
      <c r="B31" s="256" t="s">
        <v>1240</v>
      </c>
      <c r="C31" s="421" t="s">
        <v>1364</v>
      </c>
      <c r="D31" s="257">
        <v>0</v>
      </c>
      <c r="E31" s="257">
        <v>0.46</v>
      </c>
      <c r="F31" s="257">
        <v>0</v>
      </c>
      <c r="G31" s="258">
        <v>0</v>
      </c>
      <c r="H31" s="258">
        <v>0</v>
      </c>
      <c r="I31" s="257">
        <v>16.03</v>
      </c>
      <c r="J31" s="240">
        <v>16.03</v>
      </c>
      <c r="K31" s="257">
        <v>0.01</v>
      </c>
      <c r="L31" s="257">
        <v>0</v>
      </c>
      <c r="M31" s="257">
        <v>0</v>
      </c>
      <c r="N31" s="259">
        <v>0</v>
      </c>
      <c r="O31" s="259">
        <v>0</v>
      </c>
      <c r="P31" s="257">
        <v>11.5</v>
      </c>
      <c r="Q31" s="240">
        <v>11.5</v>
      </c>
      <c r="R31" s="260">
        <f t="shared" si="1"/>
        <v>-4.5300000000000011</v>
      </c>
      <c r="S31" s="261">
        <f>Q31/J31</f>
        <v>0.71740486587648156</v>
      </c>
      <c r="U31" s="234" t="str">
        <f>VLOOKUP(A31,'crop 22'!$A$10:$A$785,1,0)</f>
        <v>DUCATI</v>
      </c>
    </row>
    <row r="32" spans="1:21" ht="12" customHeight="1">
      <c r="A32" s="256" t="s">
        <v>37</v>
      </c>
      <c r="B32" s="256" t="s">
        <v>1240</v>
      </c>
      <c r="C32" s="421" t="s">
        <v>1364</v>
      </c>
      <c r="D32" s="257">
        <v>0</v>
      </c>
      <c r="E32" s="257">
        <v>0.65</v>
      </c>
      <c r="F32" s="257">
        <v>0</v>
      </c>
      <c r="G32" s="258">
        <v>0</v>
      </c>
      <c r="H32" s="258">
        <v>0</v>
      </c>
      <c r="I32" s="257">
        <v>5.0599999999999996</v>
      </c>
      <c r="J32" s="240">
        <v>5.0599999999999996</v>
      </c>
      <c r="K32" s="257">
        <v>0</v>
      </c>
      <c r="L32" s="257">
        <v>0.25</v>
      </c>
      <c r="M32" s="257">
        <v>0</v>
      </c>
      <c r="N32" s="259">
        <v>0</v>
      </c>
      <c r="O32" s="259">
        <v>0</v>
      </c>
      <c r="P32" s="257">
        <v>3.18</v>
      </c>
      <c r="Q32" s="240">
        <v>3.18</v>
      </c>
      <c r="R32" s="260">
        <f t="shared" si="1"/>
        <v>-1.8799999999999994</v>
      </c>
      <c r="S32" s="261">
        <f>Q32/J32</f>
        <v>0.62845849802371545</v>
      </c>
      <c r="U32" s="234" t="str">
        <f>VLOOKUP(A32,'crop 22'!$A$10:$A$785,1,0)</f>
        <v>NELLO</v>
      </c>
    </row>
    <row r="33" spans="1:21" ht="12" customHeight="1">
      <c r="A33" s="256" t="s">
        <v>639</v>
      </c>
      <c r="B33" s="256" t="s">
        <v>1240</v>
      </c>
      <c r="C33" s="421" t="s">
        <v>1364</v>
      </c>
      <c r="D33" s="257">
        <v>0</v>
      </c>
      <c r="E33" s="257">
        <v>0.04</v>
      </c>
      <c r="F33" s="257">
        <v>0</v>
      </c>
      <c r="G33" s="258">
        <v>0</v>
      </c>
      <c r="H33" s="258">
        <v>0</v>
      </c>
      <c r="I33" s="257">
        <v>0.72</v>
      </c>
      <c r="J33" s="240">
        <v>0.72</v>
      </c>
      <c r="K33" s="257">
        <v>0</v>
      </c>
      <c r="L33" s="257">
        <v>0.26</v>
      </c>
      <c r="M33" s="257">
        <v>0</v>
      </c>
      <c r="N33" s="259">
        <v>0</v>
      </c>
      <c r="O33" s="259">
        <v>0</v>
      </c>
      <c r="P33" s="257">
        <v>0.68</v>
      </c>
      <c r="Q33" s="240">
        <v>0.68</v>
      </c>
      <c r="R33" s="260">
        <f t="shared" si="1"/>
        <v>-3.9999999999999925E-2</v>
      </c>
      <c r="S33" s="261"/>
      <c r="U33" s="234" t="str">
        <f>VLOOKUP(A33,'crop 22'!$A$10:$A$785,1,0)</f>
        <v>SALINERO</v>
      </c>
    </row>
    <row r="34" spans="1:21" ht="12" customHeight="1">
      <c r="A34" s="256" t="s">
        <v>641</v>
      </c>
      <c r="B34" s="256" t="s">
        <v>1240</v>
      </c>
      <c r="C34" s="421" t="s">
        <v>1364</v>
      </c>
      <c r="D34" s="257">
        <v>0</v>
      </c>
      <c r="E34" s="257">
        <v>0.18</v>
      </c>
      <c r="F34" s="257">
        <v>0</v>
      </c>
      <c r="G34" s="258">
        <v>0</v>
      </c>
      <c r="H34" s="258">
        <v>0</v>
      </c>
      <c r="I34" s="257">
        <v>0.38</v>
      </c>
      <c r="J34" s="240">
        <v>0.38</v>
      </c>
      <c r="K34" s="257">
        <v>0</v>
      </c>
      <c r="L34" s="257">
        <v>0</v>
      </c>
      <c r="M34" s="257">
        <v>0</v>
      </c>
      <c r="N34" s="259">
        <v>0</v>
      </c>
      <c r="O34" s="259">
        <v>0</v>
      </c>
      <c r="P34" s="257">
        <v>0.5</v>
      </c>
      <c r="Q34" s="240">
        <v>0.5</v>
      </c>
      <c r="R34" s="260">
        <f t="shared" si="1"/>
        <v>0.12</v>
      </c>
      <c r="S34" s="261">
        <f t="shared" ref="S34:S47" si="3">Q34/J34</f>
        <v>1.3157894736842106</v>
      </c>
      <c r="U34" s="234" t="str">
        <f>VLOOKUP(A34,'crop 22'!$A$10:$A$785,1,0)</f>
        <v>SECRET KISS</v>
      </c>
    </row>
    <row r="35" spans="1:21" ht="12" customHeight="1">
      <c r="A35" s="256" t="s">
        <v>643</v>
      </c>
      <c r="B35" s="256" t="s">
        <v>1240</v>
      </c>
      <c r="C35" s="421" t="s">
        <v>1364</v>
      </c>
      <c r="D35" s="257">
        <v>0</v>
      </c>
      <c r="E35" s="257">
        <v>0.21</v>
      </c>
      <c r="F35" s="257">
        <v>0</v>
      </c>
      <c r="G35" s="258">
        <v>0</v>
      </c>
      <c r="H35" s="258">
        <v>0</v>
      </c>
      <c r="I35" s="257">
        <v>0.65</v>
      </c>
      <c r="J35" s="240">
        <v>0.65</v>
      </c>
      <c r="K35" s="257">
        <v>0</v>
      </c>
      <c r="L35" s="257">
        <v>0</v>
      </c>
      <c r="M35" s="257">
        <v>0</v>
      </c>
      <c r="N35" s="259">
        <v>0</v>
      </c>
      <c r="O35" s="259">
        <v>0</v>
      </c>
      <c r="P35" s="257">
        <v>0</v>
      </c>
      <c r="Q35" s="240">
        <v>0</v>
      </c>
      <c r="R35" s="260">
        <f t="shared" si="1"/>
        <v>-0.65</v>
      </c>
      <c r="S35" s="261">
        <f t="shared" si="3"/>
        <v>0</v>
      </c>
    </row>
    <row r="36" spans="1:21" ht="12" customHeight="1">
      <c r="A36" s="256" t="s">
        <v>1267</v>
      </c>
      <c r="B36" s="256" t="s">
        <v>1240</v>
      </c>
      <c r="C36" s="421" t="s">
        <v>1367</v>
      </c>
      <c r="D36" s="257">
        <v>0</v>
      </c>
      <c r="E36" s="257">
        <v>0</v>
      </c>
      <c r="F36" s="257">
        <v>0.05</v>
      </c>
      <c r="G36" s="258">
        <v>0</v>
      </c>
      <c r="H36" s="258">
        <v>0.05</v>
      </c>
      <c r="I36" s="257">
        <v>0</v>
      </c>
      <c r="J36" s="240">
        <v>0.05</v>
      </c>
      <c r="K36" s="257">
        <v>0</v>
      </c>
      <c r="L36" s="257">
        <v>0</v>
      </c>
      <c r="M36" s="257">
        <v>0</v>
      </c>
      <c r="N36" s="259">
        <v>0</v>
      </c>
      <c r="O36" s="259">
        <v>0</v>
      </c>
      <c r="P36" s="257">
        <v>0</v>
      </c>
      <c r="Q36" s="240">
        <v>0</v>
      </c>
      <c r="R36" s="260">
        <f t="shared" si="1"/>
        <v>-0.05</v>
      </c>
      <c r="S36" s="261">
        <f t="shared" si="3"/>
        <v>0</v>
      </c>
      <c r="U36" s="234" t="str">
        <f>VLOOKUP(A36,'crop 22'!$A$10:$A$785,1,0)</f>
        <v>GABRIELLE</v>
      </c>
    </row>
    <row r="37" spans="1:21" ht="12" customHeight="1">
      <c r="A37" s="256" t="s">
        <v>631</v>
      </c>
      <c r="B37" s="256" t="s">
        <v>1240</v>
      </c>
      <c r="C37" s="421" t="s">
        <v>1368</v>
      </c>
      <c r="D37" s="257">
        <v>0</v>
      </c>
      <c r="E37" s="257">
        <v>0.2</v>
      </c>
      <c r="F37" s="257">
        <v>0</v>
      </c>
      <c r="G37" s="258">
        <v>0</v>
      </c>
      <c r="H37" s="258">
        <v>0</v>
      </c>
      <c r="I37" s="257">
        <v>0.8</v>
      </c>
      <c r="J37" s="240">
        <v>0.8</v>
      </c>
      <c r="K37" s="257">
        <v>0</v>
      </c>
      <c r="L37" s="257">
        <v>0.14000000000000001</v>
      </c>
      <c r="M37" s="257">
        <v>0</v>
      </c>
      <c r="N37" s="259">
        <v>0</v>
      </c>
      <c r="O37" s="259">
        <v>0</v>
      </c>
      <c r="P37" s="257">
        <v>0.88</v>
      </c>
      <c r="Q37" s="240">
        <v>0.88</v>
      </c>
      <c r="R37" s="260">
        <f t="shared" si="1"/>
        <v>7.999999999999996E-2</v>
      </c>
      <c r="S37" s="261">
        <f t="shared" si="3"/>
        <v>1.0999999999999999</v>
      </c>
      <c r="U37" s="234" t="str">
        <f>VLOOKUP(A37,'crop 22'!$A$10:$A$785,1,0)</f>
        <v>GWEN</v>
      </c>
    </row>
    <row r="38" spans="1:21" ht="12" customHeight="1">
      <c r="A38" s="256" t="s">
        <v>36</v>
      </c>
      <c r="B38" s="256" t="s">
        <v>1240</v>
      </c>
      <c r="C38" s="421" t="s">
        <v>1368</v>
      </c>
      <c r="D38" s="257">
        <v>0</v>
      </c>
      <c r="E38" s="257">
        <v>0.11</v>
      </c>
      <c r="F38" s="257">
        <v>0</v>
      </c>
      <c r="G38" s="258">
        <v>0</v>
      </c>
      <c r="H38" s="258">
        <v>0</v>
      </c>
      <c r="I38" s="257">
        <v>3.02</v>
      </c>
      <c r="J38" s="240">
        <v>3.02</v>
      </c>
      <c r="K38" s="257">
        <v>0</v>
      </c>
      <c r="L38" s="257">
        <v>0</v>
      </c>
      <c r="M38" s="257">
        <v>0</v>
      </c>
      <c r="N38" s="259">
        <v>0</v>
      </c>
      <c r="O38" s="259">
        <v>0</v>
      </c>
      <c r="P38" s="257">
        <v>2.08</v>
      </c>
      <c r="Q38" s="240">
        <v>2.08</v>
      </c>
      <c r="R38" s="260">
        <f t="shared" si="1"/>
        <v>-0.94</v>
      </c>
      <c r="S38" s="261">
        <f t="shared" si="3"/>
        <v>0.6887417218543046</v>
      </c>
      <c r="U38" s="234" t="str">
        <f>VLOOKUP(A38,'crop 22'!$A$10:$A$785,1,0)</f>
        <v>NAVONA</v>
      </c>
    </row>
    <row r="39" spans="1:21" ht="12" customHeight="1">
      <c r="A39" s="256" t="s">
        <v>633</v>
      </c>
      <c r="B39" s="256" t="s">
        <v>1240</v>
      </c>
      <c r="C39" s="421" t="s">
        <v>1368</v>
      </c>
      <c r="D39" s="257">
        <v>0</v>
      </c>
      <c r="E39" s="257">
        <v>0.09</v>
      </c>
      <c r="F39" s="257">
        <v>0</v>
      </c>
      <c r="G39" s="258">
        <v>0</v>
      </c>
      <c r="H39" s="258">
        <v>0</v>
      </c>
      <c r="I39" s="257">
        <v>0.85</v>
      </c>
      <c r="J39" s="240">
        <v>0.85</v>
      </c>
      <c r="K39" s="257">
        <v>0</v>
      </c>
      <c r="L39" s="257">
        <v>0</v>
      </c>
      <c r="M39" s="257">
        <v>0</v>
      </c>
      <c r="N39" s="259">
        <v>0</v>
      </c>
      <c r="O39" s="259">
        <v>0</v>
      </c>
      <c r="P39" s="257">
        <v>0</v>
      </c>
      <c r="Q39" s="240">
        <v>0</v>
      </c>
      <c r="R39" s="260">
        <f t="shared" si="1"/>
        <v>-0.85</v>
      </c>
      <c r="S39" s="261">
        <f t="shared" si="3"/>
        <v>0</v>
      </c>
      <c r="U39" s="234" t="str">
        <f>VLOOKUP(A39,'crop 22'!$A$10:$A$785,1,0)</f>
        <v>SPARKLING JOY</v>
      </c>
    </row>
    <row r="40" spans="1:21" ht="12" customHeight="1">
      <c r="A40" s="256" t="s">
        <v>1248</v>
      </c>
      <c r="B40" s="256" t="s">
        <v>1240</v>
      </c>
      <c r="C40" s="421" t="s">
        <v>1362</v>
      </c>
      <c r="D40" s="257">
        <v>0</v>
      </c>
      <c r="E40" s="257">
        <v>0.48</v>
      </c>
      <c r="F40" s="257">
        <v>0</v>
      </c>
      <c r="G40" s="258">
        <v>0</v>
      </c>
      <c r="H40" s="258">
        <v>0</v>
      </c>
      <c r="I40" s="257">
        <v>0.51</v>
      </c>
      <c r="J40" s="240">
        <v>0.51</v>
      </c>
      <c r="K40" s="257">
        <v>0</v>
      </c>
      <c r="L40" s="257">
        <v>0</v>
      </c>
      <c r="M40" s="257">
        <v>0</v>
      </c>
      <c r="N40" s="259">
        <v>0</v>
      </c>
      <c r="O40" s="259">
        <v>0</v>
      </c>
      <c r="P40" s="257">
        <v>0</v>
      </c>
      <c r="Q40" s="240">
        <v>0</v>
      </c>
      <c r="R40" s="260">
        <f t="shared" si="1"/>
        <v>-0.51</v>
      </c>
      <c r="S40" s="261">
        <f t="shared" si="3"/>
        <v>0</v>
      </c>
      <c r="U40" s="234" t="str">
        <f>VLOOKUP(A40,'crop 22'!$A$10:$A$785,1,0)</f>
        <v>CHARLOTTES JOY</v>
      </c>
    </row>
    <row r="41" spans="1:21" ht="12" customHeight="1">
      <c r="A41" s="256" t="s">
        <v>1249</v>
      </c>
      <c r="B41" s="256" t="s">
        <v>1240</v>
      </c>
      <c r="C41" s="421" t="s">
        <v>1362</v>
      </c>
      <c r="D41" s="257">
        <v>0</v>
      </c>
      <c r="E41" s="257">
        <v>0</v>
      </c>
      <c r="F41" s="257">
        <v>0</v>
      </c>
      <c r="G41" s="258">
        <v>0</v>
      </c>
      <c r="H41" s="258">
        <v>0</v>
      </c>
      <c r="I41" s="257">
        <v>0.55000000000000004</v>
      </c>
      <c r="J41" s="240">
        <v>0.55000000000000004</v>
      </c>
      <c r="K41" s="257">
        <v>0</v>
      </c>
      <c r="L41" s="257">
        <v>0</v>
      </c>
      <c r="M41" s="257">
        <v>0</v>
      </c>
      <c r="N41" s="259">
        <v>0</v>
      </c>
      <c r="O41" s="259">
        <v>0</v>
      </c>
      <c r="P41" s="257">
        <v>0</v>
      </c>
      <c r="Q41" s="240">
        <v>0</v>
      </c>
      <c r="R41" s="260">
        <f t="shared" si="1"/>
        <v>-0.55000000000000004</v>
      </c>
      <c r="S41" s="261">
        <f t="shared" si="3"/>
        <v>0</v>
      </c>
      <c r="U41" s="234" t="str">
        <f>VLOOKUP(A41,'crop 22'!$A$10:$A$785,1,0)</f>
        <v>CLASSIC JOY</v>
      </c>
    </row>
    <row r="42" spans="1:21" ht="12" customHeight="1">
      <c r="A42" s="256" t="s">
        <v>125</v>
      </c>
      <c r="B42" s="256" t="s">
        <v>1240</v>
      </c>
      <c r="C42" s="421" t="s">
        <v>1362</v>
      </c>
      <c r="D42" s="257">
        <v>0</v>
      </c>
      <c r="E42" s="257">
        <v>0.67</v>
      </c>
      <c r="F42" s="257">
        <v>0</v>
      </c>
      <c r="G42" s="258">
        <v>0</v>
      </c>
      <c r="H42" s="258">
        <v>0</v>
      </c>
      <c r="I42" s="257">
        <v>3.95</v>
      </c>
      <c r="J42" s="240">
        <v>3.95</v>
      </c>
      <c r="K42" s="257">
        <v>0</v>
      </c>
      <c r="L42" s="257">
        <v>0.56000000000000005</v>
      </c>
      <c r="M42" s="257">
        <v>0.47</v>
      </c>
      <c r="N42" s="259">
        <v>0</v>
      </c>
      <c r="O42" s="259">
        <v>0</v>
      </c>
      <c r="P42" s="257">
        <v>3.75</v>
      </c>
      <c r="Q42" s="240">
        <v>3.75</v>
      </c>
      <c r="R42" s="260">
        <f t="shared" si="1"/>
        <v>-0.20000000000000018</v>
      </c>
      <c r="S42" s="261">
        <f t="shared" si="3"/>
        <v>0.94936708860759489</v>
      </c>
      <c r="U42" s="234" t="str">
        <f>VLOOKUP(A42,'crop 22'!$A$10:$A$785,1,0)</f>
        <v>GOLDEN MATRIX</v>
      </c>
    </row>
    <row r="43" spans="1:21" ht="12" customHeight="1">
      <c r="A43" s="256" t="s">
        <v>623</v>
      </c>
      <c r="B43" s="256" t="s">
        <v>1240</v>
      </c>
      <c r="C43" s="421" t="s">
        <v>1362</v>
      </c>
      <c r="D43" s="257">
        <v>0</v>
      </c>
      <c r="E43" s="257">
        <v>0.03</v>
      </c>
      <c r="F43" s="257">
        <v>0</v>
      </c>
      <c r="G43" s="258">
        <v>0</v>
      </c>
      <c r="H43" s="258">
        <v>0</v>
      </c>
      <c r="I43" s="257">
        <v>0.89</v>
      </c>
      <c r="J43" s="240">
        <v>0.89</v>
      </c>
      <c r="K43" s="257">
        <v>0</v>
      </c>
      <c r="L43" s="257">
        <v>0.17</v>
      </c>
      <c r="M43" s="257">
        <v>0</v>
      </c>
      <c r="N43" s="259">
        <v>0</v>
      </c>
      <c r="O43" s="259">
        <v>0</v>
      </c>
      <c r="P43" s="257">
        <v>0.81</v>
      </c>
      <c r="Q43" s="240">
        <v>0.81</v>
      </c>
      <c r="R43" s="260">
        <f t="shared" si="1"/>
        <v>-7.999999999999996E-2</v>
      </c>
      <c r="S43" s="261">
        <f t="shared" si="3"/>
        <v>0.9101123595505618</v>
      </c>
      <c r="U43" s="234" t="str">
        <f>VLOOKUP(A43,'crop 22'!$A$10:$A$785,1,0)</f>
        <v>ILSE</v>
      </c>
    </row>
    <row r="44" spans="1:21" ht="12" customHeight="1">
      <c r="A44" s="256" t="s">
        <v>345</v>
      </c>
      <c r="B44" s="256" t="s">
        <v>1228</v>
      </c>
      <c r="C44" s="421" t="s">
        <v>1371</v>
      </c>
      <c r="D44" s="257">
        <v>0</v>
      </c>
      <c r="E44" s="257">
        <v>0.15</v>
      </c>
      <c r="F44" s="257">
        <v>0</v>
      </c>
      <c r="G44" s="258">
        <v>0</v>
      </c>
      <c r="H44" s="258">
        <v>0.26</v>
      </c>
      <c r="I44" s="257">
        <v>2.96</v>
      </c>
      <c r="J44" s="240">
        <v>3.2199999999999998</v>
      </c>
      <c r="K44" s="257">
        <v>0.01</v>
      </c>
      <c r="L44" s="257">
        <v>0.05</v>
      </c>
      <c r="M44" s="257">
        <v>0</v>
      </c>
      <c r="N44" s="259">
        <v>0</v>
      </c>
      <c r="O44" s="259">
        <v>0.08</v>
      </c>
      <c r="P44" s="257">
        <v>0.83</v>
      </c>
      <c r="Q44" s="240">
        <v>0.90999999999999992</v>
      </c>
      <c r="R44" s="260">
        <f t="shared" si="1"/>
        <v>-2.3099999999999996</v>
      </c>
      <c r="S44" s="261">
        <f t="shared" si="3"/>
        <v>0.28260869565217389</v>
      </c>
      <c r="U44" s="234" t="str">
        <f>VLOOKUP(A44,'crop 22'!$A$10:$A$785,1,0)</f>
        <v>APRICOT FUDGE</v>
      </c>
    </row>
    <row r="45" spans="1:21" ht="12" customHeight="1">
      <c r="A45" s="256" t="s">
        <v>1263</v>
      </c>
      <c r="B45" s="256" t="s">
        <v>1228</v>
      </c>
      <c r="C45" s="421" t="s">
        <v>1371</v>
      </c>
      <c r="D45" s="257">
        <v>0</v>
      </c>
      <c r="E45" s="257">
        <v>0</v>
      </c>
      <c r="F45" s="257">
        <v>0</v>
      </c>
      <c r="G45" s="258">
        <v>0</v>
      </c>
      <c r="H45" s="258">
        <v>0</v>
      </c>
      <c r="I45" s="257">
        <v>0</v>
      </c>
      <c r="J45" s="240">
        <v>0</v>
      </c>
      <c r="K45" s="257">
        <v>0</v>
      </c>
      <c r="L45" s="257">
        <v>0</v>
      </c>
      <c r="M45" s="257">
        <v>0</v>
      </c>
      <c r="N45" s="259">
        <v>0</v>
      </c>
      <c r="O45" s="259">
        <v>0</v>
      </c>
      <c r="P45" s="257">
        <v>0</v>
      </c>
      <c r="Q45" s="240">
        <v>0</v>
      </c>
      <c r="R45" s="260">
        <f t="shared" si="1"/>
        <v>0</v>
      </c>
      <c r="S45" s="261" t="e">
        <f t="shared" si="3"/>
        <v>#DIV/0!</v>
      </c>
      <c r="U45" s="234" t="str">
        <f>VLOOKUP(A45,'crop 22'!$A$10:$A$785,1,0)</f>
        <v>FASHION SHOW</v>
      </c>
    </row>
    <row r="46" spans="1:21" ht="12" customHeight="1">
      <c r="A46" s="256" t="s">
        <v>34</v>
      </c>
      <c r="B46" s="256" t="s">
        <v>1228</v>
      </c>
      <c r="C46" s="421" t="s">
        <v>135</v>
      </c>
      <c r="D46" s="257">
        <v>0</v>
      </c>
      <c r="E46" s="257">
        <v>0.14000000000000001</v>
      </c>
      <c r="F46" s="257">
        <v>0</v>
      </c>
      <c r="G46" s="258">
        <v>0</v>
      </c>
      <c r="H46" s="258">
        <v>0</v>
      </c>
      <c r="I46" s="257">
        <v>8.34</v>
      </c>
      <c r="J46" s="240">
        <v>8.34</v>
      </c>
      <c r="K46" s="257">
        <v>0</v>
      </c>
      <c r="L46" s="257">
        <v>0</v>
      </c>
      <c r="M46" s="257">
        <v>0</v>
      </c>
      <c r="N46" s="259">
        <v>0</v>
      </c>
      <c r="O46" s="259">
        <v>0</v>
      </c>
      <c r="P46" s="257">
        <v>6.89</v>
      </c>
      <c r="Q46" s="240">
        <v>6.89</v>
      </c>
      <c r="R46" s="260">
        <f t="shared" si="1"/>
        <v>-1.4500000000000002</v>
      </c>
      <c r="S46" s="261">
        <f t="shared" si="3"/>
        <v>0.82613908872901676</v>
      </c>
      <c r="U46" s="234" t="str">
        <f>VLOOKUP(A46,'crop 22'!$A$10:$A$785,1,0)</f>
        <v>MENORCA</v>
      </c>
    </row>
    <row r="47" spans="1:21" ht="12" customHeight="1">
      <c r="A47" s="256" t="s">
        <v>517</v>
      </c>
      <c r="B47" s="256" t="s">
        <v>1228</v>
      </c>
      <c r="C47" s="421" t="s">
        <v>135</v>
      </c>
      <c r="D47" s="257">
        <v>0</v>
      </c>
      <c r="E47" s="257">
        <v>0.76</v>
      </c>
      <c r="F47" s="257">
        <v>0</v>
      </c>
      <c r="G47" s="258">
        <v>0</v>
      </c>
      <c r="H47" s="258">
        <v>0</v>
      </c>
      <c r="I47" s="257">
        <v>2.0499999999999998</v>
      </c>
      <c r="J47" s="240">
        <v>2.0499999999999998</v>
      </c>
      <c r="K47" s="257">
        <v>0</v>
      </c>
      <c r="L47" s="257">
        <v>1.35</v>
      </c>
      <c r="M47" s="257">
        <v>0</v>
      </c>
      <c r="N47" s="259">
        <v>0</v>
      </c>
      <c r="O47" s="259">
        <v>0</v>
      </c>
      <c r="P47" s="257">
        <v>4.03</v>
      </c>
      <c r="Q47" s="240">
        <v>4.03</v>
      </c>
      <c r="R47" s="260">
        <f t="shared" si="1"/>
        <v>1.9800000000000004</v>
      </c>
      <c r="S47" s="261">
        <f t="shared" si="3"/>
        <v>1.9658536585365856</v>
      </c>
      <c r="U47" s="234" t="str">
        <f>VLOOKUP(A47,'crop 22'!$A$10:$A$785,1,0)</f>
        <v>MENTON</v>
      </c>
    </row>
    <row r="48" spans="1:21" ht="12" customHeight="1">
      <c r="A48" s="256" t="s">
        <v>307</v>
      </c>
      <c r="B48" s="256" t="s">
        <v>1228</v>
      </c>
      <c r="C48" s="421" t="s">
        <v>136</v>
      </c>
      <c r="D48" s="257">
        <v>0</v>
      </c>
      <c r="E48" s="257">
        <v>0</v>
      </c>
      <c r="F48" s="257">
        <v>0</v>
      </c>
      <c r="G48" s="258">
        <v>0</v>
      </c>
      <c r="H48" s="258">
        <v>0</v>
      </c>
      <c r="I48" s="257">
        <v>4.92</v>
      </c>
      <c r="J48" s="240">
        <v>4.92</v>
      </c>
      <c r="K48" s="257">
        <v>0</v>
      </c>
      <c r="L48" s="257">
        <v>1.01</v>
      </c>
      <c r="M48" s="257">
        <v>0</v>
      </c>
      <c r="N48" s="259">
        <v>0</v>
      </c>
      <c r="O48" s="259">
        <v>0</v>
      </c>
      <c r="P48" s="257">
        <v>4.09</v>
      </c>
      <c r="Q48" s="240">
        <v>4.09</v>
      </c>
      <c r="R48" s="260">
        <f t="shared" si="1"/>
        <v>-0.83000000000000007</v>
      </c>
      <c r="S48" s="261"/>
      <c r="U48" s="234" t="str">
        <f>VLOOKUP(A48,'crop 22'!$A$10:$A$785,1,0)</f>
        <v>ROYAL SUNSET</v>
      </c>
    </row>
    <row r="49" spans="1:21" ht="12" customHeight="1">
      <c r="A49" s="256" t="s">
        <v>695</v>
      </c>
      <c r="B49" s="256" t="s">
        <v>1228</v>
      </c>
      <c r="C49" s="421" t="s">
        <v>136</v>
      </c>
      <c r="D49" s="257">
        <v>0</v>
      </c>
      <c r="E49" s="257">
        <v>0</v>
      </c>
      <c r="F49" s="257">
        <v>0</v>
      </c>
      <c r="G49" s="258">
        <v>0</v>
      </c>
      <c r="H49" s="258">
        <v>0</v>
      </c>
      <c r="I49" s="257">
        <v>0.5</v>
      </c>
      <c r="J49" s="240">
        <v>0.5</v>
      </c>
      <c r="K49" s="257">
        <v>0</v>
      </c>
      <c r="L49" s="257">
        <v>0</v>
      </c>
      <c r="M49" s="257">
        <v>0</v>
      </c>
      <c r="N49" s="259">
        <v>0</v>
      </c>
      <c r="O49" s="259">
        <v>0</v>
      </c>
      <c r="P49" s="257">
        <v>0</v>
      </c>
      <c r="Q49" s="240">
        <v>0</v>
      </c>
      <c r="R49" s="260">
        <f t="shared" si="1"/>
        <v>-0.5</v>
      </c>
      <c r="S49" s="261">
        <f t="shared" ref="S49:S54" si="4">Q49/J49</f>
        <v>0</v>
      </c>
    </row>
    <row r="50" spans="1:21" ht="12" customHeight="1">
      <c r="A50" s="256" t="s">
        <v>696</v>
      </c>
      <c r="B50" s="256" t="s">
        <v>1228</v>
      </c>
      <c r="C50" s="421" t="s">
        <v>136</v>
      </c>
      <c r="D50" s="257">
        <v>0</v>
      </c>
      <c r="E50" s="257">
        <v>0</v>
      </c>
      <c r="F50" s="257">
        <v>0</v>
      </c>
      <c r="G50" s="258">
        <v>0</v>
      </c>
      <c r="H50" s="258">
        <v>0</v>
      </c>
      <c r="I50" s="257">
        <v>1.59</v>
      </c>
      <c r="J50" s="240">
        <v>1.59</v>
      </c>
      <c r="K50" s="257">
        <v>0</v>
      </c>
      <c r="L50" s="257">
        <v>0</v>
      </c>
      <c r="M50" s="257">
        <v>0</v>
      </c>
      <c r="N50" s="259">
        <v>0</v>
      </c>
      <c r="O50" s="259">
        <v>0</v>
      </c>
      <c r="P50" s="257">
        <v>1.05</v>
      </c>
      <c r="Q50" s="240">
        <v>1.05</v>
      </c>
      <c r="R50" s="260">
        <f t="shared" si="1"/>
        <v>-0.54</v>
      </c>
      <c r="S50" s="261">
        <f t="shared" si="4"/>
        <v>0.660377358490566</v>
      </c>
    </row>
    <row r="51" spans="1:21" ht="12" customHeight="1">
      <c r="A51" s="256" t="s">
        <v>346</v>
      </c>
      <c r="B51" s="256" t="s">
        <v>1228</v>
      </c>
      <c r="C51" s="421" t="s">
        <v>132</v>
      </c>
      <c r="D51" s="257">
        <v>0</v>
      </c>
      <c r="E51" s="257">
        <v>0</v>
      </c>
      <c r="F51" s="257">
        <v>0</v>
      </c>
      <c r="G51" s="258">
        <v>0</v>
      </c>
      <c r="H51" s="258">
        <v>0</v>
      </c>
      <c r="I51" s="257">
        <v>3.81</v>
      </c>
      <c r="J51" s="240">
        <v>3.81</v>
      </c>
      <c r="K51" s="257">
        <v>0</v>
      </c>
      <c r="L51" s="257">
        <v>0</v>
      </c>
      <c r="M51" s="257">
        <v>0</v>
      </c>
      <c r="N51" s="259">
        <v>0</v>
      </c>
      <c r="O51" s="259">
        <v>1.59</v>
      </c>
      <c r="P51" s="257">
        <v>3.08</v>
      </c>
      <c r="Q51" s="240">
        <v>4.67</v>
      </c>
      <c r="R51" s="260">
        <f t="shared" si="1"/>
        <v>0.85999999999999988</v>
      </c>
      <c r="S51" s="261">
        <f t="shared" si="4"/>
        <v>1.2257217847769029</v>
      </c>
      <c r="U51" s="234" t="str">
        <f>VLOOKUP(A51,'crop 22'!$A$10:$A$785,1,0)</f>
        <v>AKRON</v>
      </c>
    </row>
    <row r="52" spans="1:21" ht="12" customHeight="1">
      <c r="A52" s="256" t="s">
        <v>67</v>
      </c>
      <c r="B52" s="256" t="s">
        <v>1228</v>
      </c>
      <c r="C52" s="421" t="s">
        <v>132</v>
      </c>
      <c r="D52" s="257">
        <v>0</v>
      </c>
      <c r="E52" s="257">
        <v>0</v>
      </c>
      <c r="F52" s="257">
        <v>0</v>
      </c>
      <c r="G52" s="258">
        <v>0</v>
      </c>
      <c r="H52" s="258">
        <v>0</v>
      </c>
      <c r="I52" s="257">
        <v>1.85</v>
      </c>
      <c r="J52" s="240">
        <v>1.85</v>
      </c>
      <c r="K52" s="257">
        <v>0</v>
      </c>
      <c r="L52" s="257">
        <v>0</v>
      </c>
      <c r="M52" s="257">
        <v>0</v>
      </c>
      <c r="N52" s="259">
        <v>0</v>
      </c>
      <c r="O52" s="259">
        <v>0</v>
      </c>
      <c r="P52" s="257">
        <v>1.29</v>
      </c>
      <c r="Q52" s="240">
        <v>1.29</v>
      </c>
      <c r="R52" s="260">
        <f t="shared" si="1"/>
        <v>-0.56000000000000005</v>
      </c>
      <c r="S52" s="261">
        <f t="shared" si="4"/>
        <v>0.69729729729729728</v>
      </c>
      <c r="U52" s="234" t="str">
        <f>VLOOKUP(A52,'crop 22'!$A$10:$A$785,1,0)</f>
        <v>AMATERAS</v>
      </c>
    </row>
    <row r="53" spans="1:21" ht="12" customHeight="1">
      <c r="A53" s="256" t="s">
        <v>431</v>
      </c>
      <c r="B53" s="256" t="s">
        <v>1228</v>
      </c>
      <c r="C53" s="421" t="s">
        <v>1363</v>
      </c>
      <c r="D53" s="257">
        <v>0</v>
      </c>
      <c r="E53" s="257">
        <v>0</v>
      </c>
      <c r="F53" s="257">
        <v>0</v>
      </c>
      <c r="G53" s="258">
        <v>0</v>
      </c>
      <c r="H53" s="258">
        <v>0</v>
      </c>
      <c r="I53" s="257">
        <v>2.87</v>
      </c>
      <c r="J53" s="240">
        <v>2.87</v>
      </c>
      <c r="K53" s="257">
        <v>0</v>
      </c>
      <c r="L53" s="257">
        <v>0</v>
      </c>
      <c r="M53" s="257">
        <v>0</v>
      </c>
      <c r="N53" s="259">
        <v>0</v>
      </c>
      <c r="O53" s="259">
        <v>0</v>
      </c>
      <c r="P53" s="257">
        <v>0.04</v>
      </c>
      <c r="Q53" s="240">
        <v>0.04</v>
      </c>
      <c r="R53" s="260">
        <f t="shared" si="1"/>
        <v>-2.83</v>
      </c>
      <c r="S53" s="261">
        <f t="shared" si="4"/>
        <v>1.3937282229965157E-2</v>
      </c>
      <c r="U53" s="234" t="str">
        <f>VLOOKUP(A53,'crop 22'!$A$10:$A$785,1,0)</f>
        <v>AMIGA</v>
      </c>
    </row>
    <row r="54" spans="1:21" ht="12" customHeight="1">
      <c r="A54" s="256" t="s">
        <v>513</v>
      </c>
      <c r="B54" s="256" t="s">
        <v>1228</v>
      </c>
      <c r="C54" s="421" t="s">
        <v>132</v>
      </c>
      <c r="D54" s="257">
        <v>0</v>
      </c>
      <c r="E54" s="257">
        <v>1.75</v>
      </c>
      <c r="F54" s="257">
        <v>0</v>
      </c>
      <c r="G54" s="258">
        <v>0</v>
      </c>
      <c r="H54" s="258">
        <v>0</v>
      </c>
      <c r="I54" s="257">
        <v>4.2699999999999996</v>
      </c>
      <c r="J54" s="240">
        <v>4.2699999999999996</v>
      </c>
      <c r="K54" s="257">
        <v>0</v>
      </c>
      <c r="L54" s="257">
        <v>1.19</v>
      </c>
      <c r="M54" s="257">
        <v>0</v>
      </c>
      <c r="N54" s="259">
        <v>0</v>
      </c>
      <c r="O54" s="259">
        <v>0</v>
      </c>
      <c r="P54" s="257">
        <v>7.65</v>
      </c>
      <c r="Q54" s="240">
        <v>7.65</v>
      </c>
      <c r="R54" s="260">
        <f t="shared" si="1"/>
        <v>3.3800000000000008</v>
      </c>
      <c r="S54" s="261">
        <f t="shared" si="4"/>
        <v>1.7915690866510541</v>
      </c>
      <c r="U54" s="234" t="str">
        <f>VLOOKUP(A54,'crop 22'!$A$10:$A$785,1,0)</f>
        <v>BAROLO</v>
      </c>
    </row>
    <row r="55" spans="1:21" ht="12" customHeight="1">
      <c r="A55" s="256" t="s">
        <v>173</v>
      </c>
      <c r="B55" s="256" t="s">
        <v>1228</v>
      </c>
      <c r="C55" s="421" t="s">
        <v>132</v>
      </c>
      <c r="D55" s="257">
        <v>0.01</v>
      </c>
      <c r="E55" s="257">
        <v>1.24</v>
      </c>
      <c r="F55" s="257">
        <v>0</v>
      </c>
      <c r="G55" s="258">
        <v>0</v>
      </c>
      <c r="H55" s="258">
        <v>0</v>
      </c>
      <c r="I55" s="257">
        <v>30.33</v>
      </c>
      <c r="J55" s="240">
        <v>30.33</v>
      </c>
      <c r="K55" s="257">
        <v>0.01</v>
      </c>
      <c r="L55" s="257">
        <v>1.79</v>
      </c>
      <c r="M55" s="257">
        <v>0</v>
      </c>
      <c r="N55" s="259">
        <v>0</v>
      </c>
      <c r="O55" s="259">
        <v>0</v>
      </c>
      <c r="P55" s="257">
        <v>25.18</v>
      </c>
      <c r="Q55" s="240">
        <v>25.18</v>
      </c>
      <c r="R55" s="260">
        <f t="shared" si="1"/>
        <v>-5.1499999999999986</v>
      </c>
      <c r="S55" s="261"/>
      <c r="U55" s="234" t="str">
        <f>VLOOKUP(A55,'crop 22'!$A$10:$A$785,1,0)</f>
        <v>CAESARS PALACE</v>
      </c>
    </row>
    <row r="56" spans="1:21" ht="12" customHeight="1">
      <c r="A56" s="256" t="s">
        <v>368</v>
      </c>
      <c r="B56" s="256" t="s">
        <v>1228</v>
      </c>
      <c r="C56" s="421" t="s">
        <v>132</v>
      </c>
      <c r="D56" s="257">
        <v>0.01</v>
      </c>
      <c r="E56" s="257">
        <v>1.1499999999999999</v>
      </c>
      <c r="F56" s="257">
        <v>0</v>
      </c>
      <c r="G56" s="258">
        <v>0</v>
      </c>
      <c r="H56" s="258">
        <v>0</v>
      </c>
      <c r="I56" s="257">
        <v>9.41</v>
      </c>
      <c r="J56" s="240">
        <v>9.41</v>
      </c>
      <c r="K56" s="257">
        <v>0.01</v>
      </c>
      <c r="L56" s="257">
        <v>1.6</v>
      </c>
      <c r="M56" s="257">
        <v>0</v>
      </c>
      <c r="N56" s="259">
        <v>0</v>
      </c>
      <c r="O56" s="259">
        <v>0</v>
      </c>
      <c r="P56" s="257">
        <v>12.23</v>
      </c>
      <c r="Q56" s="240">
        <v>12.23</v>
      </c>
      <c r="R56" s="260">
        <f t="shared" si="1"/>
        <v>2.8200000000000003</v>
      </c>
      <c r="S56" s="261">
        <f>Q56/J56</f>
        <v>1.2996811902231669</v>
      </c>
      <c r="U56" s="234" t="str">
        <f>VLOOKUP(A56,'crop 22'!$A$10:$A$785,1,0)</f>
        <v>CORTONA</v>
      </c>
    </row>
    <row r="57" spans="1:21" ht="12" customHeight="1">
      <c r="A57" s="256" t="s">
        <v>1251</v>
      </c>
      <c r="B57" s="256" t="s">
        <v>1228</v>
      </c>
      <c r="C57" s="421" t="s">
        <v>132</v>
      </c>
      <c r="D57" s="257">
        <v>0</v>
      </c>
      <c r="E57" s="257">
        <v>0.06</v>
      </c>
      <c r="F57" s="257">
        <v>0</v>
      </c>
      <c r="G57" s="258">
        <v>0</v>
      </c>
      <c r="H57" s="258">
        <v>0</v>
      </c>
      <c r="I57" s="257">
        <v>7.0000000000000007E-2</v>
      </c>
      <c r="J57" s="240">
        <v>7.0000000000000007E-2</v>
      </c>
      <c r="K57" s="257">
        <v>0</v>
      </c>
      <c r="L57" s="257">
        <v>0.3</v>
      </c>
      <c r="M57" s="257">
        <v>0</v>
      </c>
      <c r="N57" s="259">
        <v>0</v>
      </c>
      <c r="O57" s="259">
        <v>0</v>
      </c>
      <c r="P57" s="257">
        <v>0.39</v>
      </c>
      <c r="Q57" s="240">
        <v>0.39</v>
      </c>
      <c r="R57" s="260">
        <f t="shared" si="1"/>
        <v>0.32</v>
      </c>
      <c r="S57" s="261">
        <f>Q57/J57</f>
        <v>5.5714285714285712</v>
      </c>
      <c r="U57" s="234" t="str">
        <f>VLOOKUP(A57,'crop 22'!$A$10:$A$785,1,0)</f>
        <v>CRODINO</v>
      </c>
    </row>
    <row r="58" spans="1:21" ht="12" customHeight="1">
      <c r="A58" s="256" t="s">
        <v>1254</v>
      </c>
      <c r="B58" s="256" t="s">
        <v>1228</v>
      </c>
      <c r="C58" s="421" t="s">
        <v>1363</v>
      </c>
      <c r="D58" s="257">
        <v>0</v>
      </c>
      <c r="E58" s="257">
        <v>0</v>
      </c>
      <c r="F58" s="257">
        <v>0</v>
      </c>
      <c r="G58" s="258">
        <v>0</v>
      </c>
      <c r="H58" s="258">
        <v>0</v>
      </c>
      <c r="I58" s="257">
        <v>0</v>
      </c>
      <c r="J58" s="240">
        <v>0</v>
      </c>
      <c r="K58" s="257">
        <v>0.01</v>
      </c>
      <c r="L58" s="257">
        <v>0</v>
      </c>
      <c r="M58" s="257">
        <v>0</v>
      </c>
      <c r="N58" s="259">
        <v>0</v>
      </c>
      <c r="O58" s="259">
        <v>0</v>
      </c>
      <c r="P58" s="257">
        <v>0.04</v>
      </c>
      <c r="Q58" s="240">
        <v>0.04</v>
      </c>
      <c r="R58" s="260">
        <f t="shared" si="1"/>
        <v>0.04</v>
      </c>
      <c r="S58" s="261" t="e">
        <f>Q58/J58</f>
        <v>#DIV/0!</v>
      </c>
      <c r="U58" s="234" t="str">
        <f>VLOOKUP(A58,'crop 22'!$A$10:$A$785,1,0)</f>
        <v>DUTCH PASSION</v>
      </c>
    </row>
    <row r="59" spans="1:21" ht="12" customHeight="1">
      <c r="A59" s="256" t="s">
        <v>515</v>
      </c>
      <c r="B59" s="256" t="s">
        <v>1228</v>
      </c>
      <c r="C59" s="421" t="s">
        <v>132</v>
      </c>
      <c r="D59" s="257">
        <v>0</v>
      </c>
      <c r="E59" s="257">
        <v>0</v>
      </c>
      <c r="F59" s="257">
        <v>0</v>
      </c>
      <c r="G59" s="258">
        <v>0</v>
      </c>
      <c r="H59" s="258">
        <v>0</v>
      </c>
      <c r="I59" s="257">
        <v>3.51</v>
      </c>
      <c r="J59" s="240">
        <v>3.51</v>
      </c>
      <c r="K59" s="257">
        <v>0</v>
      </c>
      <c r="L59" s="257">
        <v>0</v>
      </c>
      <c r="M59" s="257">
        <v>0</v>
      </c>
      <c r="N59" s="259">
        <v>0</v>
      </c>
      <c r="O59" s="259">
        <v>0</v>
      </c>
      <c r="P59" s="257">
        <v>1.06</v>
      </c>
      <c r="Q59" s="240">
        <v>1.06</v>
      </c>
      <c r="R59" s="260">
        <f t="shared" si="1"/>
        <v>-2.4499999999999997</v>
      </c>
      <c r="S59" s="261">
        <f>Q59/J59</f>
        <v>0.30199430199430205</v>
      </c>
      <c r="U59" s="234" t="str">
        <f>VLOOKUP(A59,'crop 22'!$A$10:$A$785,1,0)</f>
        <v>ENIAC</v>
      </c>
    </row>
    <row r="60" spans="1:21" ht="12" customHeight="1">
      <c r="A60" s="256" t="s">
        <v>171</v>
      </c>
      <c r="B60" s="256" t="s">
        <v>1228</v>
      </c>
      <c r="C60" s="421" t="s">
        <v>132</v>
      </c>
      <c r="D60" s="257">
        <v>0</v>
      </c>
      <c r="E60" s="257">
        <v>0.8</v>
      </c>
      <c r="F60" s="257">
        <v>0</v>
      </c>
      <c r="G60" s="258">
        <v>0</v>
      </c>
      <c r="H60" s="258">
        <v>1.24</v>
      </c>
      <c r="I60" s="257">
        <v>26.5</v>
      </c>
      <c r="J60" s="240">
        <v>27.74</v>
      </c>
      <c r="K60" s="257">
        <v>0</v>
      </c>
      <c r="L60" s="257">
        <v>1.64</v>
      </c>
      <c r="M60" s="257">
        <v>0</v>
      </c>
      <c r="N60" s="259">
        <v>0</v>
      </c>
      <c r="O60" s="259">
        <v>0</v>
      </c>
      <c r="P60" s="257">
        <v>18.489999999999998</v>
      </c>
      <c r="Q60" s="240">
        <v>18.489999999999998</v>
      </c>
      <c r="R60" s="260">
        <f t="shared" si="1"/>
        <v>-9.25</v>
      </c>
      <c r="S60" s="261">
        <f>Q60/J60</f>
        <v>0.66654650324441234</v>
      </c>
      <c r="U60" s="234" t="str">
        <f>VLOOKUP(A60,'crop 22'!$A$10:$A$785,1,0)</f>
        <v>EREMO</v>
      </c>
    </row>
    <row r="61" spans="1:21" ht="12" customHeight="1">
      <c r="A61" s="256" t="s">
        <v>573</v>
      </c>
      <c r="B61" s="256" t="s">
        <v>1228</v>
      </c>
      <c r="C61" s="421" t="s">
        <v>132</v>
      </c>
      <c r="D61" s="257">
        <v>0</v>
      </c>
      <c r="E61" s="257">
        <v>0.51</v>
      </c>
      <c r="F61" s="257">
        <v>0</v>
      </c>
      <c r="G61" s="258">
        <v>0</v>
      </c>
      <c r="H61" s="258">
        <v>0</v>
      </c>
      <c r="I61" s="257">
        <v>5.16</v>
      </c>
      <c r="J61" s="240">
        <v>5.16</v>
      </c>
      <c r="K61" s="257">
        <v>0.01</v>
      </c>
      <c r="L61" s="257">
        <v>0.5</v>
      </c>
      <c r="M61" s="257">
        <v>0</v>
      </c>
      <c r="N61" s="259">
        <v>0</v>
      </c>
      <c r="O61" s="259">
        <v>0</v>
      </c>
      <c r="P61" s="257">
        <v>8.25</v>
      </c>
      <c r="Q61" s="240">
        <v>8.25</v>
      </c>
      <c r="R61" s="260">
        <f t="shared" si="1"/>
        <v>3.09</v>
      </c>
      <c r="S61" s="261"/>
      <c r="U61" s="234" t="str">
        <f>VLOOKUP(A61,'crop 22'!$A$10:$A$785,1,0)</f>
        <v>FARINELLA</v>
      </c>
    </row>
    <row r="62" spans="1:21" ht="12" customHeight="1">
      <c r="A62" s="256" t="s">
        <v>77</v>
      </c>
      <c r="B62" s="256" t="s">
        <v>1228</v>
      </c>
      <c r="C62" s="421" t="s">
        <v>132</v>
      </c>
      <c r="D62" s="257">
        <v>0.01</v>
      </c>
      <c r="E62" s="257">
        <v>2.81</v>
      </c>
      <c r="F62" s="257">
        <v>0</v>
      </c>
      <c r="G62" s="258">
        <v>0</v>
      </c>
      <c r="H62" s="258">
        <v>1.86</v>
      </c>
      <c r="I62" s="257">
        <v>38.99</v>
      </c>
      <c r="J62" s="240">
        <v>40.85</v>
      </c>
      <c r="K62" s="257">
        <v>0</v>
      </c>
      <c r="L62" s="257">
        <v>2.46</v>
      </c>
      <c r="M62" s="257">
        <v>0</v>
      </c>
      <c r="N62" s="259">
        <v>0</v>
      </c>
      <c r="O62" s="259">
        <v>2.91</v>
      </c>
      <c r="P62" s="257">
        <v>31.14</v>
      </c>
      <c r="Q62" s="240">
        <v>34.049999999999997</v>
      </c>
      <c r="R62" s="260">
        <f t="shared" si="1"/>
        <v>-6.8000000000000043</v>
      </c>
      <c r="S62" s="261">
        <f>Q62/J62</f>
        <v>0.83353733170134625</v>
      </c>
      <c r="U62" s="234" t="str">
        <f>VLOOKUP(A62,'crop 22'!$A$10:$A$785,1,0)</f>
        <v>HONESTY</v>
      </c>
    </row>
    <row r="63" spans="1:21" ht="12" customHeight="1">
      <c r="A63" s="256" t="s">
        <v>29</v>
      </c>
      <c r="B63" s="256" t="s">
        <v>1228</v>
      </c>
      <c r="C63" s="421" t="s">
        <v>132</v>
      </c>
      <c r="D63" s="257">
        <v>0</v>
      </c>
      <c r="E63" s="257">
        <v>0.51</v>
      </c>
      <c r="F63" s="257">
        <v>0</v>
      </c>
      <c r="G63" s="258">
        <v>0</v>
      </c>
      <c r="H63" s="258">
        <v>0</v>
      </c>
      <c r="I63" s="257">
        <v>3.5</v>
      </c>
      <c r="J63" s="240">
        <v>3.5</v>
      </c>
      <c r="K63" s="257">
        <v>0</v>
      </c>
      <c r="L63" s="257">
        <v>0.35</v>
      </c>
      <c r="M63" s="257">
        <v>0</v>
      </c>
      <c r="N63" s="259">
        <v>0</v>
      </c>
      <c r="O63" s="259">
        <v>0</v>
      </c>
      <c r="P63" s="257">
        <v>3.84</v>
      </c>
      <c r="Q63" s="240">
        <v>3.84</v>
      </c>
      <c r="R63" s="260">
        <f t="shared" si="1"/>
        <v>0.33999999999999986</v>
      </c>
      <c r="S63" s="261">
        <f>Q63/J63</f>
        <v>1.0971428571428572</v>
      </c>
      <c r="U63" s="234" t="str">
        <f>VLOOKUP(A63,'crop 22'!$A$10:$A$785,1,0)</f>
        <v>INDIAN DIAMOND</v>
      </c>
    </row>
    <row r="64" spans="1:21" ht="12" customHeight="1">
      <c r="A64" s="256" t="s">
        <v>1280</v>
      </c>
      <c r="B64" s="256" t="s">
        <v>1228</v>
      </c>
      <c r="C64" s="421" t="s">
        <v>132</v>
      </c>
      <c r="D64" s="257">
        <v>0</v>
      </c>
      <c r="E64" s="257">
        <v>0.05</v>
      </c>
      <c r="F64" s="257">
        <v>0</v>
      </c>
      <c r="G64" s="258">
        <v>0</v>
      </c>
      <c r="H64" s="258">
        <v>0</v>
      </c>
      <c r="I64" s="257">
        <v>0.17</v>
      </c>
      <c r="J64" s="240">
        <v>0.17</v>
      </c>
      <c r="K64" s="257">
        <v>0</v>
      </c>
      <c r="L64" s="257">
        <v>0.16</v>
      </c>
      <c r="M64" s="257">
        <v>0</v>
      </c>
      <c r="N64" s="259">
        <v>0</v>
      </c>
      <c r="O64" s="259">
        <v>0</v>
      </c>
      <c r="P64" s="257">
        <v>0.38</v>
      </c>
      <c r="Q64" s="240">
        <v>0.38</v>
      </c>
      <c r="R64" s="260">
        <f t="shared" si="1"/>
        <v>0.21</v>
      </c>
      <c r="S64" s="261"/>
      <c r="U64" s="234" t="str">
        <f>VLOOKUP(A64,'crop 22'!$A$10:$A$785,1,0)</f>
        <v>KODAIRA</v>
      </c>
    </row>
    <row r="65" spans="1:21" ht="12" customHeight="1">
      <c r="A65" s="256" t="s">
        <v>1282</v>
      </c>
      <c r="B65" s="256" t="s">
        <v>1228</v>
      </c>
      <c r="C65" s="421" t="s">
        <v>1363</v>
      </c>
      <c r="D65" s="257">
        <v>0</v>
      </c>
      <c r="E65" s="257">
        <v>0</v>
      </c>
      <c r="F65" s="257">
        <v>0</v>
      </c>
      <c r="G65" s="258">
        <v>0</v>
      </c>
      <c r="H65" s="258">
        <v>0</v>
      </c>
      <c r="I65" s="257">
        <v>0</v>
      </c>
      <c r="J65" s="240">
        <v>0</v>
      </c>
      <c r="K65" s="257">
        <v>0</v>
      </c>
      <c r="L65" s="257">
        <v>0</v>
      </c>
      <c r="M65" s="257">
        <v>0</v>
      </c>
      <c r="N65" s="259">
        <v>0</v>
      </c>
      <c r="O65" s="259">
        <v>0</v>
      </c>
      <c r="P65" s="257">
        <v>0.02</v>
      </c>
      <c r="Q65" s="240">
        <v>0.02</v>
      </c>
      <c r="R65" s="260">
        <f t="shared" si="1"/>
        <v>0.02</v>
      </c>
      <c r="S65" s="261" t="e">
        <f t="shared" ref="S65:S73" si="5">Q65/J65</f>
        <v>#DIV/0!</v>
      </c>
      <c r="U65" s="234" t="str">
        <f>VLOOKUP(A65,'crop 22'!$A$10:$A$785,1,0)</f>
        <v>LARA VAN RUIJVEN</v>
      </c>
    </row>
    <row r="66" spans="1:21" ht="12" customHeight="1">
      <c r="A66" s="256" t="s">
        <v>1298</v>
      </c>
      <c r="B66" s="256" t="s">
        <v>1228</v>
      </c>
      <c r="C66" s="421" t="s">
        <v>1363</v>
      </c>
      <c r="D66" s="257">
        <v>0</v>
      </c>
      <c r="E66" s="257">
        <v>0</v>
      </c>
      <c r="F66" s="257">
        <v>0</v>
      </c>
      <c r="G66" s="258">
        <v>0</v>
      </c>
      <c r="H66" s="258">
        <v>0</v>
      </c>
      <c r="I66" s="257">
        <v>0</v>
      </c>
      <c r="J66" s="240">
        <v>0</v>
      </c>
      <c r="K66" s="257">
        <v>0</v>
      </c>
      <c r="L66" s="257">
        <v>0.25</v>
      </c>
      <c r="M66" s="257">
        <v>0</v>
      </c>
      <c r="N66" s="259">
        <v>0</v>
      </c>
      <c r="O66" s="259">
        <v>0</v>
      </c>
      <c r="P66" s="257">
        <v>0.68</v>
      </c>
      <c r="Q66" s="240">
        <v>0.68</v>
      </c>
      <c r="R66" s="260">
        <f t="shared" si="1"/>
        <v>0.68</v>
      </c>
      <c r="S66" s="261" t="e">
        <f t="shared" si="5"/>
        <v>#DIV/0!</v>
      </c>
      <c r="U66" s="234" t="str">
        <f>VLOOKUP(A66,'crop 22'!$A$10:$A$785,1,0)</f>
        <v>MARISOL</v>
      </c>
    </row>
    <row r="67" spans="1:21" ht="12" customHeight="1">
      <c r="A67" s="256" t="s">
        <v>1308</v>
      </c>
      <c r="B67" s="256" t="s">
        <v>1228</v>
      </c>
      <c r="C67" s="421" t="s">
        <v>1363</v>
      </c>
      <c r="D67" s="257">
        <v>0</v>
      </c>
      <c r="E67" s="257">
        <v>0</v>
      </c>
      <c r="F67" s="257">
        <v>0</v>
      </c>
      <c r="G67" s="258">
        <v>0</v>
      </c>
      <c r="H67" s="258">
        <v>0</v>
      </c>
      <c r="I67" s="257">
        <v>0</v>
      </c>
      <c r="J67" s="240">
        <v>0</v>
      </c>
      <c r="K67" s="257">
        <v>0</v>
      </c>
      <c r="L67" s="257">
        <v>0</v>
      </c>
      <c r="M67" s="257">
        <v>0</v>
      </c>
      <c r="N67" s="259">
        <v>0</v>
      </c>
      <c r="O67" s="259">
        <v>0</v>
      </c>
      <c r="P67" s="257">
        <v>0.03</v>
      </c>
      <c r="Q67" s="240">
        <v>0.03</v>
      </c>
      <c r="R67" s="260">
        <f t="shared" si="1"/>
        <v>0.03</v>
      </c>
      <c r="S67" s="261" t="e">
        <f t="shared" si="5"/>
        <v>#DIV/0!</v>
      </c>
      <c r="U67" s="234" t="str">
        <f>VLOOKUP(A67,'crop 22'!$A$10:$A$785,1,0)</f>
        <v>ORANGE LAMPION</v>
      </c>
    </row>
    <row r="68" spans="1:21" ht="12" customHeight="1">
      <c r="A68" s="256" t="s">
        <v>78</v>
      </c>
      <c r="B68" s="256" t="s">
        <v>1228</v>
      </c>
      <c r="C68" s="421" t="s">
        <v>132</v>
      </c>
      <c r="D68" s="257">
        <v>0</v>
      </c>
      <c r="E68" s="257">
        <v>0.31</v>
      </c>
      <c r="F68" s="257">
        <v>0</v>
      </c>
      <c r="G68" s="258">
        <v>0</v>
      </c>
      <c r="H68" s="258">
        <v>0</v>
      </c>
      <c r="I68" s="257">
        <v>13.42</v>
      </c>
      <c r="J68" s="240">
        <v>13.42</v>
      </c>
      <c r="K68" s="257">
        <v>0</v>
      </c>
      <c r="L68" s="257">
        <v>0.6</v>
      </c>
      <c r="M68" s="257">
        <v>0.1</v>
      </c>
      <c r="N68" s="259">
        <v>0</v>
      </c>
      <c r="O68" s="259">
        <v>0</v>
      </c>
      <c r="P68" s="257">
        <v>4.76</v>
      </c>
      <c r="Q68" s="240">
        <v>4.76</v>
      </c>
      <c r="R68" s="260">
        <f t="shared" si="1"/>
        <v>-8.66</v>
      </c>
      <c r="S68" s="261">
        <f t="shared" si="5"/>
        <v>0.35469448584202679</v>
      </c>
      <c r="U68" s="234" t="str">
        <f>VLOOKUP(A68,'crop 22'!$A$10:$A$785,1,0)</f>
        <v>PUMA</v>
      </c>
    </row>
    <row r="69" spans="1:21" ht="12" customHeight="1">
      <c r="A69" s="256" t="s">
        <v>404</v>
      </c>
      <c r="B69" s="256" t="s">
        <v>1228</v>
      </c>
      <c r="C69" s="421" t="s">
        <v>132</v>
      </c>
      <c r="D69" s="257">
        <v>0</v>
      </c>
      <c r="E69" s="257">
        <v>0.11</v>
      </c>
      <c r="F69" s="257">
        <v>0</v>
      </c>
      <c r="G69" s="258">
        <v>0</v>
      </c>
      <c r="H69" s="258">
        <v>0</v>
      </c>
      <c r="I69" s="257">
        <v>3.4</v>
      </c>
      <c r="J69" s="240">
        <v>3.4</v>
      </c>
      <c r="K69" s="257">
        <v>0</v>
      </c>
      <c r="L69" s="257">
        <v>0</v>
      </c>
      <c r="M69" s="257">
        <v>0</v>
      </c>
      <c r="N69" s="259">
        <v>0</v>
      </c>
      <c r="O69" s="259">
        <v>0</v>
      </c>
      <c r="P69" s="257">
        <v>0</v>
      </c>
      <c r="Q69" s="240">
        <v>0</v>
      </c>
      <c r="R69" s="260">
        <f t="shared" si="1"/>
        <v>-3.4</v>
      </c>
      <c r="S69" s="261">
        <f t="shared" si="5"/>
        <v>0</v>
      </c>
      <c r="U69" s="234" t="str">
        <f>VLOOKUP(A69,'crop 22'!$A$10:$A$785,1,0)</f>
        <v>RAVELLO</v>
      </c>
    </row>
    <row r="70" spans="1:21" ht="12" customHeight="1">
      <c r="A70" s="256" t="s">
        <v>691</v>
      </c>
      <c r="B70" s="256" t="s">
        <v>1228</v>
      </c>
      <c r="C70" s="421" t="s">
        <v>132</v>
      </c>
      <c r="D70" s="257">
        <v>0</v>
      </c>
      <c r="E70" s="257">
        <v>0.84</v>
      </c>
      <c r="F70" s="257">
        <v>0</v>
      </c>
      <c r="G70" s="258">
        <v>0</v>
      </c>
      <c r="H70" s="258">
        <v>0</v>
      </c>
      <c r="I70" s="257">
        <v>0.63</v>
      </c>
      <c r="J70" s="240">
        <v>0.63</v>
      </c>
      <c r="K70" s="257">
        <v>0</v>
      </c>
      <c r="L70" s="257">
        <v>0.7</v>
      </c>
      <c r="M70" s="257">
        <v>0</v>
      </c>
      <c r="N70" s="259">
        <v>0</v>
      </c>
      <c r="O70" s="259">
        <v>0</v>
      </c>
      <c r="P70" s="257">
        <v>2.71</v>
      </c>
      <c r="Q70" s="240">
        <v>2.71</v>
      </c>
      <c r="R70" s="260">
        <f t="shared" si="1"/>
        <v>2.08</v>
      </c>
      <c r="S70" s="261">
        <f t="shared" si="5"/>
        <v>4.3015873015873014</v>
      </c>
      <c r="U70" s="234" t="str">
        <f>VLOOKUP(A70,'crop 22'!$A$10:$A$785,1,0)</f>
        <v>SAN LUGANO</v>
      </c>
    </row>
    <row r="71" spans="1:21" ht="12" customHeight="1">
      <c r="A71" s="256" t="s">
        <v>519</v>
      </c>
      <c r="B71" s="256" t="s">
        <v>1228</v>
      </c>
      <c r="C71" s="421" t="s">
        <v>132</v>
      </c>
      <c r="D71" s="257">
        <v>0</v>
      </c>
      <c r="E71" s="257">
        <v>1.93</v>
      </c>
      <c r="F71" s="257">
        <v>0</v>
      </c>
      <c r="G71" s="258">
        <v>0</v>
      </c>
      <c r="H71" s="258">
        <v>0</v>
      </c>
      <c r="I71" s="257">
        <v>41.36</v>
      </c>
      <c r="J71" s="240">
        <v>41.36</v>
      </c>
      <c r="K71" s="257">
        <v>0</v>
      </c>
      <c r="L71" s="257">
        <v>3.44</v>
      </c>
      <c r="M71" s="257">
        <v>0</v>
      </c>
      <c r="N71" s="259">
        <v>0</v>
      </c>
      <c r="O71" s="259">
        <v>0</v>
      </c>
      <c r="P71" s="257">
        <v>38.15</v>
      </c>
      <c r="Q71" s="240">
        <v>38.15</v>
      </c>
      <c r="R71" s="260">
        <f t="shared" si="1"/>
        <v>-3.2100000000000009</v>
      </c>
      <c r="S71" s="261">
        <f t="shared" si="5"/>
        <v>0.92238878143133463</v>
      </c>
      <c r="U71" s="234" t="str">
        <f>VLOOKUP(A71,'crop 22'!$A$10:$A$785,1,0)</f>
        <v>SUNDERLAND</v>
      </c>
    </row>
    <row r="72" spans="1:21" ht="12" customHeight="1">
      <c r="A72" s="256" t="s">
        <v>575</v>
      </c>
      <c r="B72" s="256" t="s">
        <v>1228</v>
      </c>
      <c r="C72" s="421" t="s">
        <v>132</v>
      </c>
      <c r="D72" s="257">
        <v>0</v>
      </c>
      <c r="E72" s="257">
        <v>0.49</v>
      </c>
      <c r="F72" s="257">
        <v>0</v>
      </c>
      <c r="G72" s="258">
        <v>0</v>
      </c>
      <c r="H72" s="258">
        <v>0</v>
      </c>
      <c r="I72" s="257">
        <v>3.21</v>
      </c>
      <c r="J72" s="240">
        <v>3.21</v>
      </c>
      <c r="K72" s="257">
        <v>0</v>
      </c>
      <c r="L72" s="257">
        <v>0</v>
      </c>
      <c r="M72" s="257">
        <v>0</v>
      </c>
      <c r="N72" s="259">
        <v>0</v>
      </c>
      <c r="O72" s="259">
        <v>0.01</v>
      </c>
      <c r="P72" s="257">
        <v>1.24</v>
      </c>
      <c r="Q72" s="240">
        <v>1.25</v>
      </c>
      <c r="R72" s="260">
        <f t="shared" si="1"/>
        <v>-1.96</v>
      </c>
      <c r="S72" s="261">
        <f t="shared" si="5"/>
        <v>0.38940809968847351</v>
      </c>
      <c r="U72" s="234" t="str">
        <f>VLOOKUP(A72,'crop 22'!$A$10:$A$785,1,0)</f>
        <v>TORELLI</v>
      </c>
    </row>
    <row r="73" spans="1:21" ht="12" customHeight="1">
      <c r="A73" s="256" t="s">
        <v>693</v>
      </c>
      <c r="B73" s="256" t="s">
        <v>1228</v>
      </c>
      <c r="C73" s="421" t="s">
        <v>132</v>
      </c>
      <c r="D73" s="257">
        <v>0</v>
      </c>
      <c r="E73" s="257">
        <v>0.27</v>
      </c>
      <c r="F73" s="257">
        <v>0</v>
      </c>
      <c r="G73" s="258">
        <v>0</v>
      </c>
      <c r="H73" s="258">
        <v>0</v>
      </c>
      <c r="I73" s="257">
        <v>0.27</v>
      </c>
      <c r="J73" s="240">
        <v>0.27</v>
      </c>
      <c r="K73" s="257">
        <v>0</v>
      </c>
      <c r="L73" s="257">
        <v>0.02</v>
      </c>
      <c r="M73" s="257">
        <v>0</v>
      </c>
      <c r="N73" s="259">
        <v>0</v>
      </c>
      <c r="O73" s="259">
        <v>0.01</v>
      </c>
      <c r="P73" s="257">
        <v>0.28000000000000003</v>
      </c>
      <c r="Q73" s="240">
        <v>0.29000000000000004</v>
      </c>
      <c r="R73" s="260">
        <f t="shared" si="1"/>
        <v>2.0000000000000018E-2</v>
      </c>
      <c r="S73" s="261">
        <f t="shared" si="5"/>
        <v>1.0740740740740742</v>
      </c>
    </row>
    <row r="74" spans="1:21" ht="12" customHeight="1">
      <c r="A74" s="256" t="s">
        <v>578</v>
      </c>
      <c r="B74" s="256" t="s">
        <v>1228</v>
      </c>
      <c r="C74" s="421" t="s">
        <v>127</v>
      </c>
      <c r="D74" s="257">
        <v>0</v>
      </c>
      <c r="E74" s="257">
        <v>0</v>
      </c>
      <c r="F74" s="257">
        <v>0</v>
      </c>
      <c r="G74" s="258">
        <v>0</v>
      </c>
      <c r="H74" s="258">
        <v>0</v>
      </c>
      <c r="I74" s="257">
        <v>4.8</v>
      </c>
      <c r="J74" s="240">
        <v>4.8</v>
      </c>
      <c r="K74" s="257">
        <v>0</v>
      </c>
      <c r="L74" s="257">
        <v>0.59</v>
      </c>
      <c r="M74" s="257">
        <v>0</v>
      </c>
      <c r="N74" s="259">
        <v>0</v>
      </c>
      <c r="O74" s="259">
        <v>0</v>
      </c>
      <c r="P74" s="257">
        <v>4.07</v>
      </c>
      <c r="Q74" s="240">
        <v>4.07</v>
      </c>
      <c r="R74" s="260">
        <f t="shared" si="1"/>
        <v>-0.72999999999999954</v>
      </c>
      <c r="S74" s="261"/>
      <c r="U74" s="234" t="str">
        <f>VLOOKUP(A74,'crop 22'!$A$10:$A$785,1,0)</f>
        <v>ALBIDONA</v>
      </c>
    </row>
    <row r="75" spans="1:21" ht="12" customHeight="1">
      <c r="A75" s="256" t="s">
        <v>155</v>
      </c>
      <c r="B75" s="256" t="s">
        <v>1228</v>
      </c>
      <c r="C75" s="421" t="s">
        <v>127</v>
      </c>
      <c r="D75" s="257">
        <v>0</v>
      </c>
      <c r="E75" s="257">
        <v>1.57</v>
      </c>
      <c r="F75" s="257">
        <v>0</v>
      </c>
      <c r="G75" s="258">
        <v>0</v>
      </c>
      <c r="H75" s="258">
        <v>0</v>
      </c>
      <c r="I75" s="257">
        <v>11.83</v>
      </c>
      <c r="J75" s="240">
        <v>11.83</v>
      </c>
      <c r="K75" s="257">
        <v>0</v>
      </c>
      <c r="L75" s="257">
        <v>1.03</v>
      </c>
      <c r="M75" s="257">
        <v>0</v>
      </c>
      <c r="N75" s="259">
        <v>0</v>
      </c>
      <c r="O75" s="259">
        <v>0</v>
      </c>
      <c r="P75" s="257">
        <v>11.78</v>
      </c>
      <c r="Q75" s="240">
        <v>11.78</v>
      </c>
      <c r="R75" s="260">
        <f t="shared" ref="R75:R138" si="6">Q75-J75</f>
        <v>-5.0000000000000711E-2</v>
      </c>
      <c r="S75" s="261">
        <f>Q75/J75</f>
        <v>0.9957734573119188</v>
      </c>
      <c r="U75" s="234" t="str">
        <f>VLOOKUP(A75,'crop 22'!$A$10:$A$785,1,0)</f>
        <v>ALBUFEIRA</v>
      </c>
    </row>
    <row r="76" spans="1:21" ht="12" customHeight="1">
      <c r="A76" s="256" t="s">
        <v>153</v>
      </c>
      <c r="B76" s="256" t="s">
        <v>1228</v>
      </c>
      <c r="C76" s="421" t="s">
        <v>127</v>
      </c>
      <c r="D76" s="257">
        <v>0</v>
      </c>
      <c r="E76" s="257">
        <v>1.69</v>
      </c>
      <c r="F76" s="257">
        <v>0</v>
      </c>
      <c r="G76" s="258">
        <v>0</v>
      </c>
      <c r="H76" s="258">
        <v>0</v>
      </c>
      <c r="I76" s="257">
        <v>30.55</v>
      </c>
      <c r="J76" s="240">
        <v>30.55</v>
      </c>
      <c r="K76" s="257">
        <v>0</v>
      </c>
      <c r="L76" s="257">
        <v>1.92</v>
      </c>
      <c r="M76" s="257">
        <v>0</v>
      </c>
      <c r="N76" s="259">
        <v>0</v>
      </c>
      <c r="O76" s="259">
        <v>0</v>
      </c>
      <c r="P76" s="257">
        <v>21.88</v>
      </c>
      <c r="Q76" s="240">
        <v>21.88</v>
      </c>
      <c r="R76" s="260">
        <f t="shared" si="6"/>
        <v>-8.6700000000000017</v>
      </c>
      <c r="S76" s="261"/>
      <c r="U76" s="234" t="str">
        <f>VLOOKUP(A76,'crop 22'!$A$10:$A$785,1,0)</f>
        <v>ARBATAX</v>
      </c>
    </row>
    <row r="77" spans="1:21" ht="12" customHeight="1">
      <c r="A77" s="256" t="s">
        <v>151</v>
      </c>
      <c r="B77" s="256" t="s">
        <v>1228</v>
      </c>
      <c r="C77" s="421" t="s">
        <v>127</v>
      </c>
      <c r="D77" s="257">
        <v>0.01</v>
      </c>
      <c r="E77" s="257">
        <v>0.32</v>
      </c>
      <c r="F77" s="257">
        <v>0</v>
      </c>
      <c r="G77" s="258">
        <v>0</v>
      </c>
      <c r="H77" s="258">
        <v>0</v>
      </c>
      <c r="I77" s="257">
        <v>4.24</v>
      </c>
      <c r="J77" s="240">
        <v>4.24</v>
      </c>
      <c r="K77" s="257">
        <v>0</v>
      </c>
      <c r="L77" s="257">
        <v>0</v>
      </c>
      <c r="M77" s="257">
        <v>0</v>
      </c>
      <c r="N77" s="259">
        <v>0</v>
      </c>
      <c r="O77" s="259">
        <v>0</v>
      </c>
      <c r="P77" s="257">
        <v>4.1500000000000004</v>
      </c>
      <c r="Q77" s="240">
        <v>4.1500000000000004</v>
      </c>
      <c r="R77" s="260">
        <f t="shared" si="6"/>
        <v>-8.9999999999999858E-2</v>
      </c>
      <c r="S77" s="261">
        <f t="shared" ref="S77:S90" si="7">Q77/J77</f>
        <v>0.97877358490566047</v>
      </c>
      <c r="U77" s="234" t="str">
        <f>VLOOKUP(A77,'crop 22'!$A$10:$A$785,1,0)</f>
        <v>BOARDWALK</v>
      </c>
    </row>
    <row r="78" spans="1:21" ht="12" customHeight="1">
      <c r="A78" s="256" t="s">
        <v>660</v>
      </c>
      <c r="B78" s="256" t="s">
        <v>1228</v>
      </c>
      <c r="C78" s="421" t="s">
        <v>127</v>
      </c>
      <c r="D78" s="257">
        <v>0</v>
      </c>
      <c r="E78" s="257">
        <v>0.12</v>
      </c>
      <c r="F78" s="257">
        <v>0</v>
      </c>
      <c r="G78" s="258">
        <v>0</v>
      </c>
      <c r="H78" s="258">
        <v>0</v>
      </c>
      <c r="I78" s="257">
        <v>0.16</v>
      </c>
      <c r="J78" s="240">
        <v>0.16</v>
      </c>
      <c r="K78" s="257">
        <v>0</v>
      </c>
      <c r="L78" s="257">
        <v>0.08</v>
      </c>
      <c r="M78" s="257">
        <v>0</v>
      </c>
      <c r="N78" s="259">
        <v>0</v>
      </c>
      <c r="O78" s="259">
        <v>0.01</v>
      </c>
      <c r="P78" s="257">
        <v>0.45</v>
      </c>
      <c r="Q78" s="240">
        <v>0.46</v>
      </c>
      <c r="R78" s="260">
        <f t="shared" si="6"/>
        <v>0.30000000000000004</v>
      </c>
      <c r="S78" s="261">
        <f t="shared" si="7"/>
        <v>2.875</v>
      </c>
      <c r="U78" s="234" t="str">
        <f>VLOOKUP(A78,'crop 22'!$A$10:$A$785,1,0)</f>
        <v>BRAMANTE</v>
      </c>
    </row>
    <row r="79" spans="1:21" ht="12" customHeight="1">
      <c r="A79" s="256" t="s">
        <v>13</v>
      </c>
      <c r="B79" s="256" t="s">
        <v>1228</v>
      </c>
      <c r="C79" s="421" t="s">
        <v>127</v>
      </c>
      <c r="D79" s="257">
        <v>0.02</v>
      </c>
      <c r="E79" s="257">
        <v>4.99</v>
      </c>
      <c r="F79" s="257">
        <v>0.04</v>
      </c>
      <c r="G79" s="258">
        <v>0</v>
      </c>
      <c r="H79" s="258">
        <v>0.75</v>
      </c>
      <c r="I79" s="257">
        <v>75.63</v>
      </c>
      <c r="J79" s="240">
        <v>76.38</v>
      </c>
      <c r="K79" s="257">
        <v>0.02</v>
      </c>
      <c r="L79" s="257">
        <v>2.65</v>
      </c>
      <c r="M79" s="257">
        <v>0</v>
      </c>
      <c r="N79" s="259">
        <v>0</v>
      </c>
      <c r="O79" s="259">
        <v>1.9</v>
      </c>
      <c r="P79" s="257">
        <v>56.07</v>
      </c>
      <c r="Q79" s="240">
        <v>57.97</v>
      </c>
      <c r="R79" s="260">
        <f t="shared" si="6"/>
        <v>-18.409999999999997</v>
      </c>
      <c r="S79" s="261">
        <f t="shared" si="7"/>
        <v>0.75896831631317097</v>
      </c>
      <c r="U79" s="234" t="str">
        <f>VLOOKUP(A79,'crop 22'!$A$10:$A$785,1,0)</f>
        <v>BRINDISI</v>
      </c>
    </row>
    <row r="80" spans="1:21" ht="12" customHeight="1">
      <c r="A80" s="256" t="s">
        <v>662</v>
      </c>
      <c r="B80" s="256" t="s">
        <v>1228</v>
      </c>
      <c r="C80" s="421" t="s">
        <v>127</v>
      </c>
      <c r="D80" s="257">
        <v>0</v>
      </c>
      <c r="E80" s="257">
        <v>0.26</v>
      </c>
      <c r="F80" s="257">
        <v>0</v>
      </c>
      <c r="G80" s="258">
        <v>0</v>
      </c>
      <c r="H80" s="258">
        <v>0</v>
      </c>
      <c r="I80" s="257">
        <v>0.28000000000000003</v>
      </c>
      <c r="J80" s="240">
        <v>0.28000000000000003</v>
      </c>
      <c r="K80" s="257">
        <v>0</v>
      </c>
      <c r="L80" s="257">
        <v>0.03</v>
      </c>
      <c r="M80" s="257">
        <v>0</v>
      </c>
      <c r="N80" s="259">
        <v>0</v>
      </c>
      <c r="O80" s="259">
        <v>0.02</v>
      </c>
      <c r="P80" s="257">
        <v>0.56000000000000005</v>
      </c>
      <c r="Q80" s="240">
        <v>0.58000000000000007</v>
      </c>
      <c r="R80" s="260">
        <f t="shared" si="6"/>
        <v>0.30000000000000004</v>
      </c>
      <c r="S80" s="261">
        <f t="shared" si="7"/>
        <v>2.0714285714285716</v>
      </c>
      <c r="U80" s="234" t="str">
        <f>VLOOKUP(A80,'crop 22'!$A$10:$A$785,1,0)</f>
        <v>CORFINIO</v>
      </c>
    </row>
    <row r="81" spans="1:21" ht="12" customHeight="1">
      <c r="A81" s="256" t="s">
        <v>664</v>
      </c>
      <c r="B81" s="256" t="s">
        <v>1228</v>
      </c>
      <c r="C81" s="421" t="s">
        <v>127</v>
      </c>
      <c r="D81" s="257">
        <v>0</v>
      </c>
      <c r="E81" s="257">
        <v>0.28000000000000003</v>
      </c>
      <c r="F81" s="257">
        <v>0</v>
      </c>
      <c r="G81" s="258">
        <v>0</v>
      </c>
      <c r="H81" s="258">
        <v>0</v>
      </c>
      <c r="I81" s="257">
        <v>0.5</v>
      </c>
      <c r="J81" s="240">
        <v>0.5</v>
      </c>
      <c r="K81" s="257">
        <v>0.01</v>
      </c>
      <c r="L81" s="257">
        <v>0.35</v>
      </c>
      <c r="M81" s="257">
        <v>0</v>
      </c>
      <c r="N81" s="259">
        <v>0</v>
      </c>
      <c r="O81" s="259">
        <v>0</v>
      </c>
      <c r="P81" s="257">
        <v>1.46</v>
      </c>
      <c r="Q81" s="240">
        <v>1.46</v>
      </c>
      <c r="R81" s="260">
        <f t="shared" si="6"/>
        <v>0.96</v>
      </c>
      <c r="S81" s="261">
        <f t="shared" si="7"/>
        <v>2.92</v>
      </c>
      <c r="U81" s="234" t="str">
        <f>VLOOKUP(A81,'crop 22'!$A$10:$A$785,1,0)</f>
        <v>FLORIDA</v>
      </c>
    </row>
    <row r="82" spans="1:21" ht="12" customHeight="1">
      <c r="A82" s="256" t="s">
        <v>423</v>
      </c>
      <c r="B82" s="256" t="s">
        <v>1228</v>
      </c>
      <c r="C82" s="421" t="s">
        <v>127</v>
      </c>
      <c r="D82" s="257">
        <v>0.01</v>
      </c>
      <c r="E82" s="257">
        <v>0.8</v>
      </c>
      <c r="F82" s="257">
        <v>0</v>
      </c>
      <c r="G82" s="258">
        <v>0</v>
      </c>
      <c r="H82" s="258">
        <v>0.14000000000000001</v>
      </c>
      <c r="I82" s="257">
        <v>6.44</v>
      </c>
      <c r="J82" s="240">
        <v>6.58</v>
      </c>
      <c r="K82" s="257">
        <v>0.01</v>
      </c>
      <c r="L82" s="257">
        <v>0.41</v>
      </c>
      <c r="M82" s="257">
        <v>0</v>
      </c>
      <c r="N82" s="259">
        <v>0</v>
      </c>
      <c r="O82" s="259">
        <v>0</v>
      </c>
      <c r="P82" s="257">
        <v>1.26</v>
      </c>
      <c r="Q82" s="240">
        <v>1.26</v>
      </c>
      <c r="R82" s="260">
        <f t="shared" si="6"/>
        <v>-5.32</v>
      </c>
      <c r="S82" s="261">
        <f t="shared" si="7"/>
        <v>0.19148936170212766</v>
      </c>
      <c r="U82" s="234" t="str">
        <f>VLOOKUP(A82,'crop 22'!$A$10:$A$785,1,0)</f>
        <v>FOUR QUEENS</v>
      </c>
    </row>
    <row r="83" spans="1:21" ht="12" customHeight="1">
      <c r="A83" s="256" t="s">
        <v>666</v>
      </c>
      <c r="B83" s="256" t="s">
        <v>1228</v>
      </c>
      <c r="C83" s="421" t="s">
        <v>127</v>
      </c>
      <c r="D83" s="257">
        <v>0</v>
      </c>
      <c r="E83" s="257">
        <v>0</v>
      </c>
      <c r="F83" s="257">
        <v>0</v>
      </c>
      <c r="G83" s="258">
        <v>0</v>
      </c>
      <c r="H83" s="258">
        <v>0</v>
      </c>
      <c r="I83" s="257">
        <v>0.52</v>
      </c>
      <c r="J83" s="240">
        <v>0.52</v>
      </c>
      <c r="K83" s="257">
        <v>0</v>
      </c>
      <c r="L83" s="257">
        <v>0</v>
      </c>
      <c r="M83" s="257">
        <v>0</v>
      </c>
      <c r="N83" s="259">
        <v>0</v>
      </c>
      <c r="O83" s="259">
        <v>0</v>
      </c>
      <c r="P83" s="257">
        <v>0</v>
      </c>
      <c r="Q83" s="240">
        <v>0</v>
      </c>
      <c r="R83" s="260">
        <f t="shared" si="6"/>
        <v>-0.52</v>
      </c>
      <c r="S83" s="261">
        <f t="shared" si="7"/>
        <v>0</v>
      </c>
      <c r="U83" s="234" t="str">
        <f>VLOOKUP(A83,'crop 22'!$A$10:$A$785,1,0)</f>
        <v>FRANCESCA</v>
      </c>
    </row>
    <row r="84" spans="1:21" ht="12" customHeight="1">
      <c r="A84" s="256" t="s">
        <v>1273</v>
      </c>
      <c r="B84" s="256" t="s">
        <v>1228</v>
      </c>
      <c r="C84" s="421" t="s">
        <v>1369</v>
      </c>
      <c r="D84" s="257">
        <v>0</v>
      </c>
      <c r="E84" s="257">
        <v>0</v>
      </c>
      <c r="F84" s="257">
        <v>0</v>
      </c>
      <c r="G84" s="258">
        <v>0</v>
      </c>
      <c r="H84" s="258">
        <v>0</v>
      </c>
      <c r="I84" s="257">
        <v>0</v>
      </c>
      <c r="J84" s="240">
        <v>0</v>
      </c>
      <c r="K84" s="257">
        <v>0</v>
      </c>
      <c r="L84" s="257">
        <v>0</v>
      </c>
      <c r="M84" s="257">
        <v>0</v>
      </c>
      <c r="N84" s="259">
        <v>0</v>
      </c>
      <c r="O84" s="259">
        <v>0</v>
      </c>
      <c r="P84" s="257">
        <v>2.86</v>
      </c>
      <c r="Q84" s="240">
        <v>2.86</v>
      </c>
      <c r="R84" s="260">
        <f t="shared" si="6"/>
        <v>2.86</v>
      </c>
      <c r="S84" s="261" t="e">
        <f t="shared" si="7"/>
        <v>#DIV/0!</v>
      </c>
      <c r="U84" s="234" t="str">
        <f>VLOOKUP(A84,'crop 22'!$A$10:$A$785,1,0)</f>
        <v>HOUSTON</v>
      </c>
    </row>
    <row r="85" spans="1:21" ht="12" customHeight="1">
      <c r="A85" s="256" t="s">
        <v>65</v>
      </c>
      <c r="B85" s="256" t="s">
        <v>1228</v>
      </c>
      <c r="C85" s="421" t="s">
        <v>127</v>
      </c>
      <c r="D85" s="257">
        <v>0.12</v>
      </c>
      <c r="E85" s="257">
        <v>5.54</v>
      </c>
      <c r="F85" s="257">
        <v>0</v>
      </c>
      <c r="G85" s="258">
        <v>0.1</v>
      </c>
      <c r="H85" s="258">
        <v>0</v>
      </c>
      <c r="I85" s="257">
        <v>51.48</v>
      </c>
      <c r="J85" s="240">
        <v>51.48</v>
      </c>
      <c r="K85" s="257">
        <v>0.08</v>
      </c>
      <c r="L85" s="257">
        <v>4.7699999999999996</v>
      </c>
      <c r="M85" s="257">
        <v>0</v>
      </c>
      <c r="N85" s="259">
        <v>0</v>
      </c>
      <c r="O85" s="259">
        <v>0</v>
      </c>
      <c r="P85" s="257">
        <v>56.16</v>
      </c>
      <c r="Q85" s="240">
        <v>56.16</v>
      </c>
      <c r="R85" s="260">
        <f t="shared" si="6"/>
        <v>4.68</v>
      </c>
      <c r="S85" s="261">
        <f t="shared" si="7"/>
        <v>1.0909090909090908</v>
      </c>
      <c r="U85" s="234" t="str">
        <f>VLOOKUP(A85,'crop 22'!$A$10:$A$785,1,0)</f>
        <v>INDIAN SUMMERSET</v>
      </c>
    </row>
    <row r="86" spans="1:21" ht="12" customHeight="1">
      <c r="A86" s="256" t="s">
        <v>1285</v>
      </c>
      <c r="B86" s="256" t="s">
        <v>1228</v>
      </c>
      <c r="C86" s="421" t="s">
        <v>1369</v>
      </c>
      <c r="D86" s="257">
        <v>0</v>
      </c>
      <c r="E86" s="257">
        <v>0</v>
      </c>
      <c r="F86" s="257">
        <v>0</v>
      </c>
      <c r="G86" s="258">
        <v>0</v>
      </c>
      <c r="H86" s="258">
        <v>0</v>
      </c>
      <c r="I86" s="257">
        <v>0</v>
      </c>
      <c r="J86" s="240">
        <v>0</v>
      </c>
      <c r="K86" s="257">
        <v>0</v>
      </c>
      <c r="L86" s="257">
        <v>0</v>
      </c>
      <c r="M86" s="257">
        <v>0</v>
      </c>
      <c r="N86" s="259">
        <v>0</v>
      </c>
      <c r="O86" s="259">
        <v>0</v>
      </c>
      <c r="P86" s="257">
        <v>0.03</v>
      </c>
      <c r="Q86" s="240">
        <v>0.03</v>
      </c>
      <c r="R86" s="260">
        <f t="shared" si="6"/>
        <v>0.03</v>
      </c>
      <c r="S86" s="261" t="e">
        <f t="shared" si="7"/>
        <v>#DIV/0!</v>
      </c>
      <c r="U86" s="234" t="str">
        <f>VLOOKUP(A86,'crop 22'!$A$10:$A$785,1,0)</f>
        <v>LIMASOL</v>
      </c>
    </row>
    <row r="87" spans="1:21" ht="12" customHeight="1">
      <c r="A87" s="256" t="s">
        <v>574</v>
      </c>
      <c r="B87" s="256" t="s">
        <v>1228</v>
      </c>
      <c r="C87" s="421" t="s">
        <v>127</v>
      </c>
      <c r="D87" s="257">
        <v>0.01</v>
      </c>
      <c r="E87" s="257">
        <v>0.92</v>
      </c>
      <c r="F87" s="257">
        <v>0</v>
      </c>
      <c r="G87" s="258">
        <v>0</v>
      </c>
      <c r="H87" s="258">
        <v>0</v>
      </c>
      <c r="I87" s="257">
        <v>1.18</v>
      </c>
      <c r="J87" s="240">
        <v>1.18</v>
      </c>
      <c r="K87" s="257">
        <v>0</v>
      </c>
      <c r="L87" s="257">
        <v>1.23</v>
      </c>
      <c r="M87" s="257">
        <v>0</v>
      </c>
      <c r="N87" s="259">
        <v>0</v>
      </c>
      <c r="O87" s="259">
        <v>0</v>
      </c>
      <c r="P87" s="257">
        <v>2.85</v>
      </c>
      <c r="Q87" s="240">
        <v>2.85</v>
      </c>
      <c r="R87" s="260">
        <f t="shared" si="6"/>
        <v>1.6700000000000002</v>
      </c>
      <c r="S87" s="261">
        <f t="shared" si="7"/>
        <v>2.4152542372881358</v>
      </c>
      <c r="U87" s="234" t="str">
        <f>VLOOKUP(A87,'crop 22'!$A$10:$A$785,1,0)</f>
        <v>LIVELY</v>
      </c>
    </row>
    <row r="88" spans="1:21" ht="12" customHeight="1">
      <c r="A88" s="256" t="s">
        <v>403</v>
      </c>
      <c r="B88" s="256" t="s">
        <v>1228</v>
      </c>
      <c r="C88" s="421" t="s">
        <v>127</v>
      </c>
      <c r="D88" s="257">
        <v>0</v>
      </c>
      <c r="E88" s="257">
        <v>0.45</v>
      </c>
      <c r="F88" s="257">
        <v>0</v>
      </c>
      <c r="G88" s="258">
        <v>0</v>
      </c>
      <c r="H88" s="258">
        <v>0</v>
      </c>
      <c r="I88" s="257">
        <v>2.5</v>
      </c>
      <c r="J88" s="240">
        <v>2.5</v>
      </c>
      <c r="K88" s="257">
        <v>0</v>
      </c>
      <c r="L88" s="257">
        <v>0.1</v>
      </c>
      <c r="M88" s="257">
        <v>0</v>
      </c>
      <c r="N88" s="259">
        <v>0</v>
      </c>
      <c r="O88" s="259">
        <v>0</v>
      </c>
      <c r="P88" s="257">
        <v>1.42</v>
      </c>
      <c r="Q88" s="240">
        <v>1.42</v>
      </c>
      <c r="R88" s="260">
        <f t="shared" si="6"/>
        <v>-1.08</v>
      </c>
      <c r="S88" s="261">
        <f t="shared" si="7"/>
        <v>0.56799999999999995</v>
      </c>
      <c r="U88" s="234" t="str">
        <f>VLOOKUP(A88,'crop 22'!$A$10:$A$785,1,0)</f>
        <v>MANDALAY BAY</v>
      </c>
    </row>
    <row r="89" spans="1:21" ht="12" customHeight="1">
      <c r="A89" s="256" t="s">
        <v>71</v>
      </c>
      <c r="B89" s="256" t="s">
        <v>1228</v>
      </c>
      <c r="C89" s="421" t="s">
        <v>127</v>
      </c>
      <c r="D89" s="257">
        <v>0</v>
      </c>
      <c r="E89" s="257">
        <v>0.13</v>
      </c>
      <c r="F89" s="257">
        <v>0</v>
      </c>
      <c r="G89" s="258">
        <v>0</v>
      </c>
      <c r="H89" s="258">
        <v>0</v>
      </c>
      <c r="I89" s="257">
        <v>0.94</v>
      </c>
      <c r="J89" s="240">
        <v>0.94</v>
      </c>
      <c r="K89" s="257">
        <v>0</v>
      </c>
      <c r="L89" s="257">
        <v>0.08</v>
      </c>
      <c r="M89" s="257">
        <v>0</v>
      </c>
      <c r="N89" s="259">
        <v>0</v>
      </c>
      <c r="O89" s="259">
        <v>0</v>
      </c>
      <c r="P89" s="257">
        <v>1.62</v>
      </c>
      <c r="Q89" s="240">
        <v>1.62</v>
      </c>
      <c r="R89" s="260">
        <f t="shared" si="6"/>
        <v>0.68000000000000016</v>
      </c>
      <c r="S89" s="261">
        <f t="shared" si="7"/>
        <v>1.7234042553191491</v>
      </c>
      <c r="U89" s="234" t="str">
        <f>VLOOKUP(A89,'crop 22'!$A$10:$A$785,1,0)</f>
        <v>MERLET</v>
      </c>
    </row>
    <row r="90" spans="1:21" ht="12" customHeight="1">
      <c r="A90" s="256" t="s">
        <v>518</v>
      </c>
      <c r="B90" s="256" t="s">
        <v>1228</v>
      </c>
      <c r="C90" s="421" t="s">
        <v>127</v>
      </c>
      <c r="D90" s="257">
        <v>0</v>
      </c>
      <c r="E90" s="257">
        <v>0.64</v>
      </c>
      <c r="F90" s="257">
        <v>0</v>
      </c>
      <c r="G90" s="258">
        <v>0</v>
      </c>
      <c r="H90" s="258">
        <v>0</v>
      </c>
      <c r="I90" s="257">
        <v>11.3</v>
      </c>
      <c r="J90" s="240">
        <v>11.3</v>
      </c>
      <c r="K90" s="257">
        <v>0</v>
      </c>
      <c r="L90" s="257">
        <v>0</v>
      </c>
      <c r="M90" s="257">
        <v>0</v>
      </c>
      <c r="N90" s="259">
        <v>0</v>
      </c>
      <c r="O90" s="259">
        <v>0</v>
      </c>
      <c r="P90" s="257">
        <v>12.36</v>
      </c>
      <c r="Q90" s="240">
        <v>12.36</v>
      </c>
      <c r="R90" s="260">
        <f t="shared" si="6"/>
        <v>1.0599999999999987</v>
      </c>
      <c r="S90" s="261">
        <f t="shared" si="7"/>
        <v>1.0938053097345131</v>
      </c>
      <c r="U90" s="234" t="str">
        <f>VLOOKUP(A90,'crop 22'!$A$10:$A$785,1,0)</f>
        <v>PACIANO</v>
      </c>
    </row>
    <row r="91" spans="1:21" ht="12" customHeight="1">
      <c r="A91" s="256" t="s">
        <v>426</v>
      </c>
      <c r="B91" s="256" t="s">
        <v>1228</v>
      </c>
      <c r="C91" s="421" t="s">
        <v>127</v>
      </c>
      <c r="D91" s="257">
        <v>0</v>
      </c>
      <c r="E91" s="257">
        <v>0.73</v>
      </c>
      <c r="F91" s="257">
        <v>0</v>
      </c>
      <c r="G91" s="258">
        <v>0</v>
      </c>
      <c r="H91" s="258">
        <v>0</v>
      </c>
      <c r="I91" s="257">
        <v>4.01</v>
      </c>
      <c r="J91" s="240">
        <v>4.01</v>
      </c>
      <c r="K91" s="257">
        <v>0</v>
      </c>
      <c r="L91" s="257">
        <v>0.25</v>
      </c>
      <c r="M91" s="257">
        <v>0</v>
      </c>
      <c r="N91" s="259">
        <v>0</v>
      </c>
      <c r="O91" s="259">
        <v>0</v>
      </c>
      <c r="P91" s="257">
        <v>2.35</v>
      </c>
      <c r="Q91" s="240">
        <v>2.35</v>
      </c>
      <c r="R91" s="260">
        <f t="shared" si="6"/>
        <v>-1.6599999999999997</v>
      </c>
      <c r="S91" s="261"/>
      <c r="U91" s="234" t="str">
        <f>VLOOKUP(A91,'crop 22'!$A$10:$A$785,1,0)</f>
        <v>PALENA</v>
      </c>
    </row>
    <row r="92" spans="1:21" ht="12" customHeight="1">
      <c r="A92" s="256" t="s">
        <v>146</v>
      </c>
      <c r="B92" s="256" t="s">
        <v>1228</v>
      </c>
      <c r="C92" s="421" t="s">
        <v>127</v>
      </c>
      <c r="D92" s="257">
        <v>0</v>
      </c>
      <c r="E92" s="257">
        <v>0.76</v>
      </c>
      <c r="F92" s="257">
        <v>0</v>
      </c>
      <c r="G92" s="258">
        <v>0</v>
      </c>
      <c r="H92" s="258">
        <v>0</v>
      </c>
      <c r="I92" s="257">
        <v>4.4400000000000004</v>
      </c>
      <c r="J92" s="240">
        <v>4.4400000000000004</v>
      </c>
      <c r="K92" s="257">
        <v>0</v>
      </c>
      <c r="L92" s="257">
        <v>0.45</v>
      </c>
      <c r="M92" s="257">
        <v>0</v>
      </c>
      <c r="N92" s="259">
        <v>0</v>
      </c>
      <c r="O92" s="259">
        <v>0</v>
      </c>
      <c r="P92" s="257">
        <v>3.95</v>
      </c>
      <c r="Q92" s="240">
        <v>3.95</v>
      </c>
      <c r="R92" s="260">
        <f t="shared" si="6"/>
        <v>-0.49000000000000021</v>
      </c>
      <c r="S92" s="261">
        <f t="shared" ref="S92:S123" si="8">Q92/J92</f>
        <v>0.88963963963963966</v>
      </c>
      <c r="U92" s="234" t="str">
        <f>VLOOKUP(A92,'crop 22'!$A$10:$A$785,1,0)</f>
        <v>PARTY DIAMOND</v>
      </c>
    </row>
    <row r="93" spans="1:21" ht="12" customHeight="1">
      <c r="A93" s="256" t="s">
        <v>1309</v>
      </c>
      <c r="B93" s="256" t="s">
        <v>1228</v>
      </c>
      <c r="C93" s="421" t="s">
        <v>127</v>
      </c>
      <c r="D93" s="257">
        <v>0</v>
      </c>
      <c r="E93" s="257">
        <v>0.09</v>
      </c>
      <c r="F93" s="257">
        <v>0</v>
      </c>
      <c r="G93" s="258">
        <v>0</v>
      </c>
      <c r="H93" s="258">
        <v>0</v>
      </c>
      <c r="I93" s="257">
        <v>0.57999999999999996</v>
      </c>
      <c r="J93" s="240">
        <v>0.57999999999999996</v>
      </c>
      <c r="K93" s="257">
        <v>0</v>
      </c>
      <c r="L93" s="257">
        <v>0</v>
      </c>
      <c r="M93" s="257">
        <v>0</v>
      </c>
      <c r="N93" s="259">
        <v>0</v>
      </c>
      <c r="O93" s="259">
        <v>0</v>
      </c>
      <c r="P93" s="257">
        <v>1.43</v>
      </c>
      <c r="Q93" s="240">
        <v>1.43</v>
      </c>
      <c r="R93" s="260">
        <f t="shared" si="6"/>
        <v>0.85</v>
      </c>
      <c r="S93" s="261">
        <f t="shared" si="8"/>
        <v>2.4655172413793105</v>
      </c>
      <c r="U93" s="234" t="str">
        <f>VLOOKUP(A93,'crop 22'!$A$10:$A$785,1,0)</f>
        <v>PIGALLE</v>
      </c>
    </row>
    <row r="94" spans="1:21" ht="12" customHeight="1">
      <c r="A94" s="256" t="s">
        <v>668</v>
      </c>
      <c r="B94" s="256" t="s">
        <v>1228</v>
      </c>
      <c r="C94" s="421" t="s">
        <v>127</v>
      </c>
      <c r="D94" s="257">
        <v>0</v>
      </c>
      <c r="E94" s="257">
        <v>0</v>
      </c>
      <c r="F94" s="257">
        <v>0</v>
      </c>
      <c r="G94" s="258">
        <v>0</v>
      </c>
      <c r="H94" s="258">
        <v>0</v>
      </c>
      <c r="I94" s="257">
        <v>1.1000000000000001</v>
      </c>
      <c r="J94" s="240">
        <v>1.1000000000000001</v>
      </c>
      <c r="K94" s="257">
        <v>0</v>
      </c>
      <c r="L94" s="257">
        <v>0</v>
      </c>
      <c r="M94" s="257">
        <v>0</v>
      </c>
      <c r="N94" s="259">
        <v>0</v>
      </c>
      <c r="O94" s="259">
        <v>0</v>
      </c>
      <c r="P94" s="257">
        <v>0.6</v>
      </c>
      <c r="Q94" s="240">
        <v>0.6</v>
      </c>
      <c r="R94" s="260">
        <f t="shared" si="6"/>
        <v>-0.50000000000000011</v>
      </c>
      <c r="S94" s="261">
        <f t="shared" si="8"/>
        <v>0.54545454545454541</v>
      </c>
      <c r="U94" s="234" t="str">
        <f>VLOOKUP(A94,'crop 22'!$A$10:$A$785,1,0)</f>
        <v>PINK BRUSH</v>
      </c>
    </row>
    <row r="95" spans="1:21" ht="12" customHeight="1">
      <c r="A95" s="256" t="s">
        <v>670</v>
      </c>
      <c r="B95" s="256" t="s">
        <v>1228</v>
      </c>
      <c r="C95" s="421" t="s">
        <v>127</v>
      </c>
      <c r="D95" s="257">
        <v>0.02</v>
      </c>
      <c r="E95" s="257">
        <v>0</v>
      </c>
      <c r="F95" s="257">
        <v>0</v>
      </c>
      <c r="G95" s="258">
        <v>0</v>
      </c>
      <c r="H95" s="258">
        <v>0</v>
      </c>
      <c r="I95" s="257">
        <v>0.09</v>
      </c>
      <c r="J95" s="240">
        <v>0.09</v>
      </c>
      <c r="K95" s="257">
        <v>0</v>
      </c>
      <c r="L95" s="257">
        <v>7.0000000000000007E-2</v>
      </c>
      <c r="M95" s="257">
        <v>0</v>
      </c>
      <c r="N95" s="259">
        <v>0</v>
      </c>
      <c r="O95" s="259">
        <v>0</v>
      </c>
      <c r="P95" s="257">
        <v>0.17</v>
      </c>
      <c r="Q95" s="240">
        <v>0.17</v>
      </c>
      <c r="R95" s="260">
        <f t="shared" si="6"/>
        <v>8.0000000000000016E-2</v>
      </c>
      <c r="S95" s="261">
        <f t="shared" si="8"/>
        <v>1.8888888888888891</v>
      </c>
      <c r="U95" s="234" t="str">
        <f>VLOOKUP(A95,'crop 22'!$A$10:$A$785,1,0)</f>
        <v>SENNA</v>
      </c>
    </row>
    <row r="96" spans="1:21" ht="12" customHeight="1">
      <c r="A96" s="256" t="s">
        <v>1336</v>
      </c>
      <c r="B96" s="256" t="s">
        <v>1228</v>
      </c>
      <c r="C96" s="421" t="s">
        <v>1369</v>
      </c>
      <c r="D96" s="257">
        <v>0</v>
      </c>
      <c r="E96" s="257">
        <v>0</v>
      </c>
      <c r="F96" s="257">
        <v>0</v>
      </c>
      <c r="G96" s="258">
        <v>0</v>
      </c>
      <c r="H96" s="258">
        <v>0</v>
      </c>
      <c r="I96" s="257">
        <v>0</v>
      </c>
      <c r="J96" s="240">
        <v>0</v>
      </c>
      <c r="K96" s="257">
        <v>0</v>
      </c>
      <c r="L96" s="257">
        <v>0.05</v>
      </c>
      <c r="M96" s="257">
        <v>0</v>
      </c>
      <c r="N96" s="259">
        <v>0</v>
      </c>
      <c r="O96" s="259">
        <v>0</v>
      </c>
      <c r="P96" s="257">
        <v>0.04</v>
      </c>
      <c r="Q96" s="240">
        <v>0.04</v>
      </c>
      <c r="R96" s="260">
        <f t="shared" si="6"/>
        <v>0.04</v>
      </c>
      <c r="S96" s="261" t="e">
        <f t="shared" si="8"/>
        <v>#DIV/0!</v>
      </c>
      <c r="U96" s="234" t="str">
        <f>VLOOKUP(A96,'crop 22'!$A$10:$A$785,1,0)</f>
        <v>SOUTHAMPTON</v>
      </c>
    </row>
    <row r="97" spans="1:21" ht="12" customHeight="1">
      <c r="A97" s="256" t="s">
        <v>342</v>
      </c>
      <c r="B97" s="256" t="s">
        <v>1228</v>
      </c>
      <c r="C97" s="421" t="s">
        <v>127</v>
      </c>
      <c r="D97" s="257">
        <v>0.01</v>
      </c>
      <c r="E97" s="257">
        <v>0.06</v>
      </c>
      <c r="F97" s="257">
        <v>0</v>
      </c>
      <c r="G97" s="258">
        <v>0</v>
      </c>
      <c r="H97" s="258">
        <v>0</v>
      </c>
      <c r="I97" s="257">
        <v>1.01</v>
      </c>
      <c r="J97" s="240">
        <v>1.01</v>
      </c>
      <c r="K97" s="257">
        <v>0</v>
      </c>
      <c r="L97" s="257">
        <v>0</v>
      </c>
      <c r="M97" s="257">
        <v>0</v>
      </c>
      <c r="N97" s="259">
        <v>0</v>
      </c>
      <c r="O97" s="259">
        <v>0</v>
      </c>
      <c r="P97" s="257">
        <v>0</v>
      </c>
      <c r="Q97" s="240">
        <v>0</v>
      </c>
      <c r="R97" s="260">
        <f t="shared" si="6"/>
        <v>-1.01</v>
      </c>
      <c r="S97" s="261">
        <f t="shared" si="8"/>
        <v>0</v>
      </c>
      <c r="U97" s="234" t="str">
        <f>VLOOKUP(A97,'crop 22'!$A$10:$A$785,1,0)</f>
        <v>STRATOSPHERE</v>
      </c>
    </row>
    <row r="98" spans="1:21" ht="12" customHeight="1">
      <c r="A98" s="256" t="s">
        <v>373</v>
      </c>
      <c r="B98" s="256" t="s">
        <v>1228</v>
      </c>
      <c r="C98" s="421" t="s">
        <v>127</v>
      </c>
      <c r="D98" s="257">
        <v>0</v>
      </c>
      <c r="E98" s="257">
        <v>2.5099999999999998</v>
      </c>
      <c r="F98" s="257">
        <v>0.1</v>
      </c>
      <c r="G98" s="258">
        <v>0</v>
      </c>
      <c r="H98" s="258">
        <v>0</v>
      </c>
      <c r="I98" s="257">
        <v>32.71</v>
      </c>
      <c r="J98" s="240">
        <v>32.71</v>
      </c>
      <c r="K98" s="257">
        <v>0</v>
      </c>
      <c r="L98" s="257">
        <v>1.55</v>
      </c>
      <c r="M98" s="257">
        <v>0</v>
      </c>
      <c r="N98" s="259">
        <v>0</v>
      </c>
      <c r="O98" s="259">
        <v>0</v>
      </c>
      <c r="P98" s="257">
        <v>32.869999999999997</v>
      </c>
      <c r="Q98" s="240">
        <v>32.869999999999997</v>
      </c>
      <c r="R98" s="260">
        <f t="shared" si="6"/>
        <v>0.15999999999999659</v>
      </c>
      <c r="S98" s="261">
        <f t="shared" si="8"/>
        <v>1.0048914704983185</v>
      </c>
      <c r="U98" s="234" t="str">
        <f>VLOOKUP(A98,'crop 22'!$A$10:$A$785,1,0)</f>
        <v>TIRRENO</v>
      </c>
    </row>
    <row r="99" spans="1:21" ht="12" customHeight="1">
      <c r="A99" s="256" t="s">
        <v>672</v>
      </c>
      <c r="B99" s="256" t="s">
        <v>1228</v>
      </c>
      <c r="C99" s="421" t="s">
        <v>127</v>
      </c>
      <c r="D99" s="257">
        <v>0</v>
      </c>
      <c r="E99" s="257">
        <v>0.21</v>
      </c>
      <c r="F99" s="257">
        <v>0</v>
      </c>
      <c r="G99" s="258">
        <v>0</v>
      </c>
      <c r="H99" s="258">
        <v>0</v>
      </c>
      <c r="I99" s="257">
        <v>0.67</v>
      </c>
      <c r="J99" s="240">
        <v>0.67</v>
      </c>
      <c r="K99" s="257">
        <v>0</v>
      </c>
      <c r="L99" s="257">
        <v>0</v>
      </c>
      <c r="M99" s="257">
        <v>0</v>
      </c>
      <c r="N99" s="259">
        <v>0</v>
      </c>
      <c r="O99" s="259">
        <v>0</v>
      </c>
      <c r="P99" s="257">
        <v>1.48</v>
      </c>
      <c r="Q99" s="240">
        <v>1.48</v>
      </c>
      <c r="R99" s="260">
        <f t="shared" si="6"/>
        <v>0.80999999999999994</v>
      </c>
      <c r="S99" s="261">
        <f t="shared" si="8"/>
        <v>2.2089552238805967</v>
      </c>
    </row>
    <row r="100" spans="1:21" ht="12" customHeight="1">
      <c r="A100" s="256" t="s">
        <v>674</v>
      </c>
      <c r="B100" s="256" t="s">
        <v>1228</v>
      </c>
      <c r="C100" s="421" t="s">
        <v>127</v>
      </c>
      <c r="D100" s="257">
        <v>0</v>
      </c>
      <c r="E100" s="257">
        <v>0.38</v>
      </c>
      <c r="F100" s="257">
        <v>0</v>
      </c>
      <c r="G100" s="258">
        <v>0</v>
      </c>
      <c r="H100" s="258">
        <v>0</v>
      </c>
      <c r="I100" s="257">
        <v>7.57</v>
      </c>
      <c r="J100" s="240">
        <v>7.57</v>
      </c>
      <c r="K100" s="257">
        <v>0</v>
      </c>
      <c r="L100" s="257">
        <v>0.24</v>
      </c>
      <c r="M100" s="257">
        <v>0</v>
      </c>
      <c r="N100" s="259">
        <v>0</v>
      </c>
      <c r="O100" s="259">
        <v>0</v>
      </c>
      <c r="P100" s="257">
        <v>9.1300000000000008</v>
      </c>
      <c r="Q100" s="240">
        <v>9.1300000000000008</v>
      </c>
      <c r="R100" s="260">
        <f t="shared" si="6"/>
        <v>1.5600000000000005</v>
      </c>
      <c r="S100" s="261">
        <f t="shared" si="8"/>
        <v>1.2060766182298548</v>
      </c>
    </row>
    <row r="101" spans="1:21" ht="12" customHeight="1">
      <c r="A101" s="256" t="s">
        <v>428</v>
      </c>
      <c r="B101" s="256" t="s">
        <v>1228</v>
      </c>
      <c r="C101" s="421" t="s">
        <v>127</v>
      </c>
      <c r="D101" s="257">
        <v>0</v>
      </c>
      <c r="E101" s="257">
        <v>0.33</v>
      </c>
      <c r="F101" s="257">
        <v>0</v>
      </c>
      <c r="G101" s="258">
        <v>0</v>
      </c>
      <c r="H101" s="258">
        <v>0</v>
      </c>
      <c r="I101" s="257">
        <v>6.08</v>
      </c>
      <c r="J101" s="240">
        <v>6.08</v>
      </c>
      <c r="K101" s="257">
        <v>0</v>
      </c>
      <c r="L101" s="257">
        <v>0.24</v>
      </c>
      <c r="M101" s="257">
        <v>0</v>
      </c>
      <c r="N101" s="259">
        <v>0</v>
      </c>
      <c r="O101" s="259">
        <v>0</v>
      </c>
      <c r="P101" s="257">
        <v>5.27</v>
      </c>
      <c r="Q101" s="240">
        <v>5.27</v>
      </c>
      <c r="R101" s="260">
        <f t="shared" si="6"/>
        <v>-0.8100000000000005</v>
      </c>
      <c r="S101" s="261">
        <f t="shared" si="8"/>
        <v>0.86677631578947356</v>
      </c>
    </row>
    <row r="102" spans="1:21" ht="12" customHeight="1">
      <c r="A102" s="256" t="s">
        <v>512</v>
      </c>
      <c r="B102" s="256" t="s">
        <v>1228</v>
      </c>
      <c r="C102" s="421" t="s">
        <v>130</v>
      </c>
      <c r="D102" s="257">
        <v>0</v>
      </c>
      <c r="E102" s="257">
        <v>0.65</v>
      </c>
      <c r="F102" s="257">
        <v>0</v>
      </c>
      <c r="G102" s="258">
        <v>0</v>
      </c>
      <c r="H102" s="258">
        <v>0</v>
      </c>
      <c r="I102" s="257">
        <v>2.38</v>
      </c>
      <c r="J102" s="240">
        <v>2.38</v>
      </c>
      <c r="K102" s="257">
        <v>0</v>
      </c>
      <c r="L102" s="257">
        <v>0.36</v>
      </c>
      <c r="M102" s="257">
        <v>0</v>
      </c>
      <c r="N102" s="259">
        <v>0</v>
      </c>
      <c r="O102" s="259">
        <v>0</v>
      </c>
      <c r="P102" s="257">
        <v>2.7</v>
      </c>
      <c r="Q102" s="240">
        <v>2.7</v>
      </c>
      <c r="R102" s="260">
        <f t="shared" si="6"/>
        <v>0.32000000000000028</v>
      </c>
      <c r="S102" s="261">
        <f t="shared" si="8"/>
        <v>1.1344537815126052</v>
      </c>
      <c r="U102" s="234" t="str">
        <f>VLOOKUP(A102,'crop 22'!$A$10:$A$785,1,0)</f>
        <v>ARMANDALE</v>
      </c>
    </row>
    <row r="103" spans="1:21" ht="12" customHeight="1">
      <c r="A103" s="256" t="s">
        <v>400</v>
      </c>
      <c r="B103" s="256" t="s">
        <v>1228</v>
      </c>
      <c r="C103" s="421" t="s">
        <v>130</v>
      </c>
      <c r="D103" s="257">
        <v>0</v>
      </c>
      <c r="E103" s="257">
        <v>0.32</v>
      </c>
      <c r="F103" s="257">
        <v>0</v>
      </c>
      <c r="G103" s="258">
        <v>0</v>
      </c>
      <c r="H103" s="258">
        <v>0.28000000000000003</v>
      </c>
      <c r="I103" s="257">
        <v>4.95</v>
      </c>
      <c r="J103" s="240">
        <v>5.23</v>
      </c>
      <c r="K103" s="257">
        <v>0</v>
      </c>
      <c r="L103" s="257">
        <v>0</v>
      </c>
      <c r="M103" s="257">
        <v>0</v>
      </c>
      <c r="N103" s="259">
        <v>0</v>
      </c>
      <c r="O103" s="259">
        <v>0</v>
      </c>
      <c r="P103" s="257">
        <v>2.19</v>
      </c>
      <c r="Q103" s="240">
        <v>2.19</v>
      </c>
      <c r="R103" s="260">
        <f t="shared" si="6"/>
        <v>-3.0400000000000005</v>
      </c>
      <c r="S103" s="261">
        <f t="shared" si="8"/>
        <v>0.41873804971319306</v>
      </c>
      <c r="U103" s="234" t="str">
        <f>VLOOKUP(A103,'crop 22'!$A$10:$A$785,1,0)</f>
        <v>BREAKOUT</v>
      </c>
    </row>
    <row r="104" spans="1:21" ht="12" customHeight="1">
      <c r="A104" s="256" t="s">
        <v>514</v>
      </c>
      <c r="B104" s="256" t="s">
        <v>1228</v>
      </c>
      <c r="C104" s="421" t="s">
        <v>130</v>
      </c>
      <c r="D104" s="257">
        <v>0</v>
      </c>
      <c r="E104" s="257">
        <v>0</v>
      </c>
      <c r="F104" s="257">
        <v>0</v>
      </c>
      <c r="G104" s="258">
        <v>0</v>
      </c>
      <c r="H104" s="258">
        <v>0</v>
      </c>
      <c r="I104" s="257">
        <v>5.48</v>
      </c>
      <c r="J104" s="240">
        <v>5.48</v>
      </c>
      <c r="K104" s="257">
        <v>0</v>
      </c>
      <c r="L104" s="257">
        <v>0</v>
      </c>
      <c r="M104" s="257">
        <v>0</v>
      </c>
      <c r="N104" s="259">
        <v>0</v>
      </c>
      <c r="O104" s="259">
        <v>0</v>
      </c>
      <c r="P104" s="257">
        <v>6.87</v>
      </c>
      <c r="Q104" s="240">
        <v>6.87</v>
      </c>
      <c r="R104" s="260">
        <f t="shared" si="6"/>
        <v>1.3899999999999997</v>
      </c>
      <c r="S104" s="261">
        <f t="shared" si="8"/>
        <v>1.2536496350364963</v>
      </c>
      <c r="U104" s="234" t="str">
        <f>VLOOKUP(A104,'crop 22'!$A$10:$A$785,1,0)</f>
        <v>BRIANZA</v>
      </c>
    </row>
    <row r="105" spans="1:21" ht="12" customHeight="1">
      <c r="A105" s="256" t="s">
        <v>583</v>
      </c>
      <c r="B105" s="256" t="s">
        <v>1228</v>
      </c>
      <c r="C105" s="421" t="s">
        <v>130</v>
      </c>
      <c r="D105" s="257">
        <v>0</v>
      </c>
      <c r="E105" s="257">
        <v>1.21</v>
      </c>
      <c r="F105" s="257">
        <v>0</v>
      </c>
      <c r="G105" s="258">
        <v>0</v>
      </c>
      <c r="H105" s="258">
        <v>0</v>
      </c>
      <c r="I105" s="257">
        <v>4.16</v>
      </c>
      <c r="J105" s="240">
        <v>4.16</v>
      </c>
      <c r="K105" s="257">
        <v>0</v>
      </c>
      <c r="L105" s="257">
        <v>1.29</v>
      </c>
      <c r="M105" s="257">
        <v>0</v>
      </c>
      <c r="N105" s="259">
        <v>0</v>
      </c>
      <c r="O105" s="259">
        <v>0</v>
      </c>
      <c r="P105" s="257">
        <v>9.06</v>
      </c>
      <c r="Q105" s="240">
        <v>9.06</v>
      </c>
      <c r="R105" s="260">
        <f t="shared" si="6"/>
        <v>4.9000000000000004</v>
      </c>
      <c r="S105" s="261">
        <f t="shared" si="8"/>
        <v>2.1778846153846154</v>
      </c>
      <c r="U105" s="234" t="str">
        <f>VLOOKUP(A105,'crop 22'!$A$10:$A$785,1,0)</f>
        <v>CALABRIA</v>
      </c>
    </row>
    <row r="106" spans="1:21" ht="12" customHeight="1">
      <c r="A106" s="256" t="s">
        <v>684</v>
      </c>
      <c r="B106" s="256" t="s">
        <v>1228</v>
      </c>
      <c r="C106" s="421" t="s">
        <v>130</v>
      </c>
      <c r="D106" s="257">
        <v>0</v>
      </c>
      <c r="E106" s="257">
        <v>0</v>
      </c>
      <c r="F106" s="257">
        <v>0</v>
      </c>
      <c r="G106" s="258">
        <v>0</v>
      </c>
      <c r="H106" s="258">
        <v>0</v>
      </c>
      <c r="I106" s="257">
        <v>8.16</v>
      </c>
      <c r="J106" s="240">
        <v>8.16</v>
      </c>
      <c r="K106" s="257">
        <v>0</v>
      </c>
      <c r="L106" s="257">
        <v>0</v>
      </c>
      <c r="M106" s="257">
        <v>0</v>
      </c>
      <c r="N106" s="259">
        <v>0</v>
      </c>
      <c r="O106" s="259">
        <v>0</v>
      </c>
      <c r="P106" s="257">
        <v>2.27</v>
      </c>
      <c r="Q106" s="240">
        <v>2.27</v>
      </c>
      <c r="R106" s="260">
        <f t="shared" si="6"/>
        <v>-5.8900000000000006</v>
      </c>
      <c r="S106" s="261">
        <f t="shared" si="8"/>
        <v>0.27818627450980393</v>
      </c>
      <c r="U106" s="234" t="str">
        <f>VLOOKUP(A106,'crop 22'!$A$10:$A$785,1,0)</f>
        <v>COLARES</v>
      </c>
    </row>
    <row r="107" spans="1:21" ht="12" customHeight="1">
      <c r="A107" s="256" t="s">
        <v>401</v>
      </c>
      <c r="B107" s="256" t="s">
        <v>1228</v>
      </c>
      <c r="C107" s="421" t="s">
        <v>130</v>
      </c>
      <c r="D107" s="257">
        <v>0</v>
      </c>
      <c r="E107" s="257">
        <v>1.67</v>
      </c>
      <c r="F107" s="257">
        <v>0.12</v>
      </c>
      <c r="G107" s="258">
        <v>0</v>
      </c>
      <c r="H107" s="258">
        <v>0</v>
      </c>
      <c r="I107" s="257">
        <v>9.39</v>
      </c>
      <c r="J107" s="240">
        <v>9.39</v>
      </c>
      <c r="K107" s="257">
        <v>0</v>
      </c>
      <c r="L107" s="257">
        <v>1.0900000000000001</v>
      </c>
      <c r="M107" s="257">
        <v>0</v>
      </c>
      <c r="N107" s="259">
        <v>0</v>
      </c>
      <c r="O107" s="259">
        <v>0</v>
      </c>
      <c r="P107" s="257">
        <v>10.38</v>
      </c>
      <c r="Q107" s="240">
        <v>10.38</v>
      </c>
      <c r="R107" s="260">
        <f t="shared" si="6"/>
        <v>0.99000000000000021</v>
      </c>
      <c r="S107" s="261">
        <f t="shared" si="8"/>
        <v>1.1054313099041533</v>
      </c>
      <c r="U107" s="234" t="str">
        <f>VLOOKUP(A107,'crop 22'!$A$10:$A$785,1,0)</f>
        <v>CORLEONE</v>
      </c>
    </row>
    <row r="108" spans="1:21" ht="12" customHeight="1">
      <c r="A108" s="256" t="s">
        <v>402</v>
      </c>
      <c r="B108" s="256" t="s">
        <v>1228</v>
      </c>
      <c r="C108" s="421" t="s">
        <v>130</v>
      </c>
      <c r="D108" s="257">
        <v>0</v>
      </c>
      <c r="E108" s="257">
        <v>0.9</v>
      </c>
      <c r="F108" s="257">
        <v>0</v>
      </c>
      <c r="G108" s="258">
        <v>0</v>
      </c>
      <c r="H108" s="258">
        <v>0</v>
      </c>
      <c r="I108" s="257">
        <v>22.15</v>
      </c>
      <c r="J108" s="240">
        <v>22.15</v>
      </c>
      <c r="K108" s="257">
        <v>0</v>
      </c>
      <c r="L108" s="257">
        <v>1.31</v>
      </c>
      <c r="M108" s="257">
        <v>0</v>
      </c>
      <c r="N108" s="259">
        <v>0</v>
      </c>
      <c r="O108" s="259">
        <v>0</v>
      </c>
      <c r="P108" s="257">
        <v>21.06</v>
      </c>
      <c r="Q108" s="240">
        <v>21.06</v>
      </c>
      <c r="R108" s="260">
        <f t="shared" si="6"/>
        <v>-1.0899999999999999</v>
      </c>
      <c r="S108" s="261">
        <f t="shared" si="8"/>
        <v>0.95079006772009034</v>
      </c>
      <c r="U108" s="234" t="str">
        <f>VLOOKUP(A108,'crop 22'!$A$10:$A$785,1,0)</f>
        <v>DYNAMIX</v>
      </c>
    </row>
    <row r="109" spans="1:21" ht="12" customHeight="1">
      <c r="A109" s="256" t="s">
        <v>166</v>
      </c>
      <c r="B109" s="256" t="s">
        <v>1228</v>
      </c>
      <c r="C109" s="421" t="s">
        <v>130</v>
      </c>
      <c r="D109" s="257">
        <v>0.01</v>
      </c>
      <c r="E109" s="257">
        <v>3.08</v>
      </c>
      <c r="F109" s="257">
        <v>0</v>
      </c>
      <c r="G109" s="258">
        <v>0</v>
      </c>
      <c r="H109" s="258">
        <v>0</v>
      </c>
      <c r="I109" s="257">
        <v>16.739999999999998</v>
      </c>
      <c r="J109" s="240">
        <v>16.739999999999998</v>
      </c>
      <c r="K109" s="257">
        <v>0.02</v>
      </c>
      <c r="L109" s="257">
        <v>2.4</v>
      </c>
      <c r="M109" s="257">
        <v>0</v>
      </c>
      <c r="N109" s="259">
        <v>0</v>
      </c>
      <c r="O109" s="259">
        <v>0</v>
      </c>
      <c r="P109" s="257">
        <v>14.41</v>
      </c>
      <c r="Q109" s="240">
        <v>14.41</v>
      </c>
      <c r="R109" s="260">
        <f t="shared" si="6"/>
        <v>-2.3299999999999983</v>
      </c>
      <c r="S109" s="261">
        <f t="shared" si="8"/>
        <v>0.8608124253285544</v>
      </c>
      <c r="U109" s="234" t="str">
        <f>VLOOKUP(A109,'crop 22'!$A$10:$A$785,1,0)</f>
        <v>FORZA RED</v>
      </c>
    </row>
    <row r="110" spans="1:21" ht="12" customHeight="1">
      <c r="A110" s="256" t="s">
        <v>516</v>
      </c>
      <c r="B110" s="256" t="s">
        <v>1228</v>
      </c>
      <c r="C110" s="421" t="s">
        <v>130</v>
      </c>
      <c r="D110" s="257">
        <v>0</v>
      </c>
      <c r="E110" s="257">
        <v>1.43</v>
      </c>
      <c r="F110" s="257">
        <v>0</v>
      </c>
      <c r="G110" s="258">
        <v>0</v>
      </c>
      <c r="H110" s="258">
        <v>0.7</v>
      </c>
      <c r="I110" s="257">
        <v>8.2100000000000009</v>
      </c>
      <c r="J110" s="240">
        <v>8.91</v>
      </c>
      <c r="K110" s="257">
        <v>0.01</v>
      </c>
      <c r="L110" s="257">
        <v>0.8</v>
      </c>
      <c r="M110" s="257">
        <v>0</v>
      </c>
      <c r="N110" s="259">
        <v>0</v>
      </c>
      <c r="O110" s="259">
        <v>0.53</v>
      </c>
      <c r="P110" s="257">
        <v>6.58</v>
      </c>
      <c r="Q110" s="240">
        <v>7.11</v>
      </c>
      <c r="R110" s="260">
        <f t="shared" si="6"/>
        <v>-1.7999999999999998</v>
      </c>
      <c r="S110" s="261">
        <f t="shared" si="8"/>
        <v>0.79797979797979801</v>
      </c>
      <c r="U110" s="234" t="str">
        <f>VLOOKUP(A110,'crop 22'!$A$10:$A$785,1,0)</f>
        <v>HARDROCK</v>
      </c>
    </row>
    <row r="111" spans="1:21" ht="12" customHeight="1">
      <c r="A111" s="256" t="s">
        <v>370</v>
      </c>
      <c r="B111" s="256" t="s">
        <v>1228</v>
      </c>
      <c r="C111" s="421" t="s">
        <v>130</v>
      </c>
      <c r="D111" s="257">
        <v>0</v>
      </c>
      <c r="E111" s="257">
        <v>0.15</v>
      </c>
      <c r="F111" s="257">
        <v>0</v>
      </c>
      <c r="G111" s="258">
        <v>0</v>
      </c>
      <c r="H111" s="258">
        <v>0</v>
      </c>
      <c r="I111" s="257">
        <v>0.78</v>
      </c>
      <c r="J111" s="240">
        <v>0.78</v>
      </c>
      <c r="K111" s="257">
        <v>0</v>
      </c>
      <c r="L111" s="257">
        <v>0.09</v>
      </c>
      <c r="M111" s="257">
        <v>0</v>
      </c>
      <c r="N111" s="259">
        <v>0</v>
      </c>
      <c r="O111" s="259">
        <v>0</v>
      </c>
      <c r="P111" s="257">
        <v>1.46</v>
      </c>
      <c r="Q111" s="240">
        <v>1.46</v>
      </c>
      <c r="R111" s="260">
        <f t="shared" si="6"/>
        <v>0.67999999999999994</v>
      </c>
      <c r="S111" s="261">
        <f t="shared" si="8"/>
        <v>1.8717948717948716</v>
      </c>
      <c r="U111" s="234" t="str">
        <f>VLOOKUP(A111,'crop 22'!$A$10:$A$785,1,0)</f>
        <v>KAMSBERG</v>
      </c>
    </row>
    <row r="112" spans="1:21" ht="12" customHeight="1">
      <c r="A112" s="256" t="s">
        <v>686</v>
      </c>
      <c r="B112" s="256" t="s">
        <v>1228</v>
      </c>
      <c r="C112" s="421" t="s">
        <v>130</v>
      </c>
      <c r="D112" s="257">
        <v>0</v>
      </c>
      <c r="E112" s="257">
        <v>0.14000000000000001</v>
      </c>
      <c r="F112" s="257">
        <v>0</v>
      </c>
      <c r="G112" s="258">
        <v>0</v>
      </c>
      <c r="H112" s="258">
        <v>0</v>
      </c>
      <c r="I112" s="257">
        <v>3.26</v>
      </c>
      <c r="J112" s="240">
        <v>3.26</v>
      </c>
      <c r="K112" s="257">
        <v>0</v>
      </c>
      <c r="L112" s="257">
        <v>0.44</v>
      </c>
      <c r="M112" s="257">
        <v>0</v>
      </c>
      <c r="N112" s="259">
        <v>0</v>
      </c>
      <c r="O112" s="259">
        <v>0</v>
      </c>
      <c r="P112" s="257">
        <v>2.2200000000000002</v>
      </c>
      <c r="Q112" s="240">
        <v>2.2200000000000002</v>
      </c>
      <c r="R112" s="260">
        <f t="shared" si="6"/>
        <v>-1.0399999999999996</v>
      </c>
      <c r="S112" s="261">
        <f t="shared" si="8"/>
        <v>0.68098159509202461</v>
      </c>
      <c r="U112" s="234" t="str">
        <f>VLOOKUP(A112,'crop 22'!$A$10:$A$785,1,0)</f>
        <v>MALBEC</v>
      </c>
    </row>
    <row r="113" spans="1:21" ht="12" customHeight="1">
      <c r="A113" s="256" t="s">
        <v>40</v>
      </c>
      <c r="B113" s="256" t="s">
        <v>1228</v>
      </c>
      <c r="C113" s="421" t="s">
        <v>130</v>
      </c>
      <c r="D113" s="257">
        <v>0</v>
      </c>
      <c r="E113" s="257">
        <v>0</v>
      </c>
      <c r="F113" s="257">
        <v>0</v>
      </c>
      <c r="G113" s="258">
        <v>0</v>
      </c>
      <c r="H113" s="258">
        <v>0</v>
      </c>
      <c r="I113" s="257">
        <v>7.34</v>
      </c>
      <c r="J113" s="240">
        <v>7.34</v>
      </c>
      <c r="K113" s="257">
        <v>0</v>
      </c>
      <c r="L113" s="257">
        <v>0</v>
      </c>
      <c r="M113" s="257">
        <v>0.28000000000000003</v>
      </c>
      <c r="N113" s="259">
        <v>0</v>
      </c>
      <c r="O113" s="259">
        <v>0</v>
      </c>
      <c r="P113" s="257">
        <v>2.2000000000000002</v>
      </c>
      <c r="Q113" s="240">
        <v>2.2000000000000002</v>
      </c>
      <c r="R113" s="260">
        <f t="shared" si="6"/>
        <v>-5.14</v>
      </c>
      <c r="S113" s="261">
        <f t="shared" si="8"/>
        <v>0.29972752043596734</v>
      </c>
      <c r="U113" s="234" t="str">
        <f>VLOOKUP(A113,'crop 22'!$A$10:$A$785,1,0)</f>
        <v>ORIGINAL LOVE</v>
      </c>
    </row>
    <row r="114" spans="1:21" ht="12" customHeight="1">
      <c r="A114" s="256" t="s">
        <v>371</v>
      </c>
      <c r="B114" s="256" t="s">
        <v>1228</v>
      </c>
      <c r="C114" s="421" t="s">
        <v>130</v>
      </c>
      <c r="D114" s="257">
        <v>0.01</v>
      </c>
      <c r="E114" s="257">
        <v>1.2</v>
      </c>
      <c r="F114" s="257">
        <v>0</v>
      </c>
      <c r="G114" s="258">
        <v>0</v>
      </c>
      <c r="H114" s="258">
        <v>0.62</v>
      </c>
      <c r="I114" s="257">
        <v>10.24</v>
      </c>
      <c r="J114" s="240">
        <v>10.86</v>
      </c>
      <c r="K114" s="257">
        <v>0.01</v>
      </c>
      <c r="L114" s="257">
        <v>0.94</v>
      </c>
      <c r="M114" s="257">
        <v>0</v>
      </c>
      <c r="N114" s="259">
        <v>0</v>
      </c>
      <c r="O114" s="259">
        <v>0.87</v>
      </c>
      <c r="P114" s="257">
        <v>11.13</v>
      </c>
      <c r="Q114" s="240">
        <v>12</v>
      </c>
      <c r="R114" s="260">
        <f t="shared" si="6"/>
        <v>1.1400000000000006</v>
      </c>
      <c r="S114" s="261">
        <f t="shared" si="8"/>
        <v>1.1049723756906078</v>
      </c>
      <c r="U114" s="234" t="str">
        <f>VLOOKUP(A114,'crop 22'!$A$10:$A$785,1,0)</f>
        <v>POKERFACE</v>
      </c>
    </row>
    <row r="115" spans="1:21" ht="12" customHeight="1">
      <c r="A115" s="256" t="s">
        <v>344</v>
      </c>
      <c r="B115" s="256" t="s">
        <v>1228</v>
      </c>
      <c r="C115" s="421" t="s">
        <v>130</v>
      </c>
      <c r="D115" s="257">
        <v>0</v>
      </c>
      <c r="E115" s="257">
        <v>0.17</v>
      </c>
      <c r="F115" s="257">
        <v>0</v>
      </c>
      <c r="G115" s="258">
        <v>0</v>
      </c>
      <c r="H115" s="258">
        <v>0</v>
      </c>
      <c r="I115" s="257">
        <v>2.38</v>
      </c>
      <c r="J115" s="240">
        <v>2.38</v>
      </c>
      <c r="K115" s="257">
        <v>0.01</v>
      </c>
      <c r="L115" s="257">
        <v>0.55000000000000004</v>
      </c>
      <c r="M115" s="257">
        <v>0</v>
      </c>
      <c r="N115" s="259">
        <v>0</v>
      </c>
      <c r="O115" s="259">
        <v>0</v>
      </c>
      <c r="P115" s="257">
        <v>2.21</v>
      </c>
      <c r="Q115" s="240">
        <v>2.21</v>
      </c>
      <c r="R115" s="260">
        <f t="shared" si="6"/>
        <v>-0.16999999999999993</v>
      </c>
      <c r="S115" s="261">
        <f t="shared" si="8"/>
        <v>0.9285714285714286</v>
      </c>
      <c r="U115" s="234" t="str">
        <f>VLOOKUP(A115,'crop 22'!$A$10:$A$785,1,0)</f>
        <v>RED ROCK</v>
      </c>
    </row>
    <row r="116" spans="1:21" ht="12" customHeight="1">
      <c r="A116" s="256" t="s">
        <v>688</v>
      </c>
      <c r="B116" s="256" t="s">
        <v>1228</v>
      </c>
      <c r="C116" s="421" t="s">
        <v>130</v>
      </c>
      <c r="D116" s="257">
        <v>0</v>
      </c>
      <c r="E116" s="257">
        <v>0.26</v>
      </c>
      <c r="F116" s="257">
        <v>0</v>
      </c>
      <c r="G116" s="258">
        <v>0</v>
      </c>
      <c r="H116" s="258">
        <v>0</v>
      </c>
      <c r="I116" s="257">
        <v>0.24</v>
      </c>
      <c r="J116" s="240">
        <v>0.24</v>
      </c>
      <c r="K116" s="257">
        <v>0</v>
      </c>
      <c r="L116" s="257">
        <v>0.06</v>
      </c>
      <c r="M116" s="257">
        <v>0</v>
      </c>
      <c r="N116" s="259">
        <v>0</v>
      </c>
      <c r="O116" s="259">
        <v>0.01</v>
      </c>
      <c r="P116" s="257">
        <v>0.54</v>
      </c>
      <c r="Q116" s="240">
        <v>0.55000000000000004</v>
      </c>
      <c r="R116" s="260">
        <f t="shared" si="6"/>
        <v>0.31000000000000005</v>
      </c>
      <c r="S116" s="261">
        <f t="shared" si="8"/>
        <v>2.291666666666667</v>
      </c>
      <c r="U116" s="234" t="str">
        <f>VLOOKUP(A116,'crop 22'!$A$10:$A$785,1,0)</f>
        <v>SAN SEBASTIAN</v>
      </c>
    </row>
    <row r="117" spans="1:21" ht="12" customHeight="1">
      <c r="A117" s="256" t="s">
        <v>1346</v>
      </c>
      <c r="B117" s="256" t="s">
        <v>1228</v>
      </c>
      <c r="C117" s="421" t="s">
        <v>130</v>
      </c>
      <c r="D117" s="257">
        <v>0</v>
      </c>
      <c r="E117" s="257">
        <v>0</v>
      </c>
      <c r="F117" s="257">
        <v>0</v>
      </c>
      <c r="G117" s="258">
        <v>0</v>
      </c>
      <c r="H117" s="258">
        <v>0</v>
      </c>
      <c r="I117" s="257">
        <v>0.09</v>
      </c>
      <c r="J117" s="240">
        <v>0.09</v>
      </c>
      <c r="K117" s="257">
        <v>0.01</v>
      </c>
      <c r="L117" s="257">
        <v>0.39</v>
      </c>
      <c r="M117" s="257">
        <v>0</v>
      </c>
      <c r="N117" s="259">
        <v>0</v>
      </c>
      <c r="O117" s="259">
        <v>0</v>
      </c>
      <c r="P117" s="257">
        <v>0.26</v>
      </c>
      <c r="Q117" s="240">
        <v>0.26</v>
      </c>
      <c r="R117" s="260">
        <f t="shared" si="6"/>
        <v>0.17</v>
      </c>
      <c r="S117" s="261">
        <f t="shared" si="8"/>
        <v>2.8888888888888893</v>
      </c>
    </row>
    <row r="118" spans="1:21" ht="12" customHeight="1">
      <c r="A118" s="256" t="s">
        <v>698</v>
      </c>
      <c r="B118" s="256" t="s">
        <v>1228</v>
      </c>
      <c r="C118" s="421" t="s">
        <v>699</v>
      </c>
      <c r="D118" s="257">
        <v>0</v>
      </c>
      <c r="E118" s="257">
        <v>0</v>
      </c>
      <c r="F118" s="257">
        <v>0</v>
      </c>
      <c r="G118" s="258">
        <v>0</v>
      </c>
      <c r="H118" s="258">
        <v>0</v>
      </c>
      <c r="I118" s="257">
        <v>0.1</v>
      </c>
      <c r="J118" s="240">
        <v>0.1</v>
      </c>
      <c r="K118" s="257">
        <v>0</v>
      </c>
      <c r="L118" s="257">
        <v>0</v>
      </c>
      <c r="M118" s="257">
        <v>0</v>
      </c>
      <c r="N118" s="259">
        <v>0</v>
      </c>
      <c r="O118" s="259">
        <v>0</v>
      </c>
      <c r="P118" s="257">
        <v>0.11</v>
      </c>
      <c r="Q118" s="240">
        <v>0.11</v>
      </c>
      <c r="R118" s="260">
        <f t="shared" si="6"/>
        <v>9.999999999999995E-3</v>
      </c>
      <c r="S118" s="261">
        <f t="shared" si="8"/>
        <v>1.0999999999999999</v>
      </c>
    </row>
    <row r="119" spans="1:21" ht="12" customHeight="1">
      <c r="A119" s="256" t="s">
        <v>581</v>
      </c>
      <c r="B119" s="256" t="s">
        <v>1228</v>
      </c>
      <c r="C119" s="421" t="s">
        <v>128</v>
      </c>
      <c r="D119" s="257">
        <v>0</v>
      </c>
      <c r="E119" s="257">
        <v>0.25</v>
      </c>
      <c r="F119" s="257">
        <v>0</v>
      </c>
      <c r="G119" s="258">
        <v>0</v>
      </c>
      <c r="H119" s="258">
        <v>0</v>
      </c>
      <c r="I119" s="257">
        <v>4.87</v>
      </c>
      <c r="J119" s="240">
        <v>4.87</v>
      </c>
      <c r="K119" s="257">
        <v>0</v>
      </c>
      <c r="L119" s="257">
        <v>0</v>
      </c>
      <c r="M119" s="257">
        <v>0</v>
      </c>
      <c r="N119" s="259">
        <v>0</v>
      </c>
      <c r="O119" s="259">
        <v>0</v>
      </c>
      <c r="P119" s="257">
        <v>6.89</v>
      </c>
      <c r="Q119" s="240">
        <v>6.89</v>
      </c>
      <c r="R119" s="260">
        <f t="shared" si="6"/>
        <v>2.0199999999999996</v>
      </c>
      <c r="S119" s="261">
        <f t="shared" si="8"/>
        <v>1.4147843942505132</v>
      </c>
      <c r="U119" s="234" t="str">
        <f>VLOOKUP(A119,'crop 22'!$A$10:$A$785,1,0)</f>
        <v>ASOPUS</v>
      </c>
    </row>
    <row r="120" spans="1:21" ht="12" customHeight="1">
      <c r="A120" s="256" t="s">
        <v>12</v>
      </c>
      <c r="B120" s="256" t="s">
        <v>1228</v>
      </c>
      <c r="C120" s="421" t="s">
        <v>128</v>
      </c>
      <c r="D120" s="257">
        <v>0</v>
      </c>
      <c r="E120" s="257">
        <v>1.68</v>
      </c>
      <c r="F120" s="257">
        <v>0</v>
      </c>
      <c r="G120" s="258">
        <v>0</v>
      </c>
      <c r="H120" s="258">
        <v>0</v>
      </c>
      <c r="I120" s="257">
        <v>19.73</v>
      </c>
      <c r="J120" s="240">
        <v>19.73</v>
      </c>
      <c r="K120" s="257">
        <v>0</v>
      </c>
      <c r="L120" s="257">
        <v>1.8</v>
      </c>
      <c r="M120" s="257">
        <v>0</v>
      </c>
      <c r="N120" s="259">
        <v>0</v>
      </c>
      <c r="O120" s="259">
        <v>0</v>
      </c>
      <c r="P120" s="257">
        <v>21.95</v>
      </c>
      <c r="Q120" s="240">
        <v>21.95</v>
      </c>
      <c r="R120" s="260">
        <f t="shared" si="6"/>
        <v>2.2199999999999989</v>
      </c>
      <c r="S120" s="261">
        <f t="shared" si="8"/>
        <v>1.1125190065889508</v>
      </c>
      <c r="U120" s="234" t="str">
        <f>VLOOKUP(A120,'crop 22'!$A$10:$A$785,1,0)</f>
        <v>BACH</v>
      </c>
    </row>
    <row r="121" spans="1:21" ht="12" customHeight="1">
      <c r="A121" s="256" t="s">
        <v>20</v>
      </c>
      <c r="B121" s="256" t="s">
        <v>1228</v>
      </c>
      <c r="C121" s="421" t="s">
        <v>128</v>
      </c>
      <c r="D121" s="257">
        <v>0.01</v>
      </c>
      <c r="E121" s="257">
        <v>0.4</v>
      </c>
      <c r="F121" s="257">
        <v>0</v>
      </c>
      <c r="G121" s="258">
        <v>0</v>
      </c>
      <c r="H121" s="258">
        <v>0</v>
      </c>
      <c r="I121" s="257">
        <v>8.3000000000000007</v>
      </c>
      <c r="J121" s="240">
        <v>8.3000000000000007</v>
      </c>
      <c r="K121" s="257">
        <v>0</v>
      </c>
      <c r="L121" s="257">
        <v>0.52</v>
      </c>
      <c r="M121" s="257">
        <v>0</v>
      </c>
      <c r="N121" s="259">
        <v>0</v>
      </c>
      <c r="O121" s="259">
        <v>0</v>
      </c>
      <c r="P121" s="257">
        <v>5.88</v>
      </c>
      <c r="Q121" s="240">
        <v>5.88</v>
      </c>
      <c r="R121" s="260">
        <f t="shared" si="6"/>
        <v>-2.4200000000000008</v>
      </c>
      <c r="S121" s="261">
        <f t="shared" si="8"/>
        <v>0.70843373493975892</v>
      </c>
      <c r="U121" s="234" t="str">
        <f>VLOOKUP(A121,'crop 22'!$A$10:$A$785,1,0)</f>
        <v>COURIER</v>
      </c>
    </row>
    <row r="122" spans="1:21" ht="12" customHeight="1">
      <c r="A122" s="256" t="s">
        <v>369</v>
      </c>
      <c r="B122" s="256" t="s">
        <v>1228</v>
      </c>
      <c r="C122" s="421" t="s">
        <v>128</v>
      </c>
      <c r="D122" s="257">
        <v>0</v>
      </c>
      <c r="E122" s="257">
        <v>0.74</v>
      </c>
      <c r="F122" s="257">
        <v>0</v>
      </c>
      <c r="G122" s="258">
        <v>0</v>
      </c>
      <c r="H122" s="258">
        <v>0.27</v>
      </c>
      <c r="I122" s="257">
        <v>7.35</v>
      </c>
      <c r="J122" s="240">
        <v>7.6199999999999992</v>
      </c>
      <c r="K122" s="257">
        <v>0</v>
      </c>
      <c r="L122" s="257">
        <v>0.9</v>
      </c>
      <c r="M122" s="257">
        <v>0</v>
      </c>
      <c r="N122" s="259">
        <v>0</v>
      </c>
      <c r="O122" s="259">
        <v>0.47</v>
      </c>
      <c r="P122" s="257">
        <v>6.65</v>
      </c>
      <c r="Q122" s="240">
        <v>7.12</v>
      </c>
      <c r="R122" s="260">
        <f t="shared" si="6"/>
        <v>-0.49999999999999911</v>
      </c>
      <c r="S122" s="261">
        <f t="shared" si="8"/>
        <v>0.93438320209973769</v>
      </c>
      <c r="U122" s="234" t="str">
        <f>VLOOKUP(A122,'crop 22'!$A$10:$A$785,1,0)</f>
        <v>DOROSO</v>
      </c>
    </row>
    <row r="123" spans="1:21" ht="12" customHeight="1">
      <c r="A123" s="256" t="s">
        <v>27</v>
      </c>
      <c r="B123" s="256" t="s">
        <v>1228</v>
      </c>
      <c r="C123" s="421" t="s">
        <v>128</v>
      </c>
      <c r="D123" s="257">
        <v>0.01</v>
      </c>
      <c r="E123" s="257">
        <v>1.79</v>
      </c>
      <c r="F123" s="257">
        <v>0</v>
      </c>
      <c r="G123" s="258">
        <v>0</v>
      </c>
      <c r="H123" s="258">
        <v>0</v>
      </c>
      <c r="I123" s="257">
        <v>21</v>
      </c>
      <c r="J123" s="240">
        <v>21</v>
      </c>
      <c r="K123" s="257">
        <v>0</v>
      </c>
      <c r="L123" s="257">
        <v>1.1599999999999999</v>
      </c>
      <c r="M123" s="257">
        <v>0</v>
      </c>
      <c r="N123" s="259">
        <v>0</v>
      </c>
      <c r="O123" s="259">
        <v>0</v>
      </c>
      <c r="P123" s="257">
        <v>17.510000000000002</v>
      </c>
      <c r="Q123" s="240">
        <v>17.510000000000002</v>
      </c>
      <c r="R123" s="260">
        <f t="shared" si="6"/>
        <v>-3.4899999999999984</v>
      </c>
      <c r="S123" s="261">
        <f t="shared" si="8"/>
        <v>0.83380952380952389</v>
      </c>
      <c r="U123" s="234" t="str">
        <f>VLOOKUP(A123,'crop 22'!$A$10:$A$785,1,0)</f>
        <v>ERCOLANO</v>
      </c>
    </row>
    <row r="124" spans="1:21" ht="12" customHeight="1">
      <c r="A124" s="256" t="s">
        <v>64</v>
      </c>
      <c r="B124" s="256" t="s">
        <v>1228</v>
      </c>
      <c r="C124" s="421" t="s">
        <v>128</v>
      </c>
      <c r="D124" s="257">
        <v>0.04</v>
      </c>
      <c r="E124" s="257">
        <v>1.93</v>
      </c>
      <c r="F124" s="257">
        <v>0</v>
      </c>
      <c r="G124" s="258">
        <v>0</v>
      </c>
      <c r="H124" s="258">
        <v>0</v>
      </c>
      <c r="I124" s="257">
        <v>34.93</v>
      </c>
      <c r="J124" s="240">
        <v>34.93</v>
      </c>
      <c r="K124" s="257">
        <v>0.06</v>
      </c>
      <c r="L124" s="257">
        <v>1.46</v>
      </c>
      <c r="M124" s="257">
        <v>0</v>
      </c>
      <c r="N124" s="259">
        <v>0</v>
      </c>
      <c r="O124" s="259">
        <v>0</v>
      </c>
      <c r="P124" s="257">
        <v>38.14</v>
      </c>
      <c r="Q124" s="240">
        <v>38.14</v>
      </c>
      <c r="R124" s="260">
        <f t="shared" si="6"/>
        <v>3.2100000000000009</v>
      </c>
      <c r="S124" s="261">
        <f t="shared" ref="S124:S140" si="9">Q124/J124</f>
        <v>1.0918980818780417</v>
      </c>
      <c r="U124" s="234" t="str">
        <f>VLOOKUP(A124,'crop 22'!$A$10:$A$785,1,0)</f>
        <v>EYELINER</v>
      </c>
    </row>
    <row r="125" spans="1:21" ht="12" customHeight="1">
      <c r="A125" s="256" t="s">
        <v>1262</v>
      </c>
      <c r="B125" s="256" t="s">
        <v>1228</v>
      </c>
      <c r="C125" s="421" t="s">
        <v>128</v>
      </c>
      <c r="D125" s="257">
        <v>0</v>
      </c>
      <c r="E125" s="257">
        <v>0.26</v>
      </c>
      <c r="F125" s="257">
        <v>0</v>
      </c>
      <c r="G125" s="258">
        <v>0</v>
      </c>
      <c r="H125" s="258">
        <v>0</v>
      </c>
      <c r="I125" s="257">
        <v>0.72</v>
      </c>
      <c r="J125" s="240">
        <v>0.72</v>
      </c>
      <c r="K125" s="257">
        <v>0.01</v>
      </c>
      <c r="L125" s="257">
        <v>0.54</v>
      </c>
      <c r="M125" s="257">
        <v>0</v>
      </c>
      <c r="N125" s="259">
        <v>0</v>
      </c>
      <c r="O125" s="259">
        <v>0</v>
      </c>
      <c r="P125" s="257">
        <v>1.03</v>
      </c>
      <c r="Q125" s="240">
        <v>1.03</v>
      </c>
      <c r="R125" s="260">
        <f t="shared" si="6"/>
        <v>0.31000000000000005</v>
      </c>
      <c r="S125" s="261">
        <f t="shared" si="9"/>
        <v>1.4305555555555556</v>
      </c>
      <c r="U125" s="234" t="str">
        <f>VLOOKUP(A125,'crop 22'!$A$10:$A$785,1,0)</f>
        <v>FALKLAND</v>
      </c>
    </row>
    <row r="126" spans="1:21" ht="12" customHeight="1">
      <c r="A126" s="256" t="s">
        <v>430</v>
      </c>
      <c r="B126" s="256" t="s">
        <v>1228</v>
      </c>
      <c r="C126" s="421" t="s">
        <v>128</v>
      </c>
      <c r="D126" s="257">
        <v>0</v>
      </c>
      <c r="E126" s="257">
        <v>0</v>
      </c>
      <c r="F126" s="257">
        <v>0</v>
      </c>
      <c r="G126" s="258">
        <v>0</v>
      </c>
      <c r="H126" s="258">
        <v>0</v>
      </c>
      <c r="I126" s="257">
        <v>5.38</v>
      </c>
      <c r="J126" s="240">
        <v>5.38</v>
      </c>
      <c r="K126" s="257">
        <v>0</v>
      </c>
      <c r="L126" s="257">
        <v>0.7</v>
      </c>
      <c r="M126" s="257">
        <v>0</v>
      </c>
      <c r="N126" s="259">
        <v>0</v>
      </c>
      <c r="O126" s="259">
        <v>0</v>
      </c>
      <c r="P126" s="257">
        <v>5.66</v>
      </c>
      <c r="Q126" s="240">
        <v>5.66</v>
      </c>
      <c r="R126" s="260">
        <f t="shared" si="6"/>
        <v>0.28000000000000025</v>
      </c>
      <c r="S126" s="261">
        <f t="shared" si="9"/>
        <v>1.0520446096654275</v>
      </c>
      <c r="U126" s="234" t="str">
        <f>VLOOKUP(A126,'crop 22'!$A$10:$A$785,1,0)</f>
        <v>GERRIT ZALM</v>
      </c>
    </row>
    <row r="127" spans="1:21" ht="12" customHeight="1">
      <c r="A127" s="256" t="s">
        <v>1270</v>
      </c>
      <c r="B127" s="256" t="s">
        <v>1228</v>
      </c>
      <c r="C127" s="421" t="s">
        <v>128</v>
      </c>
      <c r="D127" s="257">
        <v>0</v>
      </c>
      <c r="E127" s="257">
        <v>0</v>
      </c>
      <c r="F127" s="257">
        <v>0</v>
      </c>
      <c r="G127" s="258">
        <v>0</v>
      </c>
      <c r="H127" s="258">
        <v>0</v>
      </c>
      <c r="I127" s="257">
        <v>0.1</v>
      </c>
      <c r="J127" s="240">
        <v>0.1</v>
      </c>
      <c r="K127" s="257">
        <v>0</v>
      </c>
      <c r="L127" s="257">
        <v>0</v>
      </c>
      <c r="M127" s="257">
        <v>0</v>
      </c>
      <c r="N127" s="259">
        <v>0</v>
      </c>
      <c r="O127" s="259">
        <v>0</v>
      </c>
      <c r="P127" s="257">
        <v>0</v>
      </c>
      <c r="Q127" s="240">
        <v>0</v>
      </c>
      <c r="R127" s="260">
        <f t="shared" si="6"/>
        <v>-0.1</v>
      </c>
      <c r="S127" s="261">
        <f t="shared" si="9"/>
        <v>0</v>
      </c>
      <c r="U127" s="234" t="str">
        <f>VLOOKUP(A127,'crop 22'!$A$10:$A$785,1,0)</f>
        <v>GRENOBLE</v>
      </c>
    </row>
    <row r="128" spans="1:21" ht="12" customHeight="1">
      <c r="A128" s="256" t="s">
        <v>676</v>
      </c>
      <c r="B128" s="256" t="s">
        <v>1228</v>
      </c>
      <c r="C128" s="421" t="s">
        <v>128</v>
      </c>
      <c r="D128" s="257">
        <v>0</v>
      </c>
      <c r="E128" s="257">
        <v>0</v>
      </c>
      <c r="F128" s="257">
        <v>0</v>
      </c>
      <c r="G128" s="258">
        <v>0</v>
      </c>
      <c r="H128" s="258">
        <v>0</v>
      </c>
      <c r="I128" s="257">
        <v>8.7799999999999994</v>
      </c>
      <c r="J128" s="240">
        <v>8.7799999999999994</v>
      </c>
      <c r="K128" s="257">
        <v>0</v>
      </c>
      <c r="L128" s="257">
        <v>0</v>
      </c>
      <c r="M128" s="257">
        <v>0</v>
      </c>
      <c r="N128" s="259">
        <v>0</v>
      </c>
      <c r="O128" s="259">
        <v>0</v>
      </c>
      <c r="P128" s="257">
        <v>4.71</v>
      </c>
      <c r="Q128" s="240">
        <v>4.71</v>
      </c>
      <c r="R128" s="260">
        <f t="shared" si="6"/>
        <v>-4.0699999999999994</v>
      </c>
      <c r="S128" s="261">
        <f t="shared" si="9"/>
        <v>0.53644646924829165</v>
      </c>
      <c r="U128" s="234" t="str">
        <f>VLOOKUP(A128,'crop 22'!$A$10:$A$785,1,0)</f>
        <v>KELSO</v>
      </c>
    </row>
    <row r="129" spans="1:21" ht="12" customHeight="1">
      <c r="A129" s="256" t="s">
        <v>31</v>
      </c>
      <c r="B129" s="256" t="s">
        <v>1228</v>
      </c>
      <c r="C129" s="421" t="s">
        <v>128</v>
      </c>
      <c r="D129" s="257">
        <v>0</v>
      </c>
      <c r="E129" s="257">
        <v>2.5099999999999998</v>
      </c>
      <c r="F129" s="257">
        <v>0</v>
      </c>
      <c r="G129" s="258">
        <v>0</v>
      </c>
      <c r="H129" s="258">
        <v>0</v>
      </c>
      <c r="I129" s="257">
        <v>119.95</v>
      </c>
      <c r="J129" s="240">
        <v>119.95</v>
      </c>
      <c r="K129" s="257">
        <v>0</v>
      </c>
      <c r="L129" s="257">
        <v>3.62</v>
      </c>
      <c r="M129" s="257">
        <v>0</v>
      </c>
      <c r="N129" s="259">
        <v>0</v>
      </c>
      <c r="O129" s="259">
        <v>0</v>
      </c>
      <c r="P129" s="257">
        <v>117.53</v>
      </c>
      <c r="Q129" s="240">
        <v>117.53</v>
      </c>
      <c r="R129" s="260">
        <f t="shared" si="6"/>
        <v>-2.4200000000000017</v>
      </c>
      <c r="S129" s="261">
        <f t="shared" si="9"/>
        <v>0.97982492705293867</v>
      </c>
      <c r="U129" s="234" t="str">
        <f>VLOOKUP(A129,'crop 22'!$A$10:$A$785,1,0)</f>
        <v>LITOUWEN</v>
      </c>
    </row>
    <row r="130" spans="1:21" ht="12" customHeight="1">
      <c r="A130" s="256" t="s">
        <v>602</v>
      </c>
      <c r="B130" s="256" t="s">
        <v>1228</v>
      </c>
      <c r="C130" s="421" t="s">
        <v>128</v>
      </c>
      <c r="D130" s="257">
        <v>0</v>
      </c>
      <c r="E130" s="257">
        <v>1.1499999999999999</v>
      </c>
      <c r="F130" s="257">
        <v>0</v>
      </c>
      <c r="G130" s="258">
        <v>0</v>
      </c>
      <c r="H130" s="258">
        <v>0</v>
      </c>
      <c r="I130" s="257">
        <v>1.52</v>
      </c>
      <c r="J130" s="240">
        <v>1.52</v>
      </c>
      <c r="K130" s="257">
        <v>0</v>
      </c>
      <c r="L130" s="257">
        <v>2.66</v>
      </c>
      <c r="M130" s="257">
        <v>0</v>
      </c>
      <c r="N130" s="259">
        <v>0</v>
      </c>
      <c r="O130" s="259">
        <v>0</v>
      </c>
      <c r="P130" s="257">
        <v>4.4400000000000004</v>
      </c>
      <c r="Q130" s="240">
        <v>4.4400000000000004</v>
      </c>
      <c r="R130" s="260">
        <f t="shared" si="6"/>
        <v>2.9200000000000004</v>
      </c>
      <c r="S130" s="261">
        <f t="shared" si="9"/>
        <v>2.9210526315789478</v>
      </c>
      <c r="U130" s="234" t="str">
        <f>VLOOKUP(A130,'crop 22'!$A$10:$A$785,1,0)</f>
        <v>MARY ANN</v>
      </c>
    </row>
    <row r="131" spans="1:21" ht="12" customHeight="1">
      <c r="A131" s="256" t="s">
        <v>70</v>
      </c>
      <c r="B131" s="256" t="s">
        <v>1228</v>
      </c>
      <c r="C131" s="421" t="s">
        <v>128</v>
      </c>
      <c r="D131" s="257">
        <v>0</v>
      </c>
      <c r="E131" s="257">
        <v>0</v>
      </c>
      <c r="F131" s="257">
        <v>0</v>
      </c>
      <c r="G131" s="258">
        <v>0</v>
      </c>
      <c r="H131" s="258">
        <v>0</v>
      </c>
      <c r="I131" s="257">
        <v>0.96</v>
      </c>
      <c r="J131" s="240">
        <v>0.96</v>
      </c>
      <c r="K131" s="257">
        <v>0</v>
      </c>
      <c r="L131" s="257">
        <v>0</v>
      </c>
      <c r="M131" s="257">
        <v>0</v>
      </c>
      <c r="N131" s="259">
        <v>0</v>
      </c>
      <c r="O131" s="259">
        <v>0</v>
      </c>
      <c r="P131" s="257">
        <v>0.43</v>
      </c>
      <c r="Q131" s="240">
        <v>0.43</v>
      </c>
      <c r="R131" s="260">
        <f t="shared" si="6"/>
        <v>-0.53</v>
      </c>
      <c r="S131" s="261">
        <f t="shared" si="9"/>
        <v>0.44791666666666669</v>
      </c>
      <c r="U131" s="234" t="str">
        <f>VLOOKUP(A131,'crop 22'!$A$10:$A$785,1,0)</f>
        <v>MERENTE</v>
      </c>
    </row>
    <row r="132" spans="1:21" ht="12" customHeight="1">
      <c r="A132" s="256" t="s">
        <v>678</v>
      </c>
      <c r="B132" s="256" t="s">
        <v>1228</v>
      </c>
      <c r="C132" s="421" t="s">
        <v>128</v>
      </c>
      <c r="D132" s="257">
        <v>0.01</v>
      </c>
      <c r="E132" s="257">
        <v>1.28</v>
      </c>
      <c r="F132" s="257">
        <v>0</v>
      </c>
      <c r="G132" s="258">
        <v>0</v>
      </c>
      <c r="H132" s="258">
        <v>0</v>
      </c>
      <c r="I132" s="257">
        <v>2.04</v>
      </c>
      <c r="J132" s="240">
        <v>2.04</v>
      </c>
      <c r="K132" s="257">
        <v>0</v>
      </c>
      <c r="L132" s="257">
        <v>0.42</v>
      </c>
      <c r="M132" s="257">
        <v>0</v>
      </c>
      <c r="N132" s="259">
        <v>0</v>
      </c>
      <c r="O132" s="259">
        <v>0</v>
      </c>
      <c r="P132" s="257">
        <v>4.07</v>
      </c>
      <c r="Q132" s="240">
        <v>4.07</v>
      </c>
      <c r="R132" s="260">
        <f t="shared" si="6"/>
        <v>2.0300000000000002</v>
      </c>
      <c r="S132" s="261">
        <f t="shared" si="9"/>
        <v>1.9950980392156863</v>
      </c>
      <c r="U132" s="234" t="str">
        <f>VLOOKUP(A132,'crop 22'!$A$10:$A$785,1,0)</f>
        <v>NOVA SCOTIA</v>
      </c>
    </row>
    <row r="133" spans="1:21" ht="12" customHeight="1">
      <c r="A133" s="256" t="s">
        <v>680</v>
      </c>
      <c r="B133" s="256" t="s">
        <v>1228</v>
      </c>
      <c r="C133" s="421" t="s">
        <v>128</v>
      </c>
      <c r="D133" s="257">
        <v>0</v>
      </c>
      <c r="E133" s="257">
        <v>0.2</v>
      </c>
      <c r="F133" s="257">
        <v>0</v>
      </c>
      <c r="G133" s="258">
        <v>0</v>
      </c>
      <c r="H133" s="258">
        <v>0</v>
      </c>
      <c r="I133" s="257">
        <v>0.32</v>
      </c>
      <c r="J133" s="240">
        <v>0.32</v>
      </c>
      <c r="K133" s="257">
        <v>0</v>
      </c>
      <c r="L133" s="257">
        <v>0.28000000000000003</v>
      </c>
      <c r="M133" s="257">
        <v>0</v>
      </c>
      <c r="N133" s="259">
        <v>0</v>
      </c>
      <c r="O133" s="259">
        <v>0.02</v>
      </c>
      <c r="P133" s="257">
        <v>1.49</v>
      </c>
      <c r="Q133" s="240">
        <v>1.51</v>
      </c>
      <c r="R133" s="260">
        <f t="shared" si="6"/>
        <v>1.19</v>
      </c>
      <c r="S133" s="261">
        <f t="shared" si="9"/>
        <v>4.71875</v>
      </c>
      <c r="U133" s="234" t="str">
        <f>VLOOKUP(A133,'crop 22'!$A$10:$A$785,1,0)</f>
        <v>OSORNO</v>
      </c>
    </row>
    <row r="134" spans="1:21" ht="12" customHeight="1">
      <c r="A134" s="256" t="s">
        <v>328</v>
      </c>
      <c r="B134" s="256" t="s">
        <v>1228</v>
      </c>
      <c r="C134" s="421" t="s">
        <v>128</v>
      </c>
      <c r="D134" s="257">
        <v>0</v>
      </c>
      <c r="E134" s="257">
        <v>0</v>
      </c>
      <c r="F134" s="257">
        <v>0</v>
      </c>
      <c r="G134" s="258">
        <v>0</v>
      </c>
      <c r="H134" s="258">
        <v>0</v>
      </c>
      <c r="I134" s="257">
        <v>15.76</v>
      </c>
      <c r="J134" s="240">
        <v>15.76</v>
      </c>
      <c r="K134" s="257">
        <v>0</v>
      </c>
      <c r="L134" s="257">
        <v>0</v>
      </c>
      <c r="M134" s="257">
        <v>0</v>
      </c>
      <c r="N134" s="259">
        <v>0</v>
      </c>
      <c r="O134" s="259">
        <v>0</v>
      </c>
      <c r="P134" s="257">
        <v>13.79</v>
      </c>
      <c r="Q134" s="240">
        <v>13.79</v>
      </c>
      <c r="R134" s="260">
        <f t="shared" si="6"/>
        <v>-1.9700000000000006</v>
      </c>
      <c r="S134" s="261">
        <f t="shared" si="9"/>
        <v>0.875</v>
      </c>
      <c r="U134" s="234" t="str">
        <f>VLOOKUP(A134,'crop 22'!$A$10:$A$785,1,0)</f>
        <v>PARRANO</v>
      </c>
    </row>
    <row r="135" spans="1:21" ht="12" customHeight="1">
      <c r="A135" s="256" t="s">
        <v>74</v>
      </c>
      <c r="B135" s="256" t="s">
        <v>1228</v>
      </c>
      <c r="C135" s="421" t="s">
        <v>128</v>
      </c>
      <c r="D135" s="257">
        <v>0.01</v>
      </c>
      <c r="E135" s="257">
        <v>3.95</v>
      </c>
      <c r="F135" s="257">
        <v>0</v>
      </c>
      <c r="G135" s="258">
        <v>0</v>
      </c>
      <c r="H135" s="258">
        <v>0</v>
      </c>
      <c r="I135" s="257">
        <v>39.200000000000003</v>
      </c>
      <c r="J135" s="240">
        <v>39.200000000000003</v>
      </c>
      <c r="K135" s="257">
        <v>0</v>
      </c>
      <c r="L135" s="257">
        <v>2.63</v>
      </c>
      <c r="M135" s="257">
        <v>0</v>
      </c>
      <c r="N135" s="259">
        <v>0</v>
      </c>
      <c r="O135" s="259">
        <v>0</v>
      </c>
      <c r="P135" s="257">
        <v>41.92</v>
      </c>
      <c r="Q135" s="240">
        <v>41.92</v>
      </c>
      <c r="R135" s="260">
        <f t="shared" si="6"/>
        <v>2.7199999999999989</v>
      </c>
      <c r="S135" s="261">
        <f t="shared" si="9"/>
        <v>1.0693877551020408</v>
      </c>
      <c r="U135" s="234" t="str">
        <f>VLOOKUP(A135,'crop 22'!$A$10:$A$785,1,0)</f>
        <v>RICHMOND</v>
      </c>
    </row>
    <row r="136" spans="1:21" ht="12" customHeight="1">
      <c r="A136" s="256" t="s">
        <v>343</v>
      </c>
      <c r="B136" s="256" t="s">
        <v>1228</v>
      </c>
      <c r="C136" s="421" t="s">
        <v>128</v>
      </c>
      <c r="D136" s="257">
        <v>0</v>
      </c>
      <c r="E136" s="257">
        <v>1.26</v>
      </c>
      <c r="F136" s="257">
        <v>0</v>
      </c>
      <c r="G136" s="258">
        <v>0</v>
      </c>
      <c r="H136" s="258">
        <v>0</v>
      </c>
      <c r="I136" s="257">
        <v>3.06</v>
      </c>
      <c r="J136" s="240">
        <v>3.06</v>
      </c>
      <c r="K136" s="257">
        <v>0</v>
      </c>
      <c r="L136" s="257">
        <v>0.36</v>
      </c>
      <c r="M136" s="257">
        <v>0</v>
      </c>
      <c r="N136" s="259">
        <v>0</v>
      </c>
      <c r="O136" s="259">
        <v>0</v>
      </c>
      <c r="P136" s="257">
        <v>2.7</v>
      </c>
      <c r="Q136" s="240">
        <v>2.7</v>
      </c>
      <c r="R136" s="260">
        <f t="shared" si="6"/>
        <v>-0.35999999999999988</v>
      </c>
      <c r="S136" s="261">
        <f t="shared" si="9"/>
        <v>0.88235294117647067</v>
      </c>
      <c r="U136" s="234" t="str">
        <f>VLOOKUP(A136,'crop 22'!$A$10:$A$785,1,0)</f>
        <v>RODENGO</v>
      </c>
    </row>
    <row r="137" spans="1:21" ht="12" customHeight="1">
      <c r="A137" s="256" t="s">
        <v>372</v>
      </c>
      <c r="B137" s="256" t="s">
        <v>1228</v>
      </c>
      <c r="C137" s="421" t="s">
        <v>128</v>
      </c>
      <c r="D137" s="257">
        <v>0</v>
      </c>
      <c r="E137" s="257">
        <v>0.43</v>
      </c>
      <c r="F137" s="257">
        <v>0</v>
      </c>
      <c r="G137" s="258">
        <v>0</v>
      </c>
      <c r="H137" s="258">
        <v>0</v>
      </c>
      <c r="I137" s="257">
        <v>26.72</v>
      </c>
      <c r="J137" s="240">
        <v>26.72</v>
      </c>
      <c r="K137" s="257">
        <v>0</v>
      </c>
      <c r="L137" s="257">
        <v>0.82</v>
      </c>
      <c r="M137" s="257">
        <v>0</v>
      </c>
      <c r="N137" s="259">
        <v>0</v>
      </c>
      <c r="O137" s="259">
        <v>0</v>
      </c>
      <c r="P137" s="257">
        <v>39.79</v>
      </c>
      <c r="Q137" s="240">
        <v>39.79</v>
      </c>
      <c r="R137" s="260">
        <f t="shared" si="6"/>
        <v>13.07</v>
      </c>
      <c r="S137" s="261">
        <f t="shared" si="9"/>
        <v>1.4891467065868265</v>
      </c>
      <c r="U137" s="234" t="str">
        <f>VLOOKUP(A137,'crop 22'!$A$10:$A$785,1,0)</f>
        <v>SCANSANO</v>
      </c>
    </row>
    <row r="138" spans="1:21" ht="12" customHeight="1">
      <c r="A138" s="256" t="s">
        <v>682</v>
      </c>
      <c r="B138" s="256" t="s">
        <v>1228</v>
      </c>
      <c r="C138" s="421" t="s">
        <v>128</v>
      </c>
      <c r="D138" s="257">
        <v>0</v>
      </c>
      <c r="E138" s="257">
        <v>0.17</v>
      </c>
      <c r="F138" s="257">
        <v>0</v>
      </c>
      <c r="G138" s="258">
        <v>0</v>
      </c>
      <c r="H138" s="258">
        <v>0</v>
      </c>
      <c r="I138" s="257">
        <v>0.16</v>
      </c>
      <c r="J138" s="240">
        <v>0.16</v>
      </c>
      <c r="K138" s="257">
        <v>0</v>
      </c>
      <c r="L138" s="257">
        <v>0</v>
      </c>
      <c r="M138" s="257">
        <v>0</v>
      </c>
      <c r="N138" s="259">
        <v>0</v>
      </c>
      <c r="O138" s="259">
        <v>0</v>
      </c>
      <c r="P138" s="257">
        <v>0</v>
      </c>
      <c r="Q138" s="240">
        <v>0</v>
      </c>
      <c r="R138" s="260">
        <f t="shared" si="6"/>
        <v>-0.16</v>
      </c>
      <c r="S138" s="261">
        <f t="shared" si="9"/>
        <v>0</v>
      </c>
    </row>
    <row r="139" spans="1:21" ht="12" customHeight="1">
      <c r="A139" s="256" t="s">
        <v>405</v>
      </c>
      <c r="B139" s="256" t="s">
        <v>1228</v>
      </c>
      <c r="C139" s="421" t="s">
        <v>128</v>
      </c>
      <c r="D139" s="257">
        <v>0</v>
      </c>
      <c r="E139" s="257">
        <v>0</v>
      </c>
      <c r="F139" s="257">
        <v>0</v>
      </c>
      <c r="G139" s="258">
        <v>0</v>
      </c>
      <c r="H139" s="258">
        <v>0</v>
      </c>
      <c r="I139" s="257">
        <v>0.56999999999999995</v>
      </c>
      <c r="J139" s="240">
        <v>0.56999999999999995</v>
      </c>
      <c r="K139" s="257">
        <v>0</v>
      </c>
      <c r="L139" s="257">
        <v>0</v>
      </c>
      <c r="M139" s="257">
        <v>0</v>
      </c>
      <c r="N139" s="259">
        <v>0</v>
      </c>
      <c r="O139" s="259">
        <v>0</v>
      </c>
      <c r="P139" s="257">
        <v>0</v>
      </c>
      <c r="Q139" s="240">
        <v>0</v>
      </c>
      <c r="R139" s="260">
        <f t="shared" ref="R139:R202" si="10">Q139-J139</f>
        <v>-0.56999999999999995</v>
      </c>
      <c r="S139" s="261">
        <f t="shared" si="9"/>
        <v>0</v>
      </c>
    </row>
    <row r="140" spans="1:21" ht="12" customHeight="1">
      <c r="A140" s="256" t="s">
        <v>702</v>
      </c>
      <c r="B140" s="256" t="s">
        <v>1228</v>
      </c>
      <c r="C140" s="421" t="s">
        <v>558</v>
      </c>
      <c r="D140" s="257">
        <v>0</v>
      </c>
      <c r="E140" s="257">
        <v>0.28999999999999998</v>
      </c>
      <c r="F140" s="257">
        <v>0</v>
      </c>
      <c r="G140" s="258">
        <v>0</v>
      </c>
      <c r="H140" s="258">
        <v>0</v>
      </c>
      <c r="I140" s="257">
        <v>0.5</v>
      </c>
      <c r="J140" s="240">
        <v>0.5</v>
      </c>
      <c r="K140" s="257">
        <v>0</v>
      </c>
      <c r="L140" s="257">
        <v>1.05</v>
      </c>
      <c r="M140" s="257">
        <v>0</v>
      </c>
      <c r="N140" s="259">
        <v>0</v>
      </c>
      <c r="O140" s="259">
        <v>0.02</v>
      </c>
      <c r="P140" s="257">
        <v>1.47</v>
      </c>
      <c r="Q140" s="240">
        <v>1.49</v>
      </c>
      <c r="R140" s="260">
        <f t="shared" si="10"/>
        <v>0.99</v>
      </c>
      <c r="S140" s="261">
        <f t="shared" si="9"/>
        <v>2.98</v>
      </c>
      <c r="U140" s="234" t="str">
        <f>VLOOKUP(A140,'crop 22'!$A$10:$A$785,1,0)</f>
        <v>BELVEDERE</v>
      </c>
    </row>
    <row r="141" spans="1:21" ht="12" customHeight="1">
      <c r="A141" s="256" t="s">
        <v>144</v>
      </c>
      <c r="B141" s="256" t="s">
        <v>1228</v>
      </c>
      <c r="C141" s="421" t="s">
        <v>124</v>
      </c>
      <c r="D141" s="257">
        <v>0</v>
      </c>
      <c r="E141" s="257">
        <v>1.58</v>
      </c>
      <c r="F141" s="257">
        <v>0</v>
      </c>
      <c r="G141" s="258">
        <v>0</v>
      </c>
      <c r="H141" s="258">
        <v>0</v>
      </c>
      <c r="I141" s="257">
        <v>11.41</v>
      </c>
      <c r="J141" s="240">
        <v>11.41</v>
      </c>
      <c r="K141" s="257">
        <v>0</v>
      </c>
      <c r="L141" s="257">
        <v>1.23</v>
      </c>
      <c r="M141" s="257">
        <v>0</v>
      </c>
      <c r="N141" s="259">
        <v>0</v>
      </c>
      <c r="O141" s="259">
        <v>0</v>
      </c>
      <c r="P141" s="257">
        <v>9.99</v>
      </c>
      <c r="Q141" s="240">
        <v>9.99</v>
      </c>
      <c r="R141" s="260">
        <f t="shared" si="10"/>
        <v>-1.42</v>
      </c>
      <c r="S141" s="261"/>
      <c r="U141" s="234" t="str">
        <f>VLOOKUP(A141,'crop 22'!$A$10:$A$785,1,0)</f>
        <v>BEAU SOLEIL</v>
      </c>
    </row>
    <row r="142" spans="1:21" ht="12" customHeight="1">
      <c r="A142" s="256" t="s">
        <v>1237</v>
      </c>
      <c r="B142" s="256" t="s">
        <v>1228</v>
      </c>
      <c r="C142" s="421" t="s">
        <v>124</v>
      </c>
      <c r="D142" s="257">
        <v>0</v>
      </c>
      <c r="E142" s="257">
        <v>0.02</v>
      </c>
      <c r="F142" s="257">
        <v>0</v>
      </c>
      <c r="G142" s="258">
        <v>0</v>
      </c>
      <c r="H142" s="258">
        <v>0</v>
      </c>
      <c r="I142" s="257">
        <v>0.02</v>
      </c>
      <c r="J142" s="240">
        <v>0.02</v>
      </c>
      <c r="K142" s="257">
        <v>0</v>
      </c>
      <c r="L142" s="257">
        <v>0.12</v>
      </c>
      <c r="M142" s="257">
        <v>0</v>
      </c>
      <c r="N142" s="259">
        <v>0</v>
      </c>
      <c r="O142" s="259">
        <v>0</v>
      </c>
      <c r="P142" s="257">
        <v>0.25</v>
      </c>
      <c r="Q142" s="240">
        <v>0.25</v>
      </c>
      <c r="R142" s="260">
        <f t="shared" si="10"/>
        <v>0.23</v>
      </c>
      <c r="S142" s="261">
        <f t="shared" ref="S142:S173" si="11">Q142/J142</f>
        <v>12.5</v>
      </c>
      <c r="U142" s="234" t="str">
        <f>VLOOKUP(A142,'crop 22'!$A$10:$A$785,1,0)</f>
        <v>BENEVENTO</v>
      </c>
    </row>
    <row r="143" spans="1:21" ht="12" customHeight="1">
      <c r="A143" s="256" t="s">
        <v>652</v>
      </c>
      <c r="B143" s="256" t="s">
        <v>1228</v>
      </c>
      <c r="C143" s="421" t="s">
        <v>124</v>
      </c>
      <c r="D143" s="257">
        <v>0</v>
      </c>
      <c r="E143" s="257">
        <v>0.22</v>
      </c>
      <c r="F143" s="257">
        <v>0</v>
      </c>
      <c r="G143" s="258">
        <v>0</v>
      </c>
      <c r="H143" s="258">
        <v>0</v>
      </c>
      <c r="I143" s="257">
        <v>0.24</v>
      </c>
      <c r="J143" s="240">
        <v>0.24</v>
      </c>
      <c r="K143" s="257">
        <v>0</v>
      </c>
      <c r="L143" s="257">
        <v>0.6</v>
      </c>
      <c r="M143" s="257">
        <v>0</v>
      </c>
      <c r="N143" s="259">
        <v>0</v>
      </c>
      <c r="O143" s="259">
        <v>0.01</v>
      </c>
      <c r="P143" s="257">
        <v>1.0900000000000001</v>
      </c>
      <c r="Q143" s="240">
        <v>1.1000000000000001</v>
      </c>
      <c r="R143" s="260">
        <f t="shared" si="10"/>
        <v>0.8600000000000001</v>
      </c>
      <c r="S143" s="261">
        <f t="shared" si="11"/>
        <v>4.5833333333333339</v>
      </c>
      <c r="U143" s="234" t="str">
        <f>VLOOKUP(A143,'crop 22'!$A$10:$A$785,1,0)</f>
        <v>BOTERO</v>
      </c>
    </row>
    <row r="144" spans="1:21" ht="12" customHeight="1">
      <c r="A144" s="256" t="s">
        <v>1243</v>
      </c>
      <c r="B144" s="256" t="s">
        <v>1228</v>
      </c>
      <c r="C144" s="421" t="s">
        <v>124</v>
      </c>
      <c r="D144" s="257">
        <v>0</v>
      </c>
      <c r="E144" s="257">
        <v>0</v>
      </c>
      <c r="F144" s="257">
        <v>0</v>
      </c>
      <c r="G144" s="258">
        <v>0</v>
      </c>
      <c r="H144" s="258">
        <v>0</v>
      </c>
      <c r="I144" s="257">
        <v>0.01</v>
      </c>
      <c r="J144" s="240">
        <v>0.01</v>
      </c>
      <c r="K144" s="257">
        <v>0</v>
      </c>
      <c r="L144" s="257">
        <v>0.05</v>
      </c>
      <c r="M144" s="257">
        <v>0</v>
      </c>
      <c r="N144" s="259">
        <v>0</v>
      </c>
      <c r="O144" s="259">
        <v>0</v>
      </c>
      <c r="P144" s="257">
        <v>0.12</v>
      </c>
      <c r="Q144" s="240">
        <v>0.12</v>
      </c>
      <c r="R144" s="260">
        <f t="shared" si="10"/>
        <v>0.11</v>
      </c>
      <c r="S144" s="261">
        <f t="shared" si="11"/>
        <v>12</v>
      </c>
      <c r="U144" s="234" t="str">
        <f>VLOOKUP(A144,'crop 22'!$A$10:$A$785,1,0)</f>
        <v>BRANKO</v>
      </c>
    </row>
    <row r="145" spans="1:21" ht="12" customHeight="1">
      <c r="A145" s="256" t="s">
        <v>576</v>
      </c>
      <c r="B145" s="256" t="s">
        <v>1228</v>
      </c>
      <c r="C145" s="421" t="s">
        <v>124</v>
      </c>
      <c r="D145" s="257">
        <v>0</v>
      </c>
      <c r="E145" s="257">
        <v>0</v>
      </c>
      <c r="F145" s="257">
        <v>0</v>
      </c>
      <c r="G145" s="258">
        <v>0</v>
      </c>
      <c r="H145" s="258">
        <v>0</v>
      </c>
      <c r="I145" s="257">
        <v>9.56</v>
      </c>
      <c r="J145" s="240">
        <v>9.56</v>
      </c>
      <c r="K145" s="257">
        <v>0</v>
      </c>
      <c r="L145" s="257">
        <v>0</v>
      </c>
      <c r="M145" s="257">
        <v>0</v>
      </c>
      <c r="N145" s="259">
        <v>0</v>
      </c>
      <c r="O145" s="259">
        <v>0</v>
      </c>
      <c r="P145" s="257">
        <v>4.03</v>
      </c>
      <c r="Q145" s="240">
        <v>4.03</v>
      </c>
      <c r="R145" s="260">
        <f t="shared" si="10"/>
        <v>-5.53</v>
      </c>
      <c r="S145" s="261">
        <f t="shared" si="11"/>
        <v>0.42154811715481172</v>
      </c>
      <c r="U145" s="234" t="str">
        <f>VLOOKUP(A145,'crop 22'!$A$10:$A$785,1,0)</f>
        <v>CAVALIA ZANLACAV</v>
      </c>
    </row>
    <row r="146" spans="1:21" ht="12" customHeight="1">
      <c r="A146" s="256" t="s">
        <v>1253</v>
      </c>
      <c r="B146" s="256" t="s">
        <v>1228</v>
      </c>
      <c r="C146" s="421" t="s">
        <v>1362</v>
      </c>
      <c r="D146" s="257">
        <v>0</v>
      </c>
      <c r="E146" s="257">
        <v>0</v>
      </c>
      <c r="F146" s="257">
        <v>0</v>
      </c>
      <c r="G146" s="258">
        <v>0</v>
      </c>
      <c r="H146" s="258">
        <v>0</v>
      </c>
      <c r="I146" s="257">
        <v>0</v>
      </c>
      <c r="J146" s="240">
        <v>0</v>
      </c>
      <c r="K146" s="257">
        <v>0</v>
      </c>
      <c r="L146" s="257">
        <v>0.1</v>
      </c>
      <c r="M146" s="257">
        <v>0</v>
      </c>
      <c r="N146" s="259">
        <v>0</v>
      </c>
      <c r="O146" s="259">
        <v>0</v>
      </c>
      <c r="P146" s="257">
        <v>0.02</v>
      </c>
      <c r="Q146" s="240">
        <v>0.02</v>
      </c>
      <c r="R146" s="260">
        <f t="shared" si="10"/>
        <v>0.02</v>
      </c>
      <c r="S146" s="261" t="e">
        <f t="shared" si="11"/>
        <v>#DIV/0!</v>
      </c>
      <c r="U146" s="234" t="str">
        <f>VLOOKUP(A146,'crop 22'!$A$10:$A$785,1,0)</f>
        <v>DUTCH DESIGN</v>
      </c>
    </row>
    <row r="147" spans="1:21" ht="12" customHeight="1">
      <c r="A147" s="256" t="s">
        <v>68</v>
      </c>
      <c r="B147" s="256" t="s">
        <v>1228</v>
      </c>
      <c r="C147" s="421" t="s">
        <v>124</v>
      </c>
      <c r="D147" s="257">
        <v>0</v>
      </c>
      <c r="E147" s="257">
        <v>0.9</v>
      </c>
      <c r="F147" s="257">
        <v>0</v>
      </c>
      <c r="G147" s="258">
        <v>0</v>
      </c>
      <c r="H147" s="258">
        <v>3.08</v>
      </c>
      <c r="I147" s="257">
        <v>16.12</v>
      </c>
      <c r="J147" s="240">
        <v>19.200000000000003</v>
      </c>
      <c r="K147" s="257">
        <v>0</v>
      </c>
      <c r="L147" s="257">
        <v>1.73</v>
      </c>
      <c r="M147" s="257">
        <v>0</v>
      </c>
      <c r="N147" s="259">
        <v>0</v>
      </c>
      <c r="O147" s="259">
        <v>2.0099999999999998</v>
      </c>
      <c r="P147" s="257">
        <v>13.96</v>
      </c>
      <c r="Q147" s="240">
        <v>15.97</v>
      </c>
      <c r="R147" s="260">
        <f t="shared" si="10"/>
        <v>-3.2300000000000022</v>
      </c>
      <c r="S147" s="261">
        <f t="shared" si="11"/>
        <v>0.83177083333333324</v>
      </c>
      <c r="U147" s="234" t="str">
        <f>VLOOKUP(A147,'crop 22'!$A$10:$A$785,1,0)</f>
        <v>EL DIVO</v>
      </c>
    </row>
    <row r="148" spans="1:21" ht="12" customHeight="1">
      <c r="A148" s="256" t="s">
        <v>1260</v>
      </c>
      <c r="B148" s="256" t="s">
        <v>1228</v>
      </c>
      <c r="C148" s="421" t="s">
        <v>124</v>
      </c>
      <c r="D148" s="257">
        <v>0</v>
      </c>
      <c r="E148" s="257">
        <v>0.54</v>
      </c>
      <c r="F148" s="257">
        <v>0</v>
      </c>
      <c r="G148" s="258">
        <v>0</v>
      </c>
      <c r="H148" s="258">
        <v>0</v>
      </c>
      <c r="I148" s="257">
        <v>5.07</v>
      </c>
      <c r="J148" s="240">
        <v>5.07</v>
      </c>
      <c r="K148" s="257">
        <v>0</v>
      </c>
      <c r="L148" s="257">
        <v>0.91</v>
      </c>
      <c r="M148" s="257">
        <v>0</v>
      </c>
      <c r="N148" s="259">
        <v>0</v>
      </c>
      <c r="O148" s="259">
        <v>0</v>
      </c>
      <c r="P148" s="257">
        <v>7.44</v>
      </c>
      <c r="Q148" s="240">
        <v>7.44</v>
      </c>
      <c r="R148" s="260">
        <f t="shared" si="10"/>
        <v>2.37</v>
      </c>
      <c r="S148" s="261">
        <f t="shared" si="11"/>
        <v>1.4674556213017751</v>
      </c>
      <c r="U148" s="234" t="str">
        <f>VLOOKUP(A148,'crop 22'!$A$10:$A$785,1,0)</f>
        <v>EVERTON</v>
      </c>
    </row>
    <row r="149" spans="1:21" ht="12" customHeight="1">
      <c r="A149" s="256" t="s">
        <v>1269</v>
      </c>
      <c r="B149" s="256" t="s">
        <v>1228</v>
      </c>
      <c r="C149" s="421" t="s">
        <v>124</v>
      </c>
      <c r="D149" s="257">
        <v>0</v>
      </c>
      <c r="E149" s="257">
        <v>0.23</v>
      </c>
      <c r="F149" s="257">
        <v>0</v>
      </c>
      <c r="G149" s="258">
        <v>0</v>
      </c>
      <c r="H149" s="258">
        <v>0</v>
      </c>
      <c r="I149" s="257">
        <v>3.03</v>
      </c>
      <c r="J149" s="240">
        <v>3.03</v>
      </c>
      <c r="K149" s="257">
        <v>0</v>
      </c>
      <c r="L149" s="257">
        <v>0.52</v>
      </c>
      <c r="M149" s="257">
        <v>0</v>
      </c>
      <c r="N149" s="259">
        <v>0</v>
      </c>
      <c r="O149" s="259">
        <v>0</v>
      </c>
      <c r="P149" s="257">
        <v>4.8600000000000003</v>
      </c>
      <c r="Q149" s="240">
        <v>4.8600000000000003</v>
      </c>
      <c r="R149" s="260">
        <f t="shared" si="10"/>
        <v>1.8300000000000005</v>
      </c>
      <c r="S149" s="261">
        <f t="shared" si="11"/>
        <v>1.6039603960396043</v>
      </c>
      <c r="U149" s="234" t="str">
        <f>VLOOKUP(A149,'crop 22'!$A$10:$A$785,1,0)</f>
        <v>GOLDEN PASS</v>
      </c>
    </row>
    <row r="150" spans="1:21" ht="12" customHeight="1">
      <c r="A150" s="256" t="s">
        <v>654</v>
      </c>
      <c r="B150" s="256" t="s">
        <v>1228</v>
      </c>
      <c r="C150" s="421" t="s">
        <v>124</v>
      </c>
      <c r="D150" s="257">
        <v>0</v>
      </c>
      <c r="E150" s="257">
        <v>0</v>
      </c>
      <c r="F150" s="257">
        <v>0</v>
      </c>
      <c r="G150" s="258">
        <v>0</v>
      </c>
      <c r="H150" s="258">
        <v>0.99</v>
      </c>
      <c r="I150" s="257">
        <v>1.1100000000000001</v>
      </c>
      <c r="J150" s="240">
        <v>2.1</v>
      </c>
      <c r="K150" s="257">
        <v>0</v>
      </c>
      <c r="L150" s="257">
        <v>0</v>
      </c>
      <c r="M150" s="257">
        <v>0</v>
      </c>
      <c r="N150" s="259">
        <v>0</v>
      </c>
      <c r="O150" s="259">
        <v>0.6</v>
      </c>
      <c r="P150" s="257">
        <v>0.53</v>
      </c>
      <c r="Q150" s="240">
        <v>1.1299999999999999</v>
      </c>
      <c r="R150" s="260">
        <f t="shared" si="10"/>
        <v>-0.9700000000000002</v>
      </c>
      <c r="S150" s="261">
        <f t="shared" si="11"/>
        <v>0.53809523809523807</v>
      </c>
      <c r="U150" s="234" t="str">
        <f>VLOOKUP(A150,'crop 22'!$A$10:$A$785,1,0)</f>
        <v>GOLDEN TYCOON</v>
      </c>
    </row>
    <row r="151" spans="1:21" ht="12" customHeight="1">
      <c r="A151" s="256" t="s">
        <v>605</v>
      </c>
      <c r="B151" s="256" t="s">
        <v>1228</v>
      </c>
      <c r="C151" s="421" t="s">
        <v>124</v>
      </c>
      <c r="D151" s="257">
        <v>0.01</v>
      </c>
      <c r="E151" s="257">
        <v>0.48</v>
      </c>
      <c r="F151" s="257">
        <v>0</v>
      </c>
      <c r="G151" s="258">
        <v>0</v>
      </c>
      <c r="H151" s="258">
        <v>0</v>
      </c>
      <c r="I151" s="257">
        <v>25.77</v>
      </c>
      <c r="J151" s="240">
        <v>25.77</v>
      </c>
      <c r="K151" s="257">
        <v>0.01</v>
      </c>
      <c r="L151" s="257">
        <v>0.9</v>
      </c>
      <c r="M151" s="257">
        <v>0</v>
      </c>
      <c r="N151" s="259">
        <v>0</v>
      </c>
      <c r="O151" s="259">
        <v>0</v>
      </c>
      <c r="P151" s="257">
        <v>17.489999999999998</v>
      </c>
      <c r="Q151" s="240">
        <v>17.489999999999998</v>
      </c>
      <c r="R151" s="260">
        <f t="shared" si="10"/>
        <v>-8.2800000000000011</v>
      </c>
      <c r="S151" s="261">
        <f t="shared" si="11"/>
        <v>0.67869615832363206</v>
      </c>
      <c r="U151" s="234" t="str">
        <f>VLOOKUP(A151,'crop 22'!$A$10:$A$785,1,0)</f>
        <v>HINAULT</v>
      </c>
    </row>
    <row r="152" spans="1:21" ht="12" customHeight="1">
      <c r="A152" s="256" t="s">
        <v>422</v>
      </c>
      <c r="B152" s="256" t="s">
        <v>1228</v>
      </c>
      <c r="C152" s="421" t="s">
        <v>124</v>
      </c>
      <c r="D152" s="257">
        <v>0</v>
      </c>
      <c r="E152" s="257">
        <v>0</v>
      </c>
      <c r="F152" s="257">
        <v>0</v>
      </c>
      <c r="G152" s="258">
        <v>0</v>
      </c>
      <c r="H152" s="258">
        <v>0</v>
      </c>
      <c r="I152" s="257">
        <v>8.3800000000000008</v>
      </c>
      <c r="J152" s="240">
        <v>8.3800000000000008</v>
      </c>
      <c r="K152" s="257">
        <v>0</v>
      </c>
      <c r="L152" s="257">
        <v>0</v>
      </c>
      <c r="M152" s="257">
        <v>0</v>
      </c>
      <c r="N152" s="259">
        <v>0</v>
      </c>
      <c r="O152" s="259">
        <v>0</v>
      </c>
      <c r="P152" s="257">
        <v>3.48</v>
      </c>
      <c r="Q152" s="240">
        <v>3.48</v>
      </c>
      <c r="R152" s="260">
        <f t="shared" si="10"/>
        <v>-4.9000000000000004</v>
      </c>
      <c r="S152" s="261">
        <f t="shared" si="11"/>
        <v>0.41527446300715987</v>
      </c>
      <c r="U152" s="234" t="str">
        <f>VLOOKUP(A152,'crop 22'!$A$10:$A$785,1,0)</f>
        <v>KINGSVILLE</v>
      </c>
    </row>
    <row r="153" spans="1:21" ht="12" customHeight="1">
      <c r="A153" s="256" t="s">
        <v>600</v>
      </c>
      <c r="B153" s="256" t="s">
        <v>1228</v>
      </c>
      <c r="C153" s="421" t="s">
        <v>124</v>
      </c>
      <c r="D153" s="257">
        <v>0</v>
      </c>
      <c r="E153" s="257">
        <v>0.66</v>
      </c>
      <c r="F153" s="257">
        <v>0</v>
      </c>
      <c r="G153" s="258">
        <v>0</v>
      </c>
      <c r="H153" s="258">
        <v>0</v>
      </c>
      <c r="I153" s="257">
        <v>8.68</v>
      </c>
      <c r="J153" s="240">
        <v>8.68</v>
      </c>
      <c r="K153" s="257">
        <v>0</v>
      </c>
      <c r="L153" s="257">
        <v>0.52</v>
      </c>
      <c r="M153" s="257">
        <v>0</v>
      </c>
      <c r="N153" s="259">
        <v>0</v>
      </c>
      <c r="O153" s="259">
        <v>0</v>
      </c>
      <c r="P153" s="257">
        <v>5.37</v>
      </c>
      <c r="Q153" s="240">
        <v>5.37</v>
      </c>
      <c r="R153" s="260">
        <f t="shared" si="10"/>
        <v>-3.3099999999999996</v>
      </c>
      <c r="S153" s="261">
        <f t="shared" si="11"/>
        <v>0.61866359447004615</v>
      </c>
      <c r="U153" s="234" t="str">
        <f>VLOOKUP(A153,'crop 22'!$A$10:$A$785,1,0)</f>
        <v>LENTELLA</v>
      </c>
    </row>
    <row r="154" spans="1:21" ht="12" customHeight="1">
      <c r="A154" s="256" t="s">
        <v>656</v>
      </c>
      <c r="B154" s="256" t="s">
        <v>1228</v>
      </c>
      <c r="C154" s="421" t="s">
        <v>124</v>
      </c>
      <c r="D154" s="257">
        <v>0</v>
      </c>
      <c r="E154" s="257">
        <v>0.21</v>
      </c>
      <c r="F154" s="257">
        <v>0</v>
      </c>
      <c r="G154" s="258">
        <v>0</v>
      </c>
      <c r="H154" s="258">
        <v>0</v>
      </c>
      <c r="I154" s="257">
        <v>0.39</v>
      </c>
      <c r="J154" s="240">
        <v>0.39</v>
      </c>
      <c r="K154" s="257">
        <v>0</v>
      </c>
      <c r="L154" s="257">
        <v>0.16</v>
      </c>
      <c r="M154" s="257">
        <v>0</v>
      </c>
      <c r="N154" s="259">
        <v>0</v>
      </c>
      <c r="O154" s="259">
        <v>0.02</v>
      </c>
      <c r="P154" s="257">
        <v>1.63</v>
      </c>
      <c r="Q154" s="240">
        <v>1.65</v>
      </c>
      <c r="R154" s="260">
        <f t="shared" si="10"/>
        <v>1.2599999999999998</v>
      </c>
      <c r="S154" s="261">
        <f t="shared" si="11"/>
        <v>4.2307692307692308</v>
      </c>
      <c r="U154" s="234" t="str">
        <f>VLOOKUP(A154,'crop 22'!$A$10:$A$785,1,0)</f>
        <v>MURANO</v>
      </c>
    </row>
    <row r="155" spans="1:21" ht="12" customHeight="1">
      <c r="A155" s="256" t="s">
        <v>1</v>
      </c>
      <c r="B155" s="256" t="s">
        <v>1228</v>
      </c>
      <c r="C155" s="421" t="s">
        <v>124</v>
      </c>
      <c r="D155" s="257">
        <v>0</v>
      </c>
      <c r="E155" s="257">
        <v>3.16</v>
      </c>
      <c r="F155" s="257">
        <v>0</v>
      </c>
      <c r="G155" s="258">
        <v>0</v>
      </c>
      <c r="H155" s="258">
        <v>0</v>
      </c>
      <c r="I155" s="257">
        <v>58.24</v>
      </c>
      <c r="J155" s="240">
        <v>58.24</v>
      </c>
      <c r="K155" s="257">
        <v>0.02</v>
      </c>
      <c r="L155" s="257">
        <v>4.5199999999999996</v>
      </c>
      <c r="M155" s="257">
        <v>0</v>
      </c>
      <c r="N155" s="259">
        <v>0</v>
      </c>
      <c r="O155" s="259">
        <v>0</v>
      </c>
      <c r="P155" s="257">
        <v>57.78</v>
      </c>
      <c r="Q155" s="240">
        <v>57.78</v>
      </c>
      <c r="R155" s="260">
        <f t="shared" si="10"/>
        <v>-0.46000000000000085</v>
      </c>
      <c r="S155" s="261">
        <f t="shared" si="11"/>
        <v>0.99210164835164838</v>
      </c>
      <c r="U155" s="234" t="str">
        <f>VLOOKUP(A155,'crop 22'!$A$10:$A$785,1,0)</f>
        <v>NASHVILLE</v>
      </c>
    </row>
    <row r="156" spans="1:21" ht="12" customHeight="1">
      <c r="A156" s="256" t="s">
        <v>41</v>
      </c>
      <c r="B156" s="256" t="s">
        <v>1228</v>
      </c>
      <c r="C156" s="421" t="s">
        <v>124</v>
      </c>
      <c r="D156" s="257">
        <v>0.03</v>
      </c>
      <c r="E156" s="257">
        <v>5.25</v>
      </c>
      <c r="F156" s="257">
        <v>0</v>
      </c>
      <c r="G156" s="258">
        <v>0</v>
      </c>
      <c r="H156" s="258">
        <v>0</v>
      </c>
      <c r="I156" s="257">
        <v>51.18</v>
      </c>
      <c r="J156" s="240">
        <v>51.18</v>
      </c>
      <c r="K156" s="257">
        <v>0</v>
      </c>
      <c r="L156" s="257">
        <v>4.25</v>
      </c>
      <c r="M156" s="257">
        <v>0</v>
      </c>
      <c r="N156" s="259">
        <v>0</v>
      </c>
      <c r="O156" s="259">
        <v>0</v>
      </c>
      <c r="P156" s="257">
        <v>59.64</v>
      </c>
      <c r="Q156" s="240">
        <v>59.64</v>
      </c>
      <c r="R156" s="260">
        <f t="shared" si="10"/>
        <v>8.4600000000000009</v>
      </c>
      <c r="S156" s="261">
        <f t="shared" si="11"/>
        <v>1.1652989449003517</v>
      </c>
      <c r="U156" s="234" t="str">
        <f>VLOOKUP(A156,'crop 22'!$A$10:$A$785,1,0)</f>
        <v>PAVIA</v>
      </c>
    </row>
    <row r="157" spans="1:21" ht="12" customHeight="1">
      <c r="A157" s="256" t="s">
        <v>1311</v>
      </c>
      <c r="B157" s="256" t="s">
        <v>1228</v>
      </c>
      <c r="C157" s="421" t="s">
        <v>1362</v>
      </c>
      <c r="D157" s="257">
        <v>0</v>
      </c>
      <c r="E157" s="257">
        <v>0.01</v>
      </c>
      <c r="F157" s="257">
        <v>0</v>
      </c>
      <c r="G157" s="258">
        <v>0</v>
      </c>
      <c r="H157" s="258">
        <v>0</v>
      </c>
      <c r="I157" s="257">
        <v>0.01</v>
      </c>
      <c r="J157" s="240">
        <v>0.01</v>
      </c>
      <c r="K157" s="257">
        <v>0</v>
      </c>
      <c r="L157" s="257">
        <v>0.04</v>
      </c>
      <c r="M157" s="257">
        <v>0</v>
      </c>
      <c r="N157" s="259">
        <v>0</v>
      </c>
      <c r="O157" s="259">
        <v>0</v>
      </c>
      <c r="P157" s="257">
        <v>7.0000000000000007E-2</v>
      </c>
      <c r="Q157" s="240">
        <v>7.0000000000000007E-2</v>
      </c>
      <c r="R157" s="260">
        <f t="shared" si="10"/>
        <v>6.0000000000000005E-2</v>
      </c>
      <c r="S157" s="261">
        <f t="shared" si="11"/>
        <v>7.0000000000000009</v>
      </c>
      <c r="U157" s="234" t="str">
        <f>VLOOKUP(A157,'crop 22'!$A$10:$A$785,1,0)</f>
        <v>POMPIDOU</v>
      </c>
    </row>
    <row r="158" spans="1:21" ht="12" customHeight="1">
      <c r="A158" s="256" t="s">
        <v>341</v>
      </c>
      <c r="B158" s="256" t="s">
        <v>1228</v>
      </c>
      <c r="C158" s="421" t="s">
        <v>124</v>
      </c>
      <c r="D158" s="257">
        <v>0.01</v>
      </c>
      <c r="E158" s="257">
        <v>0.96</v>
      </c>
      <c r="F158" s="257">
        <v>0</v>
      </c>
      <c r="G158" s="258">
        <v>0</v>
      </c>
      <c r="H158" s="258">
        <v>1.37</v>
      </c>
      <c r="I158" s="257">
        <v>8.36</v>
      </c>
      <c r="J158" s="240">
        <v>9.73</v>
      </c>
      <c r="K158" s="257">
        <v>0</v>
      </c>
      <c r="L158" s="257">
        <v>0.61</v>
      </c>
      <c r="M158" s="257">
        <v>0</v>
      </c>
      <c r="N158" s="259">
        <v>0</v>
      </c>
      <c r="O158" s="259">
        <v>0</v>
      </c>
      <c r="P158" s="257">
        <v>4.8</v>
      </c>
      <c r="Q158" s="240">
        <v>4.8</v>
      </c>
      <c r="R158" s="260">
        <f t="shared" si="10"/>
        <v>-4.9300000000000006</v>
      </c>
      <c r="S158" s="261">
        <f t="shared" si="11"/>
        <v>0.49331963001027745</v>
      </c>
      <c r="U158" s="234" t="str">
        <f>VLOOKUP(A158,'crop 22'!$A$10:$A$785,1,0)</f>
        <v>SCIPIONE</v>
      </c>
    </row>
    <row r="159" spans="1:21" ht="12" customHeight="1">
      <c r="A159" s="256" t="s">
        <v>43</v>
      </c>
      <c r="B159" s="256" t="s">
        <v>1228</v>
      </c>
      <c r="C159" s="421" t="s">
        <v>124</v>
      </c>
      <c r="D159" s="257">
        <v>0</v>
      </c>
      <c r="E159" s="257">
        <v>0.08</v>
      </c>
      <c r="F159" s="257">
        <v>0</v>
      </c>
      <c r="G159" s="258">
        <v>0</v>
      </c>
      <c r="H159" s="258">
        <v>0</v>
      </c>
      <c r="I159" s="257">
        <v>13.58</v>
      </c>
      <c r="J159" s="240">
        <v>13.58</v>
      </c>
      <c r="K159" s="257">
        <v>0</v>
      </c>
      <c r="L159" s="257">
        <v>0</v>
      </c>
      <c r="M159" s="257">
        <v>0</v>
      </c>
      <c r="N159" s="259">
        <v>0</v>
      </c>
      <c r="O159" s="259">
        <v>0</v>
      </c>
      <c r="P159" s="257">
        <v>3.75</v>
      </c>
      <c r="Q159" s="240">
        <v>3.75</v>
      </c>
      <c r="R159" s="260">
        <f t="shared" si="10"/>
        <v>-9.83</v>
      </c>
      <c r="S159" s="261">
        <f t="shared" si="11"/>
        <v>0.27614138438880709</v>
      </c>
      <c r="U159" s="234" t="str">
        <f>VLOOKUP(A159,'crop 22'!$A$10:$A$785,1,0)</f>
        <v>SERRADA</v>
      </c>
    </row>
    <row r="160" spans="1:21" ht="12" customHeight="1">
      <c r="A160" s="256" t="s">
        <v>1333</v>
      </c>
      <c r="B160" s="256" t="s">
        <v>1228</v>
      </c>
      <c r="C160" s="421" t="s">
        <v>124</v>
      </c>
      <c r="D160" s="257">
        <v>0</v>
      </c>
      <c r="E160" s="257">
        <v>0.01</v>
      </c>
      <c r="F160" s="257">
        <v>0</v>
      </c>
      <c r="G160" s="258">
        <v>0</v>
      </c>
      <c r="H160" s="258">
        <v>0</v>
      </c>
      <c r="I160" s="257">
        <v>0.13</v>
      </c>
      <c r="J160" s="240">
        <v>0.13</v>
      </c>
      <c r="K160" s="257">
        <v>0</v>
      </c>
      <c r="L160" s="257">
        <v>0</v>
      </c>
      <c r="M160" s="257">
        <v>0</v>
      </c>
      <c r="N160" s="259">
        <v>0</v>
      </c>
      <c r="O160" s="259">
        <v>0</v>
      </c>
      <c r="P160" s="257">
        <v>0</v>
      </c>
      <c r="Q160" s="240">
        <v>0</v>
      </c>
      <c r="R160" s="260">
        <f t="shared" si="10"/>
        <v>-0.13</v>
      </c>
      <c r="S160" s="261">
        <f t="shared" si="11"/>
        <v>0</v>
      </c>
      <c r="U160" s="234" t="str">
        <f>VLOOKUP(A160,'crop 22'!$A$10:$A$785,1,0)</f>
        <v>SESTRIERE</v>
      </c>
    </row>
    <row r="161" spans="1:21" ht="12" customHeight="1">
      <c r="A161" s="256" t="s">
        <v>658</v>
      </c>
      <c r="B161" s="256" t="s">
        <v>1228</v>
      </c>
      <c r="C161" s="421" t="s">
        <v>124</v>
      </c>
      <c r="D161" s="257">
        <v>0.02</v>
      </c>
      <c r="E161" s="257">
        <v>0.15</v>
      </c>
      <c r="F161" s="257">
        <v>0</v>
      </c>
      <c r="G161" s="258">
        <v>0</v>
      </c>
      <c r="H161" s="258">
        <v>0</v>
      </c>
      <c r="I161" s="257">
        <v>0.15</v>
      </c>
      <c r="J161" s="240">
        <v>0.15</v>
      </c>
      <c r="K161" s="257">
        <v>0.04</v>
      </c>
      <c r="L161" s="257">
        <v>0.62</v>
      </c>
      <c r="M161" s="257">
        <v>0</v>
      </c>
      <c r="N161" s="259">
        <v>0</v>
      </c>
      <c r="O161" s="259">
        <v>0</v>
      </c>
      <c r="P161" s="257">
        <v>0.94</v>
      </c>
      <c r="Q161" s="240">
        <v>0.94</v>
      </c>
      <c r="R161" s="260">
        <f t="shared" si="10"/>
        <v>0.78999999999999992</v>
      </c>
      <c r="S161" s="261">
        <f t="shared" si="11"/>
        <v>6.2666666666666666</v>
      </c>
      <c r="U161" s="234" t="str">
        <f>VLOOKUP(A161,'crop 22'!$A$10:$A$785,1,0)</f>
        <v>TOBRUK</v>
      </c>
    </row>
    <row r="162" spans="1:21" ht="12" customHeight="1">
      <c r="A162" s="256" t="s">
        <v>138</v>
      </c>
      <c r="B162" s="256" t="s">
        <v>1228</v>
      </c>
      <c r="C162" s="421" t="s">
        <v>124</v>
      </c>
      <c r="D162" s="257">
        <v>0</v>
      </c>
      <c r="E162" s="257">
        <v>0.57999999999999996</v>
      </c>
      <c r="F162" s="257">
        <v>0</v>
      </c>
      <c r="G162" s="258">
        <v>0</v>
      </c>
      <c r="H162" s="258">
        <v>0</v>
      </c>
      <c r="I162" s="257">
        <v>17</v>
      </c>
      <c r="J162" s="240">
        <v>17</v>
      </c>
      <c r="K162" s="257">
        <v>0</v>
      </c>
      <c r="L162" s="257">
        <v>0.55000000000000004</v>
      </c>
      <c r="M162" s="257">
        <v>0.46</v>
      </c>
      <c r="N162" s="259">
        <v>0</v>
      </c>
      <c r="O162" s="259">
        <v>0</v>
      </c>
      <c r="P162" s="257">
        <v>8</v>
      </c>
      <c r="Q162" s="240">
        <v>8</v>
      </c>
      <c r="R162" s="260">
        <f t="shared" si="10"/>
        <v>-9</v>
      </c>
      <c r="S162" s="261">
        <f t="shared" si="11"/>
        <v>0.47058823529411764</v>
      </c>
    </row>
    <row r="163" spans="1:21" ht="12" customHeight="1">
      <c r="A163" s="256" t="s">
        <v>374</v>
      </c>
      <c r="B163" s="256" t="s">
        <v>1245</v>
      </c>
      <c r="C163" s="421" t="s">
        <v>127</v>
      </c>
      <c r="D163" s="257">
        <v>0.01</v>
      </c>
      <c r="E163" s="257">
        <v>0.86</v>
      </c>
      <c r="F163" s="257">
        <v>0</v>
      </c>
      <c r="G163" s="258">
        <v>0</v>
      </c>
      <c r="H163" s="258">
        <v>0</v>
      </c>
      <c r="I163" s="257">
        <v>1.72</v>
      </c>
      <c r="J163" s="240">
        <v>1.72</v>
      </c>
      <c r="K163" s="257">
        <v>0.02</v>
      </c>
      <c r="L163" s="257">
        <v>1.1200000000000001</v>
      </c>
      <c r="M163" s="257">
        <v>0</v>
      </c>
      <c r="N163" s="259">
        <v>0</v>
      </c>
      <c r="O163" s="259">
        <v>0</v>
      </c>
      <c r="P163" s="257">
        <v>1.82</v>
      </c>
      <c r="Q163" s="240">
        <v>1.82</v>
      </c>
      <c r="R163" s="260">
        <f t="shared" si="10"/>
        <v>0.10000000000000009</v>
      </c>
      <c r="S163" s="261">
        <f t="shared" si="11"/>
        <v>1.058139534883721</v>
      </c>
      <c r="U163" s="234" t="str">
        <f>VLOOKUP(A163,'crop 22'!$A$10:$A$785,1,0)</f>
        <v>CALI</v>
      </c>
    </row>
    <row r="164" spans="1:21" ht="12" customHeight="1">
      <c r="A164" s="256" t="s">
        <v>1261</v>
      </c>
      <c r="B164" s="256" t="s">
        <v>1245</v>
      </c>
      <c r="C164" s="421" t="s">
        <v>1366</v>
      </c>
      <c r="D164" s="257">
        <v>0.01</v>
      </c>
      <c r="E164" s="257">
        <v>0.54</v>
      </c>
      <c r="F164" s="257">
        <v>0</v>
      </c>
      <c r="G164" s="258">
        <v>0</v>
      </c>
      <c r="H164" s="258">
        <v>0</v>
      </c>
      <c r="I164" s="257">
        <v>0.47</v>
      </c>
      <c r="J164" s="240">
        <v>0.47</v>
      </c>
      <c r="K164" s="257">
        <v>0.02</v>
      </c>
      <c r="L164" s="257">
        <v>0.49</v>
      </c>
      <c r="M164" s="257">
        <v>0</v>
      </c>
      <c r="N164" s="259">
        <v>0</v>
      </c>
      <c r="O164" s="259">
        <v>0</v>
      </c>
      <c r="P164" s="257">
        <v>1.31</v>
      </c>
      <c r="Q164" s="240">
        <v>1.31</v>
      </c>
      <c r="R164" s="260">
        <f t="shared" si="10"/>
        <v>0.84000000000000008</v>
      </c>
      <c r="S164" s="261">
        <f t="shared" si="11"/>
        <v>2.7872340425531918</v>
      </c>
      <c r="U164" s="234" t="str">
        <f>VLOOKUP(A164,'crop 22'!$A$10:$A$785,1,0)</f>
        <v>EXCITE</v>
      </c>
    </row>
    <row r="165" spans="1:21" ht="12" customHeight="1">
      <c r="A165" s="256" t="s">
        <v>505</v>
      </c>
      <c r="B165" s="256" t="s">
        <v>1245</v>
      </c>
      <c r="C165" s="421" t="s">
        <v>128</v>
      </c>
      <c r="D165" s="257">
        <v>0</v>
      </c>
      <c r="E165" s="257">
        <v>4.51</v>
      </c>
      <c r="F165" s="257">
        <v>0</v>
      </c>
      <c r="G165" s="258">
        <v>0</v>
      </c>
      <c r="H165" s="258">
        <v>0</v>
      </c>
      <c r="I165" s="257">
        <v>15.26</v>
      </c>
      <c r="J165" s="240">
        <v>15.26</v>
      </c>
      <c r="K165" s="257">
        <v>0</v>
      </c>
      <c r="L165" s="257">
        <v>10.43</v>
      </c>
      <c r="M165" s="257">
        <v>0</v>
      </c>
      <c r="N165" s="259">
        <v>0</v>
      </c>
      <c r="O165" s="259">
        <v>0</v>
      </c>
      <c r="P165" s="257">
        <v>17.66</v>
      </c>
      <c r="Q165" s="240">
        <v>17.66</v>
      </c>
      <c r="R165" s="260">
        <f t="shared" si="10"/>
        <v>2.4000000000000004</v>
      </c>
      <c r="S165" s="261">
        <f t="shared" si="11"/>
        <v>1.1572739187418086</v>
      </c>
      <c r="U165" s="234" t="str">
        <f>VLOOKUP(A165,'crop 22'!$A$10:$A$785,1,0)</f>
        <v>FREDO</v>
      </c>
    </row>
    <row r="166" spans="1:21" ht="12" customHeight="1">
      <c r="A166" s="256" t="s">
        <v>509</v>
      </c>
      <c r="B166" s="256" t="s">
        <v>1245</v>
      </c>
      <c r="C166" s="421" t="s">
        <v>128</v>
      </c>
      <c r="D166" s="257">
        <v>0</v>
      </c>
      <c r="E166" s="257">
        <v>0.23</v>
      </c>
      <c r="F166" s="257">
        <v>0.18</v>
      </c>
      <c r="G166" s="258">
        <v>0</v>
      </c>
      <c r="H166" s="258">
        <v>0.66</v>
      </c>
      <c r="I166" s="257">
        <v>2.92</v>
      </c>
      <c r="J166" s="240">
        <v>3.58</v>
      </c>
      <c r="K166" s="257">
        <v>0.04</v>
      </c>
      <c r="L166" s="257">
        <v>0.13</v>
      </c>
      <c r="M166" s="257">
        <v>0.28999999999999998</v>
      </c>
      <c r="N166" s="259">
        <v>0</v>
      </c>
      <c r="O166" s="259">
        <v>1.2</v>
      </c>
      <c r="P166" s="257">
        <v>1.6</v>
      </c>
      <c r="Q166" s="240">
        <v>2.8</v>
      </c>
      <c r="R166" s="260">
        <f t="shared" si="10"/>
        <v>-0.78000000000000025</v>
      </c>
      <c r="S166" s="261">
        <f t="shared" si="11"/>
        <v>0.78212290502793291</v>
      </c>
      <c r="U166" s="234" t="str">
        <f>VLOOKUP(A166,'crop 22'!$A$10:$A$785,1,0)</f>
        <v>TREVI</v>
      </c>
    </row>
    <row r="167" spans="1:21" ht="12" customHeight="1">
      <c r="A167" s="256" t="s">
        <v>54</v>
      </c>
      <c r="B167" s="256" t="s">
        <v>1245</v>
      </c>
      <c r="C167" s="421" t="s">
        <v>128</v>
      </c>
      <c r="D167" s="257">
        <v>0</v>
      </c>
      <c r="E167" s="257">
        <v>1.24</v>
      </c>
      <c r="F167" s="257">
        <v>0</v>
      </c>
      <c r="G167" s="258">
        <v>0</v>
      </c>
      <c r="H167" s="258">
        <v>0</v>
      </c>
      <c r="I167" s="257">
        <v>10.050000000000001</v>
      </c>
      <c r="J167" s="240">
        <v>10.050000000000001</v>
      </c>
      <c r="K167" s="257">
        <v>0</v>
      </c>
      <c r="L167" s="257">
        <v>0.7</v>
      </c>
      <c r="M167" s="257">
        <v>1</v>
      </c>
      <c r="N167" s="259">
        <v>0</v>
      </c>
      <c r="O167" s="259">
        <v>0</v>
      </c>
      <c r="P167" s="257">
        <v>6.42</v>
      </c>
      <c r="Q167" s="240">
        <v>6.42</v>
      </c>
      <c r="R167" s="260">
        <f t="shared" si="10"/>
        <v>-3.6300000000000008</v>
      </c>
      <c r="S167" s="261">
        <f t="shared" si="11"/>
        <v>0.63880597014925367</v>
      </c>
    </row>
    <row r="168" spans="1:21" ht="12" customHeight="1">
      <c r="A168" s="256" t="s">
        <v>375</v>
      </c>
      <c r="B168" s="256" t="s">
        <v>1264</v>
      </c>
      <c r="C168" s="421" t="s">
        <v>128</v>
      </c>
      <c r="D168" s="257" t="s">
        <v>1265</v>
      </c>
      <c r="E168" s="257">
        <v>0.42</v>
      </c>
      <c r="F168" s="257">
        <v>0</v>
      </c>
      <c r="G168" s="258">
        <v>0</v>
      </c>
      <c r="H168" s="258">
        <v>0</v>
      </c>
      <c r="I168" s="257">
        <v>1.17</v>
      </c>
      <c r="J168" s="240">
        <v>1.17</v>
      </c>
      <c r="K168" s="257">
        <v>0</v>
      </c>
      <c r="L168" s="257">
        <v>0</v>
      </c>
      <c r="M168" s="257">
        <v>0</v>
      </c>
      <c r="N168" s="259">
        <v>0</v>
      </c>
      <c r="O168" s="259">
        <v>0</v>
      </c>
      <c r="P168" s="257">
        <v>1.42</v>
      </c>
      <c r="Q168" s="240">
        <v>1.42</v>
      </c>
      <c r="R168" s="260">
        <f t="shared" si="10"/>
        <v>0.25</v>
      </c>
      <c r="S168" s="261">
        <f t="shared" si="11"/>
        <v>1.2136752136752136</v>
      </c>
      <c r="U168" s="234" t="str">
        <f>VLOOKUP(A168,'crop 22'!$A$10:$A$785,1,0)</f>
        <v>FREEDOM TOWER</v>
      </c>
    </row>
    <row r="169" spans="1:21" ht="12" customHeight="1">
      <c r="A169" s="256" t="s">
        <v>507</v>
      </c>
      <c r="B169" s="256" t="s">
        <v>1264</v>
      </c>
      <c r="C169" s="421" t="s">
        <v>128</v>
      </c>
      <c r="D169" s="257" t="s">
        <v>1265</v>
      </c>
      <c r="E169" s="257">
        <v>3.38</v>
      </c>
      <c r="F169" s="257">
        <v>0</v>
      </c>
      <c r="G169" s="258">
        <v>0</v>
      </c>
      <c r="H169" s="258">
        <v>0</v>
      </c>
      <c r="I169" s="257">
        <v>1.06</v>
      </c>
      <c r="J169" s="240">
        <v>1.06</v>
      </c>
      <c r="K169" s="257">
        <v>0</v>
      </c>
      <c r="L169" s="257">
        <v>3.34</v>
      </c>
      <c r="M169" s="257">
        <v>0</v>
      </c>
      <c r="N169" s="259">
        <v>0</v>
      </c>
      <c r="O169" s="259">
        <v>0</v>
      </c>
      <c r="P169" s="257">
        <v>0.52</v>
      </c>
      <c r="Q169" s="240">
        <v>0.52</v>
      </c>
      <c r="R169" s="260">
        <f t="shared" si="10"/>
        <v>-0.54</v>
      </c>
      <c r="S169" s="261">
        <f t="shared" si="11"/>
        <v>0.49056603773584906</v>
      </c>
      <c r="U169" s="234" t="str">
        <f>VLOOKUP(A169,'crop 22'!$A$10:$A$785,1,0)</f>
        <v>SHOW UP</v>
      </c>
    </row>
    <row r="170" spans="1:21" ht="12" customHeight="1">
      <c r="A170" s="256" t="s">
        <v>242</v>
      </c>
      <c r="B170" s="256" t="s">
        <v>1264</v>
      </c>
      <c r="C170" s="421" t="s">
        <v>128</v>
      </c>
      <c r="D170" s="257" t="s">
        <v>1265</v>
      </c>
      <c r="E170" s="257">
        <v>5.05</v>
      </c>
      <c r="F170" s="257">
        <v>0</v>
      </c>
      <c r="G170" s="258">
        <v>0</v>
      </c>
      <c r="H170" s="258">
        <v>0</v>
      </c>
      <c r="I170" s="257">
        <v>1.25</v>
      </c>
      <c r="J170" s="240">
        <v>1.25</v>
      </c>
      <c r="K170" s="257">
        <v>0</v>
      </c>
      <c r="L170" s="257">
        <v>5.07</v>
      </c>
      <c r="M170" s="257">
        <v>0</v>
      </c>
      <c r="N170" s="259">
        <v>0</v>
      </c>
      <c r="O170" s="259">
        <v>0</v>
      </c>
      <c r="P170" s="257">
        <v>1.57</v>
      </c>
      <c r="Q170" s="240">
        <v>1.57</v>
      </c>
      <c r="R170" s="260">
        <f t="shared" si="10"/>
        <v>0.32000000000000006</v>
      </c>
      <c r="S170" s="261">
        <f t="shared" si="11"/>
        <v>1.256</v>
      </c>
    </row>
    <row r="171" spans="1:21" ht="12" customHeight="1">
      <c r="A171" s="256" t="s">
        <v>53</v>
      </c>
      <c r="B171" s="256" t="s">
        <v>1264</v>
      </c>
      <c r="C171" s="421" t="s">
        <v>128</v>
      </c>
      <c r="D171" s="257" t="s">
        <v>1265</v>
      </c>
      <c r="E171" s="257">
        <v>0</v>
      </c>
      <c r="F171" s="257">
        <v>0</v>
      </c>
      <c r="G171" s="258">
        <v>0</v>
      </c>
      <c r="H171" s="258">
        <v>0</v>
      </c>
      <c r="I171" s="257">
        <v>8.3699999999999992</v>
      </c>
      <c r="J171" s="240">
        <v>8.3699999999999992</v>
      </c>
      <c r="K171" s="257">
        <v>0</v>
      </c>
      <c r="L171" s="257">
        <v>0</v>
      </c>
      <c r="M171" s="257">
        <v>0</v>
      </c>
      <c r="N171" s="259">
        <v>0</v>
      </c>
      <c r="O171" s="259">
        <v>0</v>
      </c>
      <c r="P171" s="257">
        <v>8.11</v>
      </c>
      <c r="Q171" s="240">
        <v>8.11</v>
      </c>
      <c r="R171" s="260">
        <f t="shared" si="10"/>
        <v>-0.25999999999999979</v>
      </c>
      <c r="S171" s="261">
        <f t="shared" si="11"/>
        <v>0.96893667861409805</v>
      </c>
    </row>
    <row r="172" spans="1:21" ht="12" customHeight="1">
      <c r="A172" s="256" t="s">
        <v>317</v>
      </c>
      <c r="B172" s="256" t="s">
        <v>1264</v>
      </c>
      <c r="C172" s="421" t="s">
        <v>128</v>
      </c>
      <c r="D172" s="257" t="s">
        <v>1265</v>
      </c>
      <c r="E172" s="257">
        <v>0.28999999999999998</v>
      </c>
      <c r="F172" s="257">
        <v>0</v>
      </c>
      <c r="G172" s="258">
        <v>0</v>
      </c>
      <c r="H172" s="258">
        <v>0</v>
      </c>
      <c r="I172" s="257">
        <v>2.82</v>
      </c>
      <c r="J172" s="240">
        <v>2.82</v>
      </c>
      <c r="K172" s="257">
        <v>0</v>
      </c>
      <c r="L172" s="257">
        <v>0</v>
      </c>
      <c r="M172" s="257">
        <v>0</v>
      </c>
      <c r="N172" s="259">
        <v>0</v>
      </c>
      <c r="O172" s="259">
        <v>0</v>
      </c>
      <c r="P172" s="257">
        <v>2.9</v>
      </c>
      <c r="Q172" s="240">
        <v>2.9</v>
      </c>
      <c r="R172" s="260">
        <f t="shared" si="10"/>
        <v>8.0000000000000071E-2</v>
      </c>
      <c r="S172" s="261">
        <f t="shared" si="11"/>
        <v>1.0283687943262412</v>
      </c>
    </row>
    <row r="173" spans="1:21" ht="12" customHeight="1">
      <c r="A173" s="256" t="s">
        <v>837</v>
      </c>
      <c r="B173" s="256" t="s">
        <v>1350</v>
      </c>
      <c r="C173" s="421" t="s">
        <v>774</v>
      </c>
      <c r="D173" s="257">
        <v>0</v>
      </c>
      <c r="E173" s="257">
        <v>0.04</v>
      </c>
      <c r="F173" s="257">
        <v>0</v>
      </c>
      <c r="G173" s="258">
        <v>0</v>
      </c>
      <c r="H173" s="258">
        <v>0</v>
      </c>
      <c r="I173" s="257">
        <v>0.31</v>
      </c>
      <c r="J173" s="240">
        <v>0.31</v>
      </c>
      <c r="K173" s="257">
        <v>0</v>
      </c>
      <c r="L173" s="257">
        <v>0.19</v>
      </c>
      <c r="M173" s="257">
        <v>0</v>
      </c>
      <c r="N173" s="259">
        <v>0</v>
      </c>
      <c r="O173" s="259">
        <v>0</v>
      </c>
      <c r="P173" s="257">
        <v>0.11</v>
      </c>
      <c r="Q173" s="240">
        <v>0.11</v>
      </c>
      <c r="R173" s="260">
        <f t="shared" si="10"/>
        <v>-0.2</v>
      </c>
      <c r="S173" s="261">
        <f t="shared" si="11"/>
        <v>0.35483870967741937</v>
      </c>
    </row>
    <row r="174" spans="1:21" ht="12" customHeight="1">
      <c r="A174" s="256" t="s">
        <v>805</v>
      </c>
      <c r="B174" s="256" t="s">
        <v>1227</v>
      </c>
      <c r="C174" s="421" t="s">
        <v>136</v>
      </c>
      <c r="D174" s="257">
        <v>0.02</v>
      </c>
      <c r="E174" s="257">
        <v>0</v>
      </c>
      <c r="F174" s="257">
        <v>0.27</v>
      </c>
      <c r="G174" s="258">
        <v>0</v>
      </c>
      <c r="H174" s="258">
        <v>0</v>
      </c>
      <c r="I174" s="257">
        <v>0.62</v>
      </c>
      <c r="J174" s="240">
        <v>0.62</v>
      </c>
      <c r="K174" s="257">
        <v>0.01</v>
      </c>
      <c r="L174" s="257">
        <v>0</v>
      </c>
      <c r="M174" s="257">
        <v>0.17</v>
      </c>
      <c r="N174" s="259">
        <v>0</v>
      </c>
      <c r="O174" s="259">
        <v>0</v>
      </c>
      <c r="P174" s="257">
        <v>0.75</v>
      </c>
      <c r="Q174" s="240">
        <v>0.75</v>
      </c>
      <c r="R174" s="260">
        <f t="shared" si="10"/>
        <v>0.13</v>
      </c>
      <c r="S174" s="261">
        <f t="shared" ref="S174:S205" si="12">Q174/J174</f>
        <v>1.2096774193548387</v>
      </c>
      <c r="U174" s="234" t="str">
        <f>VLOOKUP(A174,'crop 22'!$A$10:$A$785,1,0)</f>
        <v>CAPTAIN TRICOLORE</v>
      </c>
    </row>
    <row r="175" spans="1:21" ht="12" customHeight="1">
      <c r="A175" s="256" t="s">
        <v>807</v>
      </c>
      <c r="B175" s="256" t="s">
        <v>1227</v>
      </c>
      <c r="C175" s="421" t="s">
        <v>136</v>
      </c>
      <c r="D175" s="257">
        <v>0</v>
      </c>
      <c r="E175" s="257">
        <v>0.37</v>
      </c>
      <c r="F175" s="257">
        <v>0</v>
      </c>
      <c r="G175" s="258">
        <v>0</v>
      </c>
      <c r="H175" s="258">
        <v>0</v>
      </c>
      <c r="I175" s="257">
        <v>0.36</v>
      </c>
      <c r="J175" s="240">
        <v>0.36</v>
      </c>
      <c r="K175" s="257">
        <v>0</v>
      </c>
      <c r="L175" s="257">
        <v>0</v>
      </c>
      <c r="M175" s="257">
        <v>0</v>
      </c>
      <c r="N175" s="259">
        <v>0</v>
      </c>
      <c r="O175" s="259">
        <v>0</v>
      </c>
      <c r="P175" s="257">
        <v>0</v>
      </c>
      <c r="Q175" s="240">
        <v>0</v>
      </c>
      <c r="R175" s="260">
        <f t="shared" si="10"/>
        <v>-0.36</v>
      </c>
      <c r="S175" s="261">
        <f t="shared" si="12"/>
        <v>0</v>
      </c>
      <c r="U175" s="234" t="str">
        <f>VLOOKUP(A175,'crop 22'!$A$10:$A$785,1,0)</f>
        <v>GOLDEN ROMANCE</v>
      </c>
    </row>
    <row r="176" spans="1:21" ht="12" customHeight="1">
      <c r="A176" s="256" t="s">
        <v>809</v>
      </c>
      <c r="B176" s="256" t="s">
        <v>1227</v>
      </c>
      <c r="C176" s="421" t="s">
        <v>136</v>
      </c>
      <c r="D176" s="257">
        <v>0</v>
      </c>
      <c r="E176" s="257">
        <v>0</v>
      </c>
      <c r="F176" s="257">
        <v>0.28999999999999998</v>
      </c>
      <c r="G176" s="258">
        <v>0</v>
      </c>
      <c r="H176" s="258">
        <v>0.24</v>
      </c>
      <c r="I176" s="257">
        <v>0.25</v>
      </c>
      <c r="J176" s="240">
        <v>0.49</v>
      </c>
      <c r="K176" s="257">
        <v>0</v>
      </c>
      <c r="L176" s="257">
        <v>0</v>
      </c>
      <c r="M176" s="257">
        <v>0.2</v>
      </c>
      <c r="N176" s="259">
        <v>0</v>
      </c>
      <c r="O176" s="259">
        <v>7.0000000000000007E-2</v>
      </c>
      <c r="P176" s="257">
        <v>0.73</v>
      </c>
      <c r="Q176" s="240">
        <v>0.8</v>
      </c>
      <c r="R176" s="260">
        <f t="shared" si="10"/>
        <v>0.31000000000000005</v>
      </c>
      <c r="S176" s="261">
        <f t="shared" si="12"/>
        <v>1.6326530612244898</v>
      </c>
      <c r="U176" s="234" t="str">
        <f>VLOOKUP(A176,'crop 22'!$A$10:$A$785,1,0)</f>
        <v>TIGERMOON</v>
      </c>
    </row>
    <row r="177" spans="1:21" ht="12" customHeight="1">
      <c r="A177" s="256" t="s">
        <v>1257</v>
      </c>
      <c r="B177" s="256" t="s">
        <v>1227</v>
      </c>
      <c r="C177" s="421" t="s">
        <v>1373</v>
      </c>
      <c r="D177" s="257">
        <v>0</v>
      </c>
      <c r="E177" s="257">
        <v>0</v>
      </c>
      <c r="F177" s="257">
        <v>0</v>
      </c>
      <c r="G177" s="258">
        <v>0</v>
      </c>
      <c r="H177" s="258">
        <v>0</v>
      </c>
      <c r="I177" s="257">
        <v>0</v>
      </c>
      <c r="J177" s="240">
        <v>0</v>
      </c>
      <c r="K177" s="257">
        <v>0.01</v>
      </c>
      <c r="L177" s="257">
        <v>0</v>
      </c>
      <c r="M177" s="257">
        <v>0</v>
      </c>
      <c r="N177" s="259">
        <v>0</v>
      </c>
      <c r="O177" s="259">
        <v>0</v>
      </c>
      <c r="P177" s="257">
        <v>0.04</v>
      </c>
      <c r="Q177" s="240">
        <v>0.04</v>
      </c>
      <c r="R177" s="260">
        <f t="shared" si="10"/>
        <v>0.04</v>
      </c>
      <c r="S177" s="261" t="e">
        <f t="shared" si="12"/>
        <v>#DIV/0!</v>
      </c>
      <c r="U177" s="234" t="str">
        <f>VLOOKUP(A177,'crop 22'!$A$10:$A$785,1,0)</f>
        <v>EMMERDALE</v>
      </c>
    </row>
    <row r="178" spans="1:21" ht="12" customHeight="1">
      <c r="A178" s="256" t="s">
        <v>1000</v>
      </c>
      <c r="B178" s="256" t="s">
        <v>1227</v>
      </c>
      <c r="C178" s="421" t="s">
        <v>1372</v>
      </c>
      <c r="D178" s="257">
        <v>0</v>
      </c>
      <c r="E178" s="257">
        <v>0</v>
      </c>
      <c r="F178" s="257">
        <v>0</v>
      </c>
      <c r="G178" s="258">
        <v>0</v>
      </c>
      <c r="H178" s="258">
        <v>0</v>
      </c>
      <c r="I178" s="257">
        <v>0.11</v>
      </c>
      <c r="J178" s="240">
        <v>0.11</v>
      </c>
      <c r="K178" s="257">
        <v>0</v>
      </c>
      <c r="L178" s="257">
        <v>0</v>
      </c>
      <c r="M178" s="257">
        <v>0.15</v>
      </c>
      <c r="N178" s="259">
        <v>0</v>
      </c>
      <c r="O178" s="259">
        <v>0.04</v>
      </c>
      <c r="P178" s="257">
        <v>0.5</v>
      </c>
      <c r="Q178" s="240">
        <v>0.54</v>
      </c>
      <c r="R178" s="260">
        <f t="shared" si="10"/>
        <v>0.43000000000000005</v>
      </c>
      <c r="S178" s="261">
        <f t="shared" si="12"/>
        <v>4.9090909090909092</v>
      </c>
      <c r="U178" s="234" t="str">
        <f>VLOOKUP(A178,'crop 22'!$A$10:$A$785,1,0)</f>
        <v>ROSELILY LUDWINA DL170336</v>
      </c>
    </row>
    <row r="179" spans="1:21" ht="12" customHeight="1">
      <c r="A179" s="256" t="s">
        <v>923</v>
      </c>
      <c r="B179" s="256" t="s">
        <v>1227</v>
      </c>
      <c r="C179" s="436" t="s">
        <v>1147</v>
      </c>
      <c r="D179" s="257">
        <v>0</v>
      </c>
      <c r="E179" s="257">
        <v>0</v>
      </c>
      <c r="F179" s="257">
        <v>0.11</v>
      </c>
      <c r="G179" s="258">
        <v>0</v>
      </c>
      <c r="H179" s="258">
        <v>0.05</v>
      </c>
      <c r="I179" s="257">
        <v>0.14000000000000001</v>
      </c>
      <c r="J179" s="240">
        <v>0.19</v>
      </c>
      <c r="K179" s="257">
        <v>0</v>
      </c>
      <c r="L179" s="257">
        <v>0</v>
      </c>
      <c r="M179" s="257">
        <v>7.0000000000000007E-2</v>
      </c>
      <c r="N179" s="259">
        <v>0</v>
      </c>
      <c r="O179" s="259">
        <v>0.05</v>
      </c>
      <c r="P179" s="257">
        <v>0.2</v>
      </c>
      <c r="Q179" s="240">
        <v>0.25</v>
      </c>
      <c r="R179" s="260">
        <f t="shared" si="10"/>
        <v>0.06</v>
      </c>
      <c r="S179" s="261">
        <f t="shared" si="12"/>
        <v>1.3157894736842106</v>
      </c>
      <c r="U179" s="234" t="str">
        <f>VLOOKUP(A179,'crop 22'!$A$10:$A$785,1,0)</f>
        <v>ROSELILY ALANA DL154543</v>
      </c>
    </row>
    <row r="180" spans="1:21" ht="12" customHeight="1">
      <c r="A180" s="256" t="s">
        <v>704</v>
      </c>
      <c r="B180" s="256" t="s">
        <v>1227</v>
      </c>
      <c r="C180" s="421" t="s">
        <v>127</v>
      </c>
      <c r="D180" s="257">
        <v>0</v>
      </c>
      <c r="E180" s="257">
        <v>0</v>
      </c>
      <c r="F180" s="257">
        <v>0.67</v>
      </c>
      <c r="G180" s="258">
        <v>0</v>
      </c>
      <c r="H180" s="258">
        <v>0</v>
      </c>
      <c r="I180" s="257">
        <v>1.25</v>
      </c>
      <c r="J180" s="240">
        <v>1.25</v>
      </c>
      <c r="K180" s="257">
        <v>0</v>
      </c>
      <c r="L180" s="257">
        <v>0.11</v>
      </c>
      <c r="M180" s="257">
        <v>0.55000000000000004</v>
      </c>
      <c r="N180" s="259">
        <v>0</v>
      </c>
      <c r="O180" s="259">
        <v>0</v>
      </c>
      <c r="P180" s="257">
        <v>2.08</v>
      </c>
      <c r="Q180" s="240">
        <v>2.08</v>
      </c>
      <c r="R180" s="260">
        <f t="shared" si="10"/>
        <v>0.83000000000000007</v>
      </c>
      <c r="S180" s="261">
        <f t="shared" si="12"/>
        <v>1.6640000000000001</v>
      </c>
      <c r="U180" s="234" t="str">
        <f>VLOOKUP(A180,'crop 22'!$A$10:$A$785,1,0)</f>
        <v>BINASCO</v>
      </c>
    </row>
    <row r="181" spans="1:21" ht="12" customHeight="1">
      <c r="A181" s="256" t="s">
        <v>706</v>
      </c>
      <c r="B181" s="256" t="s">
        <v>1227</v>
      </c>
      <c r="C181" s="421" t="s">
        <v>127</v>
      </c>
      <c r="D181" s="257">
        <v>0</v>
      </c>
      <c r="E181" s="257">
        <v>0</v>
      </c>
      <c r="F181" s="257">
        <v>7.0000000000000007E-2</v>
      </c>
      <c r="G181" s="258">
        <v>0</v>
      </c>
      <c r="H181" s="258">
        <v>0</v>
      </c>
      <c r="I181" s="257">
        <v>0.26</v>
      </c>
      <c r="J181" s="240">
        <v>0.26</v>
      </c>
      <c r="K181" s="257">
        <v>0</v>
      </c>
      <c r="L181" s="257">
        <v>0</v>
      </c>
      <c r="M181" s="257">
        <v>0.24</v>
      </c>
      <c r="N181" s="259">
        <v>0</v>
      </c>
      <c r="O181" s="259">
        <v>0</v>
      </c>
      <c r="P181" s="257">
        <v>0</v>
      </c>
      <c r="Q181" s="240">
        <v>0</v>
      </c>
      <c r="R181" s="260">
        <f t="shared" si="10"/>
        <v>-0.26</v>
      </c>
      <c r="S181" s="261">
        <f t="shared" si="12"/>
        <v>0</v>
      </c>
      <c r="U181" s="234" t="str">
        <f>VLOOKUP(A181,'crop 22'!$A$10:$A$785,1,0)</f>
        <v>BRILLIANT STAR DELIGHT</v>
      </c>
    </row>
    <row r="182" spans="1:21" ht="12" customHeight="1">
      <c r="A182" s="256" t="s">
        <v>435</v>
      </c>
      <c r="B182" s="256" t="s">
        <v>1227</v>
      </c>
      <c r="C182" s="421" t="s">
        <v>1369</v>
      </c>
      <c r="D182" s="257">
        <v>0</v>
      </c>
      <c r="E182" s="257">
        <v>0.19</v>
      </c>
      <c r="F182" s="257">
        <v>1.92</v>
      </c>
      <c r="G182" s="258">
        <v>0</v>
      </c>
      <c r="H182" s="258">
        <v>2.13</v>
      </c>
      <c r="I182" s="257">
        <v>5.0999999999999996</v>
      </c>
      <c r="J182" s="240">
        <v>7.2299999999999995</v>
      </c>
      <c r="K182" s="257">
        <v>0</v>
      </c>
      <c r="L182" s="257">
        <v>0.16</v>
      </c>
      <c r="M182" s="257">
        <v>2.5099999999999998</v>
      </c>
      <c r="N182" s="259">
        <v>0</v>
      </c>
      <c r="O182" s="259">
        <v>2.38</v>
      </c>
      <c r="P182" s="257">
        <v>5.57</v>
      </c>
      <c r="Q182" s="240">
        <v>7.95</v>
      </c>
      <c r="R182" s="260">
        <f t="shared" si="10"/>
        <v>0.72000000000000064</v>
      </c>
      <c r="S182" s="261">
        <f t="shared" si="12"/>
        <v>1.099585062240664</v>
      </c>
      <c r="U182" s="234" t="str">
        <f>VLOOKUP(A182,'crop 22'!$A$10:$A$785,1,0)</f>
        <v>CATEMACO</v>
      </c>
    </row>
    <row r="183" spans="1:21" ht="12" customHeight="1">
      <c r="A183" s="256" t="s">
        <v>347</v>
      </c>
      <c r="B183" s="256" t="s">
        <v>1227</v>
      </c>
      <c r="C183" s="421" t="s">
        <v>127</v>
      </c>
      <c r="D183" s="257">
        <v>0</v>
      </c>
      <c r="E183" s="257">
        <v>0.22</v>
      </c>
      <c r="F183" s="257">
        <v>0.59</v>
      </c>
      <c r="G183" s="258">
        <v>0</v>
      </c>
      <c r="H183" s="258">
        <v>0.31</v>
      </c>
      <c r="I183" s="257">
        <v>0.89</v>
      </c>
      <c r="J183" s="240">
        <v>1.2</v>
      </c>
      <c r="K183" s="257">
        <v>0</v>
      </c>
      <c r="L183" s="257">
        <v>0.19</v>
      </c>
      <c r="M183" s="257">
        <v>0.91</v>
      </c>
      <c r="N183" s="259">
        <v>0</v>
      </c>
      <c r="O183" s="259">
        <v>0</v>
      </c>
      <c r="P183" s="257">
        <v>0.74</v>
      </c>
      <c r="Q183" s="240">
        <v>0.74</v>
      </c>
      <c r="R183" s="260">
        <f t="shared" si="10"/>
        <v>-0.45999999999999996</v>
      </c>
      <c r="S183" s="261">
        <f t="shared" si="12"/>
        <v>0.6166666666666667</v>
      </c>
      <c r="U183" s="234" t="str">
        <f>VLOOKUP(A183,'crop 22'!$A$10:$A$785,1,0)</f>
        <v>CATONE</v>
      </c>
    </row>
    <row r="184" spans="1:21" ht="12" customHeight="1">
      <c r="A184" s="256" t="s">
        <v>708</v>
      </c>
      <c r="B184" s="256" t="s">
        <v>1227</v>
      </c>
      <c r="C184" s="421" t="s">
        <v>127</v>
      </c>
      <c r="D184" s="257">
        <v>0</v>
      </c>
      <c r="E184" s="257">
        <v>0.66</v>
      </c>
      <c r="F184" s="257">
        <v>0</v>
      </c>
      <c r="G184" s="258">
        <v>0</v>
      </c>
      <c r="H184" s="258">
        <v>0</v>
      </c>
      <c r="I184" s="257">
        <v>0</v>
      </c>
      <c r="J184" s="240">
        <v>0</v>
      </c>
      <c r="K184" s="257">
        <v>0</v>
      </c>
      <c r="L184" s="257">
        <v>0</v>
      </c>
      <c r="M184" s="257">
        <v>0</v>
      </c>
      <c r="N184" s="259">
        <v>0</v>
      </c>
      <c r="O184" s="259">
        <v>0</v>
      </c>
      <c r="P184" s="257">
        <v>0</v>
      </c>
      <c r="Q184" s="240">
        <v>0</v>
      </c>
      <c r="R184" s="260">
        <f t="shared" si="10"/>
        <v>0</v>
      </c>
      <c r="S184" s="261" t="e">
        <f t="shared" si="12"/>
        <v>#DIV/0!</v>
      </c>
      <c r="U184" s="234" t="str">
        <f>VLOOKUP(A184,'crop 22'!$A$10:$A$785,1,0)</f>
        <v>CHERRY BABY</v>
      </c>
    </row>
    <row r="185" spans="1:21" ht="12" customHeight="1">
      <c r="A185" s="256" t="s">
        <v>710</v>
      </c>
      <c r="B185" s="256" t="s">
        <v>1227</v>
      </c>
      <c r="C185" s="421" t="s">
        <v>127</v>
      </c>
      <c r="D185" s="257">
        <v>0</v>
      </c>
      <c r="E185" s="257">
        <v>0.31</v>
      </c>
      <c r="F185" s="257">
        <v>0</v>
      </c>
      <c r="G185" s="258">
        <v>0</v>
      </c>
      <c r="H185" s="258">
        <v>0</v>
      </c>
      <c r="I185" s="257">
        <v>0.88</v>
      </c>
      <c r="J185" s="240">
        <v>0.88</v>
      </c>
      <c r="K185" s="257">
        <v>0</v>
      </c>
      <c r="L185" s="257">
        <v>0</v>
      </c>
      <c r="M185" s="257">
        <v>0</v>
      </c>
      <c r="N185" s="259">
        <v>0</v>
      </c>
      <c r="O185" s="259">
        <v>0</v>
      </c>
      <c r="P185" s="257">
        <v>0</v>
      </c>
      <c r="Q185" s="240">
        <v>0</v>
      </c>
      <c r="R185" s="260">
        <f t="shared" si="10"/>
        <v>-0.88</v>
      </c>
      <c r="S185" s="261">
        <f t="shared" si="12"/>
        <v>0</v>
      </c>
      <c r="U185" s="234" t="str">
        <f>VLOOKUP(A185,'crop 22'!$A$10:$A$785,1,0)</f>
        <v>CRATER</v>
      </c>
    </row>
    <row r="186" spans="1:21" ht="12" customHeight="1">
      <c r="A186" s="256" t="s">
        <v>521</v>
      </c>
      <c r="B186" s="256" t="s">
        <v>1227</v>
      </c>
      <c r="C186" s="421" t="s">
        <v>127</v>
      </c>
      <c r="D186" s="257">
        <v>0</v>
      </c>
      <c r="E186" s="257">
        <v>0.02</v>
      </c>
      <c r="F186" s="257">
        <v>0.43</v>
      </c>
      <c r="G186" s="258">
        <v>0</v>
      </c>
      <c r="H186" s="258">
        <v>0.14000000000000001</v>
      </c>
      <c r="I186" s="257">
        <v>2.1</v>
      </c>
      <c r="J186" s="240">
        <v>2.2400000000000002</v>
      </c>
      <c r="K186" s="257">
        <v>0</v>
      </c>
      <c r="L186" s="257">
        <v>0</v>
      </c>
      <c r="M186" s="257">
        <v>0.28999999999999998</v>
      </c>
      <c r="N186" s="259">
        <v>0</v>
      </c>
      <c r="O186" s="259">
        <v>0.65</v>
      </c>
      <c r="P186" s="257">
        <v>1.53</v>
      </c>
      <c r="Q186" s="240">
        <v>2.1800000000000002</v>
      </c>
      <c r="R186" s="260">
        <f t="shared" si="10"/>
        <v>-6.0000000000000053E-2</v>
      </c>
      <c r="S186" s="261">
        <f t="shared" si="12"/>
        <v>0.9732142857142857</v>
      </c>
      <c r="U186" s="234" t="str">
        <f>VLOOKUP(A186,'crop 22'!$A$10:$A$785,1,0)</f>
        <v>EMANI</v>
      </c>
    </row>
    <row r="187" spans="1:21" ht="12" customHeight="1">
      <c r="A187" s="256" t="s">
        <v>712</v>
      </c>
      <c r="B187" s="256" t="s">
        <v>1227</v>
      </c>
      <c r="C187" s="421" t="s">
        <v>127</v>
      </c>
      <c r="D187" s="257">
        <v>0</v>
      </c>
      <c r="E187" s="257">
        <v>0</v>
      </c>
      <c r="F187" s="257">
        <v>0.33</v>
      </c>
      <c r="G187" s="258">
        <v>0</v>
      </c>
      <c r="H187" s="258">
        <v>0.12</v>
      </c>
      <c r="I187" s="257">
        <v>0.36</v>
      </c>
      <c r="J187" s="240">
        <v>0.48</v>
      </c>
      <c r="K187" s="257">
        <v>0</v>
      </c>
      <c r="L187" s="257">
        <v>0</v>
      </c>
      <c r="M187" s="257">
        <v>0.46</v>
      </c>
      <c r="N187" s="259">
        <v>0</v>
      </c>
      <c r="O187" s="259">
        <v>0</v>
      </c>
      <c r="P187" s="257">
        <v>0.67</v>
      </c>
      <c r="Q187" s="240">
        <v>0.67</v>
      </c>
      <c r="R187" s="260">
        <f t="shared" si="10"/>
        <v>0.19000000000000006</v>
      </c>
      <c r="S187" s="261">
        <f t="shared" si="12"/>
        <v>1.3958333333333335</v>
      </c>
      <c r="U187" s="234" t="str">
        <f>VLOOKUP(A187,'crop 22'!$A$10:$A$785,1,0)</f>
        <v>FABIENNE</v>
      </c>
    </row>
    <row r="188" spans="1:21" ht="12" customHeight="1">
      <c r="A188" s="256" t="s">
        <v>69</v>
      </c>
      <c r="B188" s="256" t="s">
        <v>1227</v>
      </c>
      <c r="C188" s="421" t="s">
        <v>127</v>
      </c>
      <c r="D188" s="257">
        <v>0</v>
      </c>
      <c r="E188" s="257">
        <v>0.32</v>
      </c>
      <c r="F188" s="257">
        <v>2.65</v>
      </c>
      <c r="G188" s="258">
        <v>0</v>
      </c>
      <c r="H188" s="258">
        <v>0.28000000000000003</v>
      </c>
      <c r="I188" s="257">
        <v>8.11</v>
      </c>
      <c r="J188" s="240">
        <v>8.3899999999999988</v>
      </c>
      <c r="K188" s="257">
        <v>0</v>
      </c>
      <c r="L188" s="257">
        <v>0.42</v>
      </c>
      <c r="M188" s="257">
        <v>1.1200000000000001</v>
      </c>
      <c r="N188" s="259">
        <v>0</v>
      </c>
      <c r="O188" s="259">
        <v>0.43</v>
      </c>
      <c r="P188" s="257">
        <v>6.38</v>
      </c>
      <c r="Q188" s="240">
        <v>6.81</v>
      </c>
      <c r="R188" s="260">
        <f t="shared" si="10"/>
        <v>-1.5799999999999992</v>
      </c>
      <c r="S188" s="261">
        <f t="shared" si="12"/>
        <v>0.81168057210965439</v>
      </c>
      <c r="U188" s="234" t="str">
        <f>VLOOKUP(A188,'crop 22'!$A$10:$A$785,1,0)</f>
        <v>FENICE</v>
      </c>
    </row>
    <row r="189" spans="1:21" ht="12" customHeight="1">
      <c r="A189" s="256" t="s">
        <v>714</v>
      </c>
      <c r="B189" s="256" t="s">
        <v>1227</v>
      </c>
      <c r="C189" s="421" t="s">
        <v>127</v>
      </c>
      <c r="D189" s="257">
        <v>0</v>
      </c>
      <c r="E189" s="257">
        <v>0.47</v>
      </c>
      <c r="F189" s="257">
        <v>0</v>
      </c>
      <c r="G189" s="258">
        <v>0</v>
      </c>
      <c r="H189" s="258">
        <v>0</v>
      </c>
      <c r="I189" s="257">
        <v>0.28000000000000003</v>
      </c>
      <c r="J189" s="240">
        <v>0.28000000000000003</v>
      </c>
      <c r="K189" s="257">
        <v>0</v>
      </c>
      <c r="L189" s="257">
        <v>0</v>
      </c>
      <c r="M189" s="257">
        <v>0</v>
      </c>
      <c r="N189" s="259">
        <v>0</v>
      </c>
      <c r="O189" s="259">
        <v>0</v>
      </c>
      <c r="P189" s="257">
        <v>0</v>
      </c>
      <c r="Q189" s="240">
        <v>0</v>
      </c>
      <c r="R189" s="260">
        <f t="shared" si="10"/>
        <v>-0.28000000000000003</v>
      </c>
      <c r="S189" s="261">
        <f t="shared" si="12"/>
        <v>0</v>
      </c>
      <c r="U189" s="234" t="str">
        <f>VLOOKUP(A189,'crop 22'!$A$10:$A$785,1,0)</f>
        <v>FIRST ROMANCE</v>
      </c>
    </row>
    <row r="190" spans="1:21" ht="12" customHeight="1">
      <c r="A190" s="256" t="s">
        <v>716</v>
      </c>
      <c r="B190" s="256" t="s">
        <v>1227</v>
      </c>
      <c r="C190" s="421" t="s">
        <v>127</v>
      </c>
      <c r="D190" s="257">
        <v>0</v>
      </c>
      <c r="E190" s="257">
        <v>0.22</v>
      </c>
      <c r="F190" s="257">
        <v>0</v>
      </c>
      <c r="G190" s="258">
        <v>0</v>
      </c>
      <c r="H190" s="258">
        <v>0</v>
      </c>
      <c r="I190" s="257">
        <v>1.33</v>
      </c>
      <c r="J190" s="240">
        <v>1.33</v>
      </c>
      <c r="K190" s="257">
        <v>0</v>
      </c>
      <c r="L190" s="257">
        <v>0</v>
      </c>
      <c r="M190" s="257">
        <v>0.85</v>
      </c>
      <c r="N190" s="259">
        <v>0</v>
      </c>
      <c r="O190" s="259">
        <v>0.14000000000000001</v>
      </c>
      <c r="P190" s="257">
        <v>0.3</v>
      </c>
      <c r="Q190" s="240">
        <v>0.44</v>
      </c>
      <c r="R190" s="260">
        <f t="shared" si="10"/>
        <v>-0.89000000000000012</v>
      </c>
      <c r="S190" s="261">
        <f t="shared" si="12"/>
        <v>0.33082706766917291</v>
      </c>
      <c r="U190" s="234" t="str">
        <f>VLOOKUP(A190,'crop 22'!$A$10:$A$785,1,0)</f>
        <v>GENTLE ROMANCE</v>
      </c>
    </row>
    <row r="191" spans="1:21" ht="12" customHeight="1">
      <c r="A191" s="256" t="s">
        <v>522</v>
      </c>
      <c r="B191" s="256" t="s">
        <v>1227</v>
      </c>
      <c r="C191" s="421" t="s">
        <v>127</v>
      </c>
      <c r="D191" s="257">
        <v>0</v>
      </c>
      <c r="E191" s="257">
        <v>0.33</v>
      </c>
      <c r="F191" s="257">
        <v>0.47</v>
      </c>
      <c r="G191" s="258">
        <v>0</v>
      </c>
      <c r="H191" s="258">
        <v>0.36</v>
      </c>
      <c r="I191" s="257">
        <v>1.67</v>
      </c>
      <c r="J191" s="240">
        <v>2.0299999999999998</v>
      </c>
      <c r="K191" s="257">
        <v>0</v>
      </c>
      <c r="L191" s="257">
        <v>0.6</v>
      </c>
      <c r="M191" s="257">
        <v>1.52</v>
      </c>
      <c r="N191" s="259">
        <v>0</v>
      </c>
      <c r="O191" s="259">
        <v>0.24</v>
      </c>
      <c r="P191" s="257">
        <v>2.4500000000000002</v>
      </c>
      <c r="Q191" s="240">
        <v>2.6900000000000004</v>
      </c>
      <c r="R191" s="260">
        <f t="shared" si="10"/>
        <v>0.66000000000000059</v>
      </c>
      <c r="S191" s="261">
        <f t="shared" si="12"/>
        <v>1.3251231527093599</v>
      </c>
      <c r="U191" s="234" t="str">
        <f>VLOOKUP(A191,'crop 22'!$A$10:$A$785,1,0)</f>
        <v>IBIZA</v>
      </c>
    </row>
    <row r="192" spans="1:21" ht="12" customHeight="1">
      <c r="A192" s="256" t="s">
        <v>718</v>
      </c>
      <c r="B192" s="256" t="s">
        <v>1227</v>
      </c>
      <c r="C192" s="421" t="s">
        <v>127</v>
      </c>
      <c r="D192" s="257">
        <v>0</v>
      </c>
      <c r="E192" s="257">
        <v>0</v>
      </c>
      <c r="F192" s="257">
        <v>0.16</v>
      </c>
      <c r="G192" s="258">
        <v>0</v>
      </c>
      <c r="H192" s="258">
        <v>0</v>
      </c>
      <c r="I192" s="257">
        <v>0.68</v>
      </c>
      <c r="J192" s="240">
        <v>0.68</v>
      </c>
      <c r="K192" s="257">
        <v>0</v>
      </c>
      <c r="L192" s="257">
        <v>0</v>
      </c>
      <c r="M192" s="257">
        <v>0.14000000000000001</v>
      </c>
      <c r="N192" s="259">
        <v>0</v>
      </c>
      <c r="O192" s="259">
        <v>0.05</v>
      </c>
      <c r="P192" s="257">
        <v>0.74</v>
      </c>
      <c r="Q192" s="240">
        <v>0.79</v>
      </c>
      <c r="R192" s="260">
        <f t="shared" si="10"/>
        <v>0.10999999999999999</v>
      </c>
      <c r="S192" s="261">
        <f t="shared" si="12"/>
        <v>1.1617647058823528</v>
      </c>
      <c r="U192" s="234" t="str">
        <f>VLOOKUP(A192,'crop 22'!$A$10:$A$785,1,0)</f>
        <v>INNOVATOR</v>
      </c>
    </row>
    <row r="193" spans="1:21" ht="12" customHeight="1">
      <c r="A193" s="256" t="s">
        <v>720</v>
      </c>
      <c r="B193" s="256" t="s">
        <v>1227</v>
      </c>
      <c r="C193" s="421" t="s">
        <v>127</v>
      </c>
      <c r="D193" s="257">
        <v>0</v>
      </c>
      <c r="E193" s="257">
        <v>0</v>
      </c>
      <c r="F193" s="257">
        <v>0</v>
      </c>
      <c r="G193" s="258">
        <v>0</v>
      </c>
      <c r="H193" s="258">
        <v>0</v>
      </c>
      <c r="I193" s="257">
        <v>0.19</v>
      </c>
      <c r="J193" s="240">
        <v>0.19</v>
      </c>
      <c r="K193" s="257">
        <v>0</v>
      </c>
      <c r="L193" s="257">
        <v>0</v>
      </c>
      <c r="M193" s="257">
        <v>0</v>
      </c>
      <c r="N193" s="259">
        <v>0</v>
      </c>
      <c r="O193" s="259">
        <v>0</v>
      </c>
      <c r="P193" s="257">
        <v>0</v>
      </c>
      <c r="Q193" s="240">
        <v>0</v>
      </c>
      <c r="R193" s="260">
        <f t="shared" si="10"/>
        <v>-0.19</v>
      </c>
      <c r="S193" s="261">
        <f t="shared" si="12"/>
        <v>0</v>
      </c>
      <c r="U193" s="234" t="str">
        <f>VLOOKUP(A193,'crop 22'!$A$10:$A$785,1,0)</f>
        <v>JAYBIRD</v>
      </c>
    </row>
    <row r="194" spans="1:21" ht="12" customHeight="1">
      <c r="A194" s="256" t="s">
        <v>722</v>
      </c>
      <c r="B194" s="256" t="s">
        <v>1227</v>
      </c>
      <c r="C194" s="421" t="s">
        <v>127</v>
      </c>
      <c r="D194" s="257">
        <v>0</v>
      </c>
      <c r="E194" s="257">
        <v>0</v>
      </c>
      <c r="F194" s="257">
        <v>0.92</v>
      </c>
      <c r="G194" s="258">
        <v>0</v>
      </c>
      <c r="H194" s="258">
        <v>0</v>
      </c>
      <c r="I194" s="257">
        <v>1.52</v>
      </c>
      <c r="J194" s="240">
        <v>1.52</v>
      </c>
      <c r="K194" s="257">
        <v>0</v>
      </c>
      <c r="L194" s="257">
        <v>0.22</v>
      </c>
      <c r="M194" s="257">
        <v>1.6</v>
      </c>
      <c r="N194" s="259">
        <v>0</v>
      </c>
      <c r="O194" s="259">
        <v>0.21</v>
      </c>
      <c r="P194" s="257">
        <v>3.14</v>
      </c>
      <c r="Q194" s="240">
        <v>3.35</v>
      </c>
      <c r="R194" s="260">
        <f t="shared" si="10"/>
        <v>1.83</v>
      </c>
      <c r="S194" s="261">
        <f t="shared" si="12"/>
        <v>2.2039473684210527</v>
      </c>
      <c r="U194" s="234" t="str">
        <f>VLOOKUP(A194,'crop 22'!$A$10:$A$785,1,0)</f>
        <v>LEXUS ZANLOREXUS</v>
      </c>
    </row>
    <row r="195" spans="1:21" ht="12" customHeight="1">
      <c r="A195" s="256" t="s">
        <v>1284</v>
      </c>
      <c r="B195" s="256" t="s">
        <v>1227</v>
      </c>
      <c r="C195" s="421" t="s">
        <v>127</v>
      </c>
      <c r="D195" s="257">
        <v>0</v>
      </c>
      <c r="E195" s="257">
        <v>7.0000000000000007E-2</v>
      </c>
      <c r="F195" s="257">
        <v>0</v>
      </c>
      <c r="G195" s="258">
        <v>0</v>
      </c>
      <c r="H195" s="258">
        <v>0</v>
      </c>
      <c r="I195" s="257">
        <v>0.04</v>
      </c>
      <c r="J195" s="240">
        <v>0.04</v>
      </c>
      <c r="K195" s="257">
        <v>0</v>
      </c>
      <c r="L195" s="257">
        <v>0</v>
      </c>
      <c r="M195" s="257">
        <v>0</v>
      </c>
      <c r="N195" s="259">
        <v>0</v>
      </c>
      <c r="O195" s="259">
        <v>0</v>
      </c>
      <c r="P195" s="257">
        <v>0</v>
      </c>
      <c r="Q195" s="240">
        <v>0</v>
      </c>
      <c r="R195" s="260">
        <f t="shared" si="10"/>
        <v>-0.04</v>
      </c>
      <c r="S195" s="261">
        <f t="shared" si="12"/>
        <v>0</v>
      </c>
      <c r="U195" s="234" t="str">
        <f>VLOOKUP(A195,'crop 22'!$A$10:$A$785,1,0)</f>
        <v>LIGHT ROMANCE</v>
      </c>
    </row>
    <row r="196" spans="1:21" ht="12" customHeight="1">
      <c r="A196" s="256" t="s">
        <v>0</v>
      </c>
      <c r="B196" s="256" t="s">
        <v>1227</v>
      </c>
      <c r="C196" s="421" t="s">
        <v>127</v>
      </c>
      <c r="D196" s="257">
        <v>7.0000000000000007E-2</v>
      </c>
      <c r="E196" s="257">
        <v>2.5299999999999998</v>
      </c>
      <c r="F196" s="257">
        <v>5.75</v>
      </c>
      <c r="G196" s="258">
        <v>0</v>
      </c>
      <c r="H196" s="258">
        <v>6.87</v>
      </c>
      <c r="I196" s="257">
        <v>26.42</v>
      </c>
      <c r="J196" s="240">
        <v>33.29</v>
      </c>
      <c r="K196" s="257">
        <v>0.05</v>
      </c>
      <c r="L196" s="257">
        <v>0.77</v>
      </c>
      <c r="M196" s="257">
        <v>3.51</v>
      </c>
      <c r="N196" s="259">
        <v>0</v>
      </c>
      <c r="O196" s="259">
        <v>11.32</v>
      </c>
      <c r="P196" s="257">
        <v>19.920000000000002</v>
      </c>
      <c r="Q196" s="240">
        <v>31.240000000000002</v>
      </c>
      <c r="R196" s="260">
        <f t="shared" si="10"/>
        <v>-2.0499999999999972</v>
      </c>
      <c r="S196" s="261">
        <f t="shared" si="12"/>
        <v>0.93841994592970868</v>
      </c>
      <c r="U196" s="234" t="str">
        <f>VLOOKUP(A196,'crop 22'!$A$10:$A$785,1,0)</f>
        <v>MARLON</v>
      </c>
    </row>
    <row r="197" spans="1:21" ht="12" customHeight="1">
      <c r="A197" s="256" t="s">
        <v>382</v>
      </c>
      <c r="B197" s="256" t="s">
        <v>1227</v>
      </c>
      <c r="C197" s="421" t="s">
        <v>127</v>
      </c>
      <c r="D197" s="257">
        <v>0</v>
      </c>
      <c r="E197" s="257">
        <v>0</v>
      </c>
      <c r="F197" s="257">
        <v>0.47</v>
      </c>
      <c r="G197" s="258">
        <v>0</v>
      </c>
      <c r="H197" s="258">
        <v>0.51</v>
      </c>
      <c r="I197" s="257">
        <v>2.36</v>
      </c>
      <c r="J197" s="240">
        <v>2.87</v>
      </c>
      <c r="K197" s="257">
        <v>0</v>
      </c>
      <c r="L197" s="257">
        <v>0</v>
      </c>
      <c r="M197" s="257">
        <v>0.49</v>
      </c>
      <c r="N197" s="259">
        <v>0</v>
      </c>
      <c r="O197" s="259">
        <v>0.43</v>
      </c>
      <c r="P197" s="257">
        <v>1.1599999999999999</v>
      </c>
      <c r="Q197" s="240">
        <v>1.5899999999999999</v>
      </c>
      <c r="R197" s="260">
        <f t="shared" si="10"/>
        <v>-1.2800000000000002</v>
      </c>
      <c r="S197" s="261">
        <f t="shared" si="12"/>
        <v>0.55400696864111487</v>
      </c>
      <c r="U197" s="234" t="str">
        <f>VLOOKUP(A197,'crop 22'!$A$10:$A$785,1,0)</f>
        <v>MONSANO</v>
      </c>
    </row>
    <row r="198" spans="1:21" ht="12" customHeight="1">
      <c r="A198" s="256" t="s">
        <v>348</v>
      </c>
      <c r="B198" s="256" t="s">
        <v>1227</v>
      </c>
      <c r="C198" s="421" t="s">
        <v>127</v>
      </c>
      <c r="D198" s="257">
        <v>0.03</v>
      </c>
      <c r="E198" s="257">
        <v>0.04</v>
      </c>
      <c r="F198" s="257">
        <v>0.04</v>
      </c>
      <c r="G198" s="258">
        <v>0</v>
      </c>
      <c r="H198" s="258">
        <v>0</v>
      </c>
      <c r="I198" s="257">
        <v>0.5</v>
      </c>
      <c r="J198" s="240">
        <v>0.5</v>
      </c>
      <c r="K198" s="257">
        <v>0.04</v>
      </c>
      <c r="L198" s="257">
        <v>0.14000000000000001</v>
      </c>
      <c r="M198" s="257">
        <v>0.15</v>
      </c>
      <c r="N198" s="259">
        <v>0</v>
      </c>
      <c r="O198" s="259">
        <v>0</v>
      </c>
      <c r="P198" s="257">
        <v>0.32</v>
      </c>
      <c r="Q198" s="240">
        <v>0.32</v>
      </c>
      <c r="R198" s="260">
        <f t="shared" si="10"/>
        <v>-0.18</v>
      </c>
      <c r="S198" s="261">
        <f t="shared" si="12"/>
        <v>0.64</v>
      </c>
      <c r="U198" s="234" t="str">
        <f>VLOOKUP(A198,'crop 22'!$A$10:$A$785,1,0)</f>
        <v>MOUNT COOK</v>
      </c>
    </row>
    <row r="199" spans="1:21" ht="12" customHeight="1">
      <c r="A199" s="256" t="s">
        <v>442</v>
      </c>
      <c r="B199" s="256" t="s">
        <v>1227</v>
      </c>
      <c r="C199" s="421" t="s">
        <v>127</v>
      </c>
      <c r="D199" s="257">
        <v>0</v>
      </c>
      <c r="E199" s="257">
        <v>0</v>
      </c>
      <c r="F199" s="257">
        <v>1.7</v>
      </c>
      <c r="G199" s="258">
        <v>0</v>
      </c>
      <c r="H199" s="258">
        <v>1.5</v>
      </c>
      <c r="I199" s="257">
        <v>3.27</v>
      </c>
      <c r="J199" s="240">
        <v>4.7699999999999996</v>
      </c>
      <c r="K199" s="257">
        <v>0</v>
      </c>
      <c r="L199" s="257">
        <v>0</v>
      </c>
      <c r="M199" s="257">
        <v>1.03</v>
      </c>
      <c r="N199" s="259">
        <v>0</v>
      </c>
      <c r="O199" s="259">
        <v>1.1599999999999999</v>
      </c>
      <c r="P199" s="257">
        <v>3.88</v>
      </c>
      <c r="Q199" s="240">
        <v>5.04</v>
      </c>
      <c r="R199" s="260">
        <f t="shared" si="10"/>
        <v>0.27000000000000046</v>
      </c>
      <c r="S199" s="261">
        <f t="shared" si="12"/>
        <v>1.0566037735849059</v>
      </c>
      <c r="U199" s="234" t="str">
        <f>VLOOKUP(A199,'crop 22'!$A$10:$A$785,1,0)</f>
        <v>OVADA</v>
      </c>
    </row>
    <row r="200" spans="1:21" ht="12" customHeight="1">
      <c r="A200" s="256" t="s">
        <v>724</v>
      </c>
      <c r="B200" s="256" t="s">
        <v>1227</v>
      </c>
      <c r="C200" s="421" t="s">
        <v>127</v>
      </c>
      <c r="D200" s="257">
        <v>0</v>
      </c>
      <c r="E200" s="257">
        <v>0.17</v>
      </c>
      <c r="F200" s="257">
        <v>0</v>
      </c>
      <c r="G200" s="258">
        <v>0</v>
      </c>
      <c r="H200" s="258">
        <v>0</v>
      </c>
      <c r="I200" s="257">
        <v>0.6</v>
      </c>
      <c r="J200" s="240">
        <v>0.6</v>
      </c>
      <c r="K200" s="257">
        <v>0</v>
      </c>
      <c r="L200" s="257">
        <v>0</v>
      </c>
      <c r="M200" s="257">
        <v>0</v>
      </c>
      <c r="N200" s="259">
        <v>0</v>
      </c>
      <c r="O200" s="259">
        <v>0</v>
      </c>
      <c r="P200" s="257">
        <v>0</v>
      </c>
      <c r="Q200" s="240">
        <v>0</v>
      </c>
      <c r="R200" s="260">
        <f t="shared" si="10"/>
        <v>-0.6</v>
      </c>
      <c r="S200" s="261">
        <f t="shared" si="12"/>
        <v>0</v>
      </c>
      <c r="U200" s="234" t="str">
        <f>VLOOKUP(A200,'crop 22'!$A$10:$A$785,1,0)</f>
        <v>PENINSULA</v>
      </c>
    </row>
    <row r="201" spans="1:21" ht="12" customHeight="1">
      <c r="A201" s="256" t="s">
        <v>726</v>
      </c>
      <c r="B201" s="256" t="s">
        <v>1227</v>
      </c>
      <c r="C201" s="421" t="s">
        <v>127</v>
      </c>
      <c r="D201" s="257">
        <v>0</v>
      </c>
      <c r="E201" s="257">
        <v>0.38</v>
      </c>
      <c r="F201" s="257">
        <v>0</v>
      </c>
      <c r="G201" s="258">
        <v>0</v>
      </c>
      <c r="H201" s="258">
        <v>0</v>
      </c>
      <c r="I201" s="257">
        <v>0.25</v>
      </c>
      <c r="J201" s="240">
        <v>0.25</v>
      </c>
      <c r="K201" s="257">
        <v>0</v>
      </c>
      <c r="L201" s="257">
        <v>0</v>
      </c>
      <c r="M201" s="257">
        <v>0</v>
      </c>
      <c r="N201" s="259">
        <v>0</v>
      </c>
      <c r="O201" s="259">
        <v>0</v>
      </c>
      <c r="P201" s="257">
        <v>0</v>
      </c>
      <c r="Q201" s="240">
        <v>0</v>
      </c>
      <c r="R201" s="260">
        <f t="shared" si="10"/>
        <v>-0.25</v>
      </c>
      <c r="S201" s="261">
        <f t="shared" si="12"/>
        <v>0</v>
      </c>
      <c r="U201" s="234" t="str">
        <f>VLOOKUP(A201,'crop 22'!$A$10:$A$785,1,0)</f>
        <v>PINK ROMANCE</v>
      </c>
    </row>
    <row r="202" spans="1:21" ht="12" customHeight="1">
      <c r="A202" s="256" t="s">
        <v>349</v>
      </c>
      <c r="B202" s="256" t="s">
        <v>1227</v>
      </c>
      <c r="C202" s="421" t="s">
        <v>127</v>
      </c>
      <c r="D202" s="257">
        <v>0</v>
      </c>
      <c r="E202" s="257">
        <v>0.26</v>
      </c>
      <c r="F202" s="257">
        <v>0.66</v>
      </c>
      <c r="G202" s="258">
        <v>0</v>
      </c>
      <c r="H202" s="258">
        <v>0.1</v>
      </c>
      <c r="I202" s="257">
        <v>1.29</v>
      </c>
      <c r="J202" s="240">
        <v>1.3900000000000001</v>
      </c>
      <c r="K202" s="257">
        <v>0</v>
      </c>
      <c r="L202" s="257">
        <v>0</v>
      </c>
      <c r="M202" s="257">
        <v>0</v>
      </c>
      <c r="N202" s="259">
        <v>0</v>
      </c>
      <c r="O202" s="259">
        <v>0</v>
      </c>
      <c r="P202" s="257">
        <v>0</v>
      </c>
      <c r="Q202" s="240">
        <v>0</v>
      </c>
      <c r="R202" s="260">
        <f t="shared" si="10"/>
        <v>-1.3900000000000001</v>
      </c>
      <c r="S202" s="261">
        <f t="shared" si="12"/>
        <v>0</v>
      </c>
      <c r="U202" s="234" t="str">
        <f>VLOOKUP(A202,'crop 22'!$A$10:$A$785,1,0)</f>
        <v>PINK ZSAR</v>
      </c>
    </row>
    <row r="203" spans="1:21" ht="12" customHeight="1">
      <c r="A203" s="256" t="s">
        <v>1312</v>
      </c>
      <c r="B203" s="256" t="s">
        <v>1227</v>
      </c>
      <c r="C203" s="421" t="s">
        <v>127</v>
      </c>
      <c r="D203" s="257">
        <v>0</v>
      </c>
      <c r="E203" s="257">
        <v>0</v>
      </c>
      <c r="F203" s="257">
        <v>7.0000000000000007E-2</v>
      </c>
      <c r="G203" s="258">
        <v>0</v>
      </c>
      <c r="H203" s="258">
        <v>0</v>
      </c>
      <c r="I203" s="257">
        <v>0.14000000000000001</v>
      </c>
      <c r="J203" s="240">
        <v>0.14000000000000001</v>
      </c>
      <c r="K203" s="257">
        <v>0</v>
      </c>
      <c r="L203" s="257">
        <v>0</v>
      </c>
      <c r="M203" s="257">
        <v>0.1</v>
      </c>
      <c r="N203" s="259">
        <v>0</v>
      </c>
      <c r="O203" s="259">
        <v>0</v>
      </c>
      <c r="P203" s="257">
        <v>0.23</v>
      </c>
      <c r="Q203" s="240">
        <v>0.23</v>
      </c>
      <c r="R203" s="260">
        <f t="shared" ref="R203:R221" si="13">Q203-J203</f>
        <v>0.09</v>
      </c>
      <c r="S203" s="261">
        <f t="shared" si="12"/>
        <v>1.6428571428571428</v>
      </c>
      <c r="U203" s="234" t="str">
        <f>VLOOKUP(A203,'crop 22'!$A$10:$A$785,1,0)</f>
        <v>PONZONE</v>
      </c>
    </row>
    <row r="204" spans="1:21" ht="12" customHeight="1">
      <c r="A204" s="256" t="s">
        <v>407</v>
      </c>
      <c r="B204" s="256" t="s">
        <v>1227</v>
      </c>
      <c r="C204" s="421" t="s">
        <v>127</v>
      </c>
      <c r="D204" s="257">
        <v>0</v>
      </c>
      <c r="E204" s="257">
        <v>0.09</v>
      </c>
      <c r="F204" s="257">
        <v>1.32</v>
      </c>
      <c r="G204" s="258">
        <v>0</v>
      </c>
      <c r="H204" s="258">
        <v>1.19</v>
      </c>
      <c r="I204" s="257">
        <v>6.4</v>
      </c>
      <c r="J204" s="240">
        <v>7.59</v>
      </c>
      <c r="K204" s="257">
        <v>0</v>
      </c>
      <c r="L204" s="257">
        <v>0.23</v>
      </c>
      <c r="M204" s="257">
        <v>2.54</v>
      </c>
      <c r="N204" s="259">
        <v>0</v>
      </c>
      <c r="O204" s="259">
        <v>1.86</v>
      </c>
      <c r="P204" s="257">
        <v>2.65</v>
      </c>
      <c r="Q204" s="240">
        <v>4.51</v>
      </c>
      <c r="R204" s="260">
        <f t="shared" si="13"/>
        <v>-3.08</v>
      </c>
      <c r="S204" s="261">
        <f t="shared" si="12"/>
        <v>0.59420289855072461</v>
      </c>
      <c r="U204" s="234" t="str">
        <f>VLOOKUP(A204,'crop 22'!$A$10:$A$785,1,0)</f>
        <v>PRAIANO</v>
      </c>
    </row>
    <row r="205" spans="1:21" ht="12" customHeight="1">
      <c r="A205" s="256" t="s">
        <v>525</v>
      </c>
      <c r="B205" s="256" t="s">
        <v>1227</v>
      </c>
      <c r="C205" s="421" t="s">
        <v>127</v>
      </c>
      <c r="D205" s="257">
        <v>0</v>
      </c>
      <c r="E205" s="257">
        <v>0</v>
      </c>
      <c r="F205" s="257">
        <v>0.15</v>
      </c>
      <c r="G205" s="258">
        <v>0</v>
      </c>
      <c r="H205" s="258">
        <v>0.36</v>
      </c>
      <c r="I205" s="257">
        <v>0.8</v>
      </c>
      <c r="J205" s="240">
        <v>1.1600000000000001</v>
      </c>
      <c r="K205" s="257">
        <v>0</v>
      </c>
      <c r="L205" s="257">
        <v>0</v>
      </c>
      <c r="M205" s="257">
        <v>0.14000000000000001</v>
      </c>
      <c r="N205" s="259">
        <v>0</v>
      </c>
      <c r="O205" s="259">
        <v>0.23</v>
      </c>
      <c r="P205" s="257">
        <v>0.53</v>
      </c>
      <c r="Q205" s="240">
        <v>0.76</v>
      </c>
      <c r="R205" s="260">
        <f t="shared" si="13"/>
        <v>-0.40000000000000013</v>
      </c>
      <c r="S205" s="261">
        <f t="shared" si="12"/>
        <v>0.65517241379310343</v>
      </c>
      <c r="U205" s="234" t="str">
        <f>VLOOKUP(A205,'crop 22'!$A$10:$A$785,1,0)</f>
        <v>RENESI</v>
      </c>
    </row>
    <row r="206" spans="1:21" ht="12" customHeight="1">
      <c r="A206" s="256" t="s">
        <v>728</v>
      </c>
      <c r="B206" s="256" t="s">
        <v>1227</v>
      </c>
      <c r="C206" s="421" t="s">
        <v>127</v>
      </c>
      <c r="D206" s="257">
        <v>0</v>
      </c>
      <c r="E206" s="257">
        <v>0.35</v>
      </c>
      <c r="F206" s="257">
        <v>0</v>
      </c>
      <c r="G206" s="258">
        <v>0</v>
      </c>
      <c r="H206" s="258">
        <v>0</v>
      </c>
      <c r="I206" s="257">
        <v>0.4</v>
      </c>
      <c r="J206" s="240">
        <v>0.4</v>
      </c>
      <c r="K206" s="257">
        <v>0</v>
      </c>
      <c r="L206" s="257">
        <v>0</v>
      </c>
      <c r="M206" s="257">
        <v>0</v>
      </c>
      <c r="N206" s="259">
        <v>0</v>
      </c>
      <c r="O206" s="259">
        <v>0</v>
      </c>
      <c r="P206" s="257">
        <v>0</v>
      </c>
      <c r="Q206" s="240">
        <v>0</v>
      </c>
      <c r="R206" s="260">
        <f t="shared" si="13"/>
        <v>-0.4</v>
      </c>
      <c r="S206" s="261">
        <f t="shared" ref="S206:S221" si="14">Q206/J206</f>
        <v>0</v>
      </c>
      <c r="U206" s="234" t="str">
        <f>VLOOKUP(A206,'crop 22'!$A$10:$A$785,1,0)</f>
        <v>RICH ROMANCE</v>
      </c>
    </row>
    <row r="207" spans="1:21" ht="12" customHeight="1">
      <c r="A207" s="256" t="s">
        <v>730</v>
      </c>
      <c r="B207" s="256" t="s">
        <v>1227</v>
      </c>
      <c r="C207" s="421" t="s">
        <v>127</v>
      </c>
      <c r="D207" s="257">
        <v>0</v>
      </c>
      <c r="E207" s="257">
        <v>0</v>
      </c>
      <c r="F207" s="257">
        <v>0</v>
      </c>
      <c r="G207" s="258">
        <v>0</v>
      </c>
      <c r="H207" s="258">
        <v>0</v>
      </c>
      <c r="I207" s="257">
        <v>0.6</v>
      </c>
      <c r="J207" s="240">
        <v>0.6</v>
      </c>
      <c r="K207" s="257">
        <v>0</v>
      </c>
      <c r="L207" s="257">
        <v>0</v>
      </c>
      <c r="M207" s="257">
        <v>0</v>
      </c>
      <c r="N207" s="259">
        <v>0</v>
      </c>
      <c r="O207" s="259">
        <v>0</v>
      </c>
      <c r="P207" s="257">
        <v>0</v>
      </c>
      <c r="Q207" s="240">
        <v>0</v>
      </c>
      <c r="R207" s="260">
        <f t="shared" si="13"/>
        <v>-0.6</v>
      </c>
      <c r="S207" s="261">
        <f t="shared" si="14"/>
        <v>0</v>
      </c>
      <c r="U207" s="234" t="str">
        <f>VLOOKUP(A207,'crop 22'!$A$10:$A$785,1,0)</f>
        <v>SHARIDA</v>
      </c>
    </row>
    <row r="208" spans="1:21" ht="12" customHeight="1">
      <c r="A208" s="256" t="s">
        <v>44</v>
      </c>
      <c r="B208" s="256" t="s">
        <v>1227</v>
      </c>
      <c r="C208" s="421" t="s">
        <v>127</v>
      </c>
      <c r="D208" s="257">
        <v>0</v>
      </c>
      <c r="E208" s="257">
        <v>0</v>
      </c>
      <c r="F208" s="257">
        <v>0.41</v>
      </c>
      <c r="G208" s="258">
        <v>0</v>
      </c>
      <c r="H208" s="258">
        <v>0.03</v>
      </c>
      <c r="I208" s="257">
        <v>0.54</v>
      </c>
      <c r="J208" s="240">
        <v>0.57000000000000006</v>
      </c>
      <c r="K208" s="257">
        <v>0</v>
      </c>
      <c r="L208" s="257">
        <v>0</v>
      </c>
      <c r="M208" s="257">
        <v>0.47</v>
      </c>
      <c r="N208" s="259">
        <v>0</v>
      </c>
      <c r="O208" s="259">
        <v>0</v>
      </c>
      <c r="P208" s="257">
        <v>0.76</v>
      </c>
      <c r="Q208" s="240">
        <v>0.76</v>
      </c>
      <c r="R208" s="260">
        <f t="shared" si="13"/>
        <v>0.18999999999999995</v>
      </c>
      <c r="S208" s="261">
        <f t="shared" si="14"/>
        <v>1.3333333333333333</v>
      </c>
      <c r="U208" s="234" t="str">
        <f>VLOOKUP(A208,'crop 22'!$A$10:$A$785,1,0)</f>
        <v>SHEILA ZANTRISHEI</v>
      </c>
    </row>
    <row r="209" spans="1:21" ht="12" customHeight="1">
      <c r="A209" s="256" t="s">
        <v>732</v>
      </c>
      <c r="B209" s="256" t="s">
        <v>1227</v>
      </c>
      <c r="C209" s="421" t="s">
        <v>127</v>
      </c>
      <c r="D209" s="257">
        <v>0</v>
      </c>
      <c r="E209" s="257">
        <v>0.39</v>
      </c>
      <c r="F209" s="257">
        <v>0</v>
      </c>
      <c r="G209" s="258">
        <v>0</v>
      </c>
      <c r="H209" s="258">
        <v>0</v>
      </c>
      <c r="I209" s="257">
        <v>0.54</v>
      </c>
      <c r="J209" s="240">
        <v>0.54</v>
      </c>
      <c r="K209" s="257">
        <v>0</v>
      </c>
      <c r="L209" s="257">
        <v>0</v>
      </c>
      <c r="M209" s="257">
        <v>0</v>
      </c>
      <c r="N209" s="259">
        <v>0</v>
      </c>
      <c r="O209" s="259">
        <v>0</v>
      </c>
      <c r="P209" s="257">
        <v>0</v>
      </c>
      <c r="Q209" s="240">
        <v>0</v>
      </c>
      <c r="R209" s="260">
        <f t="shared" si="13"/>
        <v>-0.54</v>
      </c>
      <c r="S209" s="261">
        <f t="shared" si="14"/>
        <v>0</v>
      </c>
      <c r="U209" s="234" t="str">
        <f>VLOOKUP(A209,'crop 22'!$A$10:$A$785,1,0)</f>
        <v>SMART ROMANCE</v>
      </c>
    </row>
    <row r="210" spans="1:21" ht="12" customHeight="1">
      <c r="A210" s="256" t="s">
        <v>1335</v>
      </c>
      <c r="B210" s="256" t="s">
        <v>1227</v>
      </c>
      <c r="C210" s="421" t="s">
        <v>127</v>
      </c>
      <c r="D210" s="257">
        <v>0</v>
      </c>
      <c r="E210" s="257">
        <v>0</v>
      </c>
      <c r="F210" s="257">
        <v>0</v>
      </c>
      <c r="G210" s="258">
        <v>0</v>
      </c>
      <c r="H210" s="258">
        <v>0</v>
      </c>
      <c r="I210" s="257">
        <v>0.05</v>
      </c>
      <c r="J210" s="240">
        <v>0.05</v>
      </c>
      <c r="K210" s="257">
        <v>0</v>
      </c>
      <c r="L210" s="257">
        <v>0</v>
      </c>
      <c r="M210" s="257">
        <v>0.02</v>
      </c>
      <c r="N210" s="259">
        <v>0</v>
      </c>
      <c r="O210" s="259">
        <v>0</v>
      </c>
      <c r="P210" s="257">
        <v>0.02</v>
      </c>
      <c r="Q210" s="240">
        <v>0.02</v>
      </c>
      <c r="R210" s="260">
        <f t="shared" si="13"/>
        <v>-3.0000000000000002E-2</v>
      </c>
      <c r="S210" s="261">
        <f t="shared" si="14"/>
        <v>0.39999999999999997</v>
      </c>
      <c r="U210" s="234" t="str">
        <f>VLOOKUP(A210,'crop 22'!$A$10:$A$785,1,0)</f>
        <v>SOFT ROMANCE</v>
      </c>
    </row>
    <row r="211" spans="1:21" ht="12" customHeight="1">
      <c r="A211" s="256" t="s">
        <v>46</v>
      </c>
      <c r="B211" s="256" t="s">
        <v>1227</v>
      </c>
      <c r="C211" s="421" t="s">
        <v>127</v>
      </c>
      <c r="D211" s="257">
        <v>0.11</v>
      </c>
      <c r="E211" s="257">
        <v>7.61</v>
      </c>
      <c r="F211" s="257">
        <v>23.57</v>
      </c>
      <c r="G211" s="258">
        <v>0</v>
      </c>
      <c r="H211" s="258">
        <v>17.95</v>
      </c>
      <c r="I211" s="257">
        <v>123.92</v>
      </c>
      <c r="J211" s="240">
        <v>141.87</v>
      </c>
      <c r="K211" s="257">
        <v>0.12</v>
      </c>
      <c r="L211" s="257">
        <v>7.99</v>
      </c>
      <c r="M211" s="257">
        <v>26</v>
      </c>
      <c r="N211" s="259">
        <v>0</v>
      </c>
      <c r="O211" s="259">
        <v>28.79</v>
      </c>
      <c r="P211" s="257">
        <v>85.31</v>
      </c>
      <c r="Q211" s="240">
        <v>114.1</v>
      </c>
      <c r="R211" s="260">
        <f t="shared" si="13"/>
        <v>-27.77000000000001</v>
      </c>
      <c r="S211" s="261">
        <f t="shared" si="14"/>
        <v>0.80425741876365675</v>
      </c>
      <c r="U211" s="234" t="str">
        <f>VLOOKUP(A211,'crop 22'!$A$10:$A$785,1,0)</f>
        <v>SORBONNE</v>
      </c>
    </row>
    <row r="212" spans="1:21" ht="12" customHeight="1">
      <c r="A212" s="256" t="s">
        <v>47</v>
      </c>
      <c r="B212" s="256" t="s">
        <v>1227</v>
      </c>
      <c r="C212" s="421" t="s">
        <v>127</v>
      </c>
      <c r="D212" s="257">
        <v>0.01</v>
      </c>
      <c r="E212" s="257">
        <v>0</v>
      </c>
      <c r="F212" s="257">
        <v>1.43</v>
      </c>
      <c r="G212" s="258">
        <v>0</v>
      </c>
      <c r="H212" s="258">
        <v>2.0499999999999998</v>
      </c>
      <c r="I212" s="257">
        <v>1.62</v>
      </c>
      <c r="J212" s="240">
        <v>3.67</v>
      </c>
      <c r="K212" s="257">
        <v>0.01</v>
      </c>
      <c r="L212" s="257">
        <v>0</v>
      </c>
      <c r="M212" s="257">
        <v>0.47</v>
      </c>
      <c r="N212" s="259">
        <v>0</v>
      </c>
      <c r="O212" s="259">
        <v>2.5299999999999998</v>
      </c>
      <c r="P212" s="257">
        <v>1.63</v>
      </c>
      <c r="Q212" s="240">
        <v>4.16</v>
      </c>
      <c r="R212" s="260">
        <f t="shared" si="13"/>
        <v>0.49000000000000021</v>
      </c>
      <c r="S212" s="261">
        <f t="shared" si="14"/>
        <v>1.1335149863760219</v>
      </c>
      <c r="U212" s="234" t="str">
        <f>VLOOKUP(A212,'crop 22'!$A$10:$A$785,1,0)</f>
        <v>SOUVENIR</v>
      </c>
    </row>
    <row r="213" spans="1:21" ht="12" customHeight="1">
      <c r="A213" s="435" t="s">
        <v>1338</v>
      </c>
      <c r="B213" s="256" t="s">
        <v>1227</v>
      </c>
      <c r="C213" s="421" t="s">
        <v>1369</v>
      </c>
      <c r="D213" s="257">
        <v>0</v>
      </c>
      <c r="E213" s="257">
        <v>0</v>
      </c>
      <c r="F213" s="257">
        <v>0.32</v>
      </c>
      <c r="G213" s="258">
        <v>0</v>
      </c>
      <c r="H213" s="258">
        <v>0</v>
      </c>
      <c r="I213" s="257">
        <v>0.02</v>
      </c>
      <c r="J213" s="240">
        <v>0.02</v>
      </c>
      <c r="K213" s="257">
        <v>0</v>
      </c>
      <c r="L213" s="257">
        <v>0</v>
      </c>
      <c r="M213" s="257">
        <v>0.09</v>
      </c>
      <c r="N213" s="259">
        <v>0</v>
      </c>
      <c r="O213" s="259">
        <v>0</v>
      </c>
      <c r="P213" s="257">
        <v>0.17</v>
      </c>
      <c r="Q213" s="240">
        <v>0.17</v>
      </c>
      <c r="R213" s="260">
        <f t="shared" si="13"/>
        <v>0.15000000000000002</v>
      </c>
      <c r="S213" s="261">
        <f t="shared" si="14"/>
        <v>8.5</v>
      </c>
      <c r="U213" s="234" t="str">
        <f>VLOOKUP(A213,'crop 22'!$A$10:$A$785,1,0)</f>
        <v>SUNLIGHT EXPRESS</v>
      </c>
    </row>
    <row r="214" spans="1:21" ht="12" customHeight="1">
      <c r="A214" s="256" t="s">
        <v>734</v>
      </c>
      <c r="B214" s="256" t="s">
        <v>1227</v>
      </c>
      <c r="C214" s="421" t="s">
        <v>127</v>
      </c>
      <c r="D214" s="257">
        <v>0</v>
      </c>
      <c r="E214" s="257">
        <v>7.0000000000000007E-2</v>
      </c>
      <c r="F214" s="257">
        <v>0</v>
      </c>
      <c r="G214" s="258">
        <v>0</v>
      </c>
      <c r="H214" s="258">
        <v>0</v>
      </c>
      <c r="I214" s="257">
        <v>0.11</v>
      </c>
      <c r="J214" s="240">
        <v>0.11</v>
      </c>
      <c r="K214" s="257">
        <v>0</v>
      </c>
      <c r="L214" s="257">
        <v>0</v>
      </c>
      <c r="M214" s="257">
        <v>0</v>
      </c>
      <c r="N214" s="259">
        <v>0</v>
      </c>
      <c r="O214" s="259">
        <v>0</v>
      </c>
      <c r="P214" s="257">
        <v>0</v>
      </c>
      <c r="Q214" s="240">
        <v>0</v>
      </c>
      <c r="R214" s="260">
        <f t="shared" si="13"/>
        <v>-0.11</v>
      </c>
      <c r="S214" s="261">
        <f t="shared" si="14"/>
        <v>0</v>
      </c>
      <c r="U214" s="234" t="str">
        <f>VLOOKUP(A214,'crop 22'!$A$10:$A$785,1,0)</f>
        <v>SWEET ROMANCE</v>
      </c>
    </row>
    <row r="215" spans="1:21" ht="12" customHeight="1">
      <c r="A215" s="256" t="s">
        <v>176</v>
      </c>
      <c r="B215" s="256" t="s">
        <v>1227</v>
      </c>
      <c r="C215" s="421" t="s">
        <v>127</v>
      </c>
      <c r="D215" s="257">
        <v>0</v>
      </c>
      <c r="E215" s="257">
        <v>0</v>
      </c>
      <c r="F215" s="257">
        <v>0.74</v>
      </c>
      <c r="G215" s="258">
        <v>0</v>
      </c>
      <c r="H215" s="258">
        <v>1.05</v>
      </c>
      <c r="I215" s="257">
        <v>2.0699999999999998</v>
      </c>
      <c r="J215" s="240">
        <v>3.12</v>
      </c>
      <c r="K215" s="257">
        <v>0</v>
      </c>
      <c r="L215" s="257">
        <v>0</v>
      </c>
      <c r="M215" s="257">
        <v>0.66</v>
      </c>
      <c r="N215" s="259">
        <v>0</v>
      </c>
      <c r="O215" s="259">
        <v>0.48</v>
      </c>
      <c r="P215" s="257">
        <v>1.74</v>
      </c>
      <c r="Q215" s="240">
        <v>2.2199999999999998</v>
      </c>
      <c r="R215" s="260">
        <f t="shared" si="13"/>
        <v>-0.90000000000000036</v>
      </c>
      <c r="S215" s="261">
        <f t="shared" si="14"/>
        <v>0.71153846153846145</v>
      </c>
      <c r="U215" s="234" t="str">
        <f>VLOOKUP(A215,'crop 22'!$A$10:$A$785,1,0)</f>
        <v>THE EDGE</v>
      </c>
    </row>
    <row r="216" spans="1:21" ht="12" customHeight="1">
      <c r="A216" s="256" t="s">
        <v>736</v>
      </c>
      <c r="B216" s="256" t="s">
        <v>1227</v>
      </c>
      <c r="C216" s="421" t="s">
        <v>127</v>
      </c>
      <c r="D216" s="257">
        <v>0</v>
      </c>
      <c r="E216" s="257">
        <v>0</v>
      </c>
      <c r="F216" s="257">
        <v>0.21</v>
      </c>
      <c r="G216" s="258">
        <v>0</v>
      </c>
      <c r="H216" s="258">
        <v>0</v>
      </c>
      <c r="I216" s="257">
        <v>0.05</v>
      </c>
      <c r="J216" s="240">
        <v>0.05</v>
      </c>
      <c r="K216" s="257">
        <v>0</v>
      </c>
      <c r="L216" s="257">
        <v>0</v>
      </c>
      <c r="M216" s="257">
        <v>0.12</v>
      </c>
      <c r="N216" s="259">
        <v>0</v>
      </c>
      <c r="O216" s="259">
        <v>0</v>
      </c>
      <c r="P216" s="257">
        <v>0.23</v>
      </c>
      <c r="Q216" s="240">
        <v>0.23</v>
      </c>
      <c r="R216" s="260">
        <f t="shared" si="13"/>
        <v>0.18</v>
      </c>
      <c r="S216" s="261">
        <f t="shared" si="14"/>
        <v>4.5999999999999996</v>
      </c>
    </row>
    <row r="217" spans="1:21" ht="12" customHeight="1">
      <c r="A217" s="256" t="s">
        <v>309</v>
      </c>
      <c r="B217" s="256" t="s">
        <v>1227</v>
      </c>
      <c r="C217" s="421" t="s">
        <v>127</v>
      </c>
      <c r="D217" s="257">
        <v>0.01</v>
      </c>
      <c r="E217" s="257">
        <v>2.13</v>
      </c>
      <c r="F217" s="257">
        <v>0.92</v>
      </c>
      <c r="G217" s="258">
        <v>0</v>
      </c>
      <c r="H217" s="258">
        <v>1.61</v>
      </c>
      <c r="I217" s="257">
        <v>4.91</v>
      </c>
      <c r="J217" s="240">
        <v>6.5200000000000005</v>
      </c>
      <c r="K217" s="257">
        <v>0</v>
      </c>
      <c r="L217" s="257">
        <v>0.75</v>
      </c>
      <c r="M217" s="257">
        <v>1.02</v>
      </c>
      <c r="N217" s="259">
        <v>0</v>
      </c>
      <c r="O217" s="259">
        <v>3.68</v>
      </c>
      <c r="P217" s="257">
        <v>7.26</v>
      </c>
      <c r="Q217" s="240">
        <v>10.94</v>
      </c>
      <c r="R217" s="260">
        <f t="shared" si="13"/>
        <v>4.419999999999999</v>
      </c>
      <c r="S217" s="261">
        <f t="shared" si="14"/>
        <v>1.6779141104294477</v>
      </c>
    </row>
    <row r="218" spans="1:21" ht="12" customHeight="1">
      <c r="A218" s="256" t="s">
        <v>376</v>
      </c>
      <c r="B218" s="256" t="s">
        <v>1227</v>
      </c>
      <c r="C218" s="421" t="s">
        <v>397</v>
      </c>
      <c r="D218" s="257">
        <v>0</v>
      </c>
      <c r="E218" s="257">
        <v>0</v>
      </c>
      <c r="F218" s="257">
        <v>0.79</v>
      </c>
      <c r="G218" s="258">
        <v>0</v>
      </c>
      <c r="H218" s="258">
        <v>7.0000000000000007E-2</v>
      </c>
      <c r="I218" s="257">
        <v>1.84</v>
      </c>
      <c r="J218" s="240">
        <v>1.9100000000000001</v>
      </c>
      <c r="K218" s="257">
        <v>0</v>
      </c>
      <c r="L218" s="257">
        <v>0</v>
      </c>
      <c r="M218" s="257">
        <v>2.29</v>
      </c>
      <c r="N218" s="259">
        <v>0</v>
      </c>
      <c r="O218" s="259">
        <v>0.23</v>
      </c>
      <c r="P218" s="257">
        <v>2.09</v>
      </c>
      <c r="Q218" s="240">
        <v>2.3199999999999998</v>
      </c>
      <c r="R218" s="260">
        <f t="shared" si="13"/>
        <v>0.4099999999999997</v>
      </c>
      <c r="S218" s="261">
        <f t="shared" si="14"/>
        <v>1.2146596858638741</v>
      </c>
      <c r="U218" s="234" t="str">
        <f>VLOOKUP(A218,'crop 22'!$A$10:$A$785,1,0)</f>
        <v>ACCOLADE</v>
      </c>
    </row>
    <row r="219" spans="1:21" ht="12" customHeight="1">
      <c r="A219" s="256" t="s">
        <v>1229</v>
      </c>
      <c r="B219" s="256" t="s">
        <v>1227</v>
      </c>
      <c r="C219" s="421" t="s">
        <v>397</v>
      </c>
      <c r="D219" s="257">
        <v>0</v>
      </c>
      <c r="E219" s="257">
        <v>0</v>
      </c>
      <c r="F219" s="257">
        <v>0</v>
      </c>
      <c r="G219" s="258">
        <v>0</v>
      </c>
      <c r="H219" s="258">
        <v>0</v>
      </c>
      <c r="I219" s="257">
        <v>0.09</v>
      </c>
      <c r="J219" s="240">
        <v>0.09</v>
      </c>
      <c r="K219" s="257">
        <v>0</v>
      </c>
      <c r="L219" s="257">
        <v>0</v>
      </c>
      <c r="M219" s="257">
        <v>0</v>
      </c>
      <c r="N219" s="259">
        <v>0</v>
      </c>
      <c r="O219" s="259">
        <v>0</v>
      </c>
      <c r="P219" s="257">
        <v>0.04</v>
      </c>
      <c r="Q219" s="240">
        <v>0.04</v>
      </c>
      <c r="R219" s="260">
        <f t="shared" si="13"/>
        <v>-4.9999999999999996E-2</v>
      </c>
      <c r="S219" s="261">
        <f t="shared" si="14"/>
        <v>0.44444444444444448</v>
      </c>
      <c r="U219" s="234" t="str">
        <f>VLOOKUP(A219,'crop 22'!$A$10:$A$785,1,0)</f>
        <v>ALANNO</v>
      </c>
    </row>
    <row r="220" spans="1:21" ht="12" customHeight="1">
      <c r="A220" s="256" t="s">
        <v>377</v>
      </c>
      <c r="B220" s="256" t="s">
        <v>1227</v>
      </c>
      <c r="C220" s="421" t="s">
        <v>397</v>
      </c>
      <c r="D220" s="257">
        <v>0</v>
      </c>
      <c r="E220" s="257">
        <v>0</v>
      </c>
      <c r="F220" s="257">
        <v>1.42</v>
      </c>
      <c r="G220" s="258">
        <v>0</v>
      </c>
      <c r="H220" s="258">
        <v>0.09</v>
      </c>
      <c r="I220" s="257">
        <v>1.79</v>
      </c>
      <c r="J220" s="240">
        <v>1.8800000000000001</v>
      </c>
      <c r="K220" s="257">
        <v>0</v>
      </c>
      <c r="L220" s="257">
        <v>0</v>
      </c>
      <c r="M220" s="257">
        <v>1.77</v>
      </c>
      <c r="N220" s="259">
        <v>0</v>
      </c>
      <c r="O220" s="259">
        <v>0.18</v>
      </c>
      <c r="P220" s="257">
        <v>4.0199999999999996</v>
      </c>
      <c r="Q220" s="240">
        <v>4.1999999999999993</v>
      </c>
      <c r="R220" s="260">
        <f t="shared" si="13"/>
        <v>2.3199999999999994</v>
      </c>
      <c r="S220" s="261">
        <f t="shared" si="14"/>
        <v>2.2340425531914887</v>
      </c>
      <c r="U220" s="234" t="str">
        <f>VLOOKUP(A220,'crop 22'!$A$10:$A$785,1,0)</f>
        <v>AMISTAD</v>
      </c>
    </row>
    <row r="221" spans="1:21" ht="12" customHeight="1">
      <c r="A221" s="256" t="s">
        <v>433</v>
      </c>
      <c r="B221" s="256" t="s">
        <v>1227</v>
      </c>
      <c r="C221" s="421" t="s">
        <v>397</v>
      </c>
      <c r="D221" s="257">
        <v>0</v>
      </c>
      <c r="E221" s="257">
        <v>7.0000000000000007E-2</v>
      </c>
      <c r="F221" s="257">
        <v>2.6</v>
      </c>
      <c r="G221" s="258">
        <v>0</v>
      </c>
      <c r="H221" s="258">
        <v>0.64</v>
      </c>
      <c r="I221" s="257">
        <v>9.6199999999999992</v>
      </c>
      <c r="J221" s="240">
        <v>10.26</v>
      </c>
      <c r="K221" s="257">
        <v>0</v>
      </c>
      <c r="L221" s="257">
        <v>0.27</v>
      </c>
      <c r="M221" s="257">
        <v>3.07</v>
      </c>
      <c r="N221" s="259">
        <v>0</v>
      </c>
      <c r="O221" s="259">
        <v>2.39</v>
      </c>
      <c r="P221" s="257">
        <v>9.74</v>
      </c>
      <c r="Q221" s="240">
        <v>12.13</v>
      </c>
      <c r="R221" s="260">
        <f t="shared" si="13"/>
        <v>1.870000000000001</v>
      </c>
      <c r="S221" s="261">
        <f t="shared" si="14"/>
        <v>1.1822612085769981</v>
      </c>
      <c r="U221" s="234" t="str">
        <f>VLOOKUP(A221,'crop 22'!$A$10:$A$785,1,0)</f>
        <v>ANOUSKA DL111067</v>
      </c>
    </row>
    <row r="222" spans="1:21" ht="12" customHeight="1">
      <c r="A222" s="256" t="s">
        <v>700</v>
      </c>
      <c r="B222" s="256" t="s">
        <v>1227</v>
      </c>
      <c r="C222" s="421" t="s">
        <v>397</v>
      </c>
      <c r="D222" s="257">
        <v>0</v>
      </c>
      <c r="E222" s="257">
        <v>0</v>
      </c>
      <c r="F222" s="257">
        <v>0.09</v>
      </c>
      <c r="G222" s="258">
        <v>0</v>
      </c>
      <c r="H222" s="258">
        <v>0</v>
      </c>
      <c r="I222" s="257">
        <v>0.28000000000000003</v>
      </c>
      <c r="J222" s="240">
        <v>0.28000000000000003</v>
      </c>
      <c r="K222" s="257">
        <v>0</v>
      </c>
      <c r="L222" s="257">
        <v>0</v>
      </c>
      <c r="M222" s="257">
        <v>0</v>
      </c>
      <c r="N222" s="259">
        <v>0</v>
      </c>
      <c r="O222" s="259">
        <v>0</v>
      </c>
      <c r="P222" s="257">
        <v>0</v>
      </c>
      <c r="Q222" s="240">
        <v>0</v>
      </c>
      <c r="R222" s="260"/>
      <c r="S222" s="261"/>
      <c r="U222" s="234" t="str">
        <f>VLOOKUP(A222,'crop 22'!$A$10:$A$785,1,0)</f>
        <v>BEAUTYTREND</v>
      </c>
    </row>
    <row r="223" spans="1:21" ht="12" customHeight="1">
      <c r="A223" s="256" t="s">
        <v>738</v>
      </c>
      <c r="B223" s="256" t="s">
        <v>1227</v>
      </c>
      <c r="C223" s="421" t="s">
        <v>397</v>
      </c>
      <c r="D223" s="257">
        <v>0</v>
      </c>
      <c r="E223" s="257">
        <v>0.02</v>
      </c>
      <c r="F223" s="257">
        <v>0</v>
      </c>
      <c r="G223" s="258">
        <v>0</v>
      </c>
      <c r="H223" s="258">
        <v>0</v>
      </c>
      <c r="I223" s="257">
        <v>0.16</v>
      </c>
      <c r="J223" s="240">
        <v>0.16</v>
      </c>
      <c r="K223" s="257">
        <v>0</v>
      </c>
      <c r="L223" s="257">
        <v>0.16</v>
      </c>
      <c r="M223" s="257">
        <v>0.24</v>
      </c>
      <c r="N223" s="259">
        <v>0</v>
      </c>
      <c r="O223" s="259">
        <v>0</v>
      </c>
      <c r="P223" s="257">
        <v>0.2</v>
      </c>
      <c r="Q223" s="240">
        <v>0.2</v>
      </c>
      <c r="R223" s="260">
        <f t="shared" ref="R223:R286" si="15">Q223-J223</f>
        <v>4.0000000000000008E-2</v>
      </c>
      <c r="S223" s="261">
        <f t="shared" ref="S223:S234" si="16">Q223/J223</f>
        <v>1.25</v>
      </c>
      <c r="U223" s="234" t="str">
        <f>VLOOKUP(A223,'crop 22'!$A$10:$A$785,1,0)</f>
        <v>CANOVA</v>
      </c>
    </row>
    <row r="224" spans="1:21" ht="12" customHeight="1">
      <c r="A224" s="256" t="s">
        <v>586</v>
      </c>
      <c r="B224" s="256" t="s">
        <v>1227</v>
      </c>
      <c r="C224" s="421" t="s">
        <v>397</v>
      </c>
      <c r="D224" s="257">
        <v>0</v>
      </c>
      <c r="E224" s="257">
        <v>0</v>
      </c>
      <c r="F224" s="257">
        <v>0.23</v>
      </c>
      <c r="G224" s="258">
        <v>0</v>
      </c>
      <c r="H224" s="258">
        <v>0.25</v>
      </c>
      <c r="I224" s="257">
        <v>0.59</v>
      </c>
      <c r="J224" s="240">
        <v>0.84</v>
      </c>
      <c r="K224" s="257">
        <v>0</v>
      </c>
      <c r="L224" s="257">
        <v>0</v>
      </c>
      <c r="M224" s="257">
        <v>0.34</v>
      </c>
      <c r="N224" s="259">
        <v>0</v>
      </c>
      <c r="O224" s="259">
        <v>0</v>
      </c>
      <c r="P224" s="257">
        <v>1.1499999999999999</v>
      </c>
      <c r="Q224" s="240">
        <v>1.1499999999999999</v>
      </c>
      <c r="R224" s="260">
        <f t="shared" si="15"/>
        <v>0.30999999999999994</v>
      </c>
      <c r="S224" s="261">
        <f t="shared" si="16"/>
        <v>1.3690476190476191</v>
      </c>
      <c r="U224" s="234" t="str">
        <f>VLOOKUP(A224,'crop 22'!$A$10:$A$785,1,0)</f>
        <v>CASERTA</v>
      </c>
    </row>
    <row r="225" spans="1:21" ht="12" customHeight="1">
      <c r="A225" s="256" t="s">
        <v>740</v>
      </c>
      <c r="B225" s="256" t="s">
        <v>1227</v>
      </c>
      <c r="C225" s="421" t="s">
        <v>397</v>
      </c>
      <c r="D225" s="257">
        <v>0</v>
      </c>
      <c r="E225" s="257">
        <v>0</v>
      </c>
      <c r="F225" s="257">
        <v>0</v>
      </c>
      <c r="G225" s="258">
        <v>0</v>
      </c>
      <c r="H225" s="258">
        <v>0</v>
      </c>
      <c r="I225" s="257">
        <v>0.26</v>
      </c>
      <c r="J225" s="240">
        <v>0.26</v>
      </c>
      <c r="K225" s="257">
        <v>0</v>
      </c>
      <c r="L225" s="257">
        <v>7.0000000000000007E-2</v>
      </c>
      <c r="M225" s="257">
        <v>0.24</v>
      </c>
      <c r="N225" s="259">
        <v>0</v>
      </c>
      <c r="O225" s="259">
        <v>0</v>
      </c>
      <c r="P225" s="257">
        <v>0.24</v>
      </c>
      <c r="Q225" s="240">
        <v>0.24</v>
      </c>
      <c r="R225" s="260">
        <f t="shared" si="15"/>
        <v>-2.0000000000000018E-2</v>
      </c>
      <c r="S225" s="261">
        <f t="shared" si="16"/>
        <v>0.92307692307692302</v>
      </c>
      <c r="U225" s="234" t="str">
        <f>VLOOKUP(A225,'crop 22'!$A$10:$A$785,1,0)</f>
        <v>CONCORDE</v>
      </c>
    </row>
    <row r="226" spans="1:21" ht="12" customHeight="1">
      <c r="A226" s="256" t="s">
        <v>742</v>
      </c>
      <c r="B226" s="256" t="s">
        <v>1227</v>
      </c>
      <c r="C226" s="421" t="s">
        <v>397</v>
      </c>
      <c r="D226" s="257">
        <v>0</v>
      </c>
      <c r="E226" s="257">
        <v>0</v>
      </c>
      <c r="F226" s="257">
        <v>0.18</v>
      </c>
      <c r="G226" s="258">
        <v>0</v>
      </c>
      <c r="H226" s="258">
        <v>0.03</v>
      </c>
      <c r="I226" s="257">
        <v>0.14000000000000001</v>
      </c>
      <c r="J226" s="240">
        <v>0.17</v>
      </c>
      <c r="K226" s="257">
        <v>0</v>
      </c>
      <c r="L226" s="257">
        <v>0</v>
      </c>
      <c r="M226" s="257">
        <v>0.12</v>
      </c>
      <c r="N226" s="259">
        <v>0</v>
      </c>
      <c r="O226" s="259">
        <v>0</v>
      </c>
      <c r="P226" s="257">
        <v>0.3</v>
      </c>
      <c r="Q226" s="240">
        <v>0.3</v>
      </c>
      <c r="R226" s="260">
        <f t="shared" si="15"/>
        <v>0.12999999999999998</v>
      </c>
      <c r="S226" s="261">
        <f t="shared" si="16"/>
        <v>1.7647058823529409</v>
      </c>
      <c r="U226" s="234" t="str">
        <f>VLOOKUP(A226,'crop 22'!$A$10:$A$785,1,0)</f>
        <v>CURIOSITY</v>
      </c>
    </row>
    <row r="227" spans="1:21" ht="12" customHeight="1">
      <c r="A227" s="256" t="s">
        <v>381</v>
      </c>
      <c r="B227" s="256" t="s">
        <v>1227</v>
      </c>
      <c r="C227" s="421" t="s">
        <v>397</v>
      </c>
      <c r="D227" s="257">
        <v>0</v>
      </c>
      <c r="E227" s="257">
        <v>0</v>
      </c>
      <c r="F227" s="257">
        <v>2.17</v>
      </c>
      <c r="G227" s="258">
        <v>0</v>
      </c>
      <c r="H227" s="258">
        <v>0.04</v>
      </c>
      <c r="I227" s="257">
        <v>3.27</v>
      </c>
      <c r="J227" s="240">
        <v>3.31</v>
      </c>
      <c r="K227" s="257">
        <v>0</v>
      </c>
      <c r="L227" s="257">
        <v>0</v>
      </c>
      <c r="M227" s="257">
        <v>3.57</v>
      </c>
      <c r="N227" s="259">
        <v>0</v>
      </c>
      <c r="O227" s="259">
        <v>0.35</v>
      </c>
      <c r="P227" s="257">
        <v>6.93</v>
      </c>
      <c r="Q227" s="240">
        <v>7.2799999999999994</v>
      </c>
      <c r="R227" s="260">
        <f t="shared" si="15"/>
        <v>3.9699999999999993</v>
      </c>
      <c r="S227" s="261">
        <f t="shared" si="16"/>
        <v>2.1993957703927491</v>
      </c>
      <c r="U227" s="234" t="str">
        <f>VLOOKUP(A227,'crop 22'!$A$10:$A$785,1,0)</f>
        <v>DIANTHA</v>
      </c>
    </row>
    <row r="228" spans="1:21" ht="12" customHeight="1">
      <c r="A228" s="256" t="s">
        <v>743</v>
      </c>
      <c r="B228" s="256" t="s">
        <v>1227</v>
      </c>
      <c r="C228" s="421" t="s">
        <v>397</v>
      </c>
      <c r="D228" s="257">
        <v>0</v>
      </c>
      <c r="E228" s="257">
        <v>0.12</v>
      </c>
      <c r="F228" s="257">
        <v>0</v>
      </c>
      <c r="G228" s="258">
        <v>0</v>
      </c>
      <c r="H228" s="258">
        <v>0.04</v>
      </c>
      <c r="I228" s="257">
        <v>0.84</v>
      </c>
      <c r="J228" s="240">
        <v>0.88</v>
      </c>
      <c r="K228" s="257">
        <v>0</v>
      </c>
      <c r="L228" s="257">
        <v>0.2</v>
      </c>
      <c r="M228" s="257">
        <v>0.38</v>
      </c>
      <c r="N228" s="259">
        <v>0</v>
      </c>
      <c r="O228" s="259">
        <v>0.11</v>
      </c>
      <c r="P228" s="257">
        <v>0.09</v>
      </c>
      <c r="Q228" s="240">
        <v>0.2</v>
      </c>
      <c r="R228" s="260">
        <f t="shared" si="15"/>
        <v>-0.67999999999999994</v>
      </c>
      <c r="S228" s="261">
        <f t="shared" si="16"/>
        <v>0.22727272727272729</v>
      </c>
      <c r="U228" s="234" t="str">
        <f>VLOOKUP(A228,'crop 22'!$A$10:$A$785,1,0)</f>
        <v>DOUBLE DIAMOND</v>
      </c>
    </row>
    <row r="229" spans="1:21" ht="12" customHeight="1">
      <c r="A229" s="256" t="s">
        <v>745</v>
      </c>
      <c r="B229" s="256" t="s">
        <v>1227</v>
      </c>
      <c r="C229" s="421" t="s">
        <v>397</v>
      </c>
      <c r="D229" s="257">
        <v>0</v>
      </c>
      <c r="E229" s="257">
        <v>0</v>
      </c>
      <c r="F229" s="257">
        <v>0.26</v>
      </c>
      <c r="G229" s="258">
        <v>0</v>
      </c>
      <c r="H229" s="258">
        <v>0</v>
      </c>
      <c r="I229" s="257">
        <v>0.6</v>
      </c>
      <c r="J229" s="240">
        <v>0.6</v>
      </c>
      <c r="K229" s="257">
        <v>0</v>
      </c>
      <c r="L229" s="257">
        <v>0</v>
      </c>
      <c r="M229" s="257">
        <v>0.35</v>
      </c>
      <c r="N229" s="259">
        <v>0</v>
      </c>
      <c r="O229" s="259">
        <v>0.03</v>
      </c>
      <c r="P229" s="257">
        <v>0.56999999999999995</v>
      </c>
      <c r="Q229" s="240">
        <v>0.6</v>
      </c>
      <c r="R229" s="260">
        <f t="shared" si="15"/>
        <v>0</v>
      </c>
      <c r="S229" s="261">
        <f t="shared" si="16"/>
        <v>1</v>
      </c>
      <c r="U229" s="234" t="str">
        <f>VLOOKUP(A229,'crop 22'!$A$10:$A$785,1,0)</f>
        <v>DREAMLINE</v>
      </c>
    </row>
    <row r="230" spans="1:21" ht="12" customHeight="1">
      <c r="A230" s="256" t="s">
        <v>1274</v>
      </c>
      <c r="B230" s="256" t="s">
        <v>1227</v>
      </c>
      <c r="C230" s="421" t="s">
        <v>1374</v>
      </c>
      <c r="D230" s="257">
        <v>0</v>
      </c>
      <c r="E230" s="257">
        <v>0</v>
      </c>
      <c r="F230" s="257">
        <v>0</v>
      </c>
      <c r="G230" s="258">
        <v>0</v>
      </c>
      <c r="H230" s="258">
        <v>0</v>
      </c>
      <c r="I230" s="257">
        <v>0.04</v>
      </c>
      <c r="J230" s="240">
        <v>0.04</v>
      </c>
      <c r="K230" s="257">
        <v>0</v>
      </c>
      <c r="L230" s="257">
        <v>0</v>
      </c>
      <c r="M230" s="257">
        <v>0</v>
      </c>
      <c r="N230" s="259">
        <v>0</v>
      </c>
      <c r="O230" s="259">
        <v>0</v>
      </c>
      <c r="P230" s="257">
        <v>0.12</v>
      </c>
      <c r="Q230" s="240">
        <v>0.12</v>
      </c>
      <c r="R230" s="260">
        <f t="shared" si="15"/>
        <v>7.9999999999999988E-2</v>
      </c>
      <c r="S230" s="261">
        <f t="shared" si="16"/>
        <v>3</v>
      </c>
      <c r="U230" s="234" t="str">
        <f>VLOOKUP(A230,'crop 22'!$A$10:$A$785,1,0)</f>
        <v>HUIS TEN BOSCH</v>
      </c>
    </row>
    <row r="231" spans="1:21" ht="12" customHeight="1">
      <c r="A231" s="256" t="s">
        <v>438</v>
      </c>
      <c r="B231" s="256" t="s">
        <v>1227</v>
      </c>
      <c r="C231" s="421" t="s">
        <v>397</v>
      </c>
      <c r="D231" s="257">
        <v>0</v>
      </c>
      <c r="E231" s="257">
        <v>0.47</v>
      </c>
      <c r="F231" s="257">
        <v>1.08</v>
      </c>
      <c r="G231" s="258">
        <v>0</v>
      </c>
      <c r="H231" s="258">
        <v>1</v>
      </c>
      <c r="I231" s="257">
        <v>3.38</v>
      </c>
      <c r="J231" s="240">
        <v>4.38</v>
      </c>
      <c r="K231" s="257">
        <v>0</v>
      </c>
      <c r="L231" s="257">
        <v>0</v>
      </c>
      <c r="M231" s="257">
        <v>2.76</v>
      </c>
      <c r="N231" s="259">
        <v>0</v>
      </c>
      <c r="O231" s="259">
        <v>0.44</v>
      </c>
      <c r="P231" s="257">
        <v>3.42</v>
      </c>
      <c r="Q231" s="240">
        <v>3.86</v>
      </c>
      <c r="R231" s="260">
        <f t="shared" si="15"/>
        <v>-0.52</v>
      </c>
      <c r="S231" s="261">
        <f t="shared" si="16"/>
        <v>0.88127853881278539</v>
      </c>
      <c r="U231" s="234" t="str">
        <f>VLOOKUP(A231,'crop 22'!$A$10:$A$785,1,0)</f>
        <v>KADANGO</v>
      </c>
    </row>
    <row r="232" spans="1:21" ht="12" customHeight="1">
      <c r="A232" s="256" t="s">
        <v>1287</v>
      </c>
      <c r="B232" s="256" t="s">
        <v>1227</v>
      </c>
      <c r="C232" s="421" t="s">
        <v>1374</v>
      </c>
      <c r="D232" s="257">
        <v>0</v>
      </c>
      <c r="E232" s="257">
        <v>0</v>
      </c>
      <c r="F232" s="257">
        <v>0</v>
      </c>
      <c r="G232" s="258">
        <v>0</v>
      </c>
      <c r="H232" s="258">
        <v>0</v>
      </c>
      <c r="I232" s="257">
        <v>0</v>
      </c>
      <c r="J232" s="240">
        <v>0</v>
      </c>
      <c r="K232" s="257">
        <v>0</v>
      </c>
      <c r="L232" s="257">
        <v>0.16</v>
      </c>
      <c r="M232" s="257">
        <v>0.18</v>
      </c>
      <c r="N232" s="259">
        <v>0</v>
      </c>
      <c r="O232" s="259">
        <v>0.11</v>
      </c>
      <c r="P232" s="257">
        <v>0.44</v>
      </c>
      <c r="Q232" s="240">
        <v>0.55000000000000004</v>
      </c>
      <c r="R232" s="260">
        <f t="shared" si="15"/>
        <v>0.55000000000000004</v>
      </c>
      <c r="S232" s="261" t="e">
        <f t="shared" si="16"/>
        <v>#DIV/0!</v>
      </c>
      <c r="U232" s="234" t="str">
        <f>VLOOKUP(A232,'crop 22'!$A$10:$A$785,1,0)</f>
        <v>LOTUS BREEZE</v>
      </c>
    </row>
    <row r="233" spans="1:21" ht="12" customHeight="1">
      <c r="A233" s="256" t="s">
        <v>1288</v>
      </c>
      <c r="B233" s="256" t="s">
        <v>1227</v>
      </c>
      <c r="C233" s="421" t="s">
        <v>1374</v>
      </c>
      <c r="D233" s="257">
        <v>0</v>
      </c>
      <c r="E233" s="257">
        <v>0</v>
      </c>
      <c r="F233" s="257">
        <v>0</v>
      </c>
      <c r="G233" s="258">
        <v>0</v>
      </c>
      <c r="H233" s="258">
        <v>0</v>
      </c>
      <c r="I233" s="257">
        <v>0</v>
      </c>
      <c r="J233" s="240">
        <v>0</v>
      </c>
      <c r="K233" s="257">
        <v>0</v>
      </c>
      <c r="L233" s="257">
        <v>0.15</v>
      </c>
      <c r="M233" s="257">
        <v>0.57999999999999996</v>
      </c>
      <c r="N233" s="259">
        <v>0</v>
      </c>
      <c r="O233" s="259">
        <v>0.31</v>
      </c>
      <c r="P233" s="257">
        <v>1.98</v>
      </c>
      <c r="Q233" s="240">
        <v>2.29</v>
      </c>
      <c r="R233" s="260">
        <f t="shared" si="15"/>
        <v>2.29</v>
      </c>
      <c r="S233" s="261" t="e">
        <f t="shared" si="16"/>
        <v>#DIV/0!</v>
      </c>
      <c r="U233" s="234" t="str">
        <f>VLOOKUP(A233,'crop 22'!$A$10:$A$785,1,0)</f>
        <v>LOTUS ELEGANCE</v>
      </c>
    </row>
    <row r="234" spans="1:21" ht="12" customHeight="1">
      <c r="A234" s="256" t="s">
        <v>1289</v>
      </c>
      <c r="B234" s="256" t="s">
        <v>1227</v>
      </c>
      <c r="C234" s="421" t="s">
        <v>1374</v>
      </c>
      <c r="D234" s="257">
        <v>0</v>
      </c>
      <c r="E234" s="257">
        <v>0</v>
      </c>
      <c r="F234" s="257">
        <v>0</v>
      </c>
      <c r="G234" s="258">
        <v>0</v>
      </c>
      <c r="H234" s="258">
        <v>0</v>
      </c>
      <c r="I234" s="257">
        <v>0</v>
      </c>
      <c r="J234" s="240">
        <v>0</v>
      </c>
      <c r="K234" s="257">
        <v>0</v>
      </c>
      <c r="L234" s="257">
        <v>0</v>
      </c>
      <c r="M234" s="257">
        <v>0.11</v>
      </c>
      <c r="N234" s="259">
        <v>0</v>
      </c>
      <c r="O234" s="259">
        <v>0</v>
      </c>
      <c r="P234" s="257">
        <v>0.56000000000000005</v>
      </c>
      <c r="Q234" s="240">
        <v>0.56000000000000005</v>
      </c>
      <c r="R234" s="260">
        <f t="shared" si="15"/>
        <v>0.56000000000000005</v>
      </c>
      <c r="S234" s="261" t="e">
        <f t="shared" si="16"/>
        <v>#DIV/0!</v>
      </c>
      <c r="U234" s="234" t="str">
        <f>VLOOKUP(A234,'crop 22'!$A$10:$A$785,1,0)</f>
        <v>LOTUS JOY</v>
      </c>
    </row>
    <row r="235" spans="1:21" ht="12" customHeight="1">
      <c r="A235" s="256" t="s">
        <v>1291</v>
      </c>
      <c r="B235" s="256" t="s">
        <v>1227</v>
      </c>
      <c r="C235" s="421" t="s">
        <v>1374</v>
      </c>
      <c r="D235" s="257">
        <v>0</v>
      </c>
      <c r="E235" s="257">
        <v>0</v>
      </c>
      <c r="F235" s="257">
        <v>0</v>
      </c>
      <c r="G235" s="258">
        <v>0</v>
      </c>
      <c r="H235" s="258">
        <v>0</v>
      </c>
      <c r="I235" s="257">
        <v>0</v>
      </c>
      <c r="J235" s="240">
        <v>0</v>
      </c>
      <c r="K235" s="257">
        <v>0</v>
      </c>
      <c r="L235" s="257">
        <v>0.25</v>
      </c>
      <c r="M235" s="257">
        <v>0.35</v>
      </c>
      <c r="N235" s="259">
        <v>0</v>
      </c>
      <c r="O235" s="259">
        <v>0.19</v>
      </c>
      <c r="P235" s="257">
        <v>1.33</v>
      </c>
      <c r="Q235" s="240">
        <v>1.52</v>
      </c>
      <c r="R235" s="260">
        <f t="shared" si="15"/>
        <v>1.52</v>
      </c>
      <c r="S235" s="261"/>
      <c r="U235" s="234" t="str">
        <f>VLOOKUP(A235,'crop 22'!$A$10:$A$785,1,0)</f>
        <v>LOTUS QUEEN</v>
      </c>
    </row>
    <row r="236" spans="1:21" ht="12" customHeight="1">
      <c r="A236" s="256" t="s">
        <v>1292</v>
      </c>
      <c r="B236" s="256" t="s">
        <v>1227</v>
      </c>
      <c r="C236" s="421" t="s">
        <v>1374</v>
      </c>
      <c r="D236" s="257">
        <v>0</v>
      </c>
      <c r="E236" s="257">
        <v>0</v>
      </c>
      <c r="F236" s="257">
        <v>0</v>
      </c>
      <c r="G236" s="258">
        <v>0</v>
      </c>
      <c r="H236" s="258">
        <v>0</v>
      </c>
      <c r="I236" s="257">
        <v>0</v>
      </c>
      <c r="J236" s="240">
        <v>0</v>
      </c>
      <c r="K236" s="257">
        <v>0</v>
      </c>
      <c r="L236" s="257">
        <v>0.09</v>
      </c>
      <c r="M236" s="257">
        <v>0.31</v>
      </c>
      <c r="N236" s="259">
        <v>0</v>
      </c>
      <c r="O236" s="259">
        <v>0.06</v>
      </c>
      <c r="P236" s="257">
        <v>0.44</v>
      </c>
      <c r="Q236" s="240">
        <v>0.5</v>
      </c>
      <c r="R236" s="260">
        <f t="shared" si="15"/>
        <v>0.5</v>
      </c>
      <c r="S236" s="261" t="e">
        <f t="shared" ref="S236:S249" si="17">Q236/J236</f>
        <v>#DIV/0!</v>
      </c>
      <c r="U236" s="234" t="str">
        <f>VLOOKUP(A236,'crop 22'!$A$10:$A$785,1,0)</f>
        <v>LOTUS SPRING</v>
      </c>
    </row>
    <row r="237" spans="1:21" ht="12" customHeight="1">
      <c r="A237" s="256" t="s">
        <v>1293</v>
      </c>
      <c r="B237" s="256" t="s">
        <v>1227</v>
      </c>
      <c r="C237" s="421" t="s">
        <v>1374</v>
      </c>
      <c r="D237" s="257">
        <v>0</v>
      </c>
      <c r="E237" s="257">
        <v>0</v>
      </c>
      <c r="F237" s="257">
        <v>0</v>
      </c>
      <c r="G237" s="258">
        <v>0</v>
      </c>
      <c r="H237" s="258">
        <v>0</v>
      </c>
      <c r="I237" s="257">
        <v>0</v>
      </c>
      <c r="J237" s="240">
        <v>0</v>
      </c>
      <c r="K237" s="257">
        <v>0</v>
      </c>
      <c r="L237" s="257">
        <v>0</v>
      </c>
      <c r="M237" s="257">
        <v>0.45</v>
      </c>
      <c r="N237" s="259">
        <v>0</v>
      </c>
      <c r="O237" s="259">
        <v>0</v>
      </c>
      <c r="P237" s="257">
        <v>1.04</v>
      </c>
      <c r="Q237" s="240">
        <v>1.04</v>
      </c>
      <c r="R237" s="260">
        <f t="shared" si="15"/>
        <v>1.04</v>
      </c>
      <c r="S237" s="261" t="e">
        <f t="shared" si="17"/>
        <v>#DIV/0!</v>
      </c>
      <c r="U237" s="234" t="str">
        <f>VLOOKUP(A237,'crop 22'!$A$10:$A$785,1,0)</f>
        <v>LOTUS WONDER</v>
      </c>
    </row>
    <row r="238" spans="1:21" ht="12" customHeight="1">
      <c r="A238" s="256" t="s">
        <v>1294</v>
      </c>
      <c r="B238" s="256" t="s">
        <v>1227</v>
      </c>
      <c r="C238" s="421" t="s">
        <v>1374</v>
      </c>
      <c r="D238" s="257">
        <v>0</v>
      </c>
      <c r="E238" s="257">
        <v>0</v>
      </c>
      <c r="F238" s="257">
        <v>0</v>
      </c>
      <c r="G238" s="258">
        <v>0</v>
      </c>
      <c r="H238" s="258">
        <v>0</v>
      </c>
      <c r="I238" s="257">
        <v>0</v>
      </c>
      <c r="J238" s="240">
        <v>0</v>
      </c>
      <c r="K238" s="257">
        <v>0</v>
      </c>
      <c r="L238" s="257">
        <v>0</v>
      </c>
      <c r="M238" s="257">
        <v>0.55000000000000004</v>
      </c>
      <c r="N238" s="259">
        <v>0</v>
      </c>
      <c r="O238" s="259">
        <v>0</v>
      </c>
      <c r="P238" s="257">
        <v>0.46</v>
      </c>
      <c r="Q238" s="240">
        <v>0.46</v>
      </c>
      <c r="R238" s="260">
        <f t="shared" si="15"/>
        <v>0.46</v>
      </c>
      <c r="S238" s="261" t="e">
        <f t="shared" si="17"/>
        <v>#DIV/0!</v>
      </c>
      <c r="U238" s="234" t="str">
        <f>VLOOKUP(A238,'crop 22'!$A$10:$A$785,1,0)</f>
        <v>LUCKY ANGEL</v>
      </c>
    </row>
    <row r="239" spans="1:21" ht="12" customHeight="1">
      <c r="A239" s="256" t="s">
        <v>1295</v>
      </c>
      <c r="B239" s="256" t="s">
        <v>1227</v>
      </c>
      <c r="C239" s="421" t="s">
        <v>1374</v>
      </c>
      <c r="D239" s="257">
        <v>0</v>
      </c>
      <c r="E239" s="257">
        <v>0</v>
      </c>
      <c r="F239" s="257">
        <v>0</v>
      </c>
      <c r="G239" s="258">
        <v>0</v>
      </c>
      <c r="H239" s="258">
        <v>0</v>
      </c>
      <c r="I239" s="257">
        <v>0</v>
      </c>
      <c r="J239" s="240">
        <v>0</v>
      </c>
      <c r="K239" s="257">
        <v>0</v>
      </c>
      <c r="L239" s="257">
        <v>0</v>
      </c>
      <c r="M239" s="257">
        <v>0.3</v>
      </c>
      <c r="N239" s="259">
        <v>0</v>
      </c>
      <c r="O239" s="259">
        <v>0</v>
      </c>
      <c r="P239" s="257">
        <v>0.43</v>
      </c>
      <c r="Q239" s="240">
        <v>0.43</v>
      </c>
      <c r="R239" s="260">
        <f t="shared" si="15"/>
        <v>0.43</v>
      </c>
      <c r="S239" s="261" t="e">
        <f t="shared" si="17"/>
        <v>#DIV/0!</v>
      </c>
      <c r="U239" s="234" t="str">
        <f>VLOOKUP(A239,'crop 22'!$A$10:$A$785,1,0)</f>
        <v>LUCKY ONE</v>
      </c>
    </row>
    <row r="240" spans="1:21" ht="12" customHeight="1">
      <c r="A240" s="256" t="s">
        <v>1296</v>
      </c>
      <c r="B240" s="256" t="s">
        <v>1227</v>
      </c>
      <c r="C240" s="421" t="s">
        <v>1374</v>
      </c>
      <c r="D240" s="257">
        <v>0</v>
      </c>
      <c r="E240" s="257">
        <v>0</v>
      </c>
      <c r="F240" s="257">
        <v>0</v>
      </c>
      <c r="G240" s="258">
        <v>0</v>
      </c>
      <c r="H240" s="258">
        <v>0</v>
      </c>
      <c r="I240" s="257">
        <v>0</v>
      </c>
      <c r="J240" s="240">
        <v>0</v>
      </c>
      <c r="K240" s="257">
        <v>0</v>
      </c>
      <c r="L240" s="257">
        <v>0</v>
      </c>
      <c r="M240" s="257">
        <v>0.15</v>
      </c>
      <c r="N240" s="259">
        <v>0</v>
      </c>
      <c r="O240" s="259">
        <v>0</v>
      </c>
      <c r="P240" s="257">
        <v>0.33</v>
      </c>
      <c r="Q240" s="240">
        <v>0.33</v>
      </c>
      <c r="R240" s="260">
        <f t="shared" si="15"/>
        <v>0.33</v>
      </c>
      <c r="S240" s="261" t="e">
        <f t="shared" si="17"/>
        <v>#DIV/0!</v>
      </c>
      <c r="U240" s="234" t="str">
        <f>VLOOKUP(A240,'crop 22'!$A$10:$A$785,1,0)</f>
        <v>LUCKY QUEEN</v>
      </c>
    </row>
    <row r="241" spans="1:21" ht="12" customHeight="1">
      <c r="A241" s="256" t="s">
        <v>1303</v>
      </c>
      <c r="B241" s="256" t="s">
        <v>1227</v>
      </c>
      <c r="C241" s="421" t="s">
        <v>397</v>
      </c>
      <c r="D241" s="257">
        <v>0</v>
      </c>
      <c r="E241" s="257">
        <v>0</v>
      </c>
      <c r="F241" s="257">
        <v>0.28999999999999998</v>
      </c>
      <c r="G241" s="258">
        <v>0</v>
      </c>
      <c r="H241" s="258">
        <v>0.08</v>
      </c>
      <c r="I241" s="257">
        <v>0.39</v>
      </c>
      <c r="J241" s="240">
        <v>0.47000000000000003</v>
      </c>
      <c r="K241" s="257">
        <v>0</v>
      </c>
      <c r="L241" s="257">
        <v>0</v>
      </c>
      <c r="M241" s="257">
        <v>1.56</v>
      </c>
      <c r="N241" s="259">
        <v>0</v>
      </c>
      <c r="O241" s="259">
        <v>0</v>
      </c>
      <c r="P241" s="257">
        <v>1.1000000000000001</v>
      </c>
      <c r="Q241" s="240">
        <v>1.1000000000000001</v>
      </c>
      <c r="R241" s="260">
        <f t="shared" si="15"/>
        <v>0.63000000000000012</v>
      </c>
      <c r="S241" s="261">
        <f t="shared" si="17"/>
        <v>2.3404255319148937</v>
      </c>
      <c r="U241" s="234" t="str">
        <f>VLOOKUP(A241,'crop 22'!$A$10:$A$785,1,0)</f>
        <v>MILANO</v>
      </c>
    </row>
    <row r="242" spans="1:21" ht="12" customHeight="1">
      <c r="A242" s="256" t="s">
        <v>924</v>
      </c>
      <c r="B242" s="256" t="s">
        <v>1227</v>
      </c>
      <c r="C242" s="421" t="s">
        <v>397</v>
      </c>
      <c r="D242" s="257">
        <v>0</v>
      </c>
      <c r="E242" s="257">
        <v>0</v>
      </c>
      <c r="F242" s="257">
        <v>0</v>
      </c>
      <c r="G242" s="258">
        <v>0</v>
      </c>
      <c r="H242" s="258">
        <v>0</v>
      </c>
      <c r="I242" s="257">
        <v>0.01</v>
      </c>
      <c r="J242" s="240">
        <v>0.01</v>
      </c>
      <c r="K242" s="257">
        <v>0</v>
      </c>
      <c r="L242" s="257">
        <v>0</v>
      </c>
      <c r="M242" s="257">
        <v>0.02</v>
      </c>
      <c r="N242" s="259">
        <v>0</v>
      </c>
      <c r="O242" s="259">
        <v>0</v>
      </c>
      <c r="P242" s="257">
        <v>0.26</v>
      </c>
      <c r="Q242" s="240">
        <v>0.26</v>
      </c>
      <c r="R242" s="260">
        <f t="shared" si="15"/>
        <v>0.25</v>
      </c>
      <c r="S242" s="261">
        <f t="shared" si="17"/>
        <v>26</v>
      </c>
      <c r="U242" s="234" t="str">
        <f>VLOOKUP(A242,'crop 22'!$A$10:$A$785,1,0)</f>
        <v>ROSELILY ARANZA DL166878</v>
      </c>
    </row>
    <row r="243" spans="1:21" ht="12" customHeight="1">
      <c r="A243" s="256" t="s">
        <v>930</v>
      </c>
      <c r="B243" s="256" t="s">
        <v>1227</v>
      </c>
      <c r="C243" s="421" t="s">
        <v>397</v>
      </c>
      <c r="D243" s="257">
        <v>0</v>
      </c>
      <c r="E243" s="257">
        <v>0</v>
      </c>
      <c r="F243" s="257">
        <v>0.1</v>
      </c>
      <c r="G243" s="258">
        <v>0</v>
      </c>
      <c r="H243" s="258">
        <v>0.05</v>
      </c>
      <c r="I243" s="257">
        <v>0.09</v>
      </c>
      <c r="J243" s="240">
        <v>0.14000000000000001</v>
      </c>
      <c r="K243" s="257">
        <v>0</v>
      </c>
      <c r="L243" s="257">
        <v>0</v>
      </c>
      <c r="M243" s="257">
        <v>0.03</v>
      </c>
      <c r="N243" s="259">
        <v>0</v>
      </c>
      <c r="O243" s="259">
        <v>0</v>
      </c>
      <c r="P243" s="257">
        <v>0.26</v>
      </c>
      <c r="Q243" s="240">
        <v>0.26</v>
      </c>
      <c r="R243" s="260">
        <f t="shared" si="15"/>
        <v>0.12</v>
      </c>
      <c r="S243" s="261">
        <f t="shared" si="17"/>
        <v>1.857142857142857</v>
      </c>
      <c r="U243" s="234" t="str">
        <f>VLOOKUP(A243,'crop 22'!$A$10:$A$785,1,0)</f>
        <v>ROSELILY AZRA DL15568</v>
      </c>
    </row>
    <row r="244" spans="1:21" ht="12" customHeight="1">
      <c r="A244" s="256" t="s">
        <v>935</v>
      </c>
      <c r="B244" s="256" t="s">
        <v>1227</v>
      </c>
      <c r="C244" s="421" t="s">
        <v>397</v>
      </c>
      <c r="D244" s="257">
        <v>0</v>
      </c>
      <c r="E244" s="257">
        <v>0</v>
      </c>
      <c r="F244" s="257">
        <v>0</v>
      </c>
      <c r="G244" s="258">
        <v>0</v>
      </c>
      <c r="H244" s="258">
        <v>0</v>
      </c>
      <c r="I244" s="257">
        <v>0.8</v>
      </c>
      <c r="J244" s="240">
        <v>0.8</v>
      </c>
      <c r="K244" s="257">
        <v>0</v>
      </c>
      <c r="L244" s="257">
        <v>0</v>
      </c>
      <c r="M244" s="257">
        <v>0</v>
      </c>
      <c r="N244" s="259">
        <v>0</v>
      </c>
      <c r="O244" s="259">
        <v>0</v>
      </c>
      <c r="P244" s="257">
        <v>0</v>
      </c>
      <c r="Q244" s="240">
        <v>0</v>
      </c>
      <c r="R244" s="260">
        <f t="shared" si="15"/>
        <v>-0.8</v>
      </c>
      <c r="S244" s="261">
        <f t="shared" si="17"/>
        <v>0</v>
      </c>
      <c r="U244" s="234" t="str">
        <f>VLOOKUP(A244,'crop 22'!$A$10:$A$785,1,0)</f>
        <v>ROSELILY CELINA DL041121</v>
      </c>
    </row>
    <row r="245" spans="1:21" ht="12" customHeight="1">
      <c r="A245" s="256" t="s">
        <v>1316</v>
      </c>
      <c r="B245" s="256" t="s">
        <v>1227</v>
      </c>
      <c r="C245" s="421" t="s">
        <v>397</v>
      </c>
      <c r="D245" s="257">
        <v>0</v>
      </c>
      <c r="E245" s="257">
        <v>7.0000000000000007E-2</v>
      </c>
      <c r="F245" s="257">
        <v>1.04</v>
      </c>
      <c r="G245" s="258">
        <v>0</v>
      </c>
      <c r="H245" s="258">
        <v>0.65</v>
      </c>
      <c r="I245" s="257">
        <v>2.57</v>
      </c>
      <c r="J245" s="240">
        <v>3.2199999999999998</v>
      </c>
      <c r="K245" s="257">
        <v>0</v>
      </c>
      <c r="L245" s="257">
        <v>0.03</v>
      </c>
      <c r="M245" s="257">
        <v>1.27</v>
      </c>
      <c r="N245" s="259">
        <v>0</v>
      </c>
      <c r="O245" s="259">
        <v>0.69</v>
      </c>
      <c r="P245" s="257">
        <v>4.3099999999999996</v>
      </c>
      <c r="Q245" s="240">
        <v>5</v>
      </c>
      <c r="R245" s="260">
        <f t="shared" si="15"/>
        <v>1.7800000000000002</v>
      </c>
      <c r="S245" s="261">
        <f t="shared" si="17"/>
        <v>1.5527950310559007</v>
      </c>
      <c r="U245" s="234" t="str">
        <f>VLOOKUP(A245,'crop 22'!$A$10:$A$785,1,0)</f>
        <v>ROSELILY CIARA DL111569</v>
      </c>
    </row>
    <row r="246" spans="1:21" ht="12" customHeight="1">
      <c r="A246" s="256" t="s">
        <v>944</v>
      </c>
      <c r="B246" s="256" t="s">
        <v>1227</v>
      </c>
      <c r="C246" s="421" t="s">
        <v>397</v>
      </c>
      <c r="D246" s="257">
        <v>0</v>
      </c>
      <c r="E246" s="257">
        <v>0</v>
      </c>
      <c r="F246" s="257">
        <v>0</v>
      </c>
      <c r="G246" s="258">
        <v>0</v>
      </c>
      <c r="H246" s="258">
        <v>0</v>
      </c>
      <c r="I246" s="257">
        <v>0.03</v>
      </c>
      <c r="J246" s="240">
        <v>0.03</v>
      </c>
      <c r="K246" s="257">
        <v>0</v>
      </c>
      <c r="L246" s="257">
        <v>0</v>
      </c>
      <c r="M246" s="257">
        <v>0.02</v>
      </c>
      <c r="N246" s="259">
        <v>0</v>
      </c>
      <c r="O246" s="259">
        <v>0</v>
      </c>
      <c r="P246" s="257">
        <v>7.0000000000000007E-2</v>
      </c>
      <c r="Q246" s="240">
        <v>7.0000000000000007E-2</v>
      </c>
      <c r="R246" s="260">
        <f t="shared" si="15"/>
        <v>4.0000000000000008E-2</v>
      </c>
      <c r="S246" s="261">
        <f t="shared" si="17"/>
        <v>2.3333333333333335</v>
      </c>
      <c r="U246" s="234" t="str">
        <f>VLOOKUP(A246,'crop 22'!$A$10:$A$785,1,0)</f>
        <v>ROSELILY CORDULA DL171354</v>
      </c>
    </row>
    <row r="247" spans="1:21" ht="12" customHeight="1">
      <c r="A247" s="256" t="s">
        <v>954</v>
      </c>
      <c r="B247" s="256" t="s">
        <v>1227</v>
      </c>
      <c r="C247" s="421" t="s">
        <v>397</v>
      </c>
      <c r="D247" s="257">
        <v>0</v>
      </c>
      <c r="E247" s="257">
        <v>7.0000000000000007E-2</v>
      </c>
      <c r="F247" s="257">
        <v>0.3</v>
      </c>
      <c r="G247" s="258">
        <v>0</v>
      </c>
      <c r="H247" s="258">
        <v>0.84</v>
      </c>
      <c r="I247" s="257">
        <v>0.15</v>
      </c>
      <c r="J247" s="240">
        <v>0.99</v>
      </c>
      <c r="K247" s="257">
        <v>0</v>
      </c>
      <c r="L247" s="257">
        <v>0</v>
      </c>
      <c r="M247" s="257">
        <v>0</v>
      </c>
      <c r="N247" s="259">
        <v>0</v>
      </c>
      <c r="O247" s="259">
        <v>0</v>
      </c>
      <c r="P247" s="257">
        <v>0.6</v>
      </c>
      <c r="Q247" s="240">
        <v>0.6</v>
      </c>
      <c r="R247" s="260">
        <f t="shared" si="15"/>
        <v>-0.39</v>
      </c>
      <c r="S247" s="261">
        <f t="shared" si="17"/>
        <v>0.60606060606060608</v>
      </c>
      <c r="U247" s="234" t="str">
        <f>VLOOKUP(A247,'crop 22'!$A$10:$A$785,1,0)</f>
        <v>ROSELILY EDITHA DL11356</v>
      </c>
    </row>
    <row r="248" spans="1:21" ht="12" customHeight="1">
      <c r="A248" s="256" t="s">
        <v>959</v>
      </c>
      <c r="B248" s="256" t="s">
        <v>1227</v>
      </c>
      <c r="C248" s="421" t="s">
        <v>397</v>
      </c>
      <c r="D248" s="257">
        <v>0</v>
      </c>
      <c r="E248" s="257">
        <v>0</v>
      </c>
      <c r="F248" s="257">
        <v>0.21</v>
      </c>
      <c r="G248" s="258">
        <v>0</v>
      </c>
      <c r="H248" s="258">
        <v>0</v>
      </c>
      <c r="I248" s="257">
        <v>0.4</v>
      </c>
      <c r="J248" s="240">
        <v>0.4</v>
      </c>
      <c r="K248" s="257">
        <v>0</v>
      </c>
      <c r="L248" s="257">
        <v>0</v>
      </c>
      <c r="M248" s="257">
        <v>0.31</v>
      </c>
      <c r="N248" s="259">
        <v>0</v>
      </c>
      <c r="O248" s="259">
        <v>0</v>
      </c>
      <c r="P248" s="257">
        <v>0.98</v>
      </c>
      <c r="Q248" s="240">
        <v>0.98</v>
      </c>
      <c r="R248" s="260">
        <f t="shared" si="15"/>
        <v>0.57999999999999996</v>
      </c>
      <c r="S248" s="261">
        <f t="shared" si="17"/>
        <v>2.4499999999999997</v>
      </c>
      <c r="U248" s="234" t="str">
        <f>VLOOKUP(A248,'crop 22'!$A$10:$A$785,1,0)</f>
        <v>ROSELILY ESRA DL144389</v>
      </c>
    </row>
    <row r="249" spans="1:21" ht="12" customHeight="1">
      <c r="A249" s="256" t="s">
        <v>965</v>
      </c>
      <c r="B249" s="256" t="s">
        <v>1227</v>
      </c>
      <c r="C249" s="421" t="s">
        <v>397</v>
      </c>
      <c r="D249" s="257">
        <v>0</v>
      </c>
      <c r="E249" s="257">
        <v>0.08</v>
      </c>
      <c r="F249" s="257">
        <v>0.01</v>
      </c>
      <c r="G249" s="258">
        <v>0</v>
      </c>
      <c r="H249" s="258">
        <v>0</v>
      </c>
      <c r="I249" s="257">
        <v>0.06</v>
      </c>
      <c r="J249" s="240">
        <v>0.06</v>
      </c>
      <c r="K249" s="257">
        <v>0</v>
      </c>
      <c r="L249" s="257">
        <v>0</v>
      </c>
      <c r="M249" s="257">
        <v>0.34</v>
      </c>
      <c r="N249" s="259">
        <v>0</v>
      </c>
      <c r="O249" s="259">
        <v>0</v>
      </c>
      <c r="P249" s="257">
        <v>0.24</v>
      </c>
      <c r="Q249" s="240">
        <v>0.24</v>
      </c>
      <c r="R249" s="260">
        <f t="shared" si="15"/>
        <v>0.18</v>
      </c>
      <c r="S249" s="261">
        <f t="shared" si="17"/>
        <v>4</v>
      </c>
      <c r="U249" s="234" t="str">
        <f>VLOOKUP(A249,'crop 22'!$A$10:$A$785,1,0)</f>
        <v>ROSELILY GISELLA DL155619</v>
      </c>
    </row>
    <row r="250" spans="1:21" ht="12" customHeight="1">
      <c r="A250" s="256" t="s">
        <v>180</v>
      </c>
      <c r="B250" s="256" t="s">
        <v>1227</v>
      </c>
      <c r="C250" s="421" t="s">
        <v>397</v>
      </c>
      <c r="D250" s="257">
        <v>0</v>
      </c>
      <c r="E250" s="257">
        <v>0</v>
      </c>
      <c r="F250" s="257">
        <v>3.88</v>
      </c>
      <c r="G250" s="258">
        <v>0</v>
      </c>
      <c r="H250" s="258">
        <v>0.4</v>
      </c>
      <c r="I250" s="257">
        <v>14.23</v>
      </c>
      <c r="J250" s="240">
        <v>14.63</v>
      </c>
      <c r="K250" s="257">
        <v>0</v>
      </c>
      <c r="L250" s="257">
        <v>0.05</v>
      </c>
      <c r="M250" s="257">
        <v>5.28</v>
      </c>
      <c r="N250" s="259">
        <v>0</v>
      </c>
      <c r="O250" s="259">
        <v>1.23</v>
      </c>
      <c r="P250" s="257">
        <v>17.690000000000001</v>
      </c>
      <c r="Q250" s="240">
        <v>18.920000000000002</v>
      </c>
      <c r="R250" s="260">
        <f t="shared" si="15"/>
        <v>4.2900000000000009</v>
      </c>
      <c r="S250" s="261"/>
      <c r="U250" s="234" t="str">
        <f>VLOOKUP(A250,'crop 22'!$A$10:$A$785,1,0)</f>
        <v>ROSELILY ISABELLA DL044033</v>
      </c>
    </row>
    <row r="251" spans="1:21" ht="12" customHeight="1">
      <c r="A251" s="256" t="s">
        <v>976</v>
      </c>
      <c r="B251" s="256" t="s">
        <v>1227</v>
      </c>
      <c r="C251" s="421" t="s">
        <v>397</v>
      </c>
      <c r="D251" s="257">
        <v>0</v>
      </c>
      <c r="E251" s="257">
        <v>0</v>
      </c>
      <c r="F251" s="257">
        <v>0.06</v>
      </c>
      <c r="G251" s="258">
        <v>0</v>
      </c>
      <c r="H251" s="258">
        <v>7.0000000000000007E-2</v>
      </c>
      <c r="I251" s="257">
        <v>7.0000000000000007E-2</v>
      </c>
      <c r="J251" s="240">
        <v>0.14000000000000001</v>
      </c>
      <c r="K251" s="257">
        <v>0</v>
      </c>
      <c r="L251" s="257">
        <v>0.01</v>
      </c>
      <c r="M251" s="257">
        <v>0.25</v>
      </c>
      <c r="N251" s="259">
        <v>0</v>
      </c>
      <c r="O251" s="259">
        <v>0</v>
      </c>
      <c r="P251" s="257">
        <v>0.3</v>
      </c>
      <c r="Q251" s="240">
        <v>0.3</v>
      </c>
      <c r="R251" s="260">
        <f t="shared" si="15"/>
        <v>0.15999999999999998</v>
      </c>
      <c r="S251" s="261">
        <f t="shared" ref="S251:S274" si="18">Q251/J251</f>
        <v>2.1428571428571428</v>
      </c>
      <c r="U251" s="234" t="str">
        <f>VLOOKUP(A251,'crop 22'!$A$10:$A$785,1,0)</f>
        <v>ROSELILY JAVIERA DL168636</v>
      </c>
    </row>
    <row r="252" spans="1:21" ht="12" customHeight="1">
      <c r="A252" s="256" t="s">
        <v>980</v>
      </c>
      <c r="B252" s="256" t="s">
        <v>1227</v>
      </c>
      <c r="C252" s="421" t="s">
        <v>397</v>
      </c>
      <c r="D252" s="257">
        <v>0</v>
      </c>
      <c r="E252" s="257">
        <v>0</v>
      </c>
      <c r="F252" s="257">
        <v>0</v>
      </c>
      <c r="G252" s="258">
        <v>0</v>
      </c>
      <c r="H252" s="258">
        <v>0</v>
      </c>
      <c r="I252" s="257">
        <v>0.4</v>
      </c>
      <c r="J252" s="240">
        <v>0.4</v>
      </c>
      <c r="K252" s="257">
        <v>0</v>
      </c>
      <c r="L252" s="257">
        <v>0</v>
      </c>
      <c r="M252" s="257">
        <v>0</v>
      </c>
      <c r="N252" s="259">
        <v>0</v>
      </c>
      <c r="O252" s="259">
        <v>0</v>
      </c>
      <c r="P252" s="257">
        <v>0</v>
      </c>
      <c r="Q252" s="240">
        <v>0</v>
      </c>
      <c r="R252" s="260">
        <f t="shared" si="15"/>
        <v>-0.4</v>
      </c>
      <c r="S252" s="261">
        <f t="shared" si="18"/>
        <v>0</v>
      </c>
      <c r="U252" s="234" t="str">
        <f>VLOOKUP(A252,'crop 22'!$A$10:$A$785,1,0)</f>
        <v>ROSELILY JOHANNA DL144779</v>
      </c>
    </row>
    <row r="253" spans="1:21" ht="12" customHeight="1">
      <c r="A253" s="256" t="s">
        <v>982</v>
      </c>
      <c r="B253" s="256" t="s">
        <v>1227</v>
      </c>
      <c r="C253" s="421" t="s">
        <v>397</v>
      </c>
      <c r="D253" s="257">
        <v>0</v>
      </c>
      <c r="E253" s="257">
        <v>0</v>
      </c>
      <c r="F253" s="257">
        <v>0</v>
      </c>
      <c r="G253" s="258">
        <v>0</v>
      </c>
      <c r="H253" s="258">
        <v>0.39</v>
      </c>
      <c r="I253" s="257">
        <v>0.79</v>
      </c>
      <c r="J253" s="240">
        <v>1.1800000000000002</v>
      </c>
      <c r="K253" s="257">
        <v>0</v>
      </c>
      <c r="L253" s="257">
        <v>0.22</v>
      </c>
      <c r="M253" s="257">
        <v>0</v>
      </c>
      <c r="N253" s="259">
        <v>0</v>
      </c>
      <c r="O253" s="259">
        <v>0.15</v>
      </c>
      <c r="P253" s="257">
        <v>0</v>
      </c>
      <c r="Q253" s="240">
        <v>0.15</v>
      </c>
      <c r="R253" s="260">
        <f t="shared" si="15"/>
        <v>-1.0300000000000002</v>
      </c>
      <c r="S253" s="261">
        <f t="shared" si="18"/>
        <v>0.12711864406779658</v>
      </c>
      <c r="U253" s="234" t="str">
        <f>VLOOKUP(A253,'crop 22'!$A$10:$A$785,1,0)</f>
        <v>ROSELILY JUANA DL125556</v>
      </c>
    </row>
    <row r="254" spans="1:21" ht="12" customHeight="1">
      <c r="A254" s="256" t="s">
        <v>986</v>
      </c>
      <c r="B254" s="256" t="s">
        <v>1227</v>
      </c>
      <c r="C254" s="421" t="s">
        <v>397</v>
      </c>
      <c r="D254" s="257">
        <v>0</v>
      </c>
      <c r="E254" s="257">
        <v>0</v>
      </c>
      <c r="F254" s="257">
        <v>0</v>
      </c>
      <c r="G254" s="258">
        <v>0</v>
      </c>
      <c r="H254" s="258">
        <v>0</v>
      </c>
      <c r="I254" s="257">
        <v>0.02</v>
      </c>
      <c r="J254" s="240">
        <v>0.02</v>
      </c>
      <c r="K254" s="257">
        <v>0</v>
      </c>
      <c r="L254" s="257">
        <v>0</v>
      </c>
      <c r="M254" s="257">
        <v>0</v>
      </c>
      <c r="N254" s="259">
        <v>0</v>
      </c>
      <c r="O254" s="259">
        <v>0</v>
      </c>
      <c r="P254" s="257">
        <v>0</v>
      </c>
      <c r="Q254" s="240">
        <v>0</v>
      </c>
      <c r="R254" s="260">
        <f t="shared" si="15"/>
        <v>-0.02</v>
      </c>
      <c r="S254" s="261">
        <f t="shared" si="18"/>
        <v>0</v>
      </c>
      <c r="U254" s="234" t="str">
        <f>VLOOKUP(A254,'crop 22'!$A$10:$A$785,1,0)</f>
        <v>ROSELILY KENDRA DL112077</v>
      </c>
    </row>
    <row r="255" spans="1:21" ht="12" customHeight="1">
      <c r="A255" s="256" t="s">
        <v>992</v>
      </c>
      <c r="B255" s="256" t="s">
        <v>1227</v>
      </c>
      <c r="C255" s="421" t="s">
        <v>397</v>
      </c>
      <c r="D255" s="257">
        <v>0</v>
      </c>
      <c r="E255" s="257">
        <v>0</v>
      </c>
      <c r="F255" s="257">
        <v>0</v>
      </c>
      <c r="G255" s="258">
        <v>0</v>
      </c>
      <c r="H255" s="258">
        <v>0</v>
      </c>
      <c r="I255" s="257">
        <v>0.2</v>
      </c>
      <c r="J255" s="240">
        <v>0.2</v>
      </c>
      <c r="K255" s="257">
        <v>0</v>
      </c>
      <c r="L255" s="257">
        <v>0</v>
      </c>
      <c r="M255" s="257">
        <v>0</v>
      </c>
      <c r="N255" s="259">
        <v>0</v>
      </c>
      <c r="O255" s="259">
        <v>0</v>
      </c>
      <c r="P255" s="257">
        <v>0</v>
      </c>
      <c r="Q255" s="240">
        <v>0</v>
      </c>
      <c r="R255" s="260">
        <f t="shared" si="15"/>
        <v>-0.2</v>
      </c>
      <c r="S255" s="261">
        <f t="shared" si="18"/>
        <v>0</v>
      </c>
      <c r="U255" s="234" t="str">
        <f>VLOOKUP(A255,'crop 22'!$A$10:$A$785,1,0)</f>
        <v>ROSELILY LARISSA DL144670</v>
      </c>
    </row>
    <row r="256" spans="1:21" ht="12" customHeight="1">
      <c r="A256" s="256" t="s">
        <v>997</v>
      </c>
      <c r="B256" s="256" t="s">
        <v>1227</v>
      </c>
      <c r="C256" s="421" t="s">
        <v>397</v>
      </c>
      <c r="D256" s="257">
        <v>0</v>
      </c>
      <c r="E256" s="257">
        <v>0</v>
      </c>
      <c r="F256" s="257">
        <v>0</v>
      </c>
      <c r="G256" s="258">
        <v>0</v>
      </c>
      <c r="H256" s="258">
        <v>0</v>
      </c>
      <c r="I256" s="257">
        <v>0.12</v>
      </c>
      <c r="J256" s="240">
        <v>0.12</v>
      </c>
      <c r="K256" s="257">
        <v>0</v>
      </c>
      <c r="L256" s="257">
        <v>0.05</v>
      </c>
      <c r="M256" s="257">
        <v>0.22</v>
      </c>
      <c r="N256" s="259">
        <v>0</v>
      </c>
      <c r="O256" s="259">
        <v>0</v>
      </c>
      <c r="P256" s="257">
        <v>0.16</v>
      </c>
      <c r="Q256" s="240">
        <v>0.16</v>
      </c>
      <c r="R256" s="260">
        <f t="shared" si="15"/>
        <v>4.0000000000000008E-2</v>
      </c>
      <c r="S256" s="261">
        <f t="shared" si="18"/>
        <v>1.3333333333333335</v>
      </c>
      <c r="U256" s="234" t="str">
        <f>VLOOKUP(A256,'crop 22'!$A$10:$A$785,1,0)</f>
        <v>ROSELILY LUCIA DL170710</v>
      </c>
    </row>
    <row r="257" spans="1:21" ht="12" customHeight="1">
      <c r="A257" s="256" t="s">
        <v>1016</v>
      </c>
      <c r="B257" s="256" t="s">
        <v>1227</v>
      </c>
      <c r="C257" s="421" t="s">
        <v>397</v>
      </c>
      <c r="D257" s="257">
        <v>0</v>
      </c>
      <c r="E257" s="257">
        <v>0</v>
      </c>
      <c r="F257" s="257">
        <v>0</v>
      </c>
      <c r="G257" s="258">
        <v>0</v>
      </c>
      <c r="H257" s="258">
        <v>0.95</v>
      </c>
      <c r="I257" s="257">
        <v>2.0699999999999998</v>
      </c>
      <c r="J257" s="240">
        <v>3.0199999999999996</v>
      </c>
      <c r="K257" s="257">
        <v>0</v>
      </c>
      <c r="L257" s="257">
        <v>0</v>
      </c>
      <c r="M257" s="257">
        <v>0</v>
      </c>
      <c r="N257" s="259">
        <v>0</v>
      </c>
      <c r="O257" s="259">
        <v>0.8</v>
      </c>
      <c r="P257" s="257">
        <v>0</v>
      </c>
      <c r="Q257" s="240">
        <v>0.8</v>
      </c>
      <c r="R257" s="260">
        <f t="shared" si="15"/>
        <v>-2.2199999999999998</v>
      </c>
      <c r="S257" s="261">
        <f t="shared" si="18"/>
        <v>0.26490066225165571</v>
      </c>
      <c r="U257" s="234" t="str">
        <f>VLOOKUP(A257,'crop 22'!$A$10:$A$785,1,0)</f>
        <v>ROSELILY NATALIA DL04544</v>
      </c>
    </row>
    <row r="258" spans="1:21" ht="12" customHeight="1">
      <c r="A258" s="256" t="s">
        <v>1018</v>
      </c>
      <c r="B258" s="256" t="s">
        <v>1227</v>
      </c>
      <c r="C258" s="421" t="s">
        <v>397</v>
      </c>
      <c r="D258" s="257">
        <v>0</v>
      </c>
      <c r="E258" s="257">
        <v>0</v>
      </c>
      <c r="F258" s="257">
        <v>0.42</v>
      </c>
      <c r="G258" s="258">
        <v>0</v>
      </c>
      <c r="H258" s="258">
        <v>0.17</v>
      </c>
      <c r="I258" s="257">
        <v>2.21</v>
      </c>
      <c r="J258" s="240">
        <v>2.38</v>
      </c>
      <c r="K258" s="257">
        <v>0</v>
      </c>
      <c r="L258" s="257">
        <v>0</v>
      </c>
      <c r="M258" s="257">
        <v>0.82</v>
      </c>
      <c r="N258" s="259">
        <v>0</v>
      </c>
      <c r="O258" s="259">
        <v>0.28000000000000003</v>
      </c>
      <c r="P258" s="257">
        <v>1.5</v>
      </c>
      <c r="Q258" s="240">
        <v>1.78</v>
      </c>
      <c r="R258" s="260">
        <f t="shared" si="15"/>
        <v>-0.59999999999999987</v>
      </c>
      <c r="S258" s="261">
        <f t="shared" si="18"/>
        <v>0.74789915966386555</v>
      </c>
      <c r="U258" s="234" t="str">
        <f>VLOOKUP(A258,'crop 22'!$A$10:$A$785,1,0)</f>
        <v>ROSELILY NATASCHA DL141924</v>
      </c>
    </row>
    <row r="259" spans="1:21" ht="12" customHeight="1">
      <c r="A259" s="256" t="s">
        <v>1020</v>
      </c>
      <c r="B259" s="256" t="s">
        <v>1227</v>
      </c>
      <c r="C259" s="421" t="s">
        <v>397</v>
      </c>
      <c r="D259" s="257">
        <v>0</v>
      </c>
      <c r="E259" s="257">
        <v>0</v>
      </c>
      <c r="F259" s="257">
        <v>0.44</v>
      </c>
      <c r="G259" s="258">
        <v>0</v>
      </c>
      <c r="H259" s="258">
        <v>7.0000000000000007E-2</v>
      </c>
      <c r="I259" s="257">
        <v>0.56000000000000005</v>
      </c>
      <c r="J259" s="240">
        <v>0.63000000000000012</v>
      </c>
      <c r="K259" s="257">
        <v>0</v>
      </c>
      <c r="L259" s="257">
        <v>0</v>
      </c>
      <c r="M259" s="257">
        <v>0.84</v>
      </c>
      <c r="N259" s="259">
        <v>0</v>
      </c>
      <c r="O259" s="259">
        <v>0.15</v>
      </c>
      <c r="P259" s="257">
        <v>0.79</v>
      </c>
      <c r="Q259" s="240">
        <v>0.94000000000000006</v>
      </c>
      <c r="R259" s="260">
        <f t="shared" si="15"/>
        <v>0.30999999999999994</v>
      </c>
      <c r="S259" s="261">
        <f t="shared" si="18"/>
        <v>1.4920634920634919</v>
      </c>
      <c r="U259" s="234" t="str">
        <f>VLOOKUP(A259,'crop 22'!$A$10:$A$785,1,0)</f>
        <v>ROSELILY NOWA DL144868</v>
      </c>
    </row>
    <row r="260" spans="1:21" ht="12" customHeight="1">
      <c r="A260" s="256" t="s">
        <v>1024</v>
      </c>
      <c r="B260" s="256" t="s">
        <v>1227</v>
      </c>
      <c r="C260" s="421" t="s">
        <v>397</v>
      </c>
      <c r="D260" s="257">
        <v>0</v>
      </c>
      <c r="E260" s="257">
        <v>0</v>
      </c>
      <c r="F260" s="257">
        <v>0.3</v>
      </c>
      <c r="G260" s="258">
        <v>0</v>
      </c>
      <c r="H260" s="258">
        <v>0.42</v>
      </c>
      <c r="I260" s="257">
        <v>2.35</v>
      </c>
      <c r="J260" s="240">
        <v>2.77</v>
      </c>
      <c r="K260" s="257">
        <v>0</v>
      </c>
      <c r="L260" s="257">
        <v>0.01</v>
      </c>
      <c r="M260" s="257">
        <v>0.26</v>
      </c>
      <c r="N260" s="259">
        <v>0</v>
      </c>
      <c r="O260" s="259">
        <v>0.48</v>
      </c>
      <c r="P260" s="257">
        <v>2.72</v>
      </c>
      <c r="Q260" s="240">
        <v>3.2</v>
      </c>
      <c r="R260" s="260">
        <f t="shared" si="15"/>
        <v>0.43000000000000016</v>
      </c>
      <c r="S260" s="261">
        <f t="shared" si="18"/>
        <v>1.1552346570397112</v>
      </c>
      <c r="U260" s="234" t="str">
        <f>VLOOKUP(A260,'crop 22'!$A$10:$A$785,1,0)</f>
        <v>ROSELILY PATRICIA DL1127</v>
      </c>
    </row>
    <row r="261" spans="1:21" ht="12" customHeight="1">
      <c r="A261" s="256" t="s">
        <v>1040</v>
      </c>
      <c r="B261" s="256" t="s">
        <v>1227</v>
      </c>
      <c r="C261" s="421" t="s">
        <v>1374</v>
      </c>
      <c r="D261" s="257">
        <v>0</v>
      </c>
      <c r="E261" s="257">
        <v>0</v>
      </c>
      <c r="F261" s="257">
        <v>0.43</v>
      </c>
      <c r="G261" s="258">
        <v>0</v>
      </c>
      <c r="H261" s="258">
        <v>0</v>
      </c>
      <c r="I261" s="257">
        <v>1.34</v>
      </c>
      <c r="J261" s="240">
        <v>1.34</v>
      </c>
      <c r="K261" s="257">
        <v>0</v>
      </c>
      <c r="L261" s="257">
        <v>0</v>
      </c>
      <c r="M261" s="257">
        <v>0.39</v>
      </c>
      <c r="N261" s="259">
        <v>0</v>
      </c>
      <c r="O261" s="259">
        <v>0</v>
      </c>
      <c r="P261" s="257">
        <v>1.82</v>
      </c>
      <c r="Q261" s="240">
        <v>1.82</v>
      </c>
      <c r="R261" s="260">
        <f t="shared" si="15"/>
        <v>0.48</v>
      </c>
      <c r="S261" s="261">
        <f t="shared" si="18"/>
        <v>1.3582089552238805</v>
      </c>
      <c r="U261" s="234" t="str">
        <f>VLOOKUP(A261,'crop 22'!$A$10:$A$785,1,0)</f>
        <v>ROSELILY SARA DL104034</v>
      </c>
    </row>
    <row r="262" spans="1:21" ht="12" customHeight="1">
      <c r="A262" s="256" t="s">
        <v>1041</v>
      </c>
      <c r="B262" s="256" t="s">
        <v>1227</v>
      </c>
      <c r="C262" s="421" t="s">
        <v>397</v>
      </c>
      <c r="D262" s="257">
        <v>0</v>
      </c>
      <c r="E262" s="257">
        <v>0</v>
      </c>
      <c r="F262" s="257">
        <v>0.11</v>
      </c>
      <c r="G262" s="258">
        <v>0</v>
      </c>
      <c r="H262" s="258">
        <v>7.0000000000000007E-2</v>
      </c>
      <c r="I262" s="257">
        <v>0.57999999999999996</v>
      </c>
      <c r="J262" s="240">
        <v>0.64999999999999991</v>
      </c>
      <c r="K262" s="257">
        <v>0</v>
      </c>
      <c r="L262" s="257">
        <v>0</v>
      </c>
      <c r="M262" s="257">
        <v>0.36</v>
      </c>
      <c r="N262" s="259">
        <v>0</v>
      </c>
      <c r="O262" s="259">
        <v>7.0000000000000007E-2</v>
      </c>
      <c r="P262" s="257">
        <v>0.85</v>
      </c>
      <c r="Q262" s="240">
        <v>0.91999999999999993</v>
      </c>
      <c r="R262" s="260">
        <f t="shared" si="15"/>
        <v>0.27</v>
      </c>
      <c r="S262" s="261">
        <f t="shared" si="18"/>
        <v>1.4153846153846155</v>
      </c>
      <c r="U262" s="234" t="str">
        <f>VLOOKUP(A262,'crop 22'!$A$10:$A$785,1,0)</f>
        <v>ROSELILY SHAMIRA DL155380</v>
      </c>
    </row>
    <row r="263" spans="1:21" ht="12" customHeight="1">
      <c r="A263" s="256" t="s">
        <v>1050</v>
      </c>
      <c r="B263" s="256" t="s">
        <v>1227</v>
      </c>
      <c r="C263" s="421" t="s">
        <v>397</v>
      </c>
      <c r="D263" s="257">
        <v>0</v>
      </c>
      <c r="E263" s="257">
        <v>0</v>
      </c>
      <c r="F263" s="257">
        <v>0.85</v>
      </c>
      <c r="G263" s="258">
        <v>0</v>
      </c>
      <c r="H263" s="258">
        <v>0.21</v>
      </c>
      <c r="I263" s="257">
        <v>1.91</v>
      </c>
      <c r="J263" s="240">
        <v>2.12</v>
      </c>
      <c r="K263" s="257">
        <v>0</v>
      </c>
      <c r="L263" s="257">
        <v>0.02</v>
      </c>
      <c r="M263" s="257">
        <v>0.34</v>
      </c>
      <c r="N263" s="259">
        <v>0</v>
      </c>
      <c r="O263" s="259">
        <v>0.49</v>
      </c>
      <c r="P263" s="257">
        <v>2.74</v>
      </c>
      <c r="Q263" s="240">
        <v>3.2300000000000004</v>
      </c>
      <c r="R263" s="260">
        <f t="shared" si="15"/>
        <v>1.1100000000000003</v>
      </c>
      <c r="S263" s="261">
        <f t="shared" si="18"/>
        <v>1.5235849056603774</v>
      </c>
      <c r="U263" s="234" t="str">
        <f>VLOOKUP(A263,'crop 22'!$A$10:$A$785,1,0)</f>
        <v>ROSELILY THALISSA DL11734</v>
      </c>
    </row>
    <row r="264" spans="1:21" ht="12" customHeight="1">
      <c r="A264" s="256" t="s">
        <v>444</v>
      </c>
      <c r="B264" s="256" t="s">
        <v>1227</v>
      </c>
      <c r="C264" s="421" t="s">
        <v>397</v>
      </c>
      <c r="D264" s="257">
        <v>0</v>
      </c>
      <c r="E264" s="257">
        <v>0</v>
      </c>
      <c r="F264" s="257">
        <v>1.56</v>
      </c>
      <c r="G264" s="258">
        <v>0</v>
      </c>
      <c r="H264" s="258">
        <v>0.96</v>
      </c>
      <c r="I264" s="257">
        <v>5.82</v>
      </c>
      <c r="J264" s="240">
        <v>6.78</v>
      </c>
      <c r="K264" s="257">
        <v>0</v>
      </c>
      <c r="L264" s="257">
        <v>0.02</v>
      </c>
      <c r="M264" s="257">
        <v>3.46</v>
      </c>
      <c r="N264" s="259">
        <v>0</v>
      </c>
      <c r="O264" s="259">
        <v>1.02</v>
      </c>
      <c r="P264" s="257">
        <v>7.04</v>
      </c>
      <c r="Q264" s="240">
        <v>8.06</v>
      </c>
      <c r="R264" s="260">
        <f t="shared" si="15"/>
        <v>1.2800000000000002</v>
      </c>
      <c r="S264" s="261">
        <f t="shared" si="18"/>
        <v>1.1887905604719764</v>
      </c>
      <c r="U264" s="234" t="str">
        <f>VLOOKUP(A264,'crop 22'!$A$10:$A$785,1,0)</f>
        <v>ROSELILY VIOLA DL112838</v>
      </c>
    </row>
    <row r="265" spans="1:21" ht="12" customHeight="1">
      <c r="A265" s="256" t="s">
        <v>747</v>
      </c>
      <c r="B265" s="256" t="s">
        <v>1227</v>
      </c>
      <c r="C265" s="421" t="s">
        <v>397</v>
      </c>
      <c r="D265" s="257">
        <v>0</v>
      </c>
      <c r="E265" s="257">
        <v>0</v>
      </c>
      <c r="F265" s="257">
        <v>0.33</v>
      </c>
      <c r="G265" s="258">
        <v>0</v>
      </c>
      <c r="H265" s="258">
        <v>0.04</v>
      </c>
      <c r="I265" s="257">
        <v>0.56999999999999995</v>
      </c>
      <c r="J265" s="240">
        <v>0.61</v>
      </c>
      <c r="K265" s="257">
        <v>0</v>
      </c>
      <c r="L265" s="257">
        <v>0.04</v>
      </c>
      <c r="M265" s="257">
        <v>0.67</v>
      </c>
      <c r="N265" s="259">
        <v>0</v>
      </c>
      <c r="O265" s="259">
        <v>0.09</v>
      </c>
      <c r="P265" s="257">
        <v>0.95</v>
      </c>
      <c r="Q265" s="240">
        <v>1.04</v>
      </c>
      <c r="R265" s="260">
        <f t="shared" si="15"/>
        <v>0.43000000000000005</v>
      </c>
      <c r="S265" s="261">
        <f t="shared" si="18"/>
        <v>1.7049180327868854</v>
      </c>
      <c r="U265" s="234" t="str">
        <f>VLOOKUP(A265,'crop 22'!$A$10:$A$785,1,0)</f>
        <v>SABOR</v>
      </c>
    </row>
    <row r="266" spans="1:21" ht="12" customHeight="1">
      <c r="A266" s="256" t="s">
        <v>384</v>
      </c>
      <c r="B266" s="256" t="s">
        <v>1227</v>
      </c>
      <c r="C266" s="421" t="s">
        <v>397</v>
      </c>
      <c r="D266" s="257">
        <v>0</v>
      </c>
      <c r="E266" s="257">
        <v>0</v>
      </c>
      <c r="F266" s="257">
        <v>0.86</v>
      </c>
      <c r="G266" s="258">
        <v>0</v>
      </c>
      <c r="H266" s="258">
        <v>0</v>
      </c>
      <c r="I266" s="257">
        <v>0.22</v>
      </c>
      <c r="J266" s="240">
        <v>0.22</v>
      </c>
      <c r="K266" s="257">
        <v>0</v>
      </c>
      <c r="L266" s="257">
        <v>0</v>
      </c>
      <c r="M266" s="257">
        <v>0.12</v>
      </c>
      <c r="N266" s="259">
        <v>0</v>
      </c>
      <c r="O266" s="259">
        <v>0.06</v>
      </c>
      <c r="P266" s="257">
        <v>1.77</v>
      </c>
      <c r="Q266" s="240">
        <v>1.83</v>
      </c>
      <c r="R266" s="260">
        <f t="shared" si="15"/>
        <v>1.61</v>
      </c>
      <c r="S266" s="261">
        <f t="shared" si="18"/>
        <v>8.3181818181818183</v>
      </c>
      <c r="U266" s="234" t="str">
        <f>VLOOKUP(A266,'crop 22'!$A$10:$A$785,1,0)</f>
        <v>SALVO</v>
      </c>
    </row>
    <row r="267" spans="1:21" ht="12" customHeight="1">
      <c r="A267" s="256" t="s">
        <v>607</v>
      </c>
      <c r="B267" s="256" t="s">
        <v>1227</v>
      </c>
      <c r="C267" s="421" t="s">
        <v>397</v>
      </c>
      <c r="D267" s="257">
        <v>0</v>
      </c>
      <c r="E267" s="257">
        <v>0.06</v>
      </c>
      <c r="F267" s="257">
        <v>0</v>
      </c>
      <c r="G267" s="258">
        <v>0</v>
      </c>
      <c r="H267" s="258">
        <v>0</v>
      </c>
      <c r="I267" s="257">
        <v>0.26</v>
      </c>
      <c r="J267" s="240">
        <v>0.26</v>
      </c>
      <c r="K267" s="257">
        <v>0</v>
      </c>
      <c r="L267" s="257">
        <v>0.17</v>
      </c>
      <c r="M267" s="257">
        <v>0.17</v>
      </c>
      <c r="N267" s="259">
        <v>0</v>
      </c>
      <c r="O267" s="259">
        <v>0</v>
      </c>
      <c r="P267" s="257">
        <v>0.48</v>
      </c>
      <c r="Q267" s="240">
        <v>0.48</v>
      </c>
      <c r="R267" s="260">
        <f t="shared" si="15"/>
        <v>0.21999999999999997</v>
      </c>
      <c r="S267" s="261">
        <f t="shared" si="18"/>
        <v>1.846153846153846</v>
      </c>
      <c r="U267" s="234" t="str">
        <f>VLOOKUP(A267,'crop 22'!$A$10:$A$785,1,0)</f>
        <v>TRENTINO</v>
      </c>
    </row>
    <row r="268" spans="1:21" ht="12" customHeight="1">
      <c r="A268" s="256" t="s">
        <v>447</v>
      </c>
      <c r="B268" s="256" t="s">
        <v>1227</v>
      </c>
      <c r="C268" s="421" t="s">
        <v>397</v>
      </c>
      <c r="D268" s="257">
        <v>0</v>
      </c>
      <c r="E268" s="257">
        <v>0</v>
      </c>
      <c r="F268" s="257">
        <v>0.75</v>
      </c>
      <c r="G268" s="258">
        <v>0</v>
      </c>
      <c r="H268" s="258">
        <v>0.03</v>
      </c>
      <c r="I268" s="257">
        <v>0.94</v>
      </c>
      <c r="J268" s="240">
        <v>0.97</v>
      </c>
      <c r="K268" s="257">
        <v>0</v>
      </c>
      <c r="L268" s="257">
        <v>0</v>
      </c>
      <c r="M268" s="257">
        <v>0.95</v>
      </c>
      <c r="N268" s="259">
        <v>0</v>
      </c>
      <c r="O268" s="259">
        <v>0.22</v>
      </c>
      <c r="P268" s="257">
        <v>1.36</v>
      </c>
      <c r="Q268" s="240">
        <v>1.58</v>
      </c>
      <c r="R268" s="260">
        <f t="shared" si="15"/>
        <v>0.6100000000000001</v>
      </c>
      <c r="S268" s="261">
        <f t="shared" si="18"/>
        <v>1.6288659793814435</v>
      </c>
    </row>
    <row r="269" spans="1:21" ht="12" customHeight="1">
      <c r="A269" s="256" t="s">
        <v>749</v>
      </c>
      <c r="B269" s="256" t="s">
        <v>1227</v>
      </c>
      <c r="C269" s="421" t="s">
        <v>397</v>
      </c>
      <c r="D269" s="257">
        <v>0</v>
      </c>
      <c r="E269" s="257">
        <v>0.15</v>
      </c>
      <c r="F269" s="257">
        <v>0</v>
      </c>
      <c r="G269" s="258">
        <v>0</v>
      </c>
      <c r="H269" s="258">
        <v>0</v>
      </c>
      <c r="I269" s="257">
        <v>0.51</v>
      </c>
      <c r="J269" s="240">
        <v>0.51</v>
      </c>
      <c r="K269" s="257">
        <v>0</v>
      </c>
      <c r="L269" s="257">
        <v>0.2</v>
      </c>
      <c r="M269" s="257">
        <v>0.14000000000000001</v>
      </c>
      <c r="N269" s="259">
        <v>0</v>
      </c>
      <c r="O269" s="259">
        <v>0</v>
      </c>
      <c r="P269" s="257">
        <v>0.47</v>
      </c>
      <c r="Q269" s="240">
        <v>0.47</v>
      </c>
      <c r="R269" s="260">
        <f t="shared" si="15"/>
        <v>-4.0000000000000036E-2</v>
      </c>
      <c r="S269" s="261">
        <f t="shared" si="18"/>
        <v>0.92156862745098034</v>
      </c>
    </row>
    <row r="270" spans="1:21" ht="12" customHeight="1">
      <c r="A270" s="256" t="s">
        <v>386</v>
      </c>
      <c r="B270" s="256" t="s">
        <v>1227</v>
      </c>
      <c r="C270" s="421" t="s">
        <v>397</v>
      </c>
      <c r="D270" s="257">
        <v>0</v>
      </c>
      <c r="E270" s="257">
        <v>0.09</v>
      </c>
      <c r="F270" s="257">
        <v>1.0900000000000001</v>
      </c>
      <c r="G270" s="258">
        <v>0</v>
      </c>
      <c r="H270" s="258">
        <v>0.06</v>
      </c>
      <c r="I270" s="257">
        <v>0.5</v>
      </c>
      <c r="J270" s="240">
        <v>0.56000000000000005</v>
      </c>
      <c r="K270" s="257">
        <v>0</v>
      </c>
      <c r="L270" s="257">
        <v>0.2</v>
      </c>
      <c r="M270" s="257">
        <v>0.26</v>
      </c>
      <c r="N270" s="259">
        <v>0</v>
      </c>
      <c r="O270" s="259">
        <v>0.11</v>
      </c>
      <c r="P270" s="257">
        <v>0.79</v>
      </c>
      <c r="Q270" s="240">
        <v>0.9</v>
      </c>
      <c r="R270" s="260">
        <f t="shared" si="15"/>
        <v>0.33999999999999997</v>
      </c>
      <c r="S270" s="261">
        <f t="shared" si="18"/>
        <v>1.607142857142857</v>
      </c>
    </row>
    <row r="271" spans="1:21" ht="12" customHeight="1">
      <c r="A271" s="256" t="s">
        <v>751</v>
      </c>
      <c r="B271" s="256" t="s">
        <v>1227</v>
      </c>
      <c r="C271" s="421" t="s">
        <v>397</v>
      </c>
      <c r="D271" s="257">
        <v>0</v>
      </c>
      <c r="E271" s="257">
        <v>0</v>
      </c>
      <c r="F271" s="257">
        <v>0.42</v>
      </c>
      <c r="G271" s="258">
        <v>0</v>
      </c>
      <c r="H271" s="258">
        <v>0</v>
      </c>
      <c r="I271" s="257">
        <v>0.52</v>
      </c>
      <c r="J271" s="240">
        <v>0.52</v>
      </c>
      <c r="K271" s="257">
        <v>0</v>
      </c>
      <c r="L271" s="257">
        <v>0</v>
      </c>
      <c r="M271" s="257">
        <v>0.2</v>
      </c>
      <c r="N271" s="259">
        <v>0</v>
      </c>
      <c r="O271" s="259">
        <v>0</v>
      </c>
      <c r="P271" s="257">
        <v>0.97</v>
      </c>
      <c r="Q271" s="240">
        <v>0.97</v>
      </c>
      <c r="R271" s="260">
        <f t="shared" si="15"/>
        <v>0.44999999999999996</v>
      </c>
      <c r="S271" s="261">
        <f t="shared" si="18"/>
        <v>1.8653846153846152</v>
      </c>
    </row>
    <row r="272" spans="1:21" ht="12" customHeight="1">
      <c r="A272" s="256" t="s">
        <v>932</v>
      </c>
      <c r="B272" s="256" t="s">
        <v>1227</v>
      </c>
      <c r="C272" s="421" t="s">
        <v>1400</v>
      </c>
      <c r="D272" s="257">
        <v>0</v>
      </c>
      <c r="E272" s="257">
        <v>0</v>
      </c>
      <c r="F272" s="257">
        <v>0</v>
      </c>
      <c r="G272" s="258">
        <v>0</v>
      </c>
      <c r="H272" s="258">
        <v>0</v>
      </c>
      <c r="I272" s="257">
        <v>0.04</v>
      </c>
      <c r="J272" s="240">
        <v>0.04</v>
      </c>
      <c r="K272" s="257">
        <v>0</v>
      </c>
      <c r="L272" s="257">
        <v>0.03</v>
      </c>
      <c r="M272" s="257">
        <v>7.0000000000000007E-2</v>
      </c>
      <c r="N272" s="259">
        <v>0</v>
      </c>
      <c r="O272" s="259">
        <v>0</v>
      </c>
      <c r="P272" s="257">
        <v>0.17</v>
      </c>
      <c r="Q272" s="240">
        <v>0.17</v>
      </c>
      <c r="R272" s="260">
        <f t="shared" si="15"/>
        <v>0.13</v>
      </c>
      <c r="S272" s="261">
        <f t="shared" si="18"/>
        <v>4.25</v>
      </c>
      <c r="U272" s="234" t="str">
        <f>VLOOKUP(A272,'crop 22'!$A$10:$A$785,1,0)</f>
        <v>ROSELILY BIANCA DL166914</v>
      </c>
    </row>
    <row r="273" spans="1:21" ht="12" customHeight="1">
      <c r="A273" s="256" t="s">
        <v>1008</v>
      </c>
      <c r="B273" s="256" t="s">
        <v>1227</v>
      </c>
      <c r="C273" s="421" t="s">
        <v>1400</v>
      </c>
      <c r="D273" s="257">
        <v>0</v>
      </c>
      <c r="E273" s="257">
        <v>0</v>
      </c>
      <c r="F273" s="257">
        <v>0</v>
      </c>
      <c r="G273" s="258">
        <v>0</v>
      </c>
      <c r="H273" s="258">
        <v>0</v>
      </c>
      <c r="I273" s="257">
        <v>0.03</v>
      </c>
      <c r="J273" s="240">
        <v>0.03</v>
      </c>
      <c r="K273" s="257">
        <v>0</v>
      </c>
      <c r="L273" s="257">
        <v>0.04</v>
      </c>
      <c r="M273" s="257">
        <v>0.08</v>
      </c>
      <c r="N273" s="259">
        <v>0</v>
      </c>
      <c r="O273" s="259">
        <v>0</v>
      </c>
      <c r="P273" s="257">
        <v>0.22</v>
      </c>
      <c r="Q273" s="240">
        <v>0.22</v>
      </c>
      <c r="R273" s="260">
        <f t="shared" si="15"/>
        <v>0.19</v>
      </c>
      <c r="S273" s="261">
        <f t="shared" si="18"/>
        <v>7.3333333333333339</v>
      </c>
      <c r="U273" s="234" t="str">
        <f>VLOOKUP(A273,'crop 22'!$A$10:$A$785,1,0)</f>
        <v>ROSELILY MELISSA DL167536</v>
      </c>
    </row>
    <row r="274" spans="1:21" ht="12" customHeight="1">
      <c r="A274" s="256" t="s">
        <v>780</v>
      </c>
      <c r="B274" s="256" t="s">
        <v>1227</v>
      </c>
      <c r="C274" s="421" t="s">
        <v>130</v>
      </c>
      <c r="D274" s="257">
        <v>0</v>
      </c>
      <c r="E274" s="257">
        <v>0.42</v>
      </c>
      <c r="F274" s="257">
        <v>0</v>
      </c>
      <c r="G274" s="258">
        <v>0</v>
      </c>
      <c r="H274" s="258">
        <v>0</v>
      </c>
      <c r="I274" s="257">
        <v>0.41</v>
      </c>
      <c r="J274" s="240">
        <v>0.41</v>
      </c>
      <c r="K274" s="257">
        <v>0</v>
      </c>
      <c r="L274" s="257">
        <v>0</v>
      </c>
      <c r="M274" s="257">
        <v>0</v>
      </c>
      <c r="N274" s="259">
        <v>0</v>
      </c>
      <c r="O274" s="259">
        <v>0</v>
      </c>
      <c r="P274" s="257">
        <v>0</v>
      </c>
      <c r="Q274" s="240">
        <v>0</v>
      </c>
      <c r="R274" s="260">
        <f t="shared" si="15"/>
        <v>-0.41</v>
      </c>
      <c r="S274" s="261">
        <f t="shared" si="18"/>
        <v>0</v>
      </c>
      <c r="U274" s="234" t="str">
        <f>VLOOKUP(A274,'crop 22'!$A$10:$A$785,1,0)</f>
        <v>AMAZING GRACE</v>
      </c>
    </row>
    <row r="275" spans="1:21" ht="12" customHeight="1">
      <c r="A275" s="256" t="s">
        <v>329</v>
      </c>
      <c r="B275" s="256" t="s">
        <v>1227</v>
      </c>
      <c r="C275" s="421" t="s">
        <v>130</v>
      </c>
      <c r="D275" s="257">
        <v>0</v>
      </c>
      <c r="E275" s="257">
        <v>1.42</v>
      </c>
      <c r="F275" s="257">
        <v>1.94</v>
      </c>
      <c r="G275" s="258">
        <v>0</v>
      </c>
      <c r="H275" s="258">
        <v>5.64</v>
      </c>
      <c r="I275" s="257">
        <v>11.22</v>
      </c>
      <c r="J275" s="240">
        <v>16.86</v>
      </c>
      <c r="K275" s="257">
        <v>0</v>
      </c>
      <c r="L275" s="257">
        <v>1.17</v>
      </c>
      <c r="M275" s="257">
        <v>2.17</v>
      </c>
      <c r="N275" s="259">
        <v>0</v>
      </c>
      <c r="O275" s="259">
        <v>5.05</v>
      </c>
      <c r="P275" s="257">
        <v>6.35</v>
      </c>
      <c r="Q275" s="240">
        <v>11.399999999999999</v>
      </c>
      <c r="R275" s="260">
        <f t="shared" si="15"/>
        <v>-5.4600000000000009</v>
      </c>
      <c r="S275" s="261"/>
      <c r="U275" s="234" t="str">
        <f>VLOOKUP(A275,'crop 22'!$A$10:$A$785,1,0)</f>
        <v>BACARDI</v>
      </c>
    </row>
    <row r="276" spans="1:21" ht="12" customHeight="1">
      <c r="A276" s="256" t="s">
        <v>379</v>
      </c>
      <c r="B276" s="256" t="s">
        <v>1227</v>
      </c>
      <c r="C276" s="421" t="s">
        <v>130</v>
      </c>
      <c r="D276" s="257">
        <v>0</v>
      </c>
      <c r="E276" s="257">
        <v>0</v>
      </c>
      <c r="F276" s="257">
        <v>0.2</v>
      </c>
      <c r="G276" s="258">
        <v>0</v>
      </c>
      <c r="H276" s="258">
        <v>0.19</v>
      </c>
      <c r="I276" s="257">
        <v>0.92</v>
      </c>
      <c r="J276" s="240">
        <v>1.1100000000000001</v>
      </c>
      <c r="K276" s="257">
        <v>0</v>
      </c>
      <c r="L276" s="257">
        <v>0</v>
      </c>
      <c r="M276" s="257">
        <v>0.22</v>
      </c>
      <c r="N276" s="259">
        <v>0</v>
      </c>
      <c r="O276" s="259">
        <v>0.19</v>
      </c>
      <c r="P276" s="257">
        <v>0.45</v>
      </c>
      <c r="Q276" s="240">
        <v>0.64</v>
      </c>
      <c r="R276" s="260">
        <f t="shared" si="15"/>
        <v>-0.47000000000000008</v>
      </c>
      <c r="S276" s="261">
        <f t="shared" ref="S276:S323" si="19">Q276/J276</f>
        <v>0.57657657657657657</v>
      </c>
      <c r="U276" s="234" t="str">
        <f>VLOOKUP(A276,'crop 22'!$A$10:$A$785,1,0)</f>
        <v>BOMBASTIC</v>
      </c>
    </row>
    <row r="277" spans="1:21" ht="12" customHeight="1">
      <c r="A277" s="256" t="s">
        <v>380</v>
      </c>
      <c r="B277" s="256" t="s">
        <v>1227</v>
      </c>
      <c r="C277" s="421" t="s">
        <v>130</v>
      </c>
      <c r="D277" s="257">
        <v>0</v>
      </c>
      <c r="E277" s="257">
        <v>0</v>
      </c>
      <c r="F277" s="257">
        <v>0.08</v>
      </c>
      <c r="G277" s="258">
        <v>0</v>
      </c>
      <c r="H277" s="258">
        <v>0</v>
      </c>
      <c r="I277" s="257">
        <v>2.02</v>
      </c>
      <c r="J277" s="240">
        <v>2.02</v>
      </c>
      <c r="K277" s="257">
        <v>0</v>
      </c>
      <c r="L277" s="257">
        <v>0</v>
      </c>
      <c r="M277" s="257">
        <v>0.17</v>
      </c>
      <c r="N277" s="259">
        <v>0</v>
      </c>
      <c r="O277" s="259">
        <v>0.24</v>
      </c>
      <c r="P277" s="257">
        <v>0.68</v>
      </c>
      <c r="Q277" s="240">
        <v>0.92</v>
      </c>
      <c r="R277" s="260">
        <f t="shared" si="15"/>
        <v>-1.1000000000000001</v>
      </c>
      <c r="S277" s="261">
        <f t="shared" si="19"/>
        <v>0.45544554455445546</v>
      </c>
      <c r="U277" s="234" t="str">
        <f>VLOOKUP(A277,'crop 22'!$A$10:$A$785,1,0)</f>
        <v>BUDAPEST</v>
      </c>
    </row>
    <row r="278" spans="1:21" ht="12" customHeight="1">
      <c r="A278" s="256" t="s">
        <v>467</v>
      </c>
      <c r="B278" s="256" t="s">
        <v>1227</v>
      </c>
      <c r="C278" s="421" t="s">
        <v>130</v>
      </c>
      <c r="D278" s="257">
        <v>0</v>
      </c>
      <c r="E278" s="257">
        <v>0</v>
      </c>
      <c r="F278" s="257">
        <v>0</v>
      </c>
      <c r="G278" s="258">
        <v>0</v>
      </c>
      <c r="H278" s="258">
        <v>0</v>
      </c>
      <c r="I278" s="257">
        <v>0.82</v>
      </c>
      <c r="J278" s="240">
        <v>0.82</v>
      </c>
      <c r="K278" s="257">
        <v>0</v>
      </c>
      <c r="L278" s="257">
        <v>0</v>
      </c>
      <c r="M278" s="257">
        <v>0</v>
      </c>
      <c r="N278" s="259">
        <v>0</v>
      </c>
      <c r="O278" s="259">
        <v>0</v>
      </c>
      <c r="P278" s="257">
        <v>0</v>
      </c>
      <c r="Q278" s="240">
        <v>0</v>
      </c>
      <c r="R278" s="260">
        <f t="shared" si="15"/>
        <v>-0.82</v>
      </c>
      <c r="S278" s="261">
        <f t="shared" si="19"/>
        <v>0</v>
      </c>
      <c r="U278" s="234" t="str">
        <f>VLOOKUP(A278,'crop 22'!$A$10:$A$785,1,0)</f>
        <v>CABELLA</v>
      </c>
    </row>
    <row r="279" spans="1:21" ht="12" customHeight="1">
      <c r="A279" s="256" t="s">
        <v>469</v>
      </c>
      <c r="B279" s="256" t="s">
        <v>1227</v>
      </c>
      <c r="C279" s="421" t="s">
        <v>130</v>
      </c>
      <c r="D279" s="257">
        <v>0</v>
      </c>
      <c r="E279" s="257">
        <v>0.51</v>
      </c>
      <c r="F279" s="257">
        <v>0.36</v>
      </c>
      <c r="G279" s="258">
        <v>0</v>
      </c>
      <c r="H279" s="258">
        <v>0.54</v>
      </c>
      <c r="I279" s="257">
        <v>0.94</v>
      </c>
      <c r="J279" s="240">
        <v>1.48</v>
      </c>
      <c r="K279" s="257">
        <v>0</v>
      </c>
      <c r="L279" s="257">
        <v>0.16</v>
      </c>
      <c r="M279" s="257">
        <v>0.43</v>
      </c>
      <c r="N279" s="259">
        <v>0</v>
      </c>
      <c r="O279" s="259">
        <v>0.28999999999999998</v>
      </c>
      <c r="P279" s="257">
        <v>1.4</v>
      </c>
      <c r="Q279" s="240">
        <v>1.69</v>
      </c>
      <c r="R279" s="260">
        <f t="shared" si="15"/>
        <v>0.20999999999999996</v>
      </c>
      <c r="S279" s="261">
        <f t="shared" si="19"/>
        <v>1.1418918918918919</v>
      </c>
      <c r="U279" s="234" t="str">
        <f>VLOOKUP(A279,'crop 22'!$A$10:$A$785,1,0)</f>
        <v>CHARTWELL</v>
      </c>
    </row>
    <row r="280" spans="1:21" ht="12" customHeight="1">
      <c r="A280" s="256" t="s">
        <v>19</v>
      </c>
      <c r="B280" s="256" t="s">
        <v>1227</v>
      </c>
      <c r="C280" s="421" t="s">
        <v>130</v>
      </c>
      <c r="D280" s="257">
        <v>0.01</v>
      </c>
      <c r="E280" s="257">
        <v>0</v>
      </c>
      <c r="F280" s="257">
        <v>1.93</v>
      </c>
      <c r="G280" s="258">
        <v>0</v>
      </c>
      <c r="H280" s="258">
        <v>2.81</v>
      </c>
      <c r="I280" s="257">
        <v>7.63</v>
      </c>
      <c r="J280" s="240">
        <v>10.44</v>
      </c>
      <c r="K280" s="257">
        <v>0</v>
      </c>
      <c r="L280" s="257">
        <v>0.72</v>
      </c>
      <c r="M280" s="257">
        <v>1.46</v>
      </c>
      <c r="N280" s="259">
        <v>0</v>
      </c>
      <c r="O280" s="259">
        <v>2.4700000000000002</v>
      </c>
      <c r="P280" s="257">
        <v>7.89</v>
      </c>
      <c r="Q280" s="240">
        <v>10.36</v>
      </c>
      <c r="R280" s="260">
        <f t="shared" si="15"/>
        <v>-8.0000000000000071E-2</v>
      </c>
      <c r="S280" s="261">
        <f t="shared" si="19"/>
        <v>0.9923371647509579</v>
      </c>
      <c r="U280" s="234" t="str">
        <f>VLOOKUP(A280,'crop 22'!$A$10:$A$785,1,0)</f>
        <v>CORVARA</v>
      </c>
    </row>
    <row r="281" spans="1:21" ht="12" customHeight="1">
      <c r="A281" s="256" t="s">
        <v>22</v>
      </c>
      <c r="B281" s="256" t="s">
        <v>1227</v>
      </c>
      <c r="C281" s="421" t="s">
        <v>130</v>
      </c>
      <c r="D281" s="257">
        <v>0.01</v>
      </c>
      <c r="E281" s="257">
        <v>0</v>
      </c>
      <c r="F281" s="257">
        <v>1.39</v>
      </c>
      <c r="G281" s="258">
        <v>0</v>
      </c>
      <c r="H281" s="258">
        <v>1.41</v>
      </c>
      <c r="I281" s="257">
        <v>6.23</v>
      </c>
      <c r="J281" s="240">
        <v>7.6400000000000006</v>
      </c>
      <c r="K281" s="257">
        <v>0</v>
      </c>
      <c r="L281" s="257">
        <v>0</v>
      </c>
      <c r="M281" s="257">
        <v>1.52</v>
      </c>
      <c r="N281" s="259">
        <v>0</v>
      </c>
      <c r="O281" s="259">
        <v>1.88</v>
      </c>
      <c r="P281" s="257">
        <v>4.8</v>
      </c>
      <c r="Q281" s="240">
        <v>6.68</v>
      </c>
      <c r="R281" s="260">
        <f t="shared" si="15"/>
        <v>-0.96000000000000085</v>
      </c>
      <c r="S281" s="261">
        <f t="shared" si="19"/>
        <v>0.87434554973821976</v>
      </c>
      <c r="U281" s="234" t="str">
        <f>VLOOKUP(A281,'crop 22'!$A$10:$A$785,1,0)</f>
        <v>CURIE</v>
      </c>
    </row>
    <row r="282" spans="1:21" ht="12" customHeight="1">
      <c r="A282" s="256" t="s">
        <v>26</v>
      </c>
      <c r="B282" s="256" t="s">
        <v>1227</v>
      </c>
      <c r="C282" s="421" t="s">
        <v>130</v>
      </c>
      <c r="D282" s="257">
        <v>0</v>
      </c>
      <c r="E282" s="257">
        <v>0.22</v>
      </c>
      <c r="F282" s="257">
        <v>0</v>
      </c>
      <c r="G282" s="258">
        <v>0</v>
      </c>
      <c r="H282" s="258">
        <v>0</v>
      </c>
      <c r="I282" s="257">
        <v>0.35</v>
      </c>
      <c r="J282" s="240">
        <v>0.35</v>
      </c>
      <c r="K282" s="257">
        <v>0</v>
      </c>
      <c r="L282" s="257">
        <v>0</v>
      </c>
      <c r="M282" s="257">
        <v>0</v>
      </c>
      <c r="N282" s="259">
        <v>0</v>
      </c>
      <c r="O282" s="259">
        <v>0</v>
      </c>
      <c r="P282" s="257">
        <v>0</v>
      </c>
      <c r="Q282" s="240">
        <v>0</v>
      </c>
      <c r="R282" s="260">
        <f t="shared" si="15"/>
        <v>-0.35</v>
      </c>
      <c r="S282" s="261">
        <f t="shared" si="19"/>
        <v>0</v>
      </c>
      <c r="U282" s="234" t="str">
        <f>VLOOKUP(A282,'crop 22'!$A$10:$A$785,1,0)</f>
        <v>DYNAMITE</v>
      </c>
    </row>
    <row r="283" spans="1:21" ht="12" customHeight="1">
      <c r="A283" s="256" t="s">
        <v>782</v>
      </c>
      <c r="B283" s="256" t="s">
        <v>1227</v>
      </c>
      <c r="C283" s="421" t="s">
        <v>130</v>
      </c>
      <c r="D283" s="257">
        <v>0</v>
      </c>
      <c r="E283" s="257">
        <v>0</v>
      </c>
      <c r="F283" s="257">
        <v>0</v>
      </c>
      <c r="G283" s="258">
        <v>0</v>
      </c>
      <c r="H283" s="258">
        <v>0.56000000000000005</v>
      </c>
      <c r="I283" s="257">
        <v>0.71</v>
      </c>
      <c r="J283" s="240">
        <v>1.27</v>
      </c>
      <c r="K283" s="257">
        <v>0</v>
      </c>
      <c r="L283" s="257">
        <v>0</v>
      </c>
      <c r="M283" s="257">
        <v>0</v>
      </c>
      <c r="N283" s="259">
        <v>0</v>
      </c>
      <c r="O283" s="259">
        <v>0.35</v>
      </c>
      <c r="P283" s="257">
        <v>0</v>
      </c>
      <c r="Q283" s="240">
        <v>0.35</v>
      </c>
      <c r="R283" s="260">
        <f t="shared" si="15"/>
        <v>-0.92</v>
      </c>
      <c r="S283" s="261">
        <f t="shared" si="19"/>
        <v>0.27559055118110232</v>
      </c>
      <c r="U283" s="234" t="str">
        <f>VLOOKUP(A283,'crop 22'!$A$10:$A$785,1,0)</f>
        <v>EUPHORIA</v>
      </c>
    </row>
    <row r="284" spans="1:21" ht="12" customHeight="1">
      <c r="A284" s="256" t="s">
        <v>784</v>
      </c>
      <c r="B284" s="256" t="s">
        <v>1227</v>
      </c>
      <c r="C284" s="421" t="s">
        <v>130</v>
      </c>
      <c r="D284" s="257">
        <v>0</v>
      </c>
      <c r="E284" s="257">
        <v>0.43</v>
      </c>
      <c r="F284" s="257">
        <v>0</v>
      </c>
      <c r="G284" s="258">
        <v>0</v>
      </c>
      <c r="H284" s="258">
        <v>0</v>
      </c>
      <c r="I284" s="257">
        <v>0.43</v>
      </c>
      <c r="J284" s="240">
        <v>0.43</v>
      </c>
      <c r="K284" s="257">
        <v>0</v>
      </c>
      <c r="L284" s="257">
        <v>0</v>
      </c>
      <c r="M284" s="257">
        <v>0</v>
      </c>
      <c r="N284" s="259">
        <v>0</v>
      </c>
      <c r="O284" s="259">
        <v>0</v>
      </c>
      <c r="P284" s="257">
        <v>0</v>
      </c>
      <c r="Q284" s="240">
        <v>0</v>
      </c>
      <c r="R284" s="260">
        <f t="shared" si="15"/>
        <v>-0.43</v>
      </c>
      <c r="S284" s="261">
        <f t="shared" si="19"/>
        <v>0</v>
      </c>
      <c r="U284" s="234" t="str">
        <f>VLOOKUP(A284,'crop 22'!$A$10:$A$785,1,0)</f>
        <v>FRONT PAGE</v>
      </c>
    </row>
    <row r="285" spans="1:21" ht="12" customHeight="1">
      <c r="A285" s="256" t="s">
        <v>1266</v>
      </c>
      <c r="B285" s="256" t="s">
        <v>1227</v>
      </c>
      <c r="C285" s="421" t="s">
        <v>130</v>
      </c>
      <c r="D285" s="257">
        <v>0</v>
      </c>
      <c r="E285" s="257">
        <v>0</v>
      </c>
      <c r="F285" s="257">
        <v>0</v>
      </c>
      <c r="G285" s="258">
        <v>0</v>
      </c>
      <c r="H285" s="258">
        <v>0</v>
      </c>
      <c r="I285" s="257">
        <v>0.06</v>
      </c>
      <c r="J285" s="240">
        <v>0.06</v>
      </c>
      <c r="K285" s="257">
        <v>0</v>
      </c>
      <c r="L285" s="257">
        <v>0</v>
      </c>
      <c r="M285" s="257">
        <v>0</v>
      </c>
      <c r="N285" s="259">
        <v>0</v>
      </c>
      <c r="O285" s="259">
        <v>0</v>
      </c>
      <c r="P285" s="257">
        <v>0.08</v>
      </c>
      <c r="Q285" s="240">
        <v>0.08</v>
      </c>
      <c r="R285" s="260">
        <f t="shared" si="15"/>
        <v>2.0000000000000004E-2</v>
      </c>
      <c r="S285" s="261">
        <f t="shared" si="19"/>
        <v>1.3333333333333335</v>
      </c>
      <c r="U285" s="234" t="str">
        <f>VLOOKUP(A285,'crop 22'!$A$10:$A$785,1,0)</f>
        <v>GABON</v>
      </c>
    </row>
    <row r="286" spans="1:21" ht="12" customHeight="1">
      <c r="A286" s="256" t="s">
        <v>331</v>
      </c>
      <c r="B286" s="256" t="s">
        <v>1227</v>
      </c>
      <c r="C286" s="421" t="s">
        <v>130</v>
      </c>
      <c r="D286" s="257">
        <v>0</v>
      </c>
      <c r="E286" s="257">
        <v>0</v>
      </c>
      <c r="F286" s="257">
        <v>1.44</v>
      </c>
      <c r="G286" s="258">
        <v>0</v>
      </c>
      <c r="H286" s="258">
        <v>0.21</v>
      </c>
      <c r="I286" s="257">
        <v>8.1300000000000008</v>
      </c>
      <c r="J286" s="240">
        <v>8.3400000000000016</v>
      </c>
      <c r="K286" s="257">
        <v>0</v>
      </c>
      <c r="L286" s="257">
        <v>0</v>
      </c>
      <c r="M286" s="257">
        <v>0.98</v>
      </c>
      <c r="N286" s="259">
        <v>0</v>
      </c>
      <c r="O286" s="259">
        <v>0.25</v>
      </c>
      <c r="P286" s="257">
        <v>7.66</v>
      </c>
      <c r="Q286" s="240">
        <v>7.91</v>
      </c>
      <c r="R286" s="260">
        <f t="shared" si="15"/>
        <v>-0.43000000000000149</v>
      </c>
      <c r="S286" s="261">
        <f t="shared" si="19"/>
        <v>0.94844124700239796</v>
      </c>
      <c r="U286" s="234" t="str">
        <f>VLOOKUP(A286,'crop 22'!$A$10:$A$785,1,0)</f>
        <v>INDIANA</v>
      </c>
    </row>
    <row r="287" spans="1:21" ht="12" customHeight="1">
      <c r="A287" s="256" t="s">
        <v>523</v>
      </c>
      <c r="B287" s="256" t="s">
        <v>1227</v>
      </c>
      <c r="C287" s="421" t="s">
        <v>130</v>
      </c>
      <c r="D287" s="257">
        <v>0</v>
      </c>
      <c r="E287" s="257">
        <v>0</v>
      </c>
      <c r="F287" s="257">
        <v>0.89</v>
      </c>
      <c r="G287" s="258">
        <v>0</v>
      </c>
      <c r="H287" s="258">
        <v>1.41</v>
      </c>
      <c r="I287" s="257">
        <v>6.02</v>
      </c>
      <c r="J287" s="240">
        <v>7.43</v>
      </c>
      <c r="K287" s="257">
        <v>0</v>
      </c>
      <c r="L287" s="257">
        <v>0.83</v>
      </c>
      <c r="M287" s="257">
        <v>2.16</v>
      </c>
      <c r="N287" s="259">
        <v>0</v>
      </c>
      <c r="O287" s="259">
        <v>0.87</v>
      </c>
      <c r="P287" s="257">
        <v>5.96</v>
      </c>
      <c r="Q287" s="240">
        <v>6.83</v>
      </c>
      <c r="R287" s="260">
        <f t="shared" ref="R287:R350" si="20">Q287-J287</f>
        <v>-0.59999999999999964</v>
      </c>
      <c r="S287" s="261">
        <f t="shared" si="19"/>
        <v>0.91924629878869457</v>
      </c>
      <c r="U287" s="234" t="str">
        <f>VLOOKUP(A287,'crop 22'!$A$10:$A$785,1,0)</f>
        <v>KING SOLOMON</v>
      </c>
    </row>
    <row r="288" spans="1:21" ht="12" customHeight="1">
      <c r="A288" s="256" t="s">
        <v>30</v>
      </c>
      <c r="B288" s="256" t="s">
        <v>1227</v>
      </c>
      <c r="C288" s="437" t="s">
        <v>130</v>
      </c>
      <c r="D288" s="257">
        <v>0</v>
      </c>
      <c r="E288" s="257">
        <v>1.61</v>
      </c>
      <c r="F288" s="257">
        <v>4.74</v>
      </c>
      <c r="G288" s="258">
        <v>0</v>
      </c>
      <c r="H288" s="258">
        <v>8.9700000000000006</v>
      </c>
      <c r="I288" s="257">
        <v>9.9700000000000006</v>
      </c>
      <c r="J288" s="240">
        <v>18.940000000000001</v>
      </c>
      <c r="K288" s="257">
        <v>0</v>
      </c>
      <c r="L288" s="257">
        <v>0</v>
      </c>
      <c r="M288" s="257">
        <v>4.59</v>
      </c>
      <c r="N288" s="259">
        <v>0</v>
      </c>
      <c r="O288" s="259">
        <v>9.17</v>
      </c>
      <c r="P288" s="257">
        <v>9.56</v>
      </c>
      <c r="Q288" s="240">
        <v>18.73</v>
      </c>
      <c r="R288" s="260">
        <f t="shared" si="20"/>
        <v>-0.21000000000000085</v>
      </c>
      <c r="S288" s="261">
        <f t="shared" si="19"/>
        <v>0.98891235480464623</v>
      </c>
      <c r="U288" s="234" t="str">
        <f>VLOOKUP(A288,'crop 22'!$A$10:$A$785,1,0)</f>
        <v>LAKE CAREY</v>
      </c>
    </row>
    <row r="289" spans="1:21" ht="12" customHeight="1">
      <c r="A289" s="256" t="s">
        <v>786</v>
      </c>
      <c r="B289" s="256" t="s">
        <v>1227</v>
      </c>
      <c r="C289" s="437" t="s">
        <v>1364</v>
      </c>
      <c r="D289" s="257">
        <v>0</v>
      </c>
      <c r="E289" s="257">
        <v>0.3</v>
      </c>
      <c r="F289" s="257">
        <v>0</v>
      </c>
      <c r="G289" s="258">
        <v>0</v>
      </c>
      <c r="H289" s="258">
        <v>0</v>
      </c>
      <c r="I289" s="257">
        <v>0</v>
      </c>
      <c r="J289" s="240">
        <v>0</v>
      </c>
      <c r="K289" s="257">
        <v>0</v>
      </c>
      <c r="L289" s="257">
        <v>0</v>
      </c>
      <c r="M289" s="257">
        <v>0</v>
      </c>
      <c r="N289" s="259">
        <v>0</v>
      </c>
      <c r="O289" s="259">
        <v>0</v>
      </c>
      <c r="P289" s="257">
        <v>0</v>
      </c>
      <c r="Q289" s="240">
        <v>0</v>
      </c>
      <c r="R289" s="260">
        <f t="shared" si="20"/>
        <v>0</v>
      </c>
      <c r="S289" s="261" t="e">
        <f t="shared" si="19"/>
        <v>#DIV/0!</v>
      </c>
      <c r="U289" s="234" t="str">
        <f>VLOOKUP(A289,'crop 22'!$A$10:$A$785,1,0)</f>
        <v>LOVE LETTER</v>
      </c>
    </row>
    <row r="290" spans="1:21" ht="12" customHeight="1">
      <c r="A290" s="256" t="s">
        <v>524</v>
      </c>
      <c r="B290" s="256" t="s">
        <v>1227</v>
      </c>
      <c r="C290" s="421" t="s">
        <v>130</v>
      </c>
      <c r="D290" s="257">
        <v>0</v>
      </c>
      <c r="E290" s="257">
        <v>7.0000000000000007E-2</v>
      </c>
      <c r="F290" s="257">
        <v>0.09</v>
      </c>
      <c r="G290" s="258">
        <v>0</v>
      </c>
      <c r="H290" s="258">
        <v>0.15</v>
      </c>
      <c r="I290" s="257">
        <v>0.77</v>
      </c>
      <c r="J290" s="240">
        <v>0.92</v>
      </c>
      <c r="K290" s="257">
        <v>0</v>
      </c>
      <c r="L290" s="257">
        <v>0</v>
      </c>
      <c r="M290" s="257">
        <v>0</v>
      </c>
      <c r="N290" s="259">
        <v>0</v>
      </c>
      <c r="O290" s="259">
        <v>0</v>
      </c>
      <c r="P290" s="257">
        <v>0</v>
      </c>
      <c r="Q290" s="240">
        <v>0</v>
      </c>
      <c r="R290" s="260">
        <f t="shared" si="20"/>
        <v>-0.92</v>
      </c>
      <c r="S290" s="261">
        <f t="shared" si="19"/>
        <v>0</v>
      </c>
      <c r="U290" s="234" t="str">
        <f>VLOOKUP(A290,'crop 22'!$A$10:$A$785,1,0)</f>
        <v>MATEO ZANLORMEO</v>
      </c>
    </row>
    <row r="291" spans="1:21" ht="12" customHeight="1">
      <c r="A291" s="256" t="s">
        <v>788</v>
      </c>
      <c r="B291" s="256" t="s">
        <v>1227</v>
      </c>
      <c r="C291" s="421" t="s">
        <v>130</v>
      </c>
      <c r="D291" s="257">
        <v>0</v>
      </c>
      <c r="E291" s="257">
        <v>0.45</v>
      </c>
      <c r="F291" s="257">
        <v>0</v>
      </c>
      <c r="G291" s="258">
        <v>0</v>
      </c>
      <c r="H291" s="258">
        <v>0</v>
      </c>
      <c r="I291" s="257">
        <v>0.59</v>
      </c>
      <c r="J291" s="240">
        <v>0.59</v>
      </c>
      <c r="K291" s="257">
        <v>0</v>
      </c>
      <c r="L291" s="257">
        <v>0</v>
      </c>
      <c r="M291" s="257">
        <v>0</v>
      </c>
      <c r="N291" s="259">
        <v>0</v>
      </c>
      <c r="O291" s="259">
        <v>0</v>
      </c>
      <c r="P291" s="257">
        <v>0</v>
      </c>
      <c r="Q291" s="240">
        <v>0</v>
      </c>
      <c r="R291" s="260">
        <f t="shared" si="20"/>
        <v>-0.59</v>
      </c>
      <c r="S291" s="261">
        <f t="shared" si="19"/>
        <v>0</v>
      </c>
      <c r="U291" s="234" t="str">
        <f>VLOOKUP(A291,'crop 22'!$A$10:$A$785,1,0)</f>
        <v>ONE LOVE</v>
      </c>
    </row>
    <row r="292" spans="1:21" ht="12" customHeight="1">
      <c r="A292" s="256" t="s">
        <v>4</v>
      </c>
      <c r="B292" s="256" t="s">
        <v>1227</v>
      </c>
      <c r="C292" s="421" t="s">
        <v>130</v>
      </c>
      <c r="D292" s="257">
        <v>0</v>
      </c>
      <c r="E292" s="257">
        <v>0.05</v>
      </c>
      <c r="F292" s="257">
        <v>1.26</v>
      </c>
      <c r="G292" s="258">
        <v>0</v>
      </c>
      <c r="H292" s="258">
        <v>0.05</v>
      </c>
      <c r="I292" s="257">
        <v>5.95</v>
      </c>
      <c r="J292" s="240">
        <v>6</v>
      </c>
      <c r="K292" s="257">
        <v>0</v>
      </c>
      <c r="L292" s="257">
        <v>0</v>
      </c>
      <c r="M292" s="257">
        <v>0.3</v>
      </c>
      <c r="N292" s="259">
        <v>0</v>
      </c>
      <c r="O292" s="259">
        <v>0.32</v>
      </c>
      <c r="P292" s="257">
        <v>5.03</v>
      </c>
      <c r="Q292" s="240">
        <v>5.3500000000000005</v>
      </c>
      <c r="R292" s="260">
        <f t="shared" si="20"/>
        <v>-0.64999999999999947</v>
      </c>
      <c r="S292" s="261">
        <f t="shared" si="19"/>
        <v>0.89166666666666672</v>
      </c>
      <c r="U292" s="234" t="str">
        <f>VLOOKUP(A292,'crop 22'!$A$10:$A$785,1,0)</f>
        <v>PICO</v>
      </c>
    </row>
    <row r="293" spans="1:21" ht="12" customHeight="1">
      <c r="A293" s="256" t="s">
        <v>383</v>
      </c>
      <c r="B293" s="256" t="s">
        <v>1227</v>
      </c>
      <c r="C293" s="421" t="s">
        <v>130</v>
      </c>
      <c r="D293" s="257">
        <v>0.01</v>
      </c>
      <c r="E293" s="257">
        <v>0.54</v>
      </c>
      <c r="F293" s="257">
        <v>0.23</v>
      </c>
      <c r="G293" s="258">
        <v>0</v>
      </c>
      <c r="H293" s="258">
        <v>0.51</v>
      </c>
      <c r="I293" s="257">
        <v>1.27</v>
      </c>
      <c r="J293" s="240">
        <v>1.78</v>
      </c>
      <c r="K293" s="257">
        <v>0.01</v>
      </c>
      <c r="L293" s="257">
        <v>0.71</v>
      </c>
      <c r="M293" s="257">
        <v>0.22</v>
      </c>
      <c r="N293" s="259">
        <v>0</v>
      </c>
      <c r="O293" s="259">
        <v>0.5</v>
      </c>
      <c r="P293" s="257">
        <v>2.34</v>
      </c>
      <c r="Q293" s="240">
        <v>2.84</v>
      </c>
      <c r="R293" s="260">
        <f t="shared" si="20"/>
        <v>1.0599999999999998</v>
      </c>
      <c r="S293" s="261">
        <f t="shared" si="19"/>
        <v>1.595505617977528</v>
      </c>
      <c r="U293" s="234" t="str">
        <f>VLOOKUP(A293,'crop 22'!$A$10:$A$785,1,0)</f>
        <v>RED DAWN</v>
      </c>
    </row>
    <row r="294" spans="1:21" ht="12" customHeight="1">
      <c r="A294" s="256" t="s">
        <v>1314</v>
      </c>
      <c r="B294" s="256" t="s">
        <v>1227</v>
      </c>
      <c r="C294" s="421" t="s">
        <v>130</v>
      </c>
      <c r="D294" s="257">
        <v>0</v>
      </c>
      <c r="E294" s="257">
        <v>0</v>
      </c>
      <c r="F294" s="257">
        <v>0.04</v>
      </c>
      <c r="G294" s="258">
        <v>0</v>
      </c>
      <c r="H294" s="258">
        <v>0.02</v>
      </c>
      <c r="I294" s="257">
        <v>0.02</v>
      </c>
      <c r="J294" s="240">
        <v>0.04</v>
      </c>
      <c r="K294" s="257">
        <v>0</v>
      </c>
      <c r="L294" s="257">
        <v>0</v>
      </c>
      <c r="M294" s="257">
        <v>0</v>
      </c>
      <c r="N294" s="259">
        <v>0</v>
      </c>
      <c r="O294" s="259">
        <v>0.03</v>
      </c>
      <c r="P294" s="257">
        <v>0.06</v>
      </c>
      <c r="Q294" s="240">
        <v>0.09</v>
      </c>
      <c r="R294" s="260">
        <f t="shared" si="20"/>
        <v>4.9999999999999996E-2</v>
      </c>
      <c r="S294" s="261">
        <f t="shared" si="19"/>
        <v>2.25</v>
      </c>
      <c r="U294" s="234" t="str">
        <f>VLOOKUP(A294,'crop 22'!$A$10:$A$785,1,0)</f>
        <v>RED RADIANCE</v>
      </c>
    </row>
    <row r="295" spans="1:21" ht="12" customHeight="1">
      <c r="A295" s="256" t="s">
        <v>471</v>
      </c>
      <c r="B295" s="256" t="s">
        <v>1227</v>
      </c>
      <c r="C295" s="421" t="s">
        <v>130</v>
      </c>
      <c r="D295" s="257">
        <v>0</v>
      </c>
      <c r="E295" s="257">
        <v>0</v>
      </c>
      <c r="F295" s="257">
        <v>0.26</v>
      </c>
      <c r="G295" s="258">
        <v>0</v>
      </c>
      <c r="H295" s="258">
        <v>0</v>
      </c>
      <c r="I295" s="257">
        <v>1.1499999999999999</v>
      </c>
      <c r="J295" s="240">
        <v>1.1499999999999999</v>
      </c>
      <c r="K295" s="257">
        <v>0</v>
      </c>
      <c r="L295" s="257">
        <v>0</v>
      </c>
      <c r="M295" s="257">
        <v>0.14000000000000001</v>
      </c>
      <c r="N295" s="259">
        <v>0</v>
      </c>
      <c r="O295" s="259">
        <v>0</v>
      </c>
      <c r="P295" s="257">
        <v>1</v>
      </c>
      <c r="Q295" s="240">
        <v>1</v>
      </c>
      <c r="R295" s="260">
        <f t="shared" si="20"/>
        <v>-0.14999999999999991</v>
      </c>
      <c r="S295" s="261">
        <f t="shared" si="19"/>
        <v>0.86956521739130443</v>
      </c>
      <c r="U295" s="234" t="str">
        <f>VLOOKUP(A295,'crop 22'!$A$10:$A$785,1,0)</f>
        <v>REELEEZE</v>
      </c>
    </row>
    <row r="296" spans="1:21" ht="12" customHeight="1">
      <c r="A296" s="256" t="s">
        <v>5</v>
      </c>
      <c r="B296" s="256" t="s">
        <v>1227</v>
      </c>
      <c r="C296" s="421" t="s">
        <v>1364</v>
      </c>
      <c r="D296" s="257">
        <v>0</v>
      </c>
      <c r="E296" s="257">
        <v>0</v>
      </c>
      <c r="F296" s="257">
        <v>2.17</v>
      </c>
      <c r="G296" s="258">
        <v>0</v>
      </c>
      <c r="H296" s="258">
        <v>0.57999999999999996</v>
      </c>
      <c r="I296" s="257">
        <v>4.3899999999999997</v>
      </c>
      <c r="J296" s="240">
        <v>4.97</v>
      </c>
      <c r="K296" s="257">
        <v>0</v>
      </c>
      <c r="L296" s="257">
        <v>0</v>
      </c>
      <c r="M296" s="257">
        <v>1.1200000000000001</v>
      </c>
      <c r="N296" s="259">
        <v>0</v>
      </c>
      <c r="O296" s="259">
        <v>0.17</v>
      </c>
      <c r="P296" s="257">
        <v>6.51</v>
      </c>
      <c r="Q296" s="240">
        <v>6.68</v>
      </c>
      <c r="R296" s="260">
        <f t="shared" si="20"/>
        <v>1.71</v>
      </c>
      <c r="S296" s="261">
        <f t="shared" si="19"/>
        <v>1.3440643863179074</v>
      </c>
      <c r="U296" s="234" t="str">
        <f>VLOOKUP(A296,'crop 22'!$A$10:$A$785,1,0)</f>
        <v>STARLIGHT EXPRESS</v>
      </c>
    </row>
    <row r="297" spans="1:21" ht="12" customHeight="1">
      <c r="A297" s="256" t="s">
        <v>75</v>
      </c>
      <c r="B297" s="256" t="s">
        <v>1227</v>
      </c>
      <c r="C297" s="421" t="s">
        <v>130</v>
      </c>
      <c r="D297" s="257">
        <v>0.05</v>
      </c>
      <c r="E297" s="257">
        <v>2.67</v>
      </c>
      <c r="F297" s="257">
        <v>5.62</v>
      </c>
      <c r="G297" s="258">
        <v>0</v>
      </c>
      <c r="H297" s="258">
        <v>3.49</v>
      </c>
      <c r="I297" s="257">
        <v>23.14</v>
      </c>
      <c r="J297" s="240">
        <v>26.630000000000003</v>
      </c>
      <c r="K297" s="257">
        <v>0.05</v>
      </c>
      <c r="L297" s="257">
        <v>1.3</v>
      </c>
      <c r="M297" s="257">
        <v>6.18</v>
      </c>
      <c r="N297" s="259">
        <v>0</v>
      </c>
      <c r="O297" s="259">
        <v>2.56</v>
      </c>
      <c r="P297" s="257">
        <v>17.93</v>
      </c>
      <c r="Q297" s="240">
        <v>20.49</v>
      </c>
      <c r="R297" s="260">
        <f t="shared" si="20"/>
        <v>-6.1400000000000041</v>
      </c>
      <c r="S297" s="261">
        <f t="shared" si="19"/>
        <v>0.76943297033420943</v>
      </c>
      <c r="U297" s="234" t="str">
        <f>VLOOKUP(A297,'crop 22'!$A$10:$A$785,1,0)</f>
        <v>TARRANGO</v>
      </c>
    </row>
    <row r="298" spans="1:21" ht="12" customHeight="1">
      <c r="A298" s="256" t="s">
        <v>611</v>
      </c>
      <c r="B298" s="256" t="s">
        <v>1227</v>
      </c>
      <c r="C298" s="421" t="s">
        <v>130</v>
      </c>
      <c r="D298" s="257">
        <v>0</v>
      </c>
      <c r="E298" s="257">
        <v>0.08</v>
      </c>
      <c r="F298" s="257">
        <v>0.1</v>
      </c>
      <c r="G298" s="258">
        <v>0</v>
      </c>
      <c r="H298" s="258">
        <v>0.02</v>
      </c>
      <c r="I298" s="257">
        <v>0.55000000000000004</v>
      </c>
      <c r="J298" s="240">
        <v>0.57000000000000006</v>
      </c>
      <c r="K298" s="257">
        <v>0</v>
      </c>
      <c r="L298" s="257">
        <v>0</v>
      </c>
      <c r="M298" s="257">
        <v>0.53</v>
      </c>
      <c r="N298" s="259">
        <v>0</v>
      </c>
      <c r="O298" s="259">
        <v>7.0000000000000007E-2</v>
      </c>
      <c r="P298" s="257">
        <v>0.49</v>
      </c>
      <c r="Q298" s="240">
        <v>0.56000000000000005</v>
      </c>
      <c r="R298" s="260">
        <f t="shared" si="20"/>
        <v>-1.0000000000000009E-2</v>
      </c>
      <c r="S298" s="261">
        <f t="shared" si="19"/>
        <v>0.98245614035087714</v>
      </c>
      <c r="U298" s="234" t="str">
        <f>VLOOKUP(A298,'crop 22'!$A$10:$A$785,1,0)</f>
        <v>TAWNY</v>
      </c>
    </row>
    <row r="299" spans="1:21" ht="12" customHeight="1">
      <c r="A299" s="256" t="s">
        <v>790</v>
      </c>
      <c r="B299" s="256" t="s">
        <v>1227</v>
      </c>
      <c r="C299" s="421" t="s">
        <v>130</v>
      </c>
      <c r="D299" s="257">
        <v>0</v>
      </c>
      <c r="E299" s="257">
        <v>0</v>
      </c>
      <c r="F299" s="257">
        <v>0</v>
      </c>
      <c r="G299" s="258">
        <v>0</v>
      </c>
      <c r="H299" s="258">
        <v>0</v>
      </c>
      <c r="I299" s="257">
        <v>0.49</v>
      </c>
      <c r="J299" s="240">
        <v>0.49</v>
      </c>
      <c r="K299" s="257">
        <v>0</v>
      </c>
      <c r="L299" s="257">
        <v>0</v>
      </c>
      <c r="M299" s="257">
        <v>0</v>
      </c>
      <c r="N299" s="259">
        <v>0.11</v>
      </c>
      <c r="O299" s="259">
        <v>0</v>
      </c>
      <c r="P299" s="257">
        <v>0</v>
      </c>
      <c r="Q299" s="240">
        <v>0</v>
      </c>
      <c r="R299" s="260">
        <f t="shared" si="20"/>
        <v>-0.49</v>
      </c>
      <c r="S299" s="261">
        <f t="shared" si="19"/>
        <v>0</v>
      </c>
      <c r="U299" s="234" t="str">
        <f>VLOOKUP(A299,'crop 22'!$A$10:$A$785,1,0)</f>
        <v>TESSALA</v>
      </c>
    </row>
    <row r="300" spans="1:21" ht="12" customHeight="1">
      <c r="A300" s="256" t="s">
        <v>792</v>
      </c>
      <c r="B300" s="256" t="s">
        <v>1227</v>
      </c>
      <c r="C300" s="421" t="s">
        <v>130</v>
      </c>
      <c r="D300" s="257">
        <v>0</v>
      </c>
      <c r="E300" s="257">
        <v>0</v>
      </c>
      <c r="F300" s="257">
        <v>0.34</v>
      </c>
      <c r="G300" s="258">
        <v>0</v>
      </c>
      <c r="H300" s="258">
        <v>0</v>
      </c>
      <c r="I300" s="257">
        <v>1.36</v>
      </c>
      <c r="J300" s="240">
        <v>1.36</v>
      </c>
      <c r="K300" s="257">
        <v>0</v>
      </c>
      <c r="L300" s="257">
        <v>0</v>
      </c>
      <c r="M300" s="257">
        <v>0.24</v>
      </c>
      <c r="N300" s="259">
        <v>0</v>
      </c>
      <c r="O300" s="259">
        <v>0.3</v>
      </c>
      <c r="P300" s="257">
        <v>1.23</v>
      </c>
      <c r="Q300" s="240">
        <v>1.53</v>
      </c>
      <c r="R300" s="260">
        <f t="shared" si="20"/>
        <v>0.16999999999999993</v>
      </c>
      <c r="S300" s="261">
        <f t="shared" si="19"/>
        <v>1.125</v>
      </c>
      <c r="U300" s="234" t="str">
        <f>VLOOKUP(A300,'crop 22'!$A$10:$A$785,1,0)</f>
        <v>TOBA</v>
      </c>
    </row>
    <row r="301" spans="1:21" ht="12" customHeight="1">
      <c r="A301" s="256" t="s">
        <v>385</v>
      </c>
      <c r="B301" s="256" t="s">
        <v>1227</v>
      </c>
      <c r="C301" s="421" t="s">
        <v>130</v>
      </c>
      <c r="D301" s="257">
        <v>0</v>
      </c>
      <c r="E301" s="257">
        <v>0</v>
      </c>
      <c r="F301" s="257">
        <v>0.67</v>
      </c>
      <c r="G301" s="258">
        <v>0</v>
      </c>
      <c r="H301" s="258">
        <v>0.31</v>
      </c>
      <c r="I301" s="257">
        <v>1.2</v>
      </c>
      <c r="J301" s="240">
        <v>1.51</v>
      </c>
      <c r="K301" s="257">
        <v>0</v>
      </c>
      <c r="L301" s="257">
        <v>0</v>
      </c>
      <c r="M301" s="257">
        <v>0.56000000000000005</v>
      </c>
      <c r="N301" s="259">
        <v>0</v>
      </c>
      <c r="O301" s="259">
        <v>0.16</v>
      </c>
      <c r="P301" s="257">
        <v>2.29</v>
      </c>
      <c r="Q301" s="240">
        <v>2.4500000000000002</v>
      </c>
      <c r="R301" s="260">
        <f t="shared" si="20"/>
        <v>0.94000000000000017</v>
      </c>
      <c r="S301" s="261">
        <f t="shared" si="19"/>
        <v>1.6225165562913908</v>
      </c>
    </row>
    <row r="302" spans="1:21" ht="12" customHeight="1">
      <c r="A302" s="256" t="s">
        <v>205</v>
      </c>
      <c r="B302" s="256" t="s">
        <v>1227</v>
      </c>
      <c r="C302" s="439" t="s">
        <v>130</v>
      </c>
      <c r="D302" s="257">
        <v>0</v>
      </c>
      <c r="E302" s="257">
        <v>0.46</v>
      </c>
      <c r="F302" s="257">
        <v>3.41</v>
      </c>
      <c r="G302" s="258">
        <v>0</v>
      </c>
      <c r="H302" s="258">
        <v>1.76</v>
      </c>
      <c r="I302" s="257">
        <v>7.88</v>
      </c>
      <c r="J302" s="240">
        <v>9.64</v>
      </c>
      <c r="K302" s="257">
        <v>0</v>
      </c>
      <c r="L302" s="257">
        <v>0.23</v>
      </c>
      <c r="M302" s="257">
        <v>5.47</v>
      </c>
      <c r="N302" s="259">
        <v>0</v>
      </c>
      <c r="O302" s="259">
        <v>0.54</v>
      </c>
      <c r="P302" s="257">
        <v>8.1199999999999992</v>
      </c>
      <c r="Q302" s="240">
        <v>8.66</v>
      </c>
      <c r="R302" s="260">
        <f t="shared" si="20"/>
        <v>-0.98000000000000043</v>
      </c>
      <c r="S302" s="261">
        <f t="shared" si="19"/>
        <v>0.89834024896265552</v>
      </c>
    </row>
    <row r="303" spans="1:21" ht="12" customHeight="1">
      <c r="A303" s="256" t="s">
        <v>794</v>
      </c>
      <c r="B303" s="256" t="s">
        <v>1227</v>
      </c>
      <c r="C303" s="421" t="s">
        <v>560</v>
      </c>
      <c r="D303" s="257">
        <v>0</v>
      </c>
      <c r="E303" s="257">
        <v>0</v>
      </c>
      <c r="F303" s="257">
        <v>0.56000000000000005</v>
      </c>
      <c r="G303" s="258">
        <v>0</v>
      </c>
      <c r="H303" s="258">
        <v>0</v>
      </c>
      <c r="I303" s="257">
        <v>0.81</v>
      </c>
      <c r="J303" s="240">
        <v>0.81</v>
      </c>
      <c r="K303" s="257">
        <v>0</v>
      </c>
      <c r="L303" s="257">
        <v>0</v>
      </c>
      <c r="M303" s="257">
        <v>1.03</v>
      </c>
      <c r="N303" s="259">
        <v>0</v>
      </c>
      <c r="O303" s="259">
        <v>0</v>
      </c>
      <c r="P303" s="257">
        <v>1.1299999999999999</v>
      </c>
      <c r="Q303" s="240">
        <v>1.1299999999999999</v>
      </c>
      <c r="R303" s="260">
        <f t="shared" si="20"/>
        <v>0.31999999999999984</v>
      </c>
      <c r="S303" s="261">
        <f t="shared" si="19"/>
        <v>1.3950617283950615</v>
      </c>
      <c r="U303" s="234" t="str">
        <f>VLOOKUP(A303,'crop 22'!$A$10:$A$785,1,0)</f>
        <v>GRAND AMOUR</v>
      </c>
    </row>
    <row r="304" spans="1:21" ht="12" customHeight="1">
      <c r="A304" s="256" t="s">
        <v>942</v>
      </c>
      <c r="B304" s="256" t="s">
        <v>1227</v>
      </c>
      <c r="C304" s="421" t="s">
        <v>560</v>
      </c>
      <c r="D304" s="257">
        <v>0</v>
      </c>
      <c r="E304" s="257">
        <v>0</v>
      </c>
      <c r="F304" s="257">
        <v>0.22</v>
      </c>
      <c r="G304" s="258">
        <v>0</v>
      </c>
      <c r="H304" s="258">
        <v>0.02</v>
      </c>
      <c r="I304" s="257">
        <v>1.61</v>
      </c>
      <c r="J304" s="240">
        <v>1.6300000000000001</v>
      </c>
      <c r="K304" s="257">
        <v>0</v>
      </c>
      <c r="L304" s="257">
        <v>0</v>
      </c>
      <c r="M304" s="257">
        <v>0</v>
      </c>
      <c r="N304" s="259">
        <v>0</v>
      </c>
      <c r="O304" s="259">
        <v>0</v>
      </c>
      <c r="P304" s="257">
        <v>0.53</v>
      </c>
      <c r="Q304" s="240">
        <v>0.53</v>
      </c>
      <c r="R304" s="260">
        <f t="shared" si="20"/>
        <v>-1.1000000000000001</v>
      </c>
      <c r="S304" s="261">
        <f t="shared" si="19"/>
        <v>0.32515337423312884</v>
      </c>
      <c r="U304" s="234" t="str">
        <f>VLOOKUP(A304,'crop 22'!$A$10:$A$785,1,0)</f>
        <v>ROSELILY CLARISSA DL112503</v>
      </c>
    </row>
    <row r="305" spans="1:21" ht="12" customHeight="1">
      <c r="A305" s="256" t="s">
        <v>946</v>
      </c>
      <c r="B305" s="256" t="s">
        <v>1227</v>
      </c>
      <c r="C305" s="421" t="s">
        <v>560</v>
      </c>
      <c r="D305" s="257">
        <v>0</v>
      </c>
      <c r="E305" s="257">
        <v>0</v>
      </c>
      <c r="F305" s="257">
        <v>0.82</v>
      </c>
      <c r="G305" s="258">
        <v>0</v>
      </c>
      <c r="H305" s="258">
        <v>0.05</v>
      </c>
      <c r="I305" s="257">
        <v>2.61</v>
      </c>
      <c r="J305" s="240">
        <v>2.6599999999999997</v>
      </c>
      <c r="K305" s="257">
        <v>0</v>
      </c>
      <c r="L305" s="257">
        <v>0.06</v>
      </c>
      <c r="M305" s="257">
        <v>0.7</v>
      </c>
      <c r="N305" s="259">
        <v>0</v>
      </c>
      <c r="O305" s="259">
        <v>0.03</v>
      </c>
      <c r="P305" s="257">
        <v>1.85</v>
      </c>
      <c r="Q305" s="240">
        <v>1.8800000000000001</v>
      </c>
      <c r="R305" s="260">
        <f t="shared" si="20"/>
        <v>-0.77999999999999958</v>
      </c>
      <c r="S305" s="261">
        <f t="shared" si="19"/>
        <v>0.70676691729323315</v>
      </c>
      <c r="U305" s="234" t="str">
        <f>VLOOKUP(A305,'crop 22'!$A$10:$A$785,1,0)</f>
        <v>ROSELILY DALINDA DL111726</v>
      </c>
    </row>
    <row r="306" spans="1:21" ht="12" customHeight="1">
      <c r="A306" s="256" t="s">
        <v>952</v>
      </c>
      <c r="B306" s="256" t="s">
        <v>1227</v>
      </c>
      <c r="C306" s="421" t="s">
        <v>560</v>
      </c>
      <c r="D306" s="257">
        <v>0</v>
      </c>
      <c r="E306" s="257">
        <v>0</v>
      </c>
      <c r="F306" s="257">
        <v>1.22</v>
      </c>
      <c r="G306" s="258">
        <v>0</v>
      </c>
      <c r="H306" s="258">
        <v>0.2</v>
      </c>
      <c r="I306" s="257">
        <v>2.29</v>
      </c>
      <c r="J306" s="240">
        <v>2.4900000000000002</v>
      </c>
      <c r="K306" s="257">
        <v>0</v>
      </c>
      <c r="L306" s="257">
        <v>0</v>
      </c>
      <c r="M306" s="257">
        <v>0</v>
      </c>
      <c r="N306" s="259">
        <v>0</v>
      </c>
      <c r="O306" s="259">
        <v>0</v>
      </c>
      <c r="P306" s="257">
        <v>3.12</v>
      </c>
      <c r="Q306" s="240">
        <v>3.12</v>
      </c>
      <c r="R306" s="260">
        <f t="shared" si="20"/>
        <v>0.62999999999999989</v>
      </c>
      <c r="S306" s="261">
        <f t="shared" si="19"/>
        <v>1.2530120481927711</v>
      </c>
      <c r="U306" s="234" t="str">
        <f>VLOOKUP(A306,'crop 22'!$A$10:$A$785,1,0)</f>
        <v>ROSELILY DORIA DL111808</v>
      </c>
    </row>
    <row r="307" spans="1:21" ht="12" customHeight="1">
      <c r="A307" s="256" t="s">
        <v>408</v>
      </c>
      <c r="B307" s="256" t="s">
        <v>1227</v>
      </c>
      <c r="C307" s="421" t="s">
        <v>560</v>
      </c>
      <c r="D307" s="257">
        <v>0</v>
      </c>
      <c r="E307" s="257">
        <v>0</v>
      </c>
      <c r="F307" s="257">
        <v>1.65</v>
      </c>
      <c r="G307" s="258">
        <v>0</v>
      </c>
      <c r="H307" s="258">
        <v>1.02</v>
      </c>
      <c r="I307" s="257">
        <v>4.38</v>
      </c>
      <c r="J307" s="240">
        <v>5.4</v>
      </c>
      <c r="K307" s="257">
        <v>0</v>
      </c>
      <c r="L307" s="257">
        <v>0.4</v>
      </c>
      <c r="M307" s="257">
        <v>2.5499999999999998</v>
      </c>
      <c r="N307" s="259">
        <v>0</v>
      </c>
      <c r="O307" s="259">
        <v>1.39</v>
      </c>
      <c r="P307" s="257">
        <v>6.3</v>
      </c>
      <c r="Q307" s="240">
        <v>7.6899999999999995</v>
      </c>
      <c r="R307" s="260">
        <f t="shared" si="20"/>
        <v>2.2899999999999991</v>
      </c>
      <c r="S307" s="261">
        <f t="shared" si="19"/>
        <v>1.4240740740740738</v>
      </c>
      <c r="U307" s="234" t="str">
        <f>VLOOKUP(A307,'crop 22'!$A$10:$A$785,1,0)</f>
        <v>ROSELILY ELENA DL04581</v>
      </c>
    </row>
    <row r="308" spans="1:21" ht="12" customHeight="1">
      <c r="A308" s="256" t="s">
        <v>962</v>
      </c>
      <c r="B308" s="256" t="s">
        <v>1227</v>
      </c>
      <c r="C308" s="421" t="s">
        <v>560</v>
      </c>
      <c r="D308" s="257">
        <v>0</v>
      </c>
      <c r="E308" s="257">
        <v>0</v>
      </c>
      <c r="F308" s="257">
        <v>0.12</v>
      </c>
      <c r="G308" s="258">
        <v>0</v>
      </c>
      <c r="H308" s="258">
        <v>7.0000000000000007E-2</v>
      </c>
      <c r="I308" s="257">
        <v>1.64</v>
      </c>
      <c r="J308" s="240">
        <v>1.71</v>
      </c>
      <c r="K308" s="257">
        <v>0</v>
      </c>
      <c r="L308" s="257">
        <v>0</v>
      </c>
      <c r="M308" s="257">
        <v>0.6</v>
      </c>
      <c r="N308" s="259">
        <v>0</v>
      </c>
      <c r="O308" s="259">
        <v>0.48</v>
      </c>
      <c r="P308" s="257">
        <v>0.88</v>
      </c>
      <c r="Q308" s="240">
        <v>1.3599999999999999</v>
      </c>
      <c r="R308" s="260">
        <f t="shared" si="20"/>
        <v>-0.35000000000000009</v>
      </c>
      <c r="S308" s="261">
        <f t="shared" si="19"/>
        <v>0.79532163742690054</v>
      </c>
      <c r="T308" s="335"/>
      <c r="U308" s="335" t="str">
        <f>VLOOKUP(A308,'crop 22'!$A$10:$A$785,1,0)</f>
        <v>ROSELILY FLORETTA DL143202</v>
      </c>
    </row>
    <row r="309" spans="1:21" ht="12" customHeight="1">
      <c r="A309" s="256" t="s">
        <v>964</v>
      </c>
      <c r="B309" s="256" t="s">
        <v>1227</v>
      </c>
      <c r="C309" s="421" t="s">
        <v>560</v>
      </c>
      <c r="D309" s="257">
        <v>0</v>
      </c>
      <c r="E309" s="257">
        <v>0</v>
      </c>
      <c r="F309" s="257">
        <v>0.09</v>
      </c>
      <c r="G309" s="258">
        <v>0</v>
      </c>
      <c r="H309" s="258">
        <v>0</v>
      </c>
      <c r="I309" s="257">
        <v>0.12</v>
      </c>
      <c r="J309" s="240">
        <v>0.12</v>
      </c>
      <c r="K309" s="257">
        <v>0</v>
      </c>
      <c r="L309" s="257">
        <v>0</v>
      </c>
      <c r="M309" s="257">
        <v>0.17</v>
      </c>
      <c r="N309" s="259">
        <v>0</v>
      </c>
      <c r="O309" s="259">
        <v>0</v>
      </c>
      <c r="P309" s="257">
        <v>0.22</v>
      </c>
      <c r="Q309" s="240">
        <v>0.22</v>
      </c>
      <c r="R309" s="260">
        <f t="shared" si="20"/>
        <v>0.1</v>
      </c>
      <c r="S309" s="261">
        <f t="shared" si="19"/>
        <v>1.8333333333333335</v>
      </c>
      <c r="U309" s="234" t="str">
        <f>VLOOKUP(A309,'crop 22'!$A$10:$A$785,1,0)</f>
        <v>ROSELILY GABRIELLA DL168373</v>
      </c>
    </row>
    <row r="310" spans="1:21" ht="12" customHeight="1">
      <c r="A310" s="256" t="s">
        <v>974</v>
      </c>
      <c r="B310" s="256" t="s">
        <v>1227</v>
      </c>
      <c r="C310" s="421" t="s">
        <v>560</v>
      </c>
      <c r="D310" s="257">
        <v>0</v>
      </c>
      <c r="E310" s="257">
        <v>0</v>
      </c>
      <c r="F310" s="257">
        <v>0.39</v>
      </c>
      <c r="G310" s="258">
        <v>0</v>
      </c>
      <c r="H310" s="258">
        <v>0.02</v>
      </c>
      <c r="I310" s="257">
        <v>0.32</v>
      </c>
      <c r="J310" s="240">
        <v>0.34</v>
      </c>
      <c r="K310" s="257">
        <v>0</v>
      </c>
      <c r="L310" s="257">
        <v>0</v>
      </c>
      <c r="M310" s="257">
        <v>0</v>
      </c>
      <c r="N310" s="259">
        <v>0</v>
      </c>
      <c r="O310" s="259">
        <v>0</v>
      </c>
      <c r="P310" s="257">
        <v>0.8</v>
      </c>
      <c r="Q310" s="240">
        <v>0.8</v>
      </c>
      <c r="R310" s="260">
        <f t="shared" si="20"/>
        <v>0.46</v>
      </c>
      <c r="S310" s="261">
        <f t="shared" si="19"/>
        <v>2.3529411764705883</v>
      </c>
      <c r="U310" s="234" t="str">
        <f>VLOOKUP(A310,'crop 22'!$A$10:$A$785,1,0)</f>
        <v>ROSELILY JASMINA DL144905</v>
      </c>
    </row>
    <row r="311" spans="1:21" ht="12" customHeight="1">
      <c r="A311" s="256" t="s">
        <v>984</v>
      </c>
      <c r="B311" s="256" t="s">
        <v>1227</v>
      </c>
      <c r="C311" s="421" t="s">
        <v>560</v>
      </c>
      <c r="D311" s="257">
        <v>0</v>
      </c>
      <c r="E311" s="257">
        <v>7.0000000000000007E-2</v>
      </c>
      <c r="F311" s="257">
        <v>1.59</v>
      </c>
      <c r="G311" s="258">
        <v>0</v>
      </c>
      <c r="H311" s="258">
        <v>0.57999999999999996</v>
      </c>
      <c r="I311" s="257">
        <v>1.95</v>
      </c>
      <c r="J311" s="240">
        <v>2.5299999999999998</v>
      </c>
      <c r="K311" s="257">
        <v>0</v>
      </c>
      <c r="L311" s="257">
        <v>0</v>
      </c>
      <c r="M311" s="257">
        <v>0</v>
      </c>
      <c r="N311" s="259">
        <v>0</v>
      </c>
      <c r="O311" s="259">
        <v>0.66</v>
      </c>
      <c r="P311" s="257">
        <v>4.5999999999999996</v>
      </c>
      <c r="Q311" s="240">
        <v>5.26</v>
      </c>
      <c r="R311" s="260">
        <f t="shared" si="20"/>
        <v>2.73</v>
      </c>
      <c r="S311" s="261">
        <f t="shared" si="19"/>
        <v>2.0790513833992095</v>
      </c>
      <c r="U311" s="234" t="str">
        <f>VLOOKUP(A311,'crop 22'!$A$10:$A$785,1,0)</f>
        <v>ROSELILY JULIA DL1128</v>
      </c>
    </row>
    <row r="312" spans="1:21" ht="12" customHeight="1">
      <c r="A312" s="256" t="s">
        <v>996</v>
      </c>
      <c r="B312" s="256" t="s">
        <v>1227</v>
      </c>
      <c r="C312" s="421" t="s">
        <v>560</v>
      </c>
      <c r="D312" s="257">
        <v>0</v>
      </c>
      <c r="E312" s="257">
        <v>0</v>
      </c>
      <c r="F312" s="257">
        <v>0</v>
      </c>
      <c r="G312" s="258">
        <v>0</v>
      </c>
      <c r="H312" s="258">
        <v>0.3</v>
      </c>
      <c r="I312" s="257">
        <v>0.2</v>
      </c>
      <c r="J312" s="240">
        <v>0.5</v>
      </c>
      <c r="K312" s="257">
        <v>0</v>
      </c>
      <c r="L312" s="257">
        <v>0</v>
      </c>
      <c r="M312" s="257">
        <v>0</v>
      </c>
      <c r="N312" s="259">
        <v>0</v>
      </c>
      <c r="O312" s="259">
        <v>0</v>
      </c>
      <c r="P312" s="257">
        <v>0</v>
      </c>
      <c r="Q312" s="240">
        <v>0</v>
      </c>
      <c r="R312" s="260">
        <f t="shared" si="20"/>
        <v>-0.5</v>
      </c>
      <c r="S312" s="261">
        <f t="shared" si="19"/>
        <v>0</v>
      </c>
      <c r="U312" s="234" t="str">
        <f>VLOOKUP(A312,'crop 22'!$A$10:$A$785,1,0)</f>
        <v>ROSELILY LORENA DL111908</v>
      </c>
    </row>
    <row r="313" spans="1:21" ht="12" customHeight="1">
      <c r="A313" s="256" t="s">
        <v>1004</v>
      </c>
      <c r="B313" s="256" t="s">
        <v>1227</v>
      </c>
      <c r="C313" s="421" t="s">
        <v>560</v>
      </c>
      <c r="D313" s="257">
        <v>0</v>
      </c>
      <c r="E313" s="257">
        <v>0</v>
      </c>
      <c r="F313" s="257">
        <v>0</v>
      </c>
      <c r="G313" s="258">
        <v>0</v>
      </c>
      <c r="H313" s="258">
        <v>0</v>
      </c>
      <c r="I313" s="257">
        <v>0.11</v>
      </c>
      <c r="J313" s="240">
        <v>0.11</v>
      </c>
      <c r="K313" s="257">
        <v>0</v>
      </c>
      <c r="L313" s="257">
        <v>0</v>
      </c>
      <c r="M313" s="257">
        <v>0.33</v>
      </c>
      <c r="N313" s="259">
        <v>0</v>
      </c>
      <c r="O313" s="259">
        <v>0.03</v>
      </c>
      <c r="P313" s="257">
        <v>0.34</v>
      </c>
      <c r="Q313" s="240">
        <v>0.37</v>
      </c>
      <c r="R313" s="260">
        <f t="shared" si="20"/>
        <v>0.26</v>
      </c>
      <c r="S313" s="261">
        <f t="shared" si="19"/>
        <v>3.3636363636363638</v>
      </c>
      <c r="U313" s="234" t="str">
        <f>VLOOKUP(A313,'crop 22'!$A$10:$A$785,1,0)</f>
        <v>ROSELILY MANOUSKA DL161534</v>
      </c>
    </row>
    <row r="314" spans="1:21" ht="12" customHeight="1">
      <c r="A314" s="256" t="s">
        <v>1010</v>
      </c>
      <c r="B314" s="256" t="s">
        <v>1227</v>
      </c>
      <c r="C314" s="421" t="s">
        <v>560</v>
      </c>
      <c r="D314" s="257">
        <v>0</v>
      </c>
      <c r="E314" s="257">
        <v>0</v>
      </c>
      <c r="F314" s="257">
        <v>0.59</v>
      </c>
      <c r="G314" s="258">
        <v>0</v>
      </c>
      <c r="H314" s="258">
        <v>0.2</v>
      </c>
      <c r="I314" s="257">
        <v>1.1100000000000001</v>
      </c>
      <c r="J314" s="240">
        <v>1.31</v>
      </c>
      <c r="K314" s="257">
        <v>0</v>
      </c>
      <c r="L314" s="257">
        <v>0</v>
      </c>
      <c r="M314" s="257">
        <v>1.51</v>
      </c>
      <c r="N314" s="259">
        <v>0</v>
      </c>
      <c r="O314" s="259">
        <v>0.11</v>
      </c>
      <c r="P314" s="257">
        <v>1.9</v>
      </c>
      <c r="Q314" s="240">
        <v>2.0099999999999998</v>
      </c>
      <c r="R314" s="260">
        <f t="shared" si="20"/>
        <v>0.69999999999999973</v>
      </c>
      <c r="S314" s="261">
        <f t="shared" si="19"/>
        <v>1.5343511450381677</v>
      </c>
      <c r="U314" s="234" t="str">
        <f>VLOOKUP(A314,'crop 22'!$A$10:$A$785,1,0)</f>
        <v>ROSELILY MIKAELA DL151250</v>
      </c>
    </row>
    <row r="315" spans="1:21" ht="12" customHeight="1">
      <c r="A315" s="256" t="s">
        <v>1022</v>
      </c>
      <c r="B315" s="256" t="s">
        <v>1227</v>
      </c>
      <c r="C315" s="421" t="s">
        <v>560</v>
      </c>
      <c r="D315" s="257">
        <v>0</v>
      </c>
      <c r="E315" s="257">
        <v>0</v>
      </c>
      <c r="F315" s="257">
        <v>0.69</v>
      </c>
      <c r="G315" s="258">
        <v>0</v>
      </c>
      <c r="H315" s="258">
        <v>0.28999999999999998</v>
      </c>
      <c r="I315" s="257">
        <v>1.43</v>
      </c>
      <c r="J315" s="240">
        <v>1.72</v>
      </c>
      <c r="K315" s="257">
        <v>0</v>
      </c>
      <c r="L315" s="257">
        <v>0.11</v>
      </c>
      <c r="M315" s="257">
        <v>0.64</v>
      </c>
      <c r="N315" s="259">
        <v>0</v>
      </c>
      <c r="O315" s="259">
        <v>1.9</v>
      </c>
      <c r="P315" s="257">
        <v>2.31</v>
      </c>
      <c r="Q315" s="240">
        <v>4.21</v>
      </c>
      <c r="R315" s="260">
        <f t="shared" si="20"/>
        <v>2.4900000000000002</v>
      </c>
      <c r="S315" s="261">
        <f t="shared" si="19"/>
        <v>2.4476744186046511</v>
      </c>
      <c r="U315" s="234" t="str">
        <f>VLOOKUP(A315,'crop 22'!$A$10:$A$785,1,0)</f>
        <v>ROSELILY OLYMPIA DL144846</v>
      </c>
    </row>
    <row r="316" spans="1:21" ht="12" customHeight="1">
      <c r="A316" s="256" t="s">
        <v>1036</v>
      </c>
      <c r="B316" s="256" t="s">
        <v>1227</v>
      </c>
      <c r="C316" s="421" t="s">
        <v>560</v>
      </c>
      <c r="D316" s="257">
        <v>0</v>
      </c>
      <c r="E316" s="257">
        <v>0</v>
      </c>
      <c r="F316" s="257">
        <v>0.03</v>
      </c>
      <c r="G316" s="258">
        <v>0</v>
      </c>
      <c r="H316" s="258">
        <v>0</v>
      </c>
      <c r="I316" s="257">
        <v>0.1</v>
      </c>
      <c r="J316" s="240">
        <v>0.1</v>
      </c>
      <c r="K316" s="257">
        <v>0</v>
      </c>
      <c r="L316" s="257">
        <v>0</v>
      </c>
      <c r="M316" s="257">
        <v>0.21</v>
      </c>
      <c r="N316" s="259">
        <v>0</v>
      </c>
      <c r="O316" s="259">
        <v>7.0000000000000007E-2</v>
      </c>
      <c r="P316" s="257">
        <v>0.22</v>
      </c>
      <c r="Q316" s="240">
        <v>0.29000000000000004</v>
      </c>
      <c r="R316" s="260">
        <f t="shared" si="20"/>
        <v>0.19000000000000003</v>
      </c>
      <c r="S316" s="261">
        <f t="shared" si="19"/>
        <v>2.9000000000000004</v>
      </c>
      <c r="U316" s="234" t="str">
        <f>VLOOKUP(A316,'crop 22'!$A$10:$A$785,1,0)</f>
        <v>ROSELILY RIHANNA DL166927</v>
      </c>
    </row>
    <row r="317" spans="1:21" ht="12" customHeight="1">
      <c r="A317" s="256" t="s">
        <v>473</v>
      </c>
      <c r="B317" s="256" t="s">
        <v>1227</v>
      </c>
      <c r="C317" s="421" t="s">
        <v>560</v>
      </c>
      <c r="D317" s="257">
        <v>0</v>
      </c>
      <c r="E317" s="257">
        <v>0</v>
      </c>
      <c r="F317" s="257">
        <v>1.67</v>
      </c>
      <c r="G317" s="258">
        <v>0</v>
      </c>
      <c r="H317" s="258">
        <v>3.37</v>
      </c>
      <c r="I317" s="257">
        <v>7.14</v>
      </c>
      <c r="J317" s="240">
        <v>10.51</v>
      </c>
      <c r="K317" s="257">
        <v>0</v>
      </c>
      <c r="L317" s="257">
        <v>0.99</v>
      </c>
      <c r="M317" s="257">
        <v>3.08</v>
      </c>
      <c r="N317" s="259">
        <v>0</v>
      </c>
      <c r="O317" s="259">
        <v>3.37</v>
      </c>
      <c r="P317" s="257">
        <v>10.53</v>
      </c>
      <c r="Q317" s="240">
        <v>13.899999999999999</v>
      </c>
      <c r="R317" s="260">
        <f t="shared" si="20"/>
        <v>3.3899999999999988</v>
      </c>
      <c r="S317" s="261">
        <f t="shared" si="19"/>
        <v>1.3225499524262605</v>
      </c>
      <c r="U317" s="234" t="str">
        <f>VLOOKUP(A317,'crop 22'!$A$10:$A$785,1,0)</f>
        <v>ROSELILY SAMANTHA DL112317</v>
      </c>
    </row>
    <row r="318" spans="1:21" ht="12" customHeight="1">
      <c r="A318" s="256" t="s">
        <v>1046</v>
      </c>
      <c r="B318" s="256" t="s">
        <v>1227</v>
      </c>
      <c r="C318" s="421" t="s">
        <v>560</v>
      </c>
      <c r="D318" s="257">
        <v>0</v>
      </c>
      <c r="E318" s="257">
        <v>0</v>
      </c>
      <c r="F318" s="257">
        <v>0.18</v>
      </c>
      <c r="G318" s="258">
        <v>0</v>
      </c>
      <c r="H318" s="258">
        <v>0.03</v>
      </c>
      <c r="I318" s="257">
        <v>0.17</v>
      </c>
      <c r="J318" s="240">
        <v>0.2</v>
      </c>
      <c r="K318" s="257">
        <v>0</v>
      </c>
      <c r="L318" s="257">
        <v>0</v>
      </c>
      <c r="M318" s="257">
        <v>0.25</v>
      </c>
      <c r="N318" s="259">
        <v>0</v>
      </c>
      <c r="O318" s="259">
        <v>0.1</v>
      </c>
      <c r="P318" s="257">
        <v>0.6</v>
      </c>
      <c r="Q318" s="240">
        <v>0.7</v>
      </c>
      <c r="R318" s="260">
        <f t="shared" si="20"/>
        <v>0.49999999999999994</v>
      </c>
      <c r="S318" s="261">
        <f t="shared" si="19"/>
        <v>3.4999999999999996</v>
      </c>
      <c r="U318" s="234" t="str">
        <f>VLOOKUP(A318,'crop 22'!$A$10:$A$785,1,0)</f>
        <v>ROSELILY TABITHA DL156499</v>
      </c>
    </row>
    <row r="319" spans="1:21" ht="12" customHeight="1">
      <c r="A319" s="256" t="s">
        <v>1052</v>
      </c>
      <c r="B319" s="256" t="s">
        <v>1227</v>
      </c>
      <c r="C319" s="421" t="s">
        <v>560</v>
      </c>
      <c r="D319" s="257">
        <v>0</v>
      </c>
      <c r="E319" s="257">
        <v>0</v>
      </c>
      <c r="F319" s="257">
        <v>0.3</v>
      </c>
      <c r="G319" s="258">
        <v>0</v>
      </c>
      <c r="H319" s="258">
        <v>0</v>
      </c>
      <c r="I319" s="257">
        <v>1.45</v>
      </c>
      <c r="J319" s="240">
        <v>1.45</v>
      </c>
      <c r="K319" s="257">
        <v>0</v>
      </c>
      <c r="L319" s="257">
        <v>0</v>
      </c>
      <c r="M319" s="257">
        <v>0</v>
      </c>
      <c r="N319" s="259">
        <v>0</v>
      </c>
      <c r="O319" s="259">
        <v>0</v>
      </c>
      <c r="P319" s="257">
        <v>1.27</v>
      </c>
      <c r="Q319" s="240">
        <v>1.27</v>
      </c>
      <c r="R319" s="260">
        <f t="shared" si="20"/>
        <v>-0.17999999999999994</v>
      </c>
      <c r="S319" s="261">
        <f t="shared" si="19"/>
        <v>0.87586206896551733</v>
      </c>
      <c r="U319" s="234" t="str">
        <f>VLOOKUP(A319,'crop 22'!$A$10:$A$785,1,0)</f>
        <v>ROSELILY THALITA DL04992</v>
      </c>
    </row>
    <row r="320" spans="1:21" ht="12" customHeight="1">
      <c r="A320" s="256" t="s">
        <v>795</v>
      </c>
      <c r="B320" s="256" t="s">
        <v>1227</v>
      </c>
      <c r="C320" s="421" t="s">
        <v>195</v>
      </c>
      <c r="D320" s="257">
        <v>0</v>
      </c>
      <c r="E320" s="257">
        <v>0</v>
      </c>
      <c r="F320" s="257">
        <v>0.44</v>
      </c>
      <c r="G320" s="258">
        <v>0</v>
      </c>
      <c r="H320" s="258">
        <v>0.02</v>
      </c>
      <c r="I320" s="257">
        <v>1.24</v>
      </c>
      <c r="J320" s="240">
        <v>1.26</v>
      </c>
      <c r="K320" s="257">
        <v>0</v>
      </c>
      <c r="L320" s="257">
        <v>0</v>
      </c>
      <c r="M320" s="257">
        <v>0.43</v>
      </c>
      <c r="N320" s="259">
        <v>0</v>
      </c>
      <c r="O320" s="259">
        <v>0.12</v>
      </c>
      <c r="P320" s="257">
        <v>1.54</v>
      </c>
      <c r="Q320" s="240">
        <v>1.6600000000000001</v>
      </c>
      <c r="R320" s="260">
        <f t="shared" si="20"/>
        <v>0.40000000000000013</v>
      </c>
      <c r="S320" s="261">
        <f t="shared" si="19"/>
        <v>1.3174603174603177</v>
      </c>
      <c r="U320" s="234" t="str">
        <f>VLOOKUP(A320,'crop 22'!$A$10:$A$785,1,0)</f>
        <v>BIG SMILE</v>
      </c>
    </row>
    <row r="321" spans="1:21" ht="12" customHeight="1">
      <c r="A321" s="256" t="s">
        <v>797</v>
      </c>
      <c r="B321" s="256" t="s">
        <v>1227</v>
      </c>
      <c r="C321" s="421" t="s">
        <v>195</v>
      </c>
      <c r="D321" s="257">
        <v>0.05</v>
      </c>
      <c r="E321" s="257">
        <v>0</v>
      </c>
      <c r="F321" s="257">
        <v>1.04</v>
      </c>
      <c r="G321" s="258">
        <v>0</v>
      </c>
      <c r="H321" s="258">
        <v>1.36</v>
      </c>
      <c r="I321" s="257">
        <v>6.54</v>
      </c>
      <c r="J321" s="240">
        <v>7.9</v>
      </c>
      <c r="K321" s="257">
        <v>0</v>
      </c>
      <c r="L321" s="257">
        <v>0</v>
      </c>
      <c r="M321" s="257">
        <v>3.17</v>
      </c>
      <c r="N321" s="259">
        <v>0</v>
      </c>
      <c r="O321" s="259">
        <v>0.72</v>
      </c>
      <c r="P321" s="257">
        <v>3.82</v>
      </c>
      <c r="Q321" s="240">
        <v>4.54</v>
      </c>
      <c r="R321" s="260">
        <f t="shared" si="20"/>
        <v>-3.3600000000000003</v>
      </c>
      <c r="S321" s="261">
        <f t="shared" si="19"/>
        <v>0.57468354430379742</v>
      </c>
      <c r="U321" s="234" t="str">
        <f>VLOOKUP(A321,'crop 22'!$A$10:$A$785,1,0)</f>
        <v>CALVADOS</v>
      </c>
    </row>
    <row r="322" spans="1:21" ht="12" customHeight="1">
      <c r="A322" s="256" t="s">
        <v>14</v>
      </c>
      <c r="B322" s="256" t="s">
        <v>1227</v>
      </c>
      <c r="C322" s="421" t="s">
        <v>195</v>
      </c>
      <c r="D322" s="257">
        <v>0.1</v>
      </c>
      <c r="E322" s="257">
        <v>0.08</v>
      </c>
      <c r="F322" s="257">
        <v>2.38</v>
      </c>
      <c r="G322" s="258">
        <v>0</v>
      </c>
      <c r="H322" s="258">
        <v>0</v>
      </c>
      <c r="I322" s="257">
        <v>6.38</v>
      </c>
      <c r="J322" s="240">
        <v>6.38</v>
      </c>
      <c r="K322" s="257">
        <v>0.05</v>
      </c>
      <c r="L322" s="257">
        <v>0.1</v>
      </c>
      <c r="M322" s="257">
        <v>3.52</v>
      </c>
      <c r="N322" s="259">
        <v>0</v>
      </c>
      <c r="O322" s="259">
        <v>0</v>
      </c>
      <c r="P322" s="257">
        <v>5.52</v>
      </c>
      <c r="Q322" s="240">
        <v>5.52</v>
      </c>
      <c r="R322" s="260">
        <f t="shared" si="20"/>
        <v>-0.86000000000000032</v>
      </c>
      <c r="S322" s="261">
        <f t="shared" si="19"/>
        <v>0.86520376175548586</v>
      </c>
      <c r="U322" s="234" t="str">
        <f>VLOOKUP(A322,'crop 22'!$A$10:$A$785,1,0)</f>
        <v>CANBERRA</v>
      </c>
    </row>
    <row r="323" spans="1:21" ht="12" customHeight="1">
      <c r="A323" s="256" t="s">
        <v>24</v>
      </c>
      <c r="B323" s="256" t="s">
        <v>1227</v>
      </c>
      <c r="C323" s="421" t="s">
        <v>195</v>
      </c>
      <c r="D323" s="257">
        <v>0.02</v>
      </c>
      <c r="E323" s="257">
        <v>7.0000000000000007E-2</v>
      </c>
      <c r="F323" s="257">
        <v>0.28000000000000003</v>
      </c>
      <c r="G323" s="258">
        <v>0</v>
      </c>
      <c r="H323" s="258">
        <v>0.52</v>
      </c>
      <c r="I323" s="257">
        <v>0.11</v>
      </c>
      <c r="J323" s="240">
        <v>0.63</v>
      </c>
      <c r="K323" s="257">
        <v>0.01</v>
      </c>
      <c r="L323" s="257">
        <v>0.12</v>
      </c>
      <c r="M323" s="257">
        <v>0.49</v>
      </c>
      <c r="N323" s="259">
        <v>0</v>
      </c>
      <c r="O323" s="259">
        <v>0.33</v>
      </c>
      <c r="P323" s="257">
        <v>0.27</v>
      </c>
      <c r="Q323" s="240">
        <v>0.60000000000000009</v>
      </c>
      <c r="R323" s="260">
        <f t="shared" si="20"/>
        <v>-2.9999999999999916E-2</v>
      </c>
      <c r="S323" s="261">
        <f t="shared" si="19"/>
        <v>0.95238095238095255</v>
      </c>
      <c r="U323" s="234" t="str">
        <f>VLOOKUP(A323,'crop 22'!$A$10:$A$785,1,0)</f>
        <v>DIZZY</v>
      </c>
    </row>
    <row r="324" spans="1:21" ht="12" customHeight="1">
      <c r="A324" s="256" t="s">
        <v>1277</v>
      </c>
      <c r="B324" s="256" t="s">
        <v>1227</v>
      </c>
      <c r="C324" s="421" t="s">
        <v>195</v>
      </c>
      <c r="D324" s="257">
        <v>0</v>
      </c>
      <c r="E324" s="257">
        <v>0</v>
      </c>
      <c r="F324" s="257">
        <v>0.68</v>
      </c>
      <c r="G324" s="258">
        <v>0</v>
      </c>
      <c r="H324" s="258">
        <v>3.42</v>
      </c>
      <c r="I324" s="257">
        <v>4.0999999999999996</v>
      </c>
      <c r="J324" s="240">
        <v>7.52</v>
      </c>
      <c r="K324" s="257">
        <v>0</v>
      </c>
      <c r="L324" s="257">
        <v>0</v>
      </c>
      <c r="M324" s="257">
        <v>0.63</v>
      </c>
      <c r="N324" s="259">
        <v>0</v>
      </c>
      <c r="O324" s="259">
        <v>4.57</v>
      </c>
      <c r="P324" s="257">
        <v>2.82</v>
      </c>
      <c r="Q324" s="240">
        <v>7.3900000000000006</v>
      </c>
      <c r="R324" s="260">
        <f t="shared" si="20"/>
        <v>-0.12999999999999901</v>
      </c>
      <c r="S324" s="261"/>
      <c r="U324" s="234" t="str">
        <f>VLOOKUP(A324,'crop 22'!$A$10:$A$785,1,0)</f>
        <v>JOOP</v>
      </c>
    </row>
    <row r="325" spans="1:21" ht="12" customHeight="1">
      <c r="A325" s="256" t="s">
        <v>1297</v>
      </c>
      <c r="B325" s="256" t="s">
        <v>1227</v>
      </c>
      <c r="C325" s="421" t="s">
        <v>195</v>
      </c>
      <c r="D325" s="257">
        <v>0</v>
      </c>
      <c r="E325" s="257">
        <v>0</v>
      </c>
      <c r="F325" s="257">
        <v>0.21</v>
      </c>
      <c r="G325" s="258">
        <v>0</v>
      </c>
      <c r="H325" s="258">
        <v>0</v>
      </c>
      <c r="I325" s="257">
        <v>0.94</v>
      </c>
      <c r="J325" s="240">
        <v>0.94</v>
      </c>
      <c r="K325" s="257">
        <v>0</v>
      </c>
      <c r="L325" s="257">
        <v>0</v>
      </c>
      <c r="M325" s="257">
        <v>0</v>
      </c>
      <c r="N325" s="259">
        <v>0</v>
      </c>
      <c r="O325" s="259">
        <v>0</v>
      </c>
      <c r="P325" s="257">
        <v>0.62</v>
      </c>
      <c r="Q325" s="240">
        <v>0.62</v>
      </c>
      <c r="R325" s="260">
        <f t="shared" si="20"/>
        <v>-0.31999999999999995</v>
      </c>
      <c r="S325" s="261">
        <f t="shared" ref="S325:S330" si="21">Q325/J325</f>
        <v>0.65957446808510645</v>
      </c>
      <c r="U325" s="234" t="str">
        <f>VLOOKUP(A325,'crop 22'!$A$10:$A$785,1,0)</f>
        <v>MAGNY COURS</v>
      </c>
    </row>
    <row r="326" spans="1:21" ht="12" customHeight="1">
      <c r="A326" s="256" t="s">
        <v>35</v>
      </c>
      <c r="B326" s="256" t="s">
        <v>1227</v>
      </c>
      <c r="C326" s="421" t="s">
        <v>195</v>
      </c>
      <c r="D326" s="257">
        <v>0</v>
      </c>
      <c r="E326" s="257">
        <v>0</v>
      </c>
      <c r="F326" s="257">
        <v>0.37</v>
      </c>
      <c r="G326" s="258">
        <v>0</v>
      </c>
      <c r="H326" s="258">
        <v>0.11</v>
      </c>
      <c r="I326" s="257">
        <v>0.61</v>
      </c>
      <c r="J326" s="240">
        <v>0.72</v>
      </c>
      <c r="K326" s="257">
        <v>0</v>
      </c>
      <c r="L326" s="257">
        <v>0</v>
      </c>
      <c r="M326" s="257">
        <v>0.42</v>
      </c>
      <c r="N326" s="259">
        <v>0</v>
      </c>
      <c r="O326" s="259">
        <v>0</v>
      </c>
      <c r="P326" s="257">
        <v>0.76</v>
      </c>
      <c r="Q326" s="240">
        <v>0.76</v>
      </c>
      <c r="R326" s="260">
        <f t="shared" si="20"/>
        <v>4.0000000000000036E-2</v>
      </c>
      <c r="S326" s="261">
        <f t="shared" si="21"/>
        <v>1.0555555555555556</v>
      </c>
      <c r="U326" s="234" t="str">
        <f>VLOOKUP(A326,'crop 22'!$A$10:$A$785,1,0)</f>
        <v>MERO STAR</v>
      </c>
    </row>
    <row r="327" spans="1:21" ht="12" customHeight="1">
      <c r="A327" s="256" t="s">
        <v>3</v>
      </c>
      <c r="B327" s="256" t="s">
        <v>1227</v>
      </c>
      <c r="C327" s="421" t="s">
        <v>195</v>
      </c>
      <c r="D327" s="257">
        <v>0</v>
      </c>
      <c r="E327" s="257">
        <v>0.05</v>
      </c>
      <c r="F327" s="257">
        <v>0</v>
      </c>
      <c r="G327" s="258">
        <v>0</v>
      </c>
      <c r="H327" s="258">
        <v>0</v>
      </c>
      <c r="I327" s="257">
        <v>0.75</v>
      </c>
      <c r="J327" s="240">
        <v>0.75</v>
      </c>
      <c r="K327" s="257">
        <v>0</v>
      </c>
      <c r="L327" s="257">
        <v>0</v>
      </c>
      <c r="M327" s="257">
        <v>0</v>
      </c>
      <c r="N327" s="259">
        <v>0</v>
      </c>
      <c r="O327" s="259">
        <v>0</v>
      </c>
      <c r="P327" s="257">
        <v>0</v>
      </c>
      <c r="Q327" s="240">
        <v>0</v>
      </c>
      <c r="R327" s="260">
        <f t="shared" si="20"/>
        <v>-0.75</v>
      </c>
      <c r="S327" s="261">
        <f t="shared" si="21"/>
        <v>0</v>
      </c>
      <c r="U327" s="234" t="str">
        <f>VLOOKUP(A327,'crop 22'!$A$10:$A$785,1,0)</f>
        <v>PARADERO</v>
      </c>
    </row>
    <row r="328" spans="1:21" ht="12" customHeight="1">
      <c r="A328" s="256" t="s">
        <v>799</v>
      </c>
      <c r="B328" s="256" t="s">
        <v>1227</v>
      </c>
      <c r="C328" s="421" t="s">
        <v>195</v>
      </c>
      <c r="D328" s="257">
        <v>0.02</v>
      </c>
      <c r="E328" s="257">
        <v>0.32</v>
      </c>
      <c r="F328" s="257">
        <v>0</v>
      </c>
      <c r="G328" s="258">
        <v>0</v>
      </c>
      <c r="H328" s="258">
        <v>0</v>
      </c>
      <c r="I328" s="257">
        <v>0.74</v>
      </c>
      <c r="J328" s="240">
        <v>0.74</v>
      </c>
      <c r="K328" s="257">
        <v>0.01</v>
      </c>
      <c r="L328" s="257">
        <v>0</v>
      </c>
      <c r="M328" s="257">
        <v>0</v>
      </c>
      <c r="N328" s="259">
        <v>0</v>
      </c>
      <c r="O328" s="259">
        <v>0.06</v>
      </c>
      <c r="P328" s="257">
        <v>0</v>
      </c>
      <c r="Q328" s="240">
        <v>0.06</v>
      </c>
      <c r="R328" s="260">
        <f t="shared" si="20"/>
        <v>-0.67999999999999994</v>
      </c>
      <c r="S328" s="261">
        <f t="shared" si="21"/>
        <v>8.1081081081081086E-2</v>
      </c>
      <c r="U328" s="234" t="str">
        <f>VLOOKUP(A328,'crop 22'!$A$10:$A$785,1,0)</f>
        <v>RED EYES</v>
      </c>
    </row>
    <row r="329" spans="1:21" ht="12" customHeight="1">
      <c r="A329" s="256" t="s">
        <v>801</v>
      </c>
      <c r="B329" s="256" t="s">
        <v>1227</v>
      </c>
      <c r="C329" s="421" t="s">
        <v>195</v>
      </c>
      <c r="D329" s="257">
        <v>0</v>
      </c>
      <c r="E329" s="257">
        <v>0</v>
      </c>
      <c r="F329" s="257">
        <v>0.26</v>
      </c>
      <c r="G329" s="258">
        <v>0</v>
      </c>
      <c r="H329" s="258">
        <v>0</v>
      </c>
      <c r="I329" s="257">
        <v>0.74</v>
      </c>
      <c r="J329" s="240">
        <v>0.74</v>
      </c>
      <c r="K329" s="257">
        <v>0</v>
      </c>
      <c r="L329" s="257">
        <v>0</v>
      </c>
      <c r="M329" s="257">
        <v>0.09</v>
      </c>
      <c r="N329" s="259">
        <v>0</v>
      </c>
      <c r="O329" s="259">
        <v>0</v>
      </c>
      <c r="P329" s="257">
        <v>0.75</v>
      </c>
      <c r="Q329" s="240">
        <v>0.75</v>
      </c>
      <c r="R329" s="260">
        <f t="shared" si="20"/>
        <v>1.0000000000000009E-2</v>
      </c>
      <c r="S329" s="261">
        <f t="shared" si="21"/>
        <v>1.0135135135135136</v>
      </c>
      <c r="U329" s="234" t="str">
        <f>VLOOKUP(A329,'crop 22'!$A$10:$A$785,1,0)</f>
        <v>SHOWWINNER</v>
      </c>
    </row>
    <row r="330" spans="1:21" ht="12" customHeight="1">
      <c r="A330" s="256" t="s">
        <v>48</v>
      </c>
      <c r="B330" s="256" t="s">
        <v>1227</v>
      </c>
      <c r="C330" s="421" t="s">
        <v>195</v>
      </c>
      <c r="D330" s="257">
        <v>0</v>
      </c>
      <c r="E330" s="257">
        <v>0.41</v>
      </c>
      <c r="F330" s="257">
        <v>0.33</v>
      </c>
      <c r="G330" s="258">
        <v>0</v>
      </c>
      <c r="H330" s="258">
        <v>0.57999999999999996</v>
      </c>
      <c r="I330" s="257">
        <v>7.09</v>
      </c>
      <c r="J330" s="240">
        <v>7.67</v>
      </c>
      <c r="K330" s="257">
        <v>0</v>
      </c>
      <c r="L330" s="257">
        <v>1.48</v>
      </c>
      <c r="M330" s="257">
        <v>0.56000000000000005</v>
      </c>
      <c r="N330" s="259">
        <v>0</v>
      </c>
      <c r="O330" s="259">
        <v>0.45</v>
      </c>
      <c r="P330" s="257">
        <v>5.18</v>
      </c>
      <c r="Q330" s="240">
        <v>5.63</v>
      </c>
      <c r="R330" s="260">
        <f t="shared" si="20"/>
        <v>-2.04</v>
      </c>
      <c r="S330" s="261">
        <f t="shared" si="21"/>
        <v>0.73402868318122549</v>
      </c>
      <c r="U330" s="234" t="str">
        <f>VLOOKUP(A330,'crop 22'!$A$10:$A$785,1,0)</f>
        <v>STAR GAZER</v>
      </c>
    </row>
    <row r="331" spans="1:21" ht="12" customHeight="1">
      <c r="A331" s="256" t="s">
        <v>803</v>
      </c>
      <c r="B331" s="256" t="s">
        <v>1227</v>
      </c>
      <c r="C331" s="421" t="s">
        <v>195</v>
      </c>
      <c r="D331" s="257">
        <v>0</v>
      </c>
      <c r="E331" s="257">
        <v>0.32</v>
      </c>
      <c r="F331" s="257">
        <v>0</v>
      </c>
      <c r="G331" s="258">
        <v>0</v>
      </c>
      <c r="H331" s="258">
        <v>0</v>
      </c>
      <c r="I331" s="257">
        <v>0.25</v>
      </c>
      <c r="J331" s="240">
        <v>0.25</v>
      </c>
      <c r="K331" s="257">
        <v>0</v>
      </c>
      <c r="L331" s="257">
        <v>0</v>
      </c>
      <c r="M331" s="257">
        <v>0</v>
      </c>
      <c r="N331" s="259">
        <v>0</v>
      </c>
      <c r="O331" s="259">
        <v>0</v>
      </c>
      <c r="P331" s="257">
        <v>0</v>
      </c>
      <c r="Q331" s="240">
        <v>0</v>
      </c>
      <c r="R331" s="260">
        <f t="shared" si="20"/>
        <v>-0.25</v>
      </c>
      <c r="S331" s="261"/>
      <c r="U331" s="234" t="str">
        <f>VLOOKUP(A331,'crop 22'!$A$10:$A$785,1,0)</f>
        <v>STAR ROMANCE</v>
      </c>
    </row>
    <row r="332" spans="1:21" ht="12" customHeight="1">
      <c r="A332" s="256" t="s">
        <v>49</v>
      </c>
      <c r="B332" s="256" t="s">
        <v>1227</v>
      </c>
      <c r="C332" s="421" t="s">
        <v>195</v>
      </c>
      <c r="D332" s="257">
        <v>0.04</v>
      </c>
      <c r="E332" s="257">
        <v>0.86</v>
      </c>
      <c r="F332" s="257">
        <v>6.48</v>
      </c>
      <c r="G332" s="258">
        <v>0</v>
      </c>
      <c r="H332" s="258">
        <v>3.82</v>
      </c>
      <c r="I332" s="257">
        <v>28.98</v>
      </c>
      <c r="J332" s="240">
        <v>32.799999999999997</v>
      </c>
      <c r="K332" s="257">
        <v>0.04</v>
      </c>
      <c r="L332" s="257">
        <v>2.4700000000000002</v>
      </c>
      <c r="M332" s="257">
        <v>6.42</v>
      </c>
      <c r="N332" s="259">
        <v>0</v>
      </c>
      <c r="O332" s="259">
        <v>4.51</v>
      </c>
      <c r="P332" s="257">
        <v>27.27</v>
      </c>
      <c r="Q332" s="240">
        <v>31.78</v>
      </c>
      <c r="R332" s="260">
        <f t="shared" si="20"/>
        <v>-1.019999999999996</v>
      </c>
      <c r="S332" s="261">
        <f t="shared" ref="S332:S363" si="22">Q332/J332</f>
        <v>0.96890243902439033</v>
      </c>
      <c r="U332" s="234" t="str">
        <f>VLOOKUP(A332,'crop 22'!$A$10:$A$785,1,0)</f>
        <v>STARFIGHTER</v>
      </c>
    </row>
    <row r="333" spans="1:21" ht="12" customHeight="1">
      <c r="A333" s="256" t="s">
        <v>50</v>
      </c>
      <c r="B333" s="256" t="s">
        <v>1227</v>
      </c>
      <c r="C333" s="421" t="s">
        <v>195</v>
      </c>
      <c r="D333" s="257">
        <v>0</v>
      </c>
      <c r="E333" s="257">
        <v>0</v>
      </c>
      <c r="F333" s="257">
        <v>0.9</v>
      </c>
      <c r="G333" s="258">
        <v>0</v>
      </c>
      <c r="H333" s="258">
        <v>2.72</v>
      </c>
      <c r="I333" s="257">
        <v>2.29</v>
      </c>
      <c r="J333" s="240">
        <v>5.01</v>
      </c>
      <c r="K333" s="257">
        <v>0</v>
      </c>
      <c r="L333" s="257">
        <v>0</v>
      </c>
      <c r="M333" s="257">
        <v>0.26</v>
      </c>
      <c r="N333" s="259">
        <v>0</v>
      </c>
      <c r="O333" s="259">
        <v>0.12</v>
      </c>
      <c r="P333" s="257">
        <v>2.56</v>
      </c>
      <c r="Q333" s="240">
        <v>2.68</v>
      </c>
      <c r="R333" s="260">
        <f t="shared" si="20"/>
        <v>-2.3299999999999996</v>
      </c>
      <c r="S333" s="261">
        <f t="shared" si="22"/>
        <v>0.53493013972055892</v>
      </c>
      <c r="U333" s="234" t="str">
        <f>VLOOKUP(A333,'crop 22'!$A$10:$A$785,1,0)</f>
        <v>TIBER</v>
      </c>
    </row>
    <row r="334" spans="1:21" ht="12" customHeight="1">
      <c r="A334" s="256" t="s">
        <v>988</v>
      </c>
      <c r="B334" s="256" t="s">
        <v>1227</v>
      </c>
      <c r="C334" s="421" t="s">
        <v>1403</v>
      </c>
      <c r="D334" s="257">
        <v>0</v>
      </c>
      <c r="E334" s="257">
        <v>0</v>
      </c>
      <c r="F334" s="257">
        <v>0</v>
      </c>
      <c r="G334" s="258">
        <v>0</v>
      </c>
      <c r="H334" s="258">
        <v>0.05</v>
      </c>
      <c r="I334" s="257">
        <v>0.03</v>
      </c>
      <c r="J334" s="240">
        <v>0.08</v>
      </c>
      <c r="K334" s="257">
        <v>0</v>
      </c>
      <c r="L334" s="257">
        <v>0</v>
      </c>
      <c r="M334" s="257">
        <v>0.13</v>
      </c>
      <c r="N334" s="259">
        <v>0</v>
      </c>
      <c r="O334" s="259">
        <v>0</v>
      </c>
      <c r="P334" s="257">
        <v>0.25</v>
      </c>
      <c r="Q334" s="240">
        <v>0.25</v>
      </c>
      <c r="R334" s="260">
        <f t="shared" si="20"/>
        <v>0.16999999999999998</v>
      </c>
      <c r="S334" s="261">
        <f t="shared" si="22"/>
        <v>3.125</v>
      </c>
      <c r="U334" s="234" t="str">
        <f>VLOOKUP(A334,'crop 22'!$A$10:$A$785,1,0)</f>
        <v>ROSELILY KYRA DL167217</v>
      </c>
    </row>
    <row r="335" spans="1:21" ht="12" customHeight="1">
      <c r="A335" s="256" t="s">
        <v>1026</v>
      </c>
      <c r="B335" s="256" t="s">
        <v>1227</v>
      </c>
      <c r="C335" s="421" t="s">
        <v>1403</v>
      </c>
      <c r="D335" s="257">
        <v>0</v>
      </c>
      <c r="E335" s="257">
        <v>0</v>
      </c>
      <c r="F335" s="257">
        <v>0</v>
      </c>
      <c r="G335" s="258">
        <v>0</v>
      </c>
      <c r="H335" s="258">
        <v>0</v>
      </c>
      <c r="I335" s="257">
        <v>0.06</v>
      </c>
      <c r="J335" s="240">
        <v>0.06</v>
      </c>
      <c r="K335" s="257">
        <v>0</v>
      </c>
      <c r="L335" s="257">
        <v>0</v>
      </c>
      <c r="M335" s="257">
        <v>7.0000000000000007E-2</v>
      </c>
      <c r="N335" s="259">
        <v>0</v>
      </c>
      <c r="O335" s="259">
        <v>0.04</v>
      </c>
      <c r="P335" s="257">
        <v>0.35</v>
      </c>
      <c r="Q335" s="240">
        <v>0.38999999999999996</v>
      </c>
      <c r="R335" s="260">
        <f t="shared" si="20"/>
        <v>0.32999999999999996</v>
      </c>
      <c r="S335" s="261">
        <f t="shared" si="22"/>
        <v>6.4999999999999991</v>
      </c>
      <c r="U335" s="234" t="str">
        <f>VLOOKUP(A335,'crop 22'!$A$10:$A$785,1,0)</f>
        <v>ROSELILY PAULA DL171238</v>
      </c>
    </row>
    <row r="336" spans="1:21" ht="12" customHeight="1">
      <c r="A336" s="256" t="s">
        <v>76</v>
      </c>
      <c r="B336" s="256" t="s">
        <v>1227</v>
      </c>
      <c r="C336" s="421" t="s">
        <v>184</v>
      </c>
      <c r="D336" s="257">
        <v>0.01</v>
      </c>
      <c r="E336" s="257">
        <v>0</v>
      </c>
      <c r="F336" s="257">
        <v>0.65</v>
      </c>
      <c r="G336" s="258">
        <v>0</v>
      </c>
      <c r="H336" s="258">
        <v>0.86</v>
      </c>
      <c r="I336" s="257">
        <v>1.93</v>
      </c>
      <c r="J336" s="240">
        <v>2.79</v>
      </c>
      <c r="K336" s="257">
        <v>0.01</v>
      </c>
      <c r="L336" s="257">
        <v>0</v>
      </c>
      <c r="M336" s="257">
        <v>0.91</v>
      </c>
      <c r="N336" s="259">
        <v>0</v>
      </c>
      <c r="O336" s="259">
        <v>0.93</v>
      </c>
      <c r="P336" s="257">
        <v>2.13</v>
      </c>
      <c r="Q336" s="240">
        <v>3.06</v>
      </c>
      <c r="R336" s="260">
        <f t="shared" si="20"/>
        <v>0.27</v>
      </c>
      <c r="S336" s="261">
        <f t="shared" si="22"/>
        <v>1.096774193548387</v>
      </c>
      <c r="U336" s="234" t="str">
        <f>VLOOKUP(A336,'crop 22'!$A$10:$A$785,1,0)</f>
        <v>ENTERTAINER</v>
      </c>
    </row>
    <row r="337" spans="1:21" ht="12" customHeight="1">
      <c r="A337" s="256" t="s">
        <v>1231</v>
      </c>
      <c r="B337" s="256" t="s">
        <v>1227</v>
      </c>
      <c r="C337" s="421" t="s">
        <v>1367</v>
      </c>
      <c r="D337" s="257">
        <v>0</v>
      </c>
      <c r="E337" s="257">
        <v>0</v>
      </c>
      <c r="F337" s="257">
        <v>0</v>
      </c>
      <c r="G337" s="258">
        <v>0</v>
      </c>
      <c r="H337" s="258">
        <v>0</v>
      </c>
      <c r="I337" s="257">
        <v>0</v>
      </c>
      <c r="J337" s="240">
        <v>0</v>
      </c>
      <c r="K337" s="257">
        <v>0</v>
      </c>
      <c r="L337" s="257">
        <v>0</v>
      </c>
      <c r="M337" s="257">
        <v>0</v>
      </c>
      <c r="N337" s="259">
        <v>0</v>
      </c>
      <c r="O337" s="259">
        <v>0</v>
      </c>
      <c r="P337" s="257">
        <v>0.01</v>
      </c>
      <c r="Q337" s="240">
        <v>0.01</v>
      </c>
      <c r="R337" s="260">
        <f t="shared" si="20"/>
        <v>0.01</v>
      </c>
      <c r="S337" s="261" t="e">
        <f t="shared" si="22"/>
        <v>#DIV/0!</v>
      </c>
      <c r="U337" s="234" t="str">
        <f>VLOOKUP(A337,'crop 22'!$A$10:$A$785,1,0)</f>
        <v>ANDALUCIA</v>
      </c>
    </row>
    <row r="338" spans="1:21" ht="12" customHeight="1">
      <c r="A338" s="256" t="s">
        <v>1250</v>
      </c>
      <c r="B338" s="256" t="s">
        <v>1227</v>
      </c>
      <c r="C338" s="421" t="s">
        <v>1367</v>
      </c>
      <c r="D338" s="257">
        <v>0</v>
      </c>
      <c r="E338" s="257">
        <v>0</v>
      </c>
      <c r="F338" s="257">
        <v>0</v>
      </c>
      <c r="G338" s="258">
        <v>0</v>
      </c>
      <c r="H338" s="258">
        <v>0</v>
      </c>
      <c r="I338" s="257">
        <v>0</v>
      </c>
      <c r="J338" s="240">
        <v>0</v>
      </c>
      <c r="K338" s="257">
        <v>0</v>
      </c>
      <c r="L338" s="257">
        <v>0</v>
      </c>
      <c r="M338" s="257">
        <v>0</v>
      </c>
      <c r="N338" s="259">
        <v>0</v>
      </c>
      <c r="O338" s="259">
        <v>0</v>
      </c>
      <c r="P338" s="257">
        <v>0.03</v>
      </c>
      <c r="Q338" s="240">
        <v>0.03</v>
      </c>
      <c r="R338" s="260">
        <f t="shared" si="20"/>
        <v>0.03</v>
      </c>
      <c r="S338" s="261" t="e">
        <f t="shared" si="22"/>
        <v>#DIV/0!</v>
      </c>
      <c r="U338" s="234" t="str">
        <f>VLOOKUP(A338,'crop 22'!$A$10:$A$785,1,0)</f>
        <v>COLORAMA</v>
      </c>
    </row>
    <row r="339" spans="1:21" ht="12" customHeight="1">
      <c r="A339" s="256" t="s">
        <v>1256</v>
      </c>
      <c r="B339" s="256" t="s">
        <v>1227</v>
      </c>
      <c r="C339" s="421" t="s">
        <v>1366</v>
      </c>
      <c r="D339" s="257">
        <v>0</v>
      </c>
      <c r="E339" s="257">
        <v>0</v>
      </c>
      <c r="F339" s="257">
        <v>0.09</v>
      </c>
      <c r="G339" s="258">
        <v>0</v>
      </c>
      <c r="H339" s="258">
        <v>0.05</v>
      </c>
      <c r="I339" s="257">
        <v>0</v>
      </c>
      <c r="J339" s="240">
        <v>0.05</v>
      </c>
      <c r="K339" s="257">
        <v>0</v>
      </c>
      <c r="L339" s="257">
        <v>0</v>
      </c>
      <c r="M339" s="257">
        <v>0</v>
      </c>
      <c r="N339" s="259">
        <v>0</v>
      </c>
      <c r="O339" s="259">
        <v>0</v>
      </c>
      <c r="P339" s="257">
        <v>0</v>
      </c>
      <c r="Q339" s="240">
        <v>0</v>
      </c>
      <c r="R339" s="260">
        <f t="shared" si="20"/>
        <v>-0.05</v>
      </c>
      <c r="S339" s="261">
        <f t="shared" si="22"/>
        <v>0</v>
      </c>
      <c r="U339" s="234" t="str">
        <f>VLOOKUP(A339,'crop 22'!$A$10:$A$785,1,0)</f>
        <v>EMANUELLA</v>
      </c>
    </row>
    <row r="340" spans="1:21" ht="12" customHeight="1">
      <c r="A340" s="256" t="s">
        <v>1271</v>
      </c>
      <c r="B340" s="256" t="s">
        <v>1227</v>
      </c>
      <c r="C340" s="421" t="s">
        <v>1367</v>
      </c>
      <c r="D340" s="257">
        <v>0</v>
      </c>
      <c r="E340" s="257">
        <v>0</v>
      </c>
      <c r="F340" s="257">
        <v>0</v>
      </c>
      <c r="G340" s="258">
        <v>0</v>
      </c>
      <c r="H340" s="258">
        <v>0</v>
      </c>
      <c r="I340" s="257">
        <v>0</v>
      </c>
      <c r="J340" s="240">
        <v>0</v>
      </c>
      <c r="K340" s="257">
        <v>0.01</v>
      </c>
      <c r="L340" s="257">
        <v>0</v>
      </c>
      <c r="M340" s="257">
        <v>0</v>
      </c>
      <c r="N340" s="259">
        <v>0</v>
      </c>
      <c r="O340" s="259">
        <v>0</v>
      </c>
      <c r="P340" s="257">
        <v>0.02</v>
      </c>
      <c r="Q340" s="240">
        <v>0.02</v>
      </c>
      <c r="R340" s="260">
        <f t="shared" si="20"/>
        <v>0.02</v>
      </c>
      <c r="S340" s="261" t="e">
        <f t="shared" si="22"/>
        <v>#DIV/0!</v>
      </c>
      <c r="U340" s="234" t="str">
        <f>VLOOKUP(A340,'crop 22'!$A$10:$A$785,1,0)</f>
        <v>HARVARD</v>
      </c>
    </row>
    <row r="341" spans="1:21" ht="12" customHeight="1">
      <c r="A341" s="256" t="s">
        <v>1276</v>
      </c>
      <c r="B341" s="256" t="s">
        <v>1227</v>
      </c>
      <c r="C341" s="421" t="s">
        <v>1367</v>
      </c>
      <c r="D341" s="257">
        <v>0</v>
      </c>
      <c r="E341" s="257">
        <v>0</v>
      </c>
      <c r="F341" s="257">
        <v>0</v>
      </c>
      <c r="G341" s="258">
        <v>0</v>
      </c>
      <c r="H341" s="258">
        <v>0</v>
      </c>
      <c r="I341" s="257">
        <v>0</v>
      </c>
      <c r="J341" s="240">
        <v>0</v>
      </c>
      <c r="K341" s="257">
        <v>0</v>
      </c>
      <c r="L341" s="257">
        <v>0</v>
      </c>
      <c r="M341" s="257">
        <v>0</v>
      </c>
      <c r="N341" s="259">
        <v>0</v>
      </c>
      <c r="O341" s="259">
        <v>0</v>
      </c>
      <c r="P341" s="257">
        <v>0.04</v>
      </c>
      <c r="Q341" s="240">
        <v>0.04</v>
      </c>
      <c r="R341" s="260">
        <f t="shared" si="20"/>
        <v>0.04</v>
      </c>
      <c r="S341" s="261" t="e">
        <f t="shared" si="22"/>
        <v>#DIV/0!</v>
      </c>
      <c r="U341" s="234" t="str">
        <f>VLOOKUP(A341,'crop 22'!$A$10:$A$785,1,0)</f>
        <v>JAMALA</v>
      </c>
    </row>
    <row r="342" spans="1:21" ht="12" customHeight="1">
      <c r="A342" s="256" t="s">
        <v>1343</v>
      </c>
      <c r="B342" s="256" t="s">
        <v>1227</v>
      </c>
      <c r="C342" s="421" t="s">
        <v>1367</v>
      </c>
      <c r="D342" s="257">
        <v>0</v>
      </c>
      <c r="E342" s="257">
        <v>0</v>
      </c>
      <c r="F342" s="257">
        <v>0</v>
      </c>
      <c r="G342" s="258">
        <v>0</v>
      </c>
      <c r="H342" s="258">
        <v>0</v>
      </c>
      <c r="I342" s="257">
        <v>0</v>
      </c>
      <c r="J342" s="240">
        <v>0</v>
      </c>
      <c r="K342" s="257">
        <v>0</v>
      </c>
      <c r="L342" s="257">
        <v>0</v>
      </c>
      <c r="M342" s="257">
        <v>0</v>
      </c>
      <c r="N342" s="259">
        <v>0</v>
      </c>
      <c r="O342" s="259">
        <v>0</v>
      </c>
      <c r="P342" s="257">
        <v>0.05</v>
      </c>
      <c r="Q342" s="240">
        <v>0.05</v>
      </c>
      <c r="R342" s="260">
        <f t="shared" si="20"/>
        <v>0.05</v>
      </c>
      <c r="S342" s="261" t="e">
        <f t="shared" si="22"/>
        <v>#DIV/0!</v>
      </c>
    </row>
    <row r="343" spans="1:21" ht="12" customHeight="1">
      <c r="A343" s="256" t="s">
        <v>1347</v>
      </c>
      <c r="B343" s="256" t="s">
        <v>1227</v>
      </c>
      <c r="C343" s="421" t="s">
        <v>1367</v>
      </c>
      <c r="D343" s="257">
        <v>0</v>
      </c>
      <c r="E343" s="257">
        <v>0</v>
      </c>
      <c r="F343" s="257">
        <v>0</v>
      </c>
      <c r="G343" s="258">
        <v>0</v>
      </c>
      <c r="H343" s="258">
        <v>0</v>
      </c>
      <c r="I343" s="257">
        <v>0</v>
      </c>
      <c r="J343" s="240">
        <v>0</v>
      </c>
      <c r="K343" s="257">
        <v>0</v>
      </c>
      <c r="L343" s="257">
        <v>0</v>
      </c>
      <c r="M343" s="257">
        <v>0</v>
      </c>
      <c r="N343" s="259">
        <v>0</v>
      </c>
      <c r="O343" s="259">
        <v>0</v>
      </c>
      <c r="P343" s="257">
        <v>0.04</v>
      </c>
      <c r="Q343" s="240">
        <v>0.04</v>
      </c>
      <c r="R343" s="260">
        <f t="shared" si="20"/>
        <v>0.04</v>
      </c>
      <c r="S343" s="261" t="e">
        <f t="shared" si="22"/>
        <v>#DIV/0!</v>
      </c>
    </row>
    <row r="344" spans="1:21" ht="12" customHeight="1">
      <c r="A344" s="256" t="s">
        <v>1315</v>
      </c>
      <c r="B344" s="256" t="s">
        <v>1227</v>
      </c>
      <c r="C344" s="421" t="s">
        <v>1399</v>
      </c>
      <c r="D344" s="257">
        <v>0</v>
      </c>
      <c r="E344" s="257">
        <v>0</v>
      </c>
      <c r="F344" s="257">
        <v>0</v>
      </c>
      <c r="G344" s="258">
        <v>0</v>
      </c>
      <c r="H344" s="258">
        <v>0</v>
      </c>
      <c r="I344" s="257">
        <v>0</v>
      </c>
      <c r="J344" s="240">
        <v>0</v>
      </c>
      <c r="K344" s="257">
        <v>0</v>
      </c>
      <c r="L344" s="257">
        <v>0</v>
      </c>
      <c r="M344" s="257">
        <v>0</v>
      </c>
      <c r="N344" s="259">
        <v>0</v>
      </c>
      <c r="O344" s="259">
        <v>0</v>
      </c>
      <c r="P344" s="257">
        <v>0.01</v>
      </c>
      <c r="Q344" s="240">
        <v>0.01</v>
      </c>
      <c r="R344" s="260">
        <f t="shared" si="20"/>
        <v>0.01</v>
      </c>
      <c r="S344" s="261" t="e">
        <f t="shared" si="22"/>
        <v>#DIV/0!</v>
      </c>
      <c r="U344" s="234" t="str">
        <f>VLOOKUP(A344,'crop 22'!$A$10:$A$785,1,0)</f>
        <v>ROSELILY ANCILLA DL170440</v>
      </c>
    </row>
    <row r="345" spans="1:21" ht="12" customHeight="1">
      <c r="A345" s="256" t="s">
        <v>1317</v>
      </c>
      <c r="B345" s="256" t="s">
        <v>1227</v>
      </c>
      <c r="C345" s="438" t="s">
        <v>1399</v>
      </c>
      <c r="D345" s="257">
        <v>0</v>
      </c>
      <c r="E345" s="257">
        <v>0</v>
      </c>
      <c r="F345" s="257">
        <v>0</v>
      </c>
      <c r="G345" s="258">
        <v>0</v>
      </c>
      <c r="H345" s="258">
        <v>0</v>
      </c>
      <c r="I345" s="257">
        <v>0</v>
      </c>
      <c r="J345" s="240">
        <v>0</v>
      </c>
      <c r="K345" s="257">
        <v>0</v>
      </c>
      <c r="L345" s="257">
        <v>0</v>
      </c>
      <c r="M345" s="257">
        <v>0</v>
      </c>
      <c r="N345" s="259">
        <v>0</v>
      </c>
      <c r="O345" s="259">
        <v>0</v>
      </c>
      <c r="P345" s="257">
        <v>0.03</v>
      </c>
      <c r="Q345" s="240">
        <v>0.03</v>
      </c>
      <c r="R345" s="260">
        <f t="shared" si="20"/>
        <v>0.03</v>
      </c>
      <c r="S345" s="261" t="e">
        <f t="shared" si="22"/>
        <v>#DIV/0!</v>
      </c>
      <c r="U345" s="234" t="str">
        <f>VLOOKUP(A345,'crop 22'!$A$10:$A$785,1,0)</f>
        <v>ROSELILY CYRILLA DL171000</v>
      </c>
    </row>
    <row r="346" spans="1:21" ht="12" customHeight="1">
      <c r="A346" s="256" t="s">
        <v>1318</v>
      </c>
      <c r="B346" s="256" t="s">
        <v>1227</v>
      </c>
      <c r="C346" s="421" t="s">
        <v>1399</v>
      </c>
      <c r="D346" s="257">
        <v>0</v>
      </c>
      <c r="E346" s="257">
        <v>0</v>
      </c>
      <c r="F346" s="257">
        <v>0</v>
      </c>
      <c r="G346" s="258">
        <v>0</v>
      </c>
      <c r="H346" s="258">
        <v>0</v>
      </c>
      <c r="I346" s="257">
        <v>0</v>
      </c>
      <c r="J346" s="240">
        <v>0</v>
      </c>
      <c r="K346" s="257">
        <v>0</v>
      </c>
      <c r="L346" s="257">
        <v>0.05</v>
      </c>
      <c r="M346" s="257">
        <v>0</v>
      </c>
      <c r="N346" s="259">
        <v>0</v>
      </c>
      <c r="O346" s="259">
        <v>0</v>
      </c>
      <c r="P346" s="257">
        <v>0</v>
      </c>
      <c r="Q346" s="240">
        <v>0</v>
      </c>
      <c r="R346" s="260">
        <f t="shared" si="20"/>
        <v>0</v>
      </c>
      <c r="S346" s="261" t="e">
        <f t="shared" si="22"/>
        <v>#DIV/0!</v>
      </c>
      <c r="U346" s="234" t="str">
        <f>VLOOKUP(A346,'crop 22'!$A$10:$A$785,1,0)</f>
        <v>ROSELILY DELMARA DL170403</v>
      </c>
    </row>
    <row r="347" spans="1:21" ht="12" customHeight="1">
      <c r="A347" s="256" t="s">
        <v>1320</v>
      </c>
      <c r="B347" s="256" t="s">
        <v>1227</v>
      </c>
      <c r="C347" s="421" t="s">
        <v>1399</v>
      </c>
      <c r="D347" s="257">
        <v>0</v>
      </c>
      <c r="E347" s="257">
        <v>0</v>
      </c>
      <c r="F347" s="257">
        <v>0</v>
      </c>
      <c r="G347" s="258">
        <v>0</v>
      </c>
      <c r="H347" s="258">
        <v>0</v>
      </c>
      <c r="I347" s="257">
        <v>0</v>
      </c>
      <c r="J347" s="240">
        <v>0</v>
      </c>
      <c r="K347" s="257">
        <v>0</v>
      </c>
      <c r="L347" s="257">
        <v>0</v>
      </c>
      <c r="M347" s="257">
        <v>0</v>
      </c>
      <c r="N347" s="259">
        <v>0</v>
      </c>
      <c r="O347" s="259">
        <v>0</v>
      </c>
      <c r="P347" s="257">
        <v>0.01</v>
      </c>
      <c r="Q347" s="240">
        <v>0.01</v>
      </c>
      <c r="R347" s="260">
        <f t="shared" si="20"/>
        <v>0.01</v>
      </c>
      <c r="S347" s="261" t="e">
        <f t="shared" si="22"/>
        <v>#DIV/0!</v>
      </c>
      <c r="U347" s="234" t="str">
        <f>VLOOKUP(A347,'crop 22'!$A$10:$A$785,1,0)</f>
        <v>ROSELILY MALITA DL171826</v>
      </c>
    </row>
    <row r="348" spans="1:21" ht="12" customHeight="1">
      <c r="A348" s="256" t="s">
        <v>1321</v>
      </c>
      <c r="B348" s="256" t="s">
        <v>1227</v>
      </c>
      <c r="C348" s="421" t="s">
        <v>1399</v>
      </c>
      <c r="D348" s="257">
        <v>0</v>
      </c>
      <c r="E348" s="257">
        <v>0</v>
      </c>
      <c r="F348" s="257">
        <v>0</v>
      </c>
      <c r="G348" s="258">
        <v>0</v>
      </c>
      <c r="H348" s="258">
        <v>0</v>
      </c>
      <c r="I348" s="257">
        <v>0</v>
      </c>
      <c r="J348" s="240">
        <v>0</v>
      </c>
      <c r="K348" s="257">
        <v>0</v>
      </c>
      <c r="L348" s="257">
        <v>0</v>
      </c>
      <c r="M348" s="257">
        <v>0</v>
      </c>
      <c r="N348" s="259">
        <v>0</v>
      </c>
      <c r="O348" s="259">
        <v>0</v>
      </c>
      <c r="P348" s="257">
        <v>0.02</v>
      </c>
      <c r="Q348" s="240">
        <v>0.02</v>
      </c>
      <c r="R348" s="260">
        <f t="shared" si="20"/>
        <v>0.02</v>
      </c>
      <c r="S348" s="261" t="e">
        <f t="shared" si="22"/>
        <v>#DIV/0!</v>
      </c>
      <c r="U348" s="234" t="str">
        <f>VLOOKUP(A348,'crop 22'!$A$10:$A$785,1,0)</f>
        <v>ROSELILY MARIELLA DL161499</v>
      </c>
    </row>
    <row r="349" spans="1:21" ht="12" customHeight="1">
      <c r="A349" s="256" t="s">
        <v>1322</v>
      </c>
      <c r="B349" s="256" t="s">
        <v>1227</v>
      </c>
      <c r="C349" s="421" t="s">
        <v>1399</v>
      </c>
      <c r="D349" s="257">
        <v>0</v>
      </c>
      <c r="E349" s="257">
        <v>0</v>
      </c>
      <c r="F349" s="257">
        <v>0</v>
      </c>
      <c r="G349" s="258">
        <v>0</v>
      </c>
      <c r="H349" s="258">
        <v>0</v>
      </c>
      <c r="I349" s="257">
        <v>0</v>
      </c>
      <c r="J349" s="240">
        <v>0</v>
      </c>
      <c r="K349" s="257">
        <v>0</v>
      </c>
      <c r="L349" s="257">
        <v>0.01</v>
      </c>
      <c r="M349" s="257">
        <v>0</v>
      </c>
      <c r="N349" s="259">
        <v>0</v>
      </c>
      <c r="O349" s="259">
        <v>0</v>
      </c>
      <c r="P349" s="257">
        <v>0</v>
      </c>
      <c r="Q349" s="240">
        <v>0</v>
      </c>
      <c r="R349" s="260">
        <f t="shared" si="20"/>
        <v>0</v>
      </c>
      <c r="S349" s="261" t="e">
        <f t="shared" si="22"/>
        <v>#DIV/0!</v>
      </c>
      <c r="U349" s="234" t="str">
        <f>VLOOKUP(A349,'crop 22'!$A$10:$A$785,1,0)</f>
        <v>ROSELILY MATHILDA DL171800</v>
      </c>
    </row>
    <row r="350" spans="1:21" ht="12" customHeight="1">
      <c r="A350" s="256" t="s">
        <v>1323</v>
      </c>
      <c r="B350" s="256" t="s">
        <v>1227</v>
      </c>
      <c r="C350" s="421" t="s">
        <v>1399</v>
      </c>
      <c r="D350" s="257">
        <v>0</v>
      </c>
      <c r="E350" s="257">
        <v>0</v>
      </c>
      <c r="F350" s="257">
        <v>0</v>
      </c>
      <c r="G350" s="258">
        <v>0</v>
      </c>
      <c r="H350" s="258">
        <v>0</v>
      </c>
      <c r="I350" s="257">
        <v>0</v>
      </c>
      <c r="J350" s="240">
        <v>0</v>
      </c>
      <c r="K350" s="257">
        <v>0</v>
      </c>
      <c r="L350" s="257">
        <v>0</v>
      </c>
      <c r="M350" s="257">
        <v>0</v>
      </c>
      <c r="N350" s="259">
        <v>0</v>
      </c>
      <c r="O350" s="259">
        <v>0</v>
      </c>
      <c r="P350" s="257">
        <v>0.06</v>
      </c>
      <c r="Q350" s="240">
        <v>0.06</v>
      </c>
      <c r="R350" s="260">
        <f t="shared" si="20"/>
        <v>0.06</v>
      </c>
      <c r="S350" s="261" t="e">
        <f t="shared" si="22"/>
        <v>#DIV/0!</v>
      </c>
      <c r="U350" s="234" t="str">
        <f>VLOOKUP(A350,'crop 22'!$A$10:$A$785,1,0)</f>
        <v>ROSELILY RACHELLA DL190104</v>
      </c>
    </row>
    <row r="351" spans="1:21" ht="12" customHeight="1">
      <c r="A351" s="256" t="s">
        <v>1324</v>
      </c>
      <c r="B351" s="256" t="s">
        <v>1227</v>
      </c>
      <c r="C351" s="421" t="s">
        <v>1399</v>
      </c>
      <c r="D351" s="257">
        <v>0</v>
      </c>
      <c r="E351" s="257">
        <v>0</v>
      </c>
      <c r="F351" s="257">
        <v>0</v>
      </c>
      <c r="G351" s="258">
        <v>0</v>
      </c>
      <c r="H351" s="258">
        <v>0</v>
      </c>
      <c r="I351" s="257">
        <v>0</v>
      </c>
      <c r="J351" s="240">
        <v>0</v>
      </c>
      <c r="K351" s="257">
        <v>0</v>
      </c>
      <c r="L351" s="257">
        <v>0</v>
      </c>
      <c r="M351" s="257">
        <v>0</v>
      </c>
      <c r="N351" s="259">
        <v>0</v>
      </c>
      <c r="O351" s="259">
        <v>0</v>
      </c>
      <c r="P351" s="257">
        <v>0.01</v>
      </c>
      <c r="Q351" s="240">
        <v>0.01</v>
      </c>
      <c r="R351" s="260">
        <f t="shared" ref="R351:R414" si="23">Q351-J351</f>
        <v>0.01</v>
      </c>
      <c r="S351" s="261" t="e">
        <f t="shared" si="22"/>
        <v>#DIV/0!</v>
      </c>
      <c r="U351" s="234" t="str">
        <f>VLOOKUP(A351,'crop 22'!$A$10:$A$785,1,0)</f>
        <v>ROSELILY SHERIDA DL180108</v>
      </c>
    </row>
    <row r="352" spans="1:21" ht="12" customHeight="1">
      <c r="A352" s="256" t="s">
        <v>1325</v>
      </c>
      <c r="B352" s="256" t="s">
        <v>1227</v>
      </c>
      <c r="C352" s="421" t="s">
        <v>1399</v>
      </c>
      <c r="D352" s="257">
        <v>0</v>
      </c>
      <c r="E352" s="257">
        <v>0</v>
      </c>
      <c r="F352" s="257">
        <v>0</v>
      </c>
      <c r="G352" s="258">
        <v>0</v>
      </c>
      <c r="H352" s="258">
        <v>0</v>
      </c>
      <c r="I352" s="257">
        <v>0</v>
      </c>
      <c r="J352" s="240">
        <v>0</v>
      </c>
      <c r="K352" s="257">
        <v>0</v>
      </c>
      <c r="L352" s="257">
        <v>0</v>
      </c>
      <c r="M352" s="257">
        <v>0</v>
      </c>
      <c r="N352" s="259">
        <v>0</v>
      </c>
      <c r="O352" s="259">
        <v>0</v>
      </c>
      <c r="P352" s="257">
        <v>0.03</v>
      </c>
      <c r="Q352" s="240">
        <v>0.03</v>
      </c>
      <c r="R352" s="260">
        <f t="shared" si="23"/>
        <v>0.03</v>
      </c>
      <c r="S352" s="261" t="e">
        <f t="shared" si="22"/>
        <v>#DIV/0!</v>
      </c>
      <c r="U352" s="234" t="str">
        <f>VLOOKUP(A352,'crop 22'!$A$10:$A$785,1,0)</f>
        <v>ROSELILY SIMONA DL170512</v>
      </c>
    </row>
    <row r="353" spans="1:21" ht="12" customHeight="1">
      <c r="A353" s="256" t="s">
        <v>1326</v>
      </c>
      <c r="B353" s="256" t="s">
        <v>1227</v>
      </c>
      <c r="C353" s="421" t="s">
        <v>1399</v>
      </c>
      <c r="D353" s="257">
        <v>0</v>
      </c>
      <c r="E353" s="257">
        <v>0</v>
      </c>
      <c r="F353" s="257">
        <v>0</v>
      </c>
      <c r="G353" s="258">
        <v>0</v>
      </c>
      <c r="H353" s="258">
        <v>0</v>
      </c>
      <c r="I353" s="257">
        <v>0</v>
      </c>
      <c r="J353" s="240">
        <v>0</v>
      </c>
      <c r="K353" s="257">
        <v>0</v>
      </c>
      <c r="L353" s="257">
        <v>0.06</v>
      </c>
      <c r="M353" s="257">
        <v>0</v>
      </c>
      <c r="N353" s="259">
        <v>0</v>
      </c>
      <c r="O353" s="259">
        <v>0</v>
      </c>
      <c r="P353" s="257">
        <v>7.0000000000000007E-2</v>
      </c>
      <c r="Q353" s="240">
        <v>7.0000000000000007E-2</v>
      </c>
      <c r="R353" s="260">
        <f t="shared" si="23"/>
        <v>7.0000000000000007E-2</v>
      </c>
      <c r="S353" s="261" t="e">
        <f t="shared" si="22"/>
        <v>#DIV/0!</v>
      </c>
      <c r="U353" s="234" t="str">
        <f>VLOOKUP(A353,'crop 22'!$A$10:$A$785,1,0)</f>
        <v>ROSELILY XAVA DL171241</v>
      </c>
    </row>
    <row r="354" spans="1:21" ht="12" customHeight="1">
      <c r="A354" s="256" t="s">
        <v>1327</v>
      </c>
      <c r="B354" s="256" t="s">
        <v>1227</v>
      </c>
      <c r="C354" s="421" t="s">
        <v>1399</v>
      </c>
      <c r="D354" s="257">
        <v>0</v>
      </c>
      <c r="E354" s="257">
        <v>0</v>
      </c>
      <c r="F354" s="257">
        <v>0</v>
      </c>
      <c r="G354" s="258">
        <v>0</v>
      </c>
      <c r="H354" s="258">
        <v>0</v>
      </c>
      <c r="I354" s="257">
        <v>0</v>
      </c>
      <c r="J354" s="240">
        <v>0</v>
      </c>
      <c r="K354" s="257">
        <v>0</v>
      </c>
      <c r="L354" s="257">
        <v>0</v>
      </c>
      <c r="M354" s="257">
        <v>0</v>
      </c>
      <c r="N354" s="259">
        <v>0</v>
      </c>
      <c r="O354" s="259">
        <v>0</v>
      </c>
      <c r="P354" s="257">
        <v>0.01</v>
      </c>
      <c r="Q354" s="240">
        <v>0.01</v>
      </c>
      <c r="R354" s="260">
        <f t="shared" si="23"/>
        <v>0.01</v>
      </c>
      <c r="S354" s="261" t="e">
        <f t="shared" si="22"/>
        <v>#DIV/0!</v>
      </c>
      <c r="U354" s="234" t="str">
        <f>VLOOKUP(A354,'crop 22'!$A$10:$A$785,1,0)</f>
        <v>ROSELILY ZAPHIRA DL170306</v>
      </c>
    </row>
    <row r="355" spans="1:21" ht="12" customHeight="1">
      <c r="A355" s="256" t="s">
        <v>378</v>
      </c>
      <c r="B355" s="256" t="s">
        <v>1227</v>
      </c>
      <c r="C355" s="421" t="s">
        <v>128</v>
      </c>
      <c r="D355" s="257">
        <v>0.01</v>
      </c>
      <c r="E355" s="257">
        <v>0</v>
      </c>
      <c r="F355" s="257">
        <v>0.55000000000000004</v>
      </c>
      <c r="G355" s="258">
        <v>0</v>
      </c>
      <c r="H355" s="258">
        <v>0</v>
      </c>
      <c r="I355" s="257">
        <v>0.32</v>
      </c>
      <c r="J355" s="240">
        <v>0.32</v>
      </c>
      <c r="K355" s="257">
        <v>0.01</v>
      </c>
      <c r="L355" s="257">
        <v>0</v>
      </c>
      <c r="M355" s="257">
        <v>0.93</v>
      </c>
      <c r="N355" s="259">
        <v>0</v>
      </c>
      <c r="O355" s="259">
        <v>0</v>
      </c>
      <c r="P355" s="257">
        <v>0.93</v>
      </c>
      <c r="Q355" s="240">
        <v>0.93</v>
      </c>
      <c r="R355" s="260">
        <f t="shared" si="23"/>
        <v>0.6100000000000001</v>
      </c>
      <c r="S355" s="261">
        <f t="shared" si="22"/>
        <v>2.90625</v>
      </c>
      <c r="U355" s="234" t="str">
        <f>VLOOKUP(A355,'crop 22'!$A$10:$A$785,1,0)</f>
        <v>ASCOT</v>
      </c>
    </row>
    <row r="356" spans="1:21" ht="12" customHeight="1">
      <c r="A356" s="256" t="s">
        <v>311</v>
      </c>
      <c r="B356" s="256" t="s">
        <v>1227</v>
      </c>
      <c r="C356" s="421" t="s">
        <v>128</v>
      </c>
      <c r="D356" s="257">
        <v>0</v>
      </c>
      <c r="E356" s="257">
        <v>0.32</v>
      </c>
      <c r="F356" s="257">
        <v>0</v>
      </c>
      <c r="G356" s="258">
        <v>0</v>
      </c>
      <c r="H356" s="258">
        <v>0</v>
      </c>
      <c r="I356" s="257">
        <v>1.79</v>
      </c>
      <c r="J356" s="240">
        <v>1.79</v>
      </c>
      <c r="K356" s="257">
        <v>0</v>
      </c>
      <c r="L356" s="257">
        <v>0</v>
      </c>
      <c r="M356" s="257">
        <v>0</v>
      </c>
      <c r="N356" s="259">
        <v>0</v>
      </c>
      <c r="O356" s="259">
        <v>0</v>
      </c>
      <c r="P356" s="257">
        <v>0.19</v>
      </c>
      <c r="Q356" s="240">
        <v>0.19</v>
      </c>
      <c r="R356" s="260">
        <f t="shared" si="23"/>
        <v>-1.6</v>
      </c>
      <c r="S356" s="261">
        <f t="shared" si="22"/>
        <v>0.10614525139664804</v>
      </c>
      <c r="U356" s="234" t="str">
        <f>VLOOKUP(A356,'crop 22'!$A$10:$A$785,1,0)</f>
        <v>ASTERIAN</v>
      </c>
    </row>
    <row r="357" spans="1:21" ht="12" customHeight="1">
      <c r="A357" s="256" t="s">
        <v>350</v>
      </c>
      <c r="B357" s="256" t="s">
        <v>1227</v>
      </c>
      <c r="C357" s="421" t="s">
        <v>128</v>
      </c>
      <c r="D357" s="257">
        <v>0</v>
      </c>
      <c r="E357" s="257">
        <v>0.19</v>
      </c>
      <c r="F357" s="257">
        <v>0.19</v>
      </c>
      <c r="G357" s="258">
        <v>0</v>
      </c>
      <c r="H357" s="258">
        <v>0.56999999999999995</v>
      </c>
      <c r="I357" s="257">
        <v>2.2000000000000002</v>
      </c>
      <c r="J357" s="240">
        <v>2.77</v>
      </c>
      <c r="K357" s="257">
        <v>0</v>
      </c>
      <c r="L357" s="257">
        <v>0</v>
      </c>
      <c r="M357" s="257">
        <v>0</v>
      </c>
      <c r="N357" s="259">
        <v>0</v>
      </c>
      <c r="O357" s="259">
        <v>0</v>
      </c>
      <c r="P357" s="257">
        <v>0</v>
      </c>
      <c r="Q357" s="240">
        <v>0</v>
      </c>
      <c r="R357" s="260">
        <f t="shared" si="23"/>
        <v>-2.77</v>
      </c>
      <c r="S357" s="261">
        <f t="shared" si="22"/>
        <v>0</v>
      </c>
      <c r="U357" s="234" t="str">
        <f>VLOOKUP(A357,'crop 22'!$A$10:$A$785,1,0)</f>
        <v>BIG NEWS</v>
      </c>
    </row>
    <row r="358" spans="1:21" ht="12" customHeight="1">
      <c r="A358" s="256" t="s">
        <v>16</v>
      </c>
      <c r="B358" s="256" t="s">
        <v>1227</v>
      </c>
      <c r="C358" s="421" t="s">
        <v>128</v>
      </c>
      <c r="D358" s="257">
        <v>0</v>
      </c>
      <c r="E358" s="257">
        <v>0.14000000000000001</v>
      </c>
      <c r="F358" s="257">
        <v>2.12</v>
      </c>
      <c r="G358" s="258">
        <v>0</v>
      </c>
      <c r="H358" s="258">
        <v>1.79</v>
      </c>
      <c r="I358" s="257">
        <v>2.76</v>
      </c>
      <c r="J358" s="240">
        <v>4.55</v>
      </c>
      <c r="K358" s="257">
        <v>0</v>
      </c>
      <c r="L358" s="257">
        <v>0.28000000000000003</v>
      </c>
      <c r="M358" s="257">
        <v>1.72</v>
      </c>
      <c r="N358" s="259">
        <v>0</v>
      </c>
      <c r="O358" s="259">
        <v>2.23</v>
      </c>
      <c r="P358" s="257">
        <v>4.0199999999999996</v>
      </c>
      <c r="Q358" s="240">
        <v>6.25</v>
      </c>
      <c r="R358" s="260">
        <f t="shared" si="23"/>
        <v>1.7000000000000002</v>
      </c>
      <c r="S358" s="261">
        <f t="shared" si="22"/>
        <v>1.3736263736263736</v>
      </c>
      <c r="U358" s="234" t="str">
        <f>VLOOKUP(A358,'crop 22'!$A$10:$A$785,1,0)</f>
        <v>CASA BLANCA</v>
      </c>
    </row>
    <row r="359" spans="1:21" ht="12" customHeight="1">
      <c r="A359" s="256" t="s">
        <v>454</v>
      </c>
      <c r="B359" s="256" t="s">
        <v>1227</v>
      </c>
      <c r="C359" s="421" t="s">
        <v>128</v>
      </c>
      <c r="D359" s="257">
        <v>0</v>
      </c>
      <c r="E359" s="257">
        <v>0.02</v>
      </c>
      <c r="F359" s="257">
        <v>1.34</v>
      </c>
      <c r="G359" s="258">
        <v>0</v>
      </c>
      <c r="H359" s="258">
        <v>1.5</v>
      </c>
      <c r="I359" s="257">
        <v>5.07</v>
      </c>
      <c r="J359" s="240">
        <v>6.57</v>
      </c>
      <c r="K359" s="257">
        <v>0</v>
      </c>
      <c r="L359" s="257">
        <v>0</v>
      </c>
      <c r="M359" s="257">
        <v>1.69</v>
      </c>
      <c r="N359" s="259">
        <v>0</v>
      </c>
      <c r="O359" s="259">
        <v>0.75</v>
      </c>
      <c r="P359" s="257">
        <v>4</v>
      </c>
      <c r="Q359" s="240">
        <v>4.75</v>
      </c>
      <c r="R359" s="260">
        <f t="shared" si="23"/>
        <v>-1.8200000000000003</v>
      </c>
      <c r="S359" s="261">
        <f t="shared" si="22"/>
        <v>0.72298325722983259</v>
      </c>
      <c r="U359" s="234" t="str">
        <f>VLOOKUP(A359,'crop 22'!$A$10:$A$785,1,0)</f>
        <v>CASTELLANI</v>
      </c>
    </row>
    <row r="360" spans="1:21" ht="12" customHeight="1">
      <c r="A360" s="256" t="s">
        <v>520</v>
      </c>
      <c r="B360" s="256" t="s">
        <v>1227</v>
      </c>
      <c r="C360" s="421" t="s">
        <v>128</v>
      </c>
      <c r="D360" s="257">
        <v>0</v>
      </c>
      <c r="E360" s="257">
        <v>0</v>
      </c>
      <c r="F360" s="257">
        <v>0.94</v>
      </c>
      <c r="G360" s="258">
        <v>0</v>
      </c>
      <c r="H360" s="258">
        <v>0.09</v>
      </c>
      <c r="I360" s="257">
        <v>1.65</v>
      </c>
      <c r="J360" s="240">
        <v>1.74</v>
      </c>
      <c r="K360" s="257">
        <v>0</v>
      </c>
      <c r="L360" s="257">
        <v>0</v>
      </c>
      <c r="M360" s="257">
        <v>2.6</v>
      </c>
      <c r="N360" s="259">
        <v>0</v>
      </c>
      <c r="O360" s="259">
        <v>0.06</v>
      </c>
      <c r="P360" s="257">
        <v>2.52</v>
      </c>
      <c r="Q360" s="240">
        <v>2.58</v>
      </c>
      <c r="R360" s="260">
        <f t="shared" si="23"/>
        <v>0.84000000000000008</v>
      </c>
      <c r="S360" s="261">
        <f t="shared" si="22"/>
        <v>1.4827586206896552</v>
      </c>
      <c r="U360" s="234" t="str">
        <f>VLOOKUP(A360,'crop 22'!$A$10:$A$785,1,0)</f>
        <v>CHARDONNAY</v>
      </c>
    </row>
    <row r="361" spans="1:21" ht="12" customHeight="1">
      <c r="A361" s="256" t="s">
        <v>754</v>
      </c>
      <c r="B361" s="256" t="s">
        <v>1227</v>
      </c>
      <c r="C361" s="421" t="s">
        <v>128</v>
      </c>
      <c r="D361" s="257">
        <v>0</v>
      </c>
      <c r="E361" s="257">
        <v>0</v>
      </c>
      <c r="F361" s="257">
        <v>0.14000000000000001</v>
      </c>
      <c r="G361" s="258">
        <v>0</v>
      </c>
      <c r="H361" s="258">
        <v>0</v>
      </c>
      <c r="I361" s="257">
        <v>0.51</v>
      </c>
      <c r="J361" s="240">
        <v>0.51</v>
      </c>
      <c r="K361" s="257">
        <v>0</v>
      </c>
      <c r="L361" s="257">
        <v>0</v>
      </c>
      <c r="M361" s="257">
        <v>0.28000000000000003</v>
      </c>
      <c r="N361" s="259">
        <v>0</v>
      </c>
      <c r="O361" s="259">
        <v>0</v>
      </c>
      <c r="P361" s="257">
        <v>0.59</v>
      </c>
      <c r="Q361" s="240">
        <v>0.59</v>
      </c>
      <c r="R361" s="260">
        <f t="shared" si="23"/>
        <v>7.999999999999996E-2</v>
      </c>
      <c r="S361" s="261">
        <f t="shared" si="22"/>
        <v>1.1568627450980391</v>
      </c>
      <c r="U361" s="234" t="str">
        <f>VLOOKUP(A361,'crop 22'!$A$10:$A$785,1,0)</f>
        <v>CROSSROADS</v>
      </c>
    </row>
    <row r="362" spans="1:21" ht="12" customHeight="1">
      <c r="A362" s="256" t="s">
        <v>21</v>
      </c>
      <c r="B362" s="256" t="s">
        <v>1227</v>
      </c>
      <c r="C362" s="421" t="s">
        <v>128</v>
      </c>
      <c r="D362" s="257">
        <v>0</v>
      </c>
      <c r="E362" s="257">
        <v>0.28999999999999998</v>
      </c>
      <c r="F362" s="257">
        <v>3.56</v>
      </c>
      <c r="G362" s="258">
        <v>0</v>
      </c>
      <c r="H362" s="258">
        <v>4.37</v>
      </c>
      <c r="I362" s="257">
        <v>12.4</v>
      </c>
      <c r="J362" s="240">
        <v>16.77</v>
      </c>
      <c r="K362" s="257">
        <v>0</v>
      </c>
      <c r="L362" s="257">
        <v>0</v>
      </c>
      <c r="M362" s="257">
        <v>1.81</v>
      </c>
      <c r="N362" s="259">
        <v>0</v>
      </c>
      <c r="O362" s="259">
        <v>4.29</v>
      </c>
      <c r="P362" s="257">
        <v>11.93</v>
      </c>
      <c r="Q362" s="240">
        <v>16.22</v>
      </c>
      <c r="R362" s="260">
        <f t="shared" si="23"/>
        <v>-0.55000000000000071</v>
      </c>
      <c r="S362" s="261">
        <f t="shared" si="22"/>
        <v>0.96720333929636249</v>
      </c>
      <c r="U362" s="234" t="str">
        <f>VLOOKUP(A362,'crop 22'!$A$10:$A$785,1,0)</f>
        <v>CRYSTAL BLANCA</v>
      </c>
    </row>
    <row r="363" spans="1:21" ht="12" customHeight="1">
      <c r="A363" s="256" t="s">
        <v>756</v>
      </c>
      <c r="B363" s="256" t="s">
        <v>1227</v>
      </c>
      <c r="C363" s="421" t="s">
        <v>128</v>
      </c>
      <c r="D363" s="257">
        <v>0</v>
      </c>
      <c r="E363" s="257">
        <v>0</v>
      </c>
      <c r="F363" s="257">
        <v>0.54</v>
      </c>
      <c r="G363" s="258">
        <v>0</v>
      </c>
      <c r="H363" s="258">
        <v>0.19</v>
      </c>
      <c r="I363" s="257">
        <v>1.18</v>
      </c>
      <c r="J363" s="240">
        <v>1.3699999999999999</v>
      </c>
      <c r="K363" s="257">
        <v>0</v>
      </c>
      <c r="L363" s="257">
        <v>0</v>
      </c>
      <c r="M363" s="257">
        <v>0.49</v>
      </c>
      <c r="N363" s="259">
        <v>0</v>
      </c>
      <c r="O363" s="259">
        <v>0.03</v>
      </c>
      <c r="P363" s="257">
        <v>2.1</v>
      </c>
      <c r="Q363" s="240">
        <v>2.13</v>
      </c>
      <c r="R363" s="260">
        <f t="shared" si="23"/>
        <v>0.76</v>
      </c>
      <c r="S363" s="261">
        <f t="shared" si="22"/>
        <v>1.5547445255474452</v>
      </c>
      <c r="U363" s="234" t="str">
        <f>VLOOKUP(A363,'crop 22'!$A$10:$A$785,1,0)</f>
        <v>GUAPA</v>
      </c>
    </row>
    <row r="364" spans="1:21" ht="12" customHeight="1">
      <c r="A364" s="256" t="s">
        <v>28</v>
      </c>
      <c r="B364" s="256" t="s">
        <v>1227</v>
      </c>
      <c r="C364" s="421" t="s">
        <v>128</v>
      </c>
      <c r="D364" s="257">
        <v>0.06</v>
      </c>
      <c r="E364" s="257">
        <v>1.29</v>
      </c>
      <c r="F364" s="257">
        <v>1.55</v>
      </c>
      <c r="G364" s="258">
        <v>0</v>
      </c>
      <c r="H364" s="258">
        <v>0.55000000000000004</v>
      </c>
      <c r="I364" s="257">
        <v>6.15</v>
      </c>
      <c r="J364" s="240">
        <v>6.7</v>
      </c>
      <c r="K364" s="257">
        <v>7.0000000000000007E-2</v>
      </c>
      <c r="L364" s="257">
        <v>0.84</v>
      </c>
      <c r="M364" s="257">
        <v>1.74</v>
      </c>
      <c r="N364" s="259">
        <v>0</v>
      </c>
      <c r="O364" s="259">
        <v>2.48</v>
      </c>
      <c r="P364" s="257">
        <v>5.79</v>
      </c>
      <c r="Q364" s="240">
        <v>8.27</v>
      </c>
      <c r="R364" s="260">
        <f t="shared" si="23"/>
        <v>1.5699999999999994</v>
      </c>
      <c r="S364" s="261">
        <f t="shared" ref="S364:S397" si="24">Q364/J364</f>
        <v>1.234328358208955</v>
      </c>
      <c r="U364" s="234" t="str">
        <f>VLOOKUP(A364,'crop 22'!$A$10:$A$785,1,0)</f>
        <v>HELVETIA</v>
      </c>
    </row>
    <row r="365" spans="1:21" ht="12" customHeight="1">
      <c r="A365" s="256" t="s">
        <v>406</v>
      </c>
      <c r="B365" s="256" t="s">
        <v>1227</v>
      </c>
      <c r="C365" s="421" t="s">
        <v>128</v>
      </c>
      <c r="D365" s="257">
        <v>0.02</v>
      </c>
      <c r="E365" s="257">
        <v>0</v>
      </c>
      <c r="F365" s="257">
        <v>0.92</v>
      </c>
      <c r="G365" s="258">
        <v>0</v>
      </c>
      <c r="H365" s="258">
        <v>1.24</v>
      </c>
      <c r="I365" s="257">
        <v>3.12</v>
      </c>
      <c r="J365" s="240">
        <v>4.3600000000000003</v>
      </c>
      <c r="K365" s="257">
        <v>0.03</v>
      </c>
      <c r="L365" s="257">
        <v>0</v>
      </c>
      <c r="M365" s="257">
        <v>1.59</v>
      </c>
      <c r="N365" s="259">
        <v>0</v>
      </c>
      <c r="O365" s="259">
        <v>0.92</v>
      </c>
      <c r="P365" s="257">
        <v>3.17</v>
      </c>
      <c r="Q365" s="240">
        <v>4.09</v>
      </c>
      <c r="R365" s="260">
        <f t="shared" si="23"/>
        <v>-0.27000000000000046</v>
      </c>
      <c r="S365" s="261">
        <f t="shared" si="24"/>
        <v>0.93807339449541272</v>
      </c>
      <c r="U365" s="234" t="str">
        <f>VLOOKUP(A365,'crop 22'!$A$10:$A$785,1,0)</f>
        <v>ICE DREAMER</v>
      </c>
    </row>
    <row r="366" spans="1:21" ht="12" customHeight="1">
      <c r="A366" s="256" t="s">
        <v>1275</v>
      </c>
      <c r="B366" s="256" t="s">
        <v>1227</v>
      </c>
      <c r="C366" s="421" t="s">
        <v>128</v>
      </c>
      <c r="D366" s="257">
        <v>0</v>
      </c>
      <c r="E366" s="257">
        <v>0</v>
      </c>
      <c r="F366" s="257">
        <v>0.28000000000000003</v>
      </c>
      <c r="G366" s="258">
        <v>0</v>
      </c>
      <c r="H366" s="258">
        <v>0.08</v>
      </c>
      <c r="I366" s="257">
        <v>0.39</v>
      </c>
      <c r="J366" s="240">
        <v>0.47000000000000003</v>
      </c>
      <c r="K366" s="257">
        <v>0</v>
      </c>
      <c r="L366" s="257">
        <v>0</v>
      </c>
      <c r="M366" s="257">
        <v>0</v>
      </c>
      <c r="N366" s="259">
        <v>0</v>
      </c>
      <c r="O366" s="259">
        <v>0.23</v>
      </c>
      <c r="P366" s="257">
        <v>0.59</v>
      </c>
      <c r="Q366" s="240">
        <v>0.82</v>
      </c>
      <c r="R366" s="260">
        <f t="shared" si="23"/>
        <v>0.34999999999999992</v>
      </c>
      <c r="S366" s="261">
        <f t="shared" si="24"/>
        <v>1.7446808510638296</v>
      </c>
      <c r="U366" s="234" t="str">
        <f>VLOOKUP(A366,'crop 22'!$A$10:$A$785,1,0)</f>
        <v>ICE WONDER</v>
      </c>
    </row>
    <row r="367" spans="1:21" ht="12" customHeight="1">
      <c r="A367" s="256" t="s">
        <v>758</v>
      </c>
      <c r="B367" s="256" t="s">
        <v>1227</v>
      </c>
      <c r="C367" s="421" t="s">
        <v>128</v>
      </c>
      <c r="D367" s="257">
        <v>0</v>
      </c>
      <c r="E367" s="257">
        <v>0</v>
      </c>
      <c r="F367" s="257">
        <v>0</v>
      </c>
      <c r="G367" s="258">
        <v>0</v>
      </c>
      <c r="H367" s="258">
        <v>0.21</v>
      </c>
      <c r="I367" s="257">
        <v>0.48</v>
      </c>
      <c r="J367" s="240">
        <v>0.69</v>
      </c>
      <c r="K367" s="257">
        <v>0</v>
      </c>
      <c r="L367" s="257">
        <v>0</v>
      </c>
      <c r="M367" s="257">
        <v>0</v>
      </c>
      <c r="N367" s="259">
        <v>0</v>
      </c>
      <c r="O367" s="259">
        <v>0</v>
      </c>
      <c r="P367" s="257">
        <v>0.23</v>
      </c>
      <c r="Q367" s="240">
        <v>0.23</v>
      </c>
      <c r="R367" s="260">
        <f t="shared" si="23"/>
        <v>-0.45999999999999996</v>
      </c>
      <c r="S367" s="261">
        <f t="shared" si="24"/>
        <v>0.33333333333333337</v>
      </c>
      <c r="U367" s="234" t="str">
        <f>VLOOKUP(A367,'crop 22'!$A$10:$A$785,1,0)</f>
        <v>MANDARO</v>
      </c>
    </row>
    <row r="368" spans="1:21" ht="12" customHeight="1">
      <c r="A368" s="256" t="s">
        <v>72</v>
      </c>
      <c r="B368" s="256" t="s">
        <v>1227</v>
      </c>
      <c r="C368" s="421" t="s">
        <v>128</v>
      </c>
      <c r="D368" s="257">
        <v>0</v>
      </c>
      <c r="E368" s="257">
        <v>0.2</v>
      </c>
      <c r="F368" s="257">
        <v>2.92</v>
      </c>
      <c r="G368" s="258">
        <v>0</v>
      </c>
      <c r="H368" s="258">
        <v>0</v>
      </c>
      <c r="I368" s="257">
        <v>12.1</v>
      </c>
      <c r="J368" s="240">
        <v>12.1</v>
      </c>
      <c r="K368" s="257">
        <v>0</v>
      </c>
      <c r="L368" s="257">
        <v>0.35</v>
      </c>
      <c r="M368" s="257">
        <v>3.38</v>
      </c>
      <c r="N368" s="259">
        <v>0</v>
      </c>
      <c r="O368" s="259">
        <v>0</v>
      </c>
      <c r="P368" s="257">
        <v>8.0299999999999994</v>
      </c>
      <c r="Q368" s="240">
        <v>8.0299999999999994</v>
      </c>
      <c r="R368" s="260">
        <f t="shared" si="23"/>
        <v>-4.07</v>
      </c>
      <c r="S368" s="261">
        <f t="shared" si="24"/>
        <v>0.66363636363636358</v>
      </c>
      <c r="U368" s="234" t="str">
        <f>VLOOKUP(A368,'crop 22'!$A$10:$A$785,1,0)</f>
        <v>MONTENEU</v>
      </c>
    </row>
    <row r="369" spans="1:21" ht="12" customHeight="1">
      <c r="A369" s="256" t="s">
        <v>38</v>
      </c>
      <c r="B369" s="256" t="s">
        <v>1227</v>
      </c>
      <c r="C369" s="421" t="s">
        <v>128</v>
      </c>
      <c r="D369" s="257">
        <v>0</v>
      </c>
      <c r="E369" s="257">
        <v>0</v>
      </c>
      <c r="F369" s="257">
        <v>0</v>
      </c>
      <c r="G369" s="258">
        <v>0</v>
      </c>
      <c r="H369" s="258">
        <v>0.22</v>
      </c>
      <c r="I369" s="257">
        <v>1.64</v>
      </c>
      <c r="J369" s="240">
        <v>1.8599999999999999</v>
      </c>
      <c r="K369" s="257">
        <v>0</v>
      </c>
      <c r="L369" s="257">
        <v>0</v>
      </c>
      <c r="M369" s="257">
        <v>0</v>
      </c>
      <c r="N369" s="259">
        <v>0</v>
      </c>
      <c r="O369" s="259">
        <v>0</v>
      </c>
      <c r="P369" s="257">
        <v>0.25</v>
      </c>
      <c r="Q369" s="240">
        <v>0.25</v>
      </c>
      <c r="R369" s="260">
        <f t="shared" si="23"/>
        <v>-1.6099999999999999</v>
      </c>
      <c r="S369" s="261">
        <f t="shared" si="24"/>
        <v>0.13440860215053765</v>
      </c>
      <c r="U369" s="234" t="str">
        <f>VLOOKUP(A369,'crop 22'!$A$10:$A$785,1,0)</f>
        <v>NOVA ZEMBLA</v>
      </c>
    </row>
    <row r="370" spans="1:21" ht="12" customHeight="1">
      <c r="A370" s="256" t="s">
        <v>190</v>
      </c>
      <c r="B370" s="256" t="s">
        <v>1227</v>
      </c>
      <c r="C370" s="421" t="s">
        <v>128</v>
      </c>
      <c r="D370" s="257">
        <v>0.08</v>
      </c>
      <c r="E370" s="257">
        <v>0.95</v>
      </c>
      <c r="F370" s="257">
        <v>2.66</v>
      </c>
      <c r="G370" s="258">
        <v>0</v>
      </c>
      <c r="H370" s="258">
        <v>0</v>
      </c>
      <c r="I370" s="257">
        <v>8.93</v>
      </c>
      <c r="J370" s="240">
        <v>8.93</v>
      </c>
      <c r="K370" s="257">
        <v>0.11</v>
      </c>
      <c r="L370" s="257">
        <v>1.78</v>
      </c>
      <c r="M370" s="257">
        <v>3.88</v>
      </c>
      <c r="N370" s="259">
        <v>0</v>
      </c>
      <c r="O370" s="259">
        <v>0.4</v>
      </c>
      <c r="P370" s="257">
        <v>7.09</v>
      </c>
      <c r="Q370" s="240">
        <v>7.49</v>
      </c>
      <c r="R370" s="260">
        <f t="shared" si="23"/>
        <v>-1.4399999999999995</v>
      </c>
      <c r="S370" s="261">
        <f t="shared" si="24"/>
        <v>0.83874580067189253</v>
      </c>
      <c r="U370" s="234" t="str">
        <f>VLOOKUP(A370,'crop 22'!$A$10:$A$785,1,0)</f>
        <v>PACIFIC OCEAN</v>
      </c>
    </row>
    <row r="371" spans="1:21" ht="12" customHeight="1">
      <c r="A371" s="256" t="s">
        <v>456</v>
      </c>
      <c r="B371" s="256" t="s">
        <v>1227</v>
      </c>
      <c r="C371" s="421" t="s">
        <v>128</v>
      </c>
      <c r="D371" s="257">
        <v>0.02</v>
      </c>
      <c r="E371" s="257">
        <v>0.61</v>
      </c>
      <c r="F371" s="257">
        <v>6.58</v>
      </c>
      <c r="G371" s="258">
        <v>0</v>
      </c>
      <c r="H371" s="258">
        <v>4.32</v>
      </c>
      <c r="I371" s="257">
        <v>16.760000000000002</v>
      </c>
      <c r="J371" s="240">
        <v>21.080000000000002</v>
      </c>
      <c r="K371" s="257">
        <v>0</v>
      </c>
      <c r="L371" s="257">
        <v>2.1800000000000002</v>
      </c>
      <c r="M371" s="257">
        <v>5.21</v>
      </c>
      <c r="N371" s="259">
        <v>0</v>
      </c>
      <c r="O371" s="259">
        <v>2.2000000000000002</v>
      </c>
      <c r="P371" s="257">
        <v>23.11</v>
      </c>
      <c r="Q371" s="240">
        <v>25.31</v>
      </c>
      <c r="R371" s="260">
        <f t="shared" si="23"/>
        <v>4.2299999999999969</v>
      </c>
      <c r="S371" s="261">
        <f t="shared" si="24"/>
        <v>1.2006641366223907</v>
      </c>
      <c r="U371" s="234" t="str">
        <f>VLOOKUP(A371,'crop 22'!$A$10:$A$785,1,0)</f>
        <v>PREMIUM BLOND</v>
      </c>
    </row>
    <row r="372" spans="1:21" ht="12" customHeight="1">
      <c r="A372" s="256" t="s">
        <v>409</v>
      </c>
      <c r="B372" s="256" t="s">
        <v>1227</v>
      </c>
      <c r="C372" s="421" t="s">
        <v>128</v>
      </c>
      <c r="D372" s="257">
        <v>7.0000000000000007E-2</v>
      </c>
      <c r="E372" s="257">
        <v>2.2799999999999998</v>
      </c>
      <c r="F372" s="257">
        <v>8.93</v>
      </c>
      <c r="G372" s="258">
        <v>0.37</v>
      </c>
      <c r="H372" s="258">
        <v>14.98</v>
      </c>
      <c r="I372" s="257">
        <v>43.1</v>
      </c>
      <c r="J372" s="240">
        <v>58.08</v>
      </c>
      <c r="K372" s="257">
        <v>0.04</v>
      </c>
      <c r="L372" s="257">
        <v>0</v>
      </c>
      <c r="M372" s="257">
        <v>7.7</v>
      </c>
      <c r="N372" s="259">
        <v>0</v>
      </c>
      <c r="O372" s="259">
        <v>16.260000000000002</v>
      </c>
      <c r="P372" s="257">
        <v>37.93</v>
      </c>
      <c r="Q372" s="240">
        <v>54.19</v>
      </c>
      <c r="R372" s="260">
        <f t="shared" si="23"/>
        <v>-3.8900000000000006</v>
      </c>
      <c r="S372" s="261">
        <f t="shared" si="24"/>
        <v>0.93302341597796146</v>
      </c>
      <c r="U372" s="234" t="str">
        <f>VLOOKUP(A372,'crop 22'!$A$10:$A$785,1,0)</f>
        <v>SANTANDER</v>
      </c>
    </row>
    <row r="373" spans="1:21" ht="12" customHeight="1">
      <c r="A373" s="256" t="s">
        <v>1331</v>
      </c>
      <c r="B373" s="256" t="s">
        <v>1227</v>
      </c>
      <c r="C373" s="421" t="s">
        <v>128</v>
      </c>
      <c r="D373" s="257">
        <v>0</v>
      </c>
      <c r="E373" s="257">
        <v>0</v>
      </c>
      <c r="F373" s="257">
        <v>0.32</v>
      </c>
      <c r="G373" s="258">
        <v>0</v>
      </c>
      <c r="H373" s="258">
        <v>0</v>
      </c>
      <c r="I373" s="257">
        <v>0.95</v>
      </c>
      <c r="J373" s="240">
        <v>0.95</v>
      </c>
      <c r="K373" s="257">
        <v>0</v>
      </c>
      <c r="L373" s="257">
        <v>0</v>
      </c>
      <c r="M373" s="257">
        <v>0.05</v>
      </c>
      <c r="N373" s="259">
        <v>0</v>
      </c>
      <c r="O373" s="259">
        <v>0</v>
      </c>
      <c r="P373" s="257">
        <v>0.66</v>
      </c>
      <c r="Q373" s="240">
        <v>0.66</v>
      </c>
      <c r="R373" s="260">
        <f t="shared" si="23"/>
        <v>-0.28999999999999992</v>
      </c>
      <c r="S373" s="261">
        <f t="shared" si="24"/>
        <v>0.69473684210526321</v>
      </c>
      <c r="U373" s="234" t="str">
        <f>VLOOKUP(A373,'crop 22'!$A$10:$A$785,1,0)</f>
        <v>SEBRING</v>
      </c>
    </row>
    <row r="374" spans="1:21" ht="12" customHeight="1">
      <c r="A374" s="256" t="s">
        <v>351</v>
      </c>
      <c r="B374" s="256" t="s">
        <v>1227</v>
      </c>
      <c r="C374" s="421" t="s">
        <v>128</v>
      </c>
      <c r="D374" s="257">
        <v>0.01</v>
      </c>
      <c r="E374" s="257">
        <v>0.06</v>
      </c>
      <c r="F374" s="257">
        <v>2.3199999999999998</v>
      </c>
      <c r="G374" s="258">
        <v>0</v>
      </c>
      <c r="H374" s="258">
        <v>2.2999999999999998</v>
      </c>
      <c r="I374" s="257">
        <v>4.0199999999999996</v>
      </c>
      <c r="J374" s="240">
        <v>6.3199999999999994</v>
      </c>
      <c r="K374" s="257">
        <v>0</v>
      </c>
      <c r="L374" s="257">
        <v>0.03</v>
      </c>
      <c r="M374" s="257">
        <v>3.89</v>
      </c>
      <c r="N374" s="259">
        <v>0</v>
      </c>
      <c r="O374" s="259">
        <v>1.9</v>
      </c>
      <c r="P374" s="257">
        <v>5.68</v>
      </c>
      <c r="Q374" s="240">
        <v>7.58</v>
      </c>
      <c r="R374" s="260">
        <f t="shared" si="23"/>
        <v>1.2600000000000007</v>
      </c>
      <c r="S374" s="261">
        <f t="shared" si="24"/>
        <v>1.1993670886075951</v>
      </c>
      <c r="U374" s="234" t="str">
        <f>VLOOKUP(A374,'crop 22'!$A$10:$A$785,1,0)</f>
        <v>SEVERN</v>
      </c>
    </row>
    <row r="375" spans="1:21" ht="12" customHeight="1">
      <c r="A375" s="256" t="s">
        <v>45</v>
      </c>
      <c r="B375" s="256" t="s">
        <v>1227</v>
      </c>
      <c r="C375" s="421" t="s">
        <v>128</v>
      </c>
      <c r="D375" s="257">
        <v>0.09</v>
      </c>
      <c r="E375" s="257">
        <v>5.77</v>
      </c>
      <c r="F375" s="257">
        <v>30.13</v>
      </c>
      <c r="G375" s="258">
        <v>0</v>
      </c>
      <c r="H375" s="258">
        <v>17.5</v>
      </c>
      <c r="I375" s="257">
        <v>108.54</v>
      </c>
      <c r="J375" s="240">
        <v>126.04</v>
      </c>
      <c r="K375" s="257">
        <v>0.05</v>
      </c>
      <c r="L375" s="257">
        <v>3.84</v>
      </c>
      <c r="M375" s="257">
        <v>23.72</v>
      </c>
      <c r="N375" s="259">
        <v>0</v>
      </c>
      <c r="O375" s="259">
        <v>25.25</v>
      </c>
      <c r="P375" s="257">
        <v>107.15</v>
      </c>
      <c r="Q375" s="240">
        <v>132.4</v>
      </c>
      <c r="R375" s="260">
        <f t="shared" si="23"/>
        <v>6.3599999999999994</v>
      </c>
      <c r="S375" s="261">
        <f t="shared" si="24"/>
        <v>1.050460171374167</v>
      </c>
      <c r="U375" s="234" t="str">
        <f>VLOOKUP(A375,'crop 22'!$A$10:$A$785,1,0)</f>
        <v>SIBERIA</v>
      </c>
    </row>
    <row r="376" spans="1:21" ht="12" customHeight="1">
      <c r="A376" s="256" t="s">
        <v>313</v>
      </c>
      <c r="B376" s="256" t="s">
        <v>1227</v>
      </c>
      <c r="C376" s="421" t="s">
        <v>128</v>
      </c>
      <c r="D376" s="257">
        <v>7.0000000000000007E-2</v>
      </c>
      <c r="E376" s="257">
        <v>1.71</v>
      </c>
      <c r="F376" s="257">
        <v>8.02</v>
      </c>
      <c r="G376" s="258">
        <v>0</v>
      </c>
      <c r="H376" s="258">
        <v>4.26</v>
      </c>
      <c r="I376" s="257">
        <v>18.350000000000001</v>
      </c>
      <c r="J376" s="240">
        <v>22.61</v>
      </c>
      <c r="K376" s="257">
        <v>0.08</v>
      </c>
      <c r="L376" s="257">
        <v>1.61</v>
      </c>
      <c r="M376" s="257">
        <v>6.38</v>
      </c>
      <c r="N376" s="259">
        <v>0</v>
      </c>
      <c r="O376" s="259">
        <v>4.9800000000000004</v>
      </c>
      <c r="P376" s="257">
        <v>20.67</v>
      </c>
      <c r="Q376" s="240">
        <v>25.650000000000002</v>
      </c>
      <c r="R376" s="260">
        <f t="shared" si="23"/>
        <v>3.0400000000000027</v>
      </c>
      <c r="S376" s="261">
        <f t="shared" si="24"/>
        <v>1.1344537815126052</v>
      </c>
      <c r="U376" s="234" t="str">
        <f>VLOOKUP(A376,'crop 22'!$A$10:$A$785,1,0)</f>
        <v>SIGNUM ZANLORSIG</v>
      </c>
    </row>
    <row r="377" spans="1:21" ht="12" customHeight="1">
      <c r="A377" s="256" t="s">
        <v>526</v>
      </c>
      <c r="B377" s="256" t="s">
        <v>1227</v>
      </c>
      <c r="C377" s="421" t="s">
        <v>128</v>
      </c>
      <c r="D377" s="257">
        <v>0</v>
      </c>
      <c r="E377" s="257">
        <v>0.14000000000000001</v>
      </c>
      <c r="F377" s="257">
        <v>1.26</v>
      </c>
      <c r="G377" s="258">
        <v>0</v>
      </c>
      <c r="H377" s="258">
        <v>1.0900000000000001</v>
      </c>
      <c r="I377" s="257">
        <v>2.68</v>
      </c>
      <c r="J377" s="240">
        <v>3.7700000000000005</v>
      </c>
      <c r="K377" s="257">
        <v>0</v>
      </c>
      <c r="L377" s="257">
        <v>0</v>
      </c>
      <c r="M377" s="257">
        <v>1.7</v>
      </c>
      <c r="N377" s="259">
        <v>0</v>
      </c>
      <c r="O377" s="259">
        <v>0.57999999999999996</v>
      </c>
      <c r="P377" s="257">
        <v>3.97</v>
      </c>
      <c r="Q377" s="240">
        <v>4.55</v>
      </c>
      <c r="R377" s="260">
        <f t="shared" si="23"/>
        <v>0.77999999999999936</v>
      </c>
      <c r="S377" s="261">
        <f t="shared" si="24"/>
        <v>1.2068965517241377</v>
      </c>
      <c r="U377" s="234" t="str">
        <f>VLOOKUP(A377,'crop 22'!$A$10:$A$785,1,0)</f>
        <v>SISTO</v>
      </c>
    </row>
    <row r="378" spans="1:21" ht="12" customHeight="1">
      <c r="A378" s="256" t="s">
        <v>1334</v>
      </c>
      <c r="B378" s="256" t="s">
        <v>1227</v>
      </c>
      <c r="C378" s="421" t="s">
        <v>1368</v>
      </c>
      <c r="D378" s="257">
        <v>0</v>
      </c>
      <c r="E378" s="257">
        <v>0</v>
      </c>
      <c r="F378" s="257">
        <v>0</v>
      </c>
      <c r="G378" s="258">
        <v>0</v>
      </c>
      <c r="H378" s="258">
        <v>0</v>
      </c>
      <c r="I378" s="257">
        <v>0</v>
      </c>
      <c r="J378" s="240">
        <v>0</v>
      </c>
      <c r="K378" s="257">
        <v>0</v>
      </c>
      <c r="L378" s="257">
        <v>0</v>
      </c>
      <c r="M378" s="257">
        <v>0.6</v>
      </c>
      <c r="N378" s="259">
        <v>0</v>
      </c>
      <c r="O378" s="259">
        <v>0</v>
      </c>
      <c r="P378" s="257">
        <v>0.9</v>
      </c>
      <c r="Q378" s="240">
        <v>0.9</v>
      </c>
      <c r="R378" s="260">
        <f t="shared" si="23"/>
        <v>0.9</v>
      </c>
      <c r="S378" s="261" t="e">
        <f t="shared" si="24"/>
        <v>#DIV/0!</v>
      </c>
      <c r="U378" s="234" t="str">
        <f>VLOOKUP(A378,'crop 22'!$A$10:$A$785,1,0)</f>
        <v>SKYMASTER</v>
      </c>
    </row>
    <row r="379" spans="1:21" ht="12" customHeight="1">
      <c r="A379" s="256" t="s">
        <v>463</v>
      </c>
      <c r="B379" s="256" t="s">
        <v>1227</v>
      </c>
      <c r="C379" s="421" t="s">
        <v>128</v>
      </c>
      <c r="D379" s="257">
        <v>0</v>
      </c>
      <c r="E379" s="257">
        <v>0.1</v>
      </c>
      <c r="F379" s="257">
        <v>0.98</v>
      </c>
      <c r="G379" s="258">
        <v>0</v>
      </c>
      <c r="H379" s="258">
        <v>0.46</v>
      </c>
      <c r="I379" s="257">
        <v>1.34</v>
      </c>
      <c r="J379" s="240">
        <v>1.8</v>
      </c>
      <c r="K379" s="257">
        <v>0</v>
      </c>
      <c r="L379" s="257">
        <v>0</v>
      </c>
      <c r="M379" s="257">
        <v>0.27</v>
      </c>
      <c r="N379" s="259">
        <v>0</v>
      </c>
      <c r="O379" s="259">
        <v>0.65</v>
      </c>
      <c r="P379" s="257">
        <v>0.26</v>
      </c>
      <c r="Q379" s="240">
        <v>0.91</v>
      </c>
      <c r="R379" s="260">
        <f t="shared" si="23"/>
        <v>-0.89</v>
      </c>
      <c r="S379" s="261">
        <f t="shared" si="24"/>
        <v>0.50555555555555554</v>
      </c>
      <c r="U379" s="234" t="str">
        <f>VLOOKUP(A379,'crop 22'!$A$10:$A$785,1,0)</f>
        <v>TOUREGA ZANLORTOUR</v>
      </c>
    </row>
    <row r="380" spans="1:21" ht="12" customHeight="1">
      <c r="A380" s="256" t="s">
        <v>52</v>
      </c>
      <c r="B380" s="256" t="s">
        <v>1227</v>
      </c>
      <c r="C380" s="421" t="s">
        <v>128</v>
      </c>
      <c r="D380" s="257">
        <v>0</v>
      </c>
      <c r="E380" s="257">
        <v>0</v>
      </c>
      <c r="F380" s="257">
        <v>0.94</v>
      </c>
      <c r="G380" s="258">
        <v>0</v>
      </c>
      <c r="H380" s="258">
        <v>1.51</v>
      </c>
      <c r="I380" s="257">
        <v>2.31</v>
      </c>
      <c r="J380" s="240">
        <v>3.8200000000000003</v>
      </c>
      <c r="K380" s="257">
        <v>0</v>
      </c>
      <c r="L380" s="257">
        <v>0</v>
      </c>
      <c r="M380" s="257">
        <v>0.63</v>
      </c>
      <c r="N380" s="259">
        <v>0</v>
      </c>
      <c r="O380" s="259">
        <v>1.74</v>
      </c>
      <c r="P380" s="257">
        <v>4.22</v>
      </c>
      <c r="Q380" s="240">
        <v>5.96</v>
      </c>
      <c r="R380" s="260">
        <f t="shared" si="23"/>
        <v>2.1399999999999997</v>
      </c>
      <c r="S380" s="261">
        <f t="shared" si="24"/>
        <v>1.5602094240837696</v>
      </c>
    </row>
    <row r="381" spans="1:21" ht="12" customHeight="1">
      <c r="A381" s="256" t="s">
        <v>760</v>
      </c>
      <c r="B381" s="256" t="s">
        <v>1227</v>
      </c>
      <c r="C381" s="421" t="s">
        <v>128</v>
      </c>
      <c r="D381" s="257">
        <v>0</v>
      </c>
      <c r="E381" s="257">
        <v>0.28999999999999998</v>
      </c>
      <c r="F381" s="257">
        <v>0</v>
      </c>
      <c r="G381" s="258">
        <v>0</v>
      </c>
      <c r="H381" s="258">
        <v>0</v>
      </c>
      <c r="I381" s="257">
        <v>1.45</v>
      </c>
      <c r="J381" s="240">
        <v>1.45</v>
      </c>
      <c r="K381" s="257">
        <v>0</v>
      </c>
      <c r="L381" s="257">
        <v>0</v>
      </c>
      <c r="M381" s="257">
        <v>0.39</v>
      </c>
      <c r="N381" s="259">
        <v>0</v>
      </c>
      <c r="O381" s="259">
        <v>0.3</v>
      </c>
      <c r="P381" s="257">
        <v>0.92</v>
      </c>
      <c r="Q381" s="240">
        <v>1.22</v>
      </c>
      <c r="R381" s="260">
        <f t="shared" si="23"/>
        <v>-0.22999999999999998</v>
      </c>
      <c r="S381" s="261">
        <f t="shared" si="24"/>
        <v>0.8413793103448276</v>
      </c>
    </row>
    <row r="382" spans="1:21" ht="12" customHeight="1">
      <c r="A382" s="256" t="s">
        <v>762</v>
      </c>
      <c r="B382" s="256" t="s">
        <v>1227</v>
      </c>
      <c r="C382" s="421" t="s">
        <v>128</v>
      </c>
      <c r="D382" s="257">
        <v>0</v>
      </c>
      <c r="E382" s="257">
        <v>0.25</v>
      </c>
      <c r="F382" s="257">
        <v>0.19</v>
      </c>
      <c r="G382" s="258">
        <v>0</v>
      </c>
      <c r="H382" s="258">
        <v>0.31</v>
      </c>
      <c r="I382" s="257">
        <v>0.48</v>
      </c>
      <c r="J382" s="240">
        <v>0.79</v>
      </c>
      <c r="K382" s="257">
        <v>0</v>
      </c>
      <c r="L382" s="257">
        <v>0.19</v>
      </c>
      <c r="M382" s="257">
        <v>0.22</v>
      </c>
      <c r="N382" s="259">
        <v>0</v>
      </c>
      <c r="O382" s="259">
        <v>0.15</v>
      </c>
      <c r="P382" s="257">
        <v>0.67</v>
      </c>
      <c r="Q382" s="240">
        <v>0.82000000000000006</v>
      </c>
      <c r="R382" s="260">
        <f t="shared" si="23"/>
        <v>3.0000000000000027E-2</v>
      </c>
      <c r="S382" s="261">
        <f t="shared" si="24"/>
        <v>1.0379746835443038</v>
      </c>
    </row>
    <row r="383" spans="1:21" ht="12" customHeight="1">
      <c r="A383" s="256" t="s">
        <v>764</v>
      </c>
      <c r="B383" s="256" t="s">
        <v>1227</v>
      </c>
      <c r="C383" s="421" t="s">
        <v>128</v>
      </c>
      <c r="D383" s="257">
        <v>0</v>
      </c>
      <c r="E383" s="257">
        <v>0.33</v>
      </c>
      <c r="F383" s="257">
        <v>0</v>
      </c>
      <c r="G383" s="258">
        <v>0</v>
      </c>
      <c r="H383" s="258">
        <v>0</v>
      </c>
      <c r="I383" s="257">
        <v>0.94</v>
      </c>
      <c r="J383" s="240">
        <v>0.94</v>
      </c>
      <c r="K383" s="257">
        <v>0</v>
      </c>
      <c r="L383" s="257">
        <v>0</v>
      </c>
      <c r="M383" s="257">
        <v>0.57999999999999996</v>
      </c>
      <c r="N383" s="259">
        <v>0</v>
      </c>
      <c r="O383" s="259">
        <v>0</v>
      </c>
      <c r="P383" s="257">
        <v>1.59</v>
      </c>
      <c r="Q383" s="240">
        <v>1.59</v>
      </c>
      <c r="R383" s="260">
        <f t="shared" si="23"/>
        <v>0.65000000000000013</v>
      </c>
      <c r="S383" s="261">
        <f t="shared" si="24"/>
        <v>1.6914893617021278</v>
      </c>
    </row>
    <row r="384" spans="1:21" ht="12" customHeight="1">
      <c r="A384" s="256" t="s">
        <v>527</v>
      </c>
      <c r="B384" s="256" t="s">
        <v>1227</v>
      </c>
      <c r="C384" s="421" t="s">
        <v>128</v>
      </c>
      <c r="D384" s="257">
        <v>0.02</v>
      </c>
      <c r="E384" s="257">
        <v>0</v>
      </c>
      <c r="F384" s="257">
        <v>2.52</v>
      </c>
      <c r="G384" s="258">
        <v>0</v>
      </c>
      <c r="H384" s="258">
        <v>1.4</v>
      </c>
      <c r="I384" s="257">
        <v>4.83</v>
      </c>
      <c r="J384" s="240">
        <v>6.23</v>
      </c>
      <c r="K384" s="257">
        <v>0</v>
      </c>
      <c r="L384" s="257">
        <v>0</v>
      </c>
      <c r="M384" s="257">
        <v>4.53</v>
      </c>
      <c r="N384" s="259">
        <v>0</v>
      </c>
      <c r="O384" s="259">
        <v>2.8</v>
      </c>
      <c r="P384" s="257">
        <v>7.98</v>
      </c>
      <c r="Q384" s="240">
        <v>10.780000000000001</v>
      </c>
      <c r="R384" s="260">
        <f t="shared" si="23"/>
        <v>4.5500000000000007</v>
      </c>
      <c r="S384" s="261">
        <f t="shared" si="24"/>
        <v>1.7303370786516854</v>
      </c>
    </row>
    <row r="385" spans="1:21" ht="12" customHeight="1">
      <c r="A385" s="256" t="s">
        <v>766</v>
      </c>
      <c r="B385" s="256" t="s">
        <v>1227</v>
      </c>
      <c r="C385" s="421" t="s">
        <v>128</v>
      </c>
      <c r="D385" s="257">
        <v>0</v>
      </c>
      <c r="E385" s="257">
        <v>0.12</v>
      </c>
      <c r="F385" s="257">
        <v>0</v>
      </c>
      <c r="G385" s="258">
        <v>0</v>
      </c>
      <c r="H385" s="258">
        <v>0</v>
      </c>
      <c r="I385" s="257">
        <v>0.11</v>
      </c>
      <c r="J385" s="240">
        <v>0.11</v>
      </c>
      <c r="K385" s="257">
        <v>0</v>
      </c>
      <c r="L385" s="257">
        <v>0</v>
      </c>
      <c r="M385" s="257">
        <v>0</v>
      </c>
      <c r="N385" s="259">
        <v>0</v>
      </c>
      <c r="O385" s="259">
        <v>0</v>
      </c>
      <c r="P385" s="257">
        <v>0</v>
      </c>
      <c r="Q385" s="240">
        <v>0</v>
      </c>
      <c r="R385" s="260">
        <f t="shared" si="23"/>
        <v>-0.11</v>
      </c>
      <c r="S385" s="261">
        <f t="shared" si="24"/>
        <v>0</v>
      </c>
    </row>
    <row r="386" spans="1:21" ht="12" customHeight="1">
      <c r="A386" s="256" t="s">
        <v>768</v>
      </c>
      <c r="B386" s="256" t="s">
        <v>1227</v>
      </c>
      <c r="C386" s="421" t="s">
        <v>128</v>
      </c>
      <c r="D386" s="257">
        <v>0</v>
      </c>
      <c r="E386" s="257">
        <v>0.08</v>
      </c>
      <c r="F386" s="257">
        <v>0</v>
      </c>
      <c r="G386" s="258">
        <v>0</v>
      </c>
      <c r="H386" s="258">
        <v>0</v>
      </c>
      <c r="I386" s="257">
        <v>0.67</v>
      </c>
      <c r="J386" s="240">
        <v>0.67</v>
      </c>
      <c r="K386" s="257">
        <v>0</v>
      </c>
      <c r="L386" s="257">
        <v>0</v>
      </c>
      <c r="M386" s="257">
        <v>0</v>
      </c>
      <c r="N386" s="259">
        <v>0</v>
      </c>
      <c r="O386" s="259">
        <v>0</v>
      </c>
      <c r="P386" s="257">
        <v>0</v>
      </c>
      <c r="Q386" s="240">
        <v>0</v>
      </c>
      <c r="R386" s="260">
        <f t="shared" si="23"/>
        <v>-0.67</v>
      </c>
      <c r="S386" s="261">
        <f t="shared" si="24"/>
        <v>0</v>
      </c>
    </row>
    <row r="387" spans="1:21" ht="12" customHeight="1">
      <c r="A387" s="256" t="s">
        <v>1348</v>
      </c>
      <c r="B387" s="256" t="s">
        <v>1227</v>
      </c>
      <c r="C387" s="421" t="s">
        <v>128</v>
      </c>
      <c r="D387" s="257">
        <v>0</v>
      </c>
      <c r="E387" s="257">
        <v>0</v>
      </c>
      <c r="F387" s="257">
        <v>0</v>
      </c>
      <c r="G387" s="258">
        <v>0</v>
      </c>
      <c r="H387" s="258">
        <v>0</v>
      </c>
      <c r="I387" s="257">
        <v>0.18</v>
      </c>
      <c r="J387" s="240">
        <v>0.18</v>
      </c>
      <c r="K387" s="257">
        <v>0</v>
      </c>
      <c r="L387" s="257">
        <v>0</v>
      </c>
      <c r="M387" s="257">
        <v>0.2</v>
      </c>
      <c r="N387" s="259">
        <v>0</v>
      </c>
      <c r="O387" s="259">
        <v>0.05</v>
      </c>
      <c r="P387" s="257">
        <v>0</v>
      </c>
      <c r="Q387" s="240">
        <v>0.05</v>
      </c>
      <c r="R387" s="260">
        <f t="shared" si="23"/>
        <v>-0.13</v>
      </c>
      <c r="S387" s="261">
        <f t="shared" si="24"/>
        <v>0.27777777777777779</v>
      </c>
    </row>
    <row r="388" spans="1:21" ht="12" customHeight="1">
      <c r="A388" s="256" t="s">
        <v>571</v>
      </c>
      <c r="B388" s="256" t="s">
        <v>1227</v>
      </c>
      <c r="C388" s="421" t="s">
        <v>558</v>
      </c>
      <c r="D388" s="257">
        <v>0.03</v>
      </c>
      <c r="E388" s="257">
        <v>0</v>
      </c>
      <c r="F388" s="257">
        <v>0.51</v>
      </c>
      <c r="G388" s="258">
        <v>0</v>
      </c>
      <c r="H388" s="258">
        <v>0.02</v>
      </c>
      <c r="I388" s="257">
        <v>0.5</v>
      </c>
      <c r="J388" s="240">
        <v>0.52</v>
      </c>
      <c r="K388" s="257">
        <v>0.05</v>
      </c>
      <c r="L388" s="257">
        <v>0</v>
      </c>
      <c r="M388" s="257">
        <v>0.17</v>
      </c>
      <c r="N388" s="259">
        <v>0</v>
      </c>
      <c r="O388" s="259">
        <v>0</v>
      </c>
      <c r="P388" s="257">
        <v>0.92</v>
      </c>
      <c r="Q388" s="240">
        <v>0.92</v>
      </c>
      <c r="R388" s="260">
        <f t="shared" si="23"/>
        <v>0.4</v>
      </c>
      <c r="S388" s="261">
        <f t="shared" si="24"/>
        <v>1.7692307692307692</v>
      </c>
      <c r="U388" s="234" t="str">
        <f>VLOOKUP(A388,'crop 22'!$A$10:$A$785,1,0)</f>
        <v>AROSA</v>
      </c>
    </row>
    <row r="389" spans="1:21" ht="12" customHeight="1">
      <c r="A389" s="256" t="s">
        <v>753</v>
      </c>
      <c r="B389" s="256" t="s">
        <v>1227</v>
      </c>
      <c r="C389" s="421" t="s">
        <v>558</v>
      </c>
      <c r="D389" s="257">
        <v>0</v>
      </c>
      <c r="E389" s="257">
        <v>0</v>
      </c>
      <c r="F389" s="257">
        <v>0.53</v>
      </c>
      <c r="G389" s="258">
        <v>0</v>
      </c>
      <c r="H389" s="258">
        <v>0.1</v>
      </c>
      <c r="I389" s="257">
        <v>1.32</v>
      </c>
      <c r="J389" s="240">
        <v>1.4200000000000002</v>
      </c>
      <c r="K389" s="257">
        <v>0</v>
      </c>
      <c r="L389" s="257">
        <v>0</v>
      </c>
      <c r="M389" s="257">
        <v>1.25</v>
      </c>
      <c r="N389" s="259">
        <v>0</v>
      </c>
      <c r="O389" s="259">
        <v>0.36</v>
      </c>
      <c r="P389" s="257">
        <v>1.18</v>
      </c>
      <c r="Q389" s="240">
        <v>1.54</v>
      </c>
      <c r="R389" s="260">
        <f t="shared" si="23"/>
        <v>0.11999999999999988</v>
      </c>
      <c r="S389" s="261">
        <f t="shared" si="24"/>
        <v>1.084507042253521</v>
      </c>
      <c r="U389" s="234" t="str">
        <f>VLOOKUP(A389,'crop 22'!$A$10:$A$785,1,0)</f>
        <v>BOWL OF BEAUTY</v>
      </c>
    </row>
    <row r="390" spans="1:21" ht="12" customHeight="1">
      <c r="A390" s="256" t="s">
        <v>587</v>
      </c>
      <c r="B390" s="256" t="s">
        <v>1227</v>
      </c>
      <c r="C390" s="421" t="s">
        <v>558</v>
      </c>
      <c r="D390" s="257">
        <v>0.01</v>
      </c>
      <c r="E390" s="257">
        <v>0.14000000000000001</v>
      </c>
      <c r="F390" s="257">
        <v>0.86</v>
      </c>
      <c r="G390" s="258">
        <v>0</v>
      </c>
      <c r="H390" s="258">
        <v>0.08</v>
      </c>
      <c r="I390" s="257">
        <v>0.43</v>
      </c>
      <c r="J390" s="240">
        <v>0.51</v>
      </c>
      <c r="K390" s="257">
        <v>0</v>
      </c>
      <c r="L390" s="257">
        <v>0.09</v>
      </c>
      <c r="M390" s="257">
        <v>0.64</v>
      </c>
      <c r="N390" s="259">
        <v>0</v>
      </c>
      <c r="O390" s="259">
        <v>0.02</v>
      </c>
      <c r="P390" s="257">
        <v>1.41</v>
      </c>
      <c r="Q390" s="240">
        <v>1.43</v>
      </c>
      <c r="R390" s="260">
        <f t="shared" si="23"/>
        <v>0.91999999999999993</v>
      </c>
      <c r="S390" s="261">
        <f t="shared" si="24"/>
        <v>2.8039215686274508</v>
      </c>
      <c r="U390" s="234" t="str">
        <f>VLOOKUP(A390,'crop 22'!$A$10:$A$785,1,0)</f>
        <v>EMPRESS ZANLOREMP</v>
      </c>
    </row>
    <row r="391" spans="1:21" ht="12" customHeight="1">
      <c r="A391" s="256" t="s">
        <v>1290</v>
      </c>
      <c r="B391" s="256" t="s">
        <v>1227</v>
      </c>
      <c r="C391" s="421" t="s">
        <v>1376</v>
      </c>
      <c r="D391" s="257">
        <v>0</v>
      </c>
      <c r="E391" s="257">
        <v>0</v>
      </c>
      <c r="F391" s="257">
        <v>0</v>
      </c>
      <c r="G391" s="258">
        <v>0</v>
      </c>
      <c r="H391" s="258">
        <v>0</v>
      </c>
      <c r="I391" s="257">
        <v>0</v>
      </c>
      <c r="J391" s="240">
        <v>0</v>
      </c>
      <c r="K391" s="257">
        <v>0</v>
      </c>
      <c r="L391" s="257">
        <v>0</v>
      </c>
      <c r="M391" s="257">
        <v>0.44</v>
      </c>
      <c r="N391" s="259">
        <v>0</v>
      </c>
      <c r="O391" s="259">
        <v>0</v>
      </c>
      <c r="P391" s="257">
        <v>0.16</v>
      </c>
      <c r="Q391" s="240">
        <v>0.16</v>
      </c>
      <c r="R391" s="260">
        <f t="shared" si="23"/>
        <v>0.16</v>
      </c>
      <c r="S391" s="261" t="e">
        <f t="shared" si="24"/>
        <v>#DIV/0!</v>
      </c>
      <c r="U391" s="234" t="str">
        <f>VLOOKUP(A391,'crop 22'!$A$10:$A$785,1,0)</f>
        <v>LOTUS PURE</v>
      </c>
    </row>
    <row r="392" spans="1:21" ht="12" customHeight="1">
      <c r="A392" s="256" t="s">
        <v>458</v>
      </c>
      <c r="B392" s="256" t="s">
        <v>1227</v>
      </c>
      <c r="C392" s="436" t="s">
        <v>558</v>
      </c>
      <c r="D392" s="257">
        <v>0</v>
      </c>
      <c r="E392" s="257">
        <v>7.0000000000000007E-2</v>
      </c>
      <c r="F392" s="257">
        <v>6.33</v>
      </c>
      <c r="G392" s="258">
        <v>0</v>
      </c>
      <c r="H392" s="258">
        <v>2.36</v>
      </c>
      <c r="I392" s="257">
        <v>12.11</v>
      </c>
      <c r="J392" s="240">
        <v>14.469999999999999</v>
      </c>
      <c r="K392" s="257">
        <v>0</v>
      </c>
      <c r="L392" s="257">
        <v>1.59</v>
      </c>
      <c r="M392" s="257">
        <v>7.89</v>
      </c>
      <c r="N392" s="259">
        <v>0</v>
      </c>
      <c r="O392" s="259">
        <v>4.79</v>
      </c>
      <c r="P392" s="257">
        <v>19.28</v>
      </c>
      <c r="Q392" s="240">
        <v>24.07</v>
      </c>
      <c r="R392" s="260">
        <f t="shared" si="23"/>
        <v>9.6000000000000014</v>
      </c>
      <c r="S392" s="261">
        <f t="shared" si="24"/>
        <v>1.6634416033172081</v>
      </c>
      <c r="U392" s="234" t="str">
        <f>VLOOKUP(A392,'crop 22'!$A$10:$A$785,1,0)</f>
        <v>ROSELILY AISHA DL102085</v>
      </c>
    </row>
    <row r="393" spans="1:21" ht="12" customHeight="1">
      <c r="A393" s="256" t="s">
        <v>770</v>
      </c>
      <c r="B393" s="256" t="s">
        <v>1227</v>
      </c>
      <c r="C393" s="421" t="s">
        <v>558</v>
      </c>
      <c r="D393" s="257">
        <v>0</v>
      </c>
      <c r="E393" s="257">
        <v>0</v>
      </c>
      <c r="F393" s="257">
        <v>1.68</v>
      </c>
      <c r="G393" s="258">
        <v>0</v>
      </c>
      <c r="H393" s="258">
        <v>0.84</v>
      </c>
      <c r="I393" s="257">
        <v>3.62</v>
      </c>
      <c r="J393" s="240">
        <v>4.46</v>
      </c>
      <c r="K393" s="257">
        <v>0</v>
      </c>
      <c r="L393" s="257">
        <v>0.05</v>
      </c>
      <c r="M393" s="257">
        <v>1.66</v>
      </c>
      <c r="N393" s="259">
        <v>0</v>
      </c>
      <c r="O393" s="259">
        <v>1.33</v>
      </c>
      <c r="P393" s="257">
        <v>4.04</v>
      </c>
      <c r="Q393" s="240">
        <v>5.37</v>
      </c>
      <c r="R393" s="260">
        <f t="shared" si="23"/>
        <v>0.91000000000000014</v>
      </c>
      <c r="S393" s="261">
        <f t="shared" si="24"/>
        <v>1.2040358744394619</v>
      </c>
      <c r="U393" s="234" t="str">
        <f>VLOOKUP(A393,'crop 22'!$A$10:$A$785,1,0)</f>
        <v>ROSELILY ANGELA DL111421</v>
      </c>
    </row>
    <row r="394" spans="1:21" ht="12" customHeight="1">
      <c r="A394" s="256" t="s">
        <v>928</v>
      </c>
      <c r="B394" s="256" t="s">
        <v>1227</v>
      </c>
      <c r="C394" s="421" t="s">
        <v>558</v>
      </c>
      <c r="D394" s="257">
        <v>0</v>
      </c>
      <c r="E394" s="257">
        <v>0</v>
      </c>
      <c r="F394" s="257">
        <v>0.66</v>
      </c>
      <c r="G394" s="258">
        <v>0</v>
      </c>
      <c r="H394" s="258">
        <v>0.08</v>
      </c>
      <c r="I394" s="257">
        <v>0.95</v>
      </c>
      <c r="J394" s="240">
        <v>1.03</v>
      </c>
      <c r="K394" s="257">
        <v>0</v>
      </c>
      <c r="L394" s="257">
        <v>0</v>
      </c>
      <c r="M394" s="257">
        <v>0.73</v>
      </c>
      <c r="N394" s="259">
        <v>0</v>
      </c>
      <c r="O394" s="259">
        <v>0.22</v>
      </c>
      <c r="P394" s="257">
        <v>2.4700000000000002</v>
      </c>
      <c r="Q394" s="240">
        <v>2.6900000000000004</v>
      </c>
      <c r="R394" s="260">
        <f t="shared" si="23"/>
        <v>1.6600000000000004</v>
      </c>
      <c r="S394" s="261">
        <f t="shared" si="24"/>
        <v>2.6116504854368934</v>
      </c>
      <c r="U394" s="234" t="str">
        <f>VLOOKUP(A394,'crop 22'!$A$10:$A$785,1,0)</f>
        <v>ROSELILY ARETHA DL155759</v>
      </c>
    </row>
    <row r="395" spans="1:21" ht="12" customHeight="1">
      <c r="A395" s="256" t="s">
        <v>933</v>
      </c>
      <c r="B395" s="256" t="s">
        <v>1227</v>
      </c>
      <c r="C395" s="421" t="s">
        <v>558</v>
      </c>
      <c r="D395" s="257">
        <v>0</v>
      </c>
      <c r="E395" s="257">
        <v>0</v>
      </c>
      <c r="F395" s="257">
        <v>0</v>
      </c>
      <c r="G395" s="258">
        <v>0</v>
      </c>
      <c r="H395" s="258">
        <v>0</v>
      </c>
      <c r="I395" s="257">
        <v>0.05</v>
      </c>
      <c r="J395" s="240">
        <v>0.05</v>
      </c>
      <c r="K395" s="257">
        <v>0</v>
      </c>
      <c r="L395" s="257">
        <v>0</v>
      </c>
      <c r="M395" s="257">
        <v>0.06</v>
      </c>
      <c r="N395" s="259">
        <v>0</v>
      </c>
      <c r="O395" s="259">
        <v>0</v>
      </c>
      <c r="P395" s="257">
        <v>0.36</v>
      </c>
      <c r="Q395" s="240">
        <v>0.36</v>
      </c>
      <c r="R395" s="260">
        <f t="shared" si="23"/>
        <v>0.31</v>
      </c>
      <c r="S395" s="261">
        <f t="shared" si="24"/>
        <v>7.1999999999999993</v>
      </c>
      <c r="U395" s="234" t="str">
        <f>VLOOKUP(A395,'crop 22'!$A$10:$A$785,1,0)</f>
        <v>ROSELILY BOJANA DL168021</v>
      </c>
    </row>
    <row r="396" spans="1:21" ht="12" customHeight="1">
      <c r="A396" s="256" t="s">
        <v>934</v>
      </c>
      <c r="B396" s="256" t="s">
        <v>1227</v>
      </c>
      <c r="C396" s="421" t="s">
        <v>558</v>
      </c>
      <c r="D396" s="257">
        <v>0</v>
      </c>
      <c r="E396" s="257">
        <v>0</v>
      </c>
      <c r="F396" s="257">
        <v>0</v>
      </c>
      <c r="G396" s="258">
        <v>0</v>
      </c>
      <c r="H396" s="258">
        <v>0.05</v>
      </c>
      <c r="I396" s="257">
        <v>0.12</v>
      </c>
      <c r="J396" s="240">
        <v>0.16999999999999998</v>
      </c>
      <c r="K396" s="257">
        <v>0</v>
      </c>
      <c r="L396" s="257">
        <v>0.05</v>
      </c>
      <c r="M396" s="257">
        <v>0.11</v>
      </c>
      <c r="N396" s="259">
        <v>0</v>
      </c>
      <c r="O396" s="259">
        <v>0</v>
      </c>
      <c r="P396" s="257">
        <v>0.51</v>
      </c>
      <c r="Q396" s="240">
        <v>0.51</v>
      </c>
      <c r="R396" s="260">
        <f t="shared" si="23"/>
        <v>0.34</v>
      </c>
      <c r="S396" s="261">
        <f t="shared" si="24"/>
        <v>3.0000000000000004</v>
      </c>
      <c r="U396" s="234" t="str">
        <f>VLOOKUP(A396,'crop 22'!$A$10:$A$785,1,0)</f>
        <v>ROSELILY CECILIA DL170071</v>
      </c>
    </row>
    <row r="397" spans="1:21" ht="12" customHeight="1">
      <c r="A397" s="256" t="s">
        <v>948</v>
      </c>
      <c r="B397" s="256" t="s">
        <v>1227</v>
      </c>
      <c r="C397" s="421" t="s">
        <v>558</v>
      </c>
      <c r="D397" s="257">
        <v>0</v>
      </c>
      <c r="E397" s="257">
        <v>0</v>
      </c>
      <c r="F397" s="257">
        <v>0</v>
      </c>
      <c r="G397" s="258">
        <v>0</v>
      </c>
      <c r="H397" s="258">
        <v>0</v>
      </c>
      <c r="I397" s="257">
        <v>0.04</v>
      </c>
      <c r="J397" s="240">
        <v>0.04</v>
      </c>
      <c r="K397" s="257">
        <v>0</v>
      </c>
      <c r="L397" s="257">
        <v>0.01</v>
      </c>
      <c r="M397" s="257">
        <v>0.05</v>
      </c>
      <c r="N397" s="259">
        <v>0</v>
      </c>
      <c r="O397" s="259">
        <v>7.0000000000000007E-2</v>
      </c>
      <c r="P397" s="257">
        <v>0.45</v>
      </c>
      <c r="Q397" s="240">
        <v>0.52</v>
      </c>
      <c r="R397" s="260">
        <f t="shared" si="23"/>
        <v>0.48000000000000004</v>
      </c>
      <c r="S397" s="261">
        <f t="shared" si="24"/>
        <v>13</v>
      </c>
      <c r="U397" s="234" t="str">
        <f>VLOOKUP(A397,'crop 22'!$A$10:$A$785,1,0)</f>
        <v>ROSELILY DEBRA DL168468</v>
      </c>
    </row>
    <row r="398" spans="1:21" ht="12" customHeight="1">
      <c r="A398" s="256" t="s">
        <v>950</v>
      </c>
      <c r="B398" s="256" t="s">
        <v>1227</v>
      </c>
      <c r="C398" s="421" t="s">
        <v>558</v>
      </c>
      <c r="D398" s="257">
        <v>0</v>
      </c>
      <c r="E398" s="257">
        <v>0</v>
      </c>
      <c r="F398" s="257">
        <v>0.87</v>
      </c>
      <c r="G398" s="258">
        <v>0</v>
      </c>
      <c r="H398" s="258">
        <v>0.28999999999999998</v>
      </c>
      <c r="I398" s="257">
        <v>2.56</v>
      </c>
      <c r="J398" s="240">
        <v>2.85</v>
      </c>
      <c r="K398" s="257">
        <v>0</v>
      </c>
      <c r="L398" s="257">
        <v>0</v>
      </c>
      <c r="M398" s="257">
        <v>0.41</v>
      </c>
      <c r="N398" s="259">
        <v>0</v>
      </c>
      <c r="O398" s="259">
        <v>0</v>
      </c>
      <c r="P398" s="257">
        <v>1.7</v>
      </c>
      <c r="Q398" s="240">
        <v>1.7</v>
      </c>
      <c r="R398" s="260">
        <f t="shared" si="23"/>
        <v>-1.1500000000000001</v>
      </c>
      <c r="S398" s="261"/>
      <c r="U398" s="234" t="str">
        <f>VLOOKUP(A398,'crop 22'!$A$10:$A$785,1,0)</f>
        <v>ROSELILY DEJIMA DL111935</v>
      </c>
    </row>
    <row r="399" spans="1:21" ht="12" customHeight="1">
      <c r="A399" s="256" t="s">
        <v>956</v>
      </c>
      <c r="B399" s="256" t="s">
        <v>1227</v>
      </c>
      <c r="C399" s="421" t="s">
        <v>558</v>
      </c>
      <c r="D399" s="257">
        <v>0</v>
      </c>
      <c r="E399" s="257">
        <v>0</v>
      </c>
      <c r="F399" s="257">
        <v>0.24</v>
      </c>
      <c r="G399" s="258">
        <v>0</v>
      </c>
      <c r="H399" s="258">
        <v>0.19</v>
      </c>
      <c r="I399" s="257">
        <v>0.98</v>
      </c>
      <c r="J399" s="240">
        <v>1.17</v>
      </c>
      <c r="K399" s="257">
        <v>0</v>
      </c>
      <c r="L399" s="257">
        <v>0</v>
      </c>
      <c r="M399" s="257">
        <v>0.72</v>
      </c>
      <c r="N399" s="259">
        <v>0</v>
      </c>
      <c r="O399" s="259">
        <v>0.4</v>
      </c>
      <c r="P399" s="257">
        <v>0.76</v>
      </c>
      <c r="Q399" s="240">
        <v>1.1600000000000001</v>
      </c>
      <c r="R399" s="260">
        <f t="shared" si="23"/>
        <v>-9.9999999999997868E-3</v>
      </c>
      <c r="S399" s="261">
        <f t="shared" ref="S399:S415" si="25">Q399/J399</f>
        <v>0.99145299145299159</v>
      </c>
      <c r="U399" s="234" t="str">
        <f>VLOOKUP(A399,'crop 22'!$A$10:$A$785,1,0)</f>
        <v>ROSELILY EDSILIA DL144955</v>
      </c>
    </row>
    <row r="400" spans="1:21" ht="12" customHeight="1">
      <c r="A400" s="256" t="s">
        <v>958</v>
      </c>
      <c r="B400" s="256" t="s">
        <v>1227</v>
      </c>
      <c r="C400" s="421" t="s">
        <v>558</v>
      </c>
      <c r="D400" s="257">
        <v>0</v>
      </c>
      <c r="E400" s="257">
        <v>0</v>
      </c>
      <c r="F400" s="257">
        <v>0</v>
      </c>
      <c r="G400" s="258">
        <v>0</v>
      </c>
      <c r="H400" s="258">
        <v>0</v>
      </c>
      <c r="I400" s="257">
        <v>0.01</v>
      </c>
      <c r="J400" s="240">
        <v>0.01</v>
      </c>
      <c r="K400" s="257">
        <v>0</v>
      </c>
      <c r="L400" s="257">
        <v>0</v>
      </c>
      <c r="M400" s="257">
        <v>0.04</v>
      </c>
      <c r="N400" s="259">
        <v>0</v>
      </c>
      <c r="O400" s="259">
        <v>0</v>
      </c>
      <c r="P400" s="257">
        <v>0.09</v>
      </c>
      <c r="Q400" s="240">
        <v>0.09</v>
      </c>
      <c r="R400" s="260">
        <f t="shared" si="23"/>
        <v>0.08</v>
      </c>
      <c r="S400" s="261">
        <f t="shared" si="25"/>
        <v>9</v>
      </c>
      <c r="U400" s="234" t="str">
        <f>VLOOKUP(A400,'crop 22'!$A$10:$A$785,1,0)</f>
        <v>ROSELILY ELEONORA DL173200</v>
      </c>
    </row>
    <row r="401" spans="1:21" ht="12" customHeight="1">
      <c r="A401" s="256" t="s">
        <v>966</v>
      </c>
      <c r="B401" s="256" t="s">
        <v>1227</v>
      </c>
      <c r="C401" s="421" t="s">
        <v>558</v>
      </c>
      <c r="D401" s="257">
        <v>0</v>
      </c>
      <c r="E401" s="257">
        <v>0</v>
      </c>
      <c r="F401" s="257">
        <v>0</v>
      </c>
      <c r="G401" s="258">
        <v>0</v>
      </c>
      <c r="H401" s="258">
        <v>0</v>
      </c>
      <c r="I401" s="257">
        <v>0.17</v>
      </c>
      <c r="J401" s="240">
        <v>0.17</v>
      </c>
      <c r="K401" s="257">
        <v>0</v>
      </c>
      <c r="L401" s="257">
        <v>0</v>
      </c>
      <c r="M401" s="257">
        <v>0.06</v>
      </c>
      <c r="N401" s="259">
        <v>0</v>
      </c>
      <c r="O401" s="259">
        <v>0</v>
      </c>
      <c r="P401" s="257">
        <v>0.13</v>
      </c>
      <c r="Q401" s="240">
        <v>0.13</v>
      </c>
      <c r="R401" s="260">
        <f t="shared" si="23"/>
        <v>-4.0000000000000008E-2</v>
      </c>
      <c r="S401" s="261">
        <f t="shared" si="25"/>
        <v>0.76470588235294112</v>
      </c>
      <c r="U401" s="234" t="str">
        <f>VLOOKUP(A401,'crop 22'!$A$10:$A$785,1,0)</f>
        <v>ROSELILY GRETHA DL172500</v>
      </c>
    </row>
    <row r="402" spans="1:21" ht="12" customHeight="1">
      <c r="A402" s="256" t="s">
        <v>972</v>
      </c>
      <c r="B402" s="256" t="s">
        <v>1227</v>
      </c>
      <c r="C402" s="421" t="s">
        <v>558</v>
      </c>
      <c r="D402" s="257">
        <v>0</v>
      </c>
      <c r="E402" s="257">
        <v>0</v>
      </c>
      <c r="F402" s="257">
        <v>0.33</v>
      </c>
      <c r="G402" s="258">
        <v>0</v>
      </c>
      <c r="H402" s="258">
        <v>7.0000000000000007E-2</v>
      </c>
      <c r="I402" s="257">
        <v>0.52</v>
      </c>
      <c r="J402" s="240">
        <v>0.59000000000000008</v>
      </c>
      <c r="K402" s="257">
        <v>0</v>
      </c>
      <c r="L402" s="257">
        <v>0</v>
      </c>
      <c r="M402" s="257">
        <v>0.45</v>
      </c>
      <c r="N402" s="259">
        <v>0</v>
      </c>
      <c r="O402" s="259">
        <v>0.1</v>
      </c>
      <c r="P402" s="257">
        <v>1.1200000000000001</v>
      </c>
      <c r="Q402" s="240">
        <v>1.2200000000000002</v>
      </c>
      <c r="R402" s="260">
        <f t="shared" si="23"/>
        <v>0.63000000000000012</v>
      </c>
      <c r="S402" s="261">
        <f t="shared" si="25"/>
        <v>2.0677966101694918</v>
      </c>
      <c r="U402" s="234" t="str">
        <f>VLOOKUP(A402,'crop 22'!$A$10:$A$785,1,0)</f>
        <v>ROSELILY JACINTHA DL156375</v>
      </c>
    </row>
    <row r="403" spans="1:21" ht="12" customHeight="1">
      <c r="A403" s="256" t="s">
        <v>990</v>
      </c>
      <c r="B403" s="256" t="s">
        <v>1227</v>
      </c>
      <c r="C403" s="421" t="s">
        <v>558</v>
      </c>
      <c r="D403" s="257">
        <v>0</v>
      </c>
      <c r="E403" s="257">
        <v>0</v>
      </c>
      <c r="F403" s="257">
        <v>0</v>
      </c>
      <c r="G403" s="258">
        <v>0</v>
      </c>
      <c r="H403" s="258">
        <v>0.08</v>
      </c>
      <c r="I403" s="257">
        <v>0</v>
      </c>
      <c r="J403" s="240">
        <v>0.08</v>
      </c>
      <c r="K403" s="257">
        <v>0</v>
      </c>
      <c r="L403" s="257">
        <v>0</v>
      </c>
      <c r="M403" s="257">
        <v>0</v>
      </c>
      <c r="N403" s="259">
        <v>0</v>
      </c>
      <c r="O403" s="259">
        <v>0.02</v>
      </c>
      <c r="P403" s="257">
        <v>0.08</v>
      </c>
      <c r="Q403" s="240">
        <v>0.1</v>
      </c>
      <c r="R403" s="260">
        <f t="shared" si="23"/>
        <v>2.0000000000000004E-2</v>
      </c>
      <c r="S403" s="261">
        <f t="shared" si="25"/>
        <v>1.25</v>
      </c>
      <c r="U403" s="234" t="str">
        <f>VLOOKUP(A403,'crop 22'!$A$10:$A$785,1,0)</f>
        <v>ROSELILY LARA DL176998</v>
      </c>
    </row>
    <row r="404" spans="1:21" ht="12" customHeight="1">
      <c r="A404" s="256" t="s">
        <v>994</v>
      </c>
      <c r="B404" s="256" t="s">
        <v>1227</v>
      </c>
      <c r="C404" s="421" t="s">
        <v>558</v>
      </c>
      <c r="D404" s="257">
        <v>0</v>
      </c>
      <c r="E404" s="257">
        <v>0</v>
      </c>
      <c r="F404" s="257">
        <v>0</v>
      </c>
      <c r="G404" s="258">
        <v>0</v>
      </c>
      <c r="H404" s="258">
        <v>0</v>
      </c>
      <c r="I404" s="257">
        <v>0.35</v>
      </c>
      <c r="J404" s="240">
        <v>0.35</v>
      </c>
      <c r="K404" s="257">
        <v>0</v>
      </c>
      <c r="L404" s="257">
        <v>0</v>
      </c>
      <c r="M404" s="257">
        <v>0</v>
      </c>
      <c r="N404" s="259">
        <v>0</v>
      </c>
      <c r="O404" s="259">
        <v>7.0000000000000007E-2</v>
      </c>
      <c r="P404" s="257">
        <v>0</v>
      </c>
      <c r="Q404" s="240">
        <v>7.0000000000000007E-2</v>
      </c>
      <c r="R404" s="260">
        <f t="shared" si="23"/>
        <v>-0.27999999999999997</v>
      </c>
      <c r="S404" s="261">
        <f t="shared" si="25"/>
        <v>0.20000000000000004</v>
      </c>
      <c r="U404" s="234" t="str">
        <f>VLOOKUP(A404,'crop 22'!$A$10:$A$785,1,0)</f>
        <v>ROSELILY LEONA DL112773</v>
      </c>
    </row>
    <row r="405" spans="1:21" ht="12" customHeight="1">
      <c r="A405" s="256" t="s">
        <v>1319</v>
      </c>
      <c r="B405" s="256" t="s">
        <v>1227</v>
      </c>
      <c r="C405" s="421" t="s">
        <v>558</v>
      </c>
      <c r="D405" s="257">
        <v>0</v>
      </c>
      <c r="E405" s="257">
        <v>0</v>
      </c>
      <c r="F405" s="257">
        <v>0</v>
      </c>
      <c r="G405" s="258">
        <v>0</v>
      </c>
      <c r="H405" s="258">
        <v>0</v>
      </c>
      <c r="I405" s="257">
        <v>0.02</v>
      </c>
      <c r="J405" s="240">
        <v>0.02</v>
      </c>
      <c r="K405" s="257">
        <v>0</v>
      </c>
      <c r="L405" s="257">
        <v>0</v>
      </c>
      <c r="M405" s="257">
        <v>0</v>
      </c>
      <c r="N405" s="259">
        <v>0</v>
      </c>
      <c r="O405" s="259">
        <v>0.04</v>
      </c>
      <c r="P405" s="257">
        <v>0</v>
      </c>
      <c r="Q405" s="240">
        <v>0.04</v>
      </c>
      <c r="R405" s="260">
        <f t="shared" si="23"/>
        <v>0.02</v>
      </c>
      <c r="S405" s="261">
        <f t="shared" si="25"/>
        <v>2</v>
      </c>
      <c r="U405" s="234" t="str">
        <f>VLOOKUP(A405,'crop 22'!$A$10:$A$785,1,0)</f>
        <v>ROSELILY LUNA DL131681</v>
      </c>
    </row>
    <row r="406" spans="1:21" ht="12" customHeight="1">
      <c r="A406" s="256" t="s">
        <v>1006</v>
      </c>
      <c r="B406" s="256" t="s">
        <v>1227</v>
      </c>
      <c r="C406" s="421" t="s">
        <v>558</v>
      </c>
      <c r="D406" s="257">
        <v>0</v>
      </c>
      <c r="E406" s="257">
        <v>0</v>
      </c>
      <c r="F406" s="257">
        <v>0</v>
      </c>
      <c r="G406" s="258">
        <v>0</v>
      </c>
      <c r="H406" s="258">
        <v>0</v>
      </c>
      <c r="I406" s="257">
        <v>0.17</v>
      </c>
      <c r="J406" s="240">
        <v>0.17</v>
      </c>
      <c r="K406" s="257">
        <v>0</v>
      </c>
      <c r="L406" s="257">
        <v>0</v>
      </c>
      <c r="M406" s="257">
        <v>0</v>
      </c>
      <c r="N406" s="259">
        <v>0</v>
      </c>
      <c r="O406" s="259">
        <v>0</v>
      </c>
      <c r="P406" s="257">
        <v>0</v>
      </c>
      <c r="Q406" s="240">
        <v>0</v>
      </c>
      <c r="R406" s="260">
        <f t="shared" si="23"/>
        <v>-0.17</v>
      </c>
      <c r="S406" s="261">
        <f t="shared" si="25"/>
        <v>0</v>
      </c>
      <c r="U406" s="234" t="str">
        <f>VLOOKUP(A406,'crop 22'!$A$10:$A$785,1,0)</f>
        <v>ROSELILY MAXIMA DL133357</v>
      </c>
    </row>
    <row r="407" spans="1:21" ht="12" customHeight="1">
      <c r="A407" s="256" t="s">
        <v>1012</v>
      </c>
      <c r="B407" s="256" t="s">
        <v>1227</v>
      </c>
      <c r="C407" s="421" t="s">
        <v>558</v>
      </c>
      <c r="D407" s="257">
        <v>0</v>
      </c>
      <c r="E407" s="257">
        <v>0</v>
      </c>
      <c r="F407" s="257">
        <v>0.3</v>
      </c>
      <c r="G407" s="258">
        <v>0</v>
      </c>
      <c r="H407" s="258">
        <v>0.48</v>
      </c>
      <c r="I407" s="257">
        <v>1.72</v>
      </c>
      <c r="J407" s="240">
        <v>2.2000000000000002</v>
      </c>
      <c r="K407" s="257">
        <v>0</v>
      </c>
      <c r="L407" s="257">
        <v>0</v>
      </c>
      <c r="M407" s="257">
        <v>0</v>
      </c>
      <c r="N407" s="259">
        <v>0</v>
      </c>
      <c r="O407" s="259">
        <v>0.71</v>
      </c>
      <c r="P407" s="257">
        <v>0.9</v>
      </c>
      <c r="Q407" s="240">
        <v>1.6099999999999999</v>
      </c>
      <c r="R407" s="260">
        <f t="shared" si="23"/>
        <v>-0.5900000000000003</v>
      </c>
      <c r="S407" s="261">
        <f t="shared" si="25"/>
        <v>0.7318181818181817</v>
      </c>
      <c r="U407" s="234" t="str">
        <f>VLOOKUP(A407,'crop 22'!$A$10:$A$785,1,0)</f>
        <v>ROSELILY MONICA DL112740</v>
      </c>
    </row>
    <row r="408" spans="1:21" ht="12" customHeight="1">
      <c r="A408" s="256" t="s">
        <v>1014</v>
      </c>
      <c r="B408" s="256" t="s">
        <v>1227</v>
      </c>
      <c r="C408" s="421" t="s">
        <v>558</v>
      </c>
      <c r="D408" s="257">
        <v>0</v>
      </c>
      <c r="E408" s="257">
        <v>0</v>
      </c>
      <c r="F408" s="257">
        <v>0.09</v>
      </c>
      <c r="G408" s="258">
        <v>0</v>
      </c>
      <c r="H408" s="258">
        <v>0.03</v>
      </c>
      <c r="I408" s="257">
        <v>0.25</v>
      </c>
      <c r="J408" s="240">
        <v>0.28000000000000003</v>
      </c>
      <c r="K408" s="257">
        <v>0</v>
      </c>
      <c r="L408" s="257">
        <v>0</v>
      </c>
      <c r="M408" s="257">
        <v>0.37</v>
      </c>
      <c r="N408" s="259">
        <v>0</v>
      </c>
      <c r="O408" s="259">
        <v>0.11</v>
      </c>
      <c r="P408" s="257">
        <v>0.64</v>
      </c>
      <c r="Q408" s="240">
        <v>0.75</v>
      </c>
      <c r="R408" s="260">
        <f t="shared" si="23"/>
        <v>0.47</v>
      </c>
      <c r="S408" s="261">
        <f t="shared" si="25"/>
        <v>2.6785714285714284</v>
      </c>
      <c r="U408" s="234" t="str">
        <f>VLOOKUP(A408,'crop 22'!$A$10:$A$785,1,0)</f>
        <v>ROSELILY NADIA DL168754</v>
      </c>
    </row>
    <row r="409" spans="1:21" ht="12" customHeight="1">
      <c r="A409" s="256" t="s">
        <v>1028</v>
      </c>
      <c r="B409" s="256" t="s">
        <v>1227</v>
      </c>
      <c r="C409" s="421" t="s">
        <v>558</v>
      </c>
      <c r="D409" s="257">
        <v>0</v>
      </c>
      <c r="E409" s="257">
        <v>0</v>
      </c>
      <c r="F409" s="257">
        <v>7.0000000000000007E-2</v>
      </c>
      <c r="G409" s="258">
        <v>0</v>
      </c>
      <c r="H409" s="258">
        <v>0</v>
      </c>
      <c r="I409" s="257">
        <v>0.16</v>
      </c>
      <c r="J409" s="240">
        <v>0.16</v>
      </c>
      <c r="K409" s="257">
        <v>0</v>
      </c>
      <c r="L409" s="257">
        <v>0</v>
      </c>
      <c r="M409" s="257">
        <v>0</v>
      </c>
      <c r="N409" s="259">
        <v>0</v>
      </c>
      <c r="O409" s="259">
        <v>0.09</v>
      </c>
      <c r="P409" s="257">
        <v>0.18</v>
      </c>
      <c r="Q409" s="240">
        <v>0.27</v>
      </c>
      <c r="R409" s="260">
        <f t="shared" si="23"/>
        <v>0.11000000000000001</v>
      </c>
      <c r="S409" s="261">
        <f t="shared" si="25"/>
        <v>1.6875</v>
      </c>
      <c r="U409" s="234" t="str">
        <f>VLOOKUP(A409,'crop 22'!$A$10:$A$785,1,0)</f>
        <v>ROSELILY PERNILLA DL154000</v>
      </c>
    </row>
    <row r="410" spans="1:21" ht="12" customHeight="1">
      <c r="A410" s="256" t="s">
        <v>1030</v>
      </c>
      <c r="B410" s="256" t="s">
        <v>1227</v>
      </c>
      <c r="C410" s="421" t="s">
        <v>558</v>
      </c>
      <c r="D410" s="257">
        <v>0</v>
      </c>
      <c r="E410" s="257">
        <v>0</v>
      </c>
      <c r="F410" s="257">
        <v>0</v>
      </c>
      <c r="G410" s="258">
        <v>0</v>
      </c>
      <c r="H410" s="258">
        <v>0.04</v>
      </c>
      <c r="I410" s="257">
        <v>0.8</v>
      </c>
      <c r="J410" s="240">
        <v>0.84000000000000008</v>
      </c>
      <c r="K410" s="257">
        <v>0</v>
      </c>
      <c r="L410" s="257">
        <v>0.02</v>
      </c>
      <c r="M410" s="257">
        <v>7.0000000000000007E-2</v>
      </c>
      <c r="N410" s="259">
        <v>0</v>
      </c>
      <c r="O410" s="259">
        <v>0.44</v>
      </c>
      <c r="P410" s="257">
        <v>0.39</v>
      </c>
      <c r="Q410" s="240">
        <v>0.83000000000000007</v>
      </c>
      <c r="R410" s="260">
        <f t="shared" si="23"/>
        <v>-1.0000000000000009E-2</v>
      </c>
      <c r="S410" s="261">
        <f t="shared" si="25"/>
        <v>0.98809523809523814</v>
      </c>
      <c r="U410" s="234" t="str">
        <f>VLOOKUP(A410,'crop 22'!$A$10:$A$785,1,0)</f>
        <v>ROSELILY PETRONELLA DL143587</v>
      </c>
    </row>
    <row r="411" spans="1:21" ht="12" customHeight="1">
      <c r="A411" s="256" t="s">
        <v>1032</v>
      </c>
      <c r="B411" s="256" t="s">
        <v>1227</v>
      </c>
      <c r="C411" s="421" t="s">
        <v>558</v>
      </c>
      <c r="D411" s="257">
        <v>0</v>
      </c>
      <c r="E411" s="257">
        <v>0</v>
      </c>
      <c r="F411" s="257">
        <v>0.2</v>
      </c>
      <c r="G411" s="258">
        <v>0</v>
      </c>
      <c r="H411" s="258">
        <v>0.35</v>
      </c>
      <c r="I411" s="257">
        <v>1.99</v>
      </c>
      <c r="J411" s="240">
        <v>2.34</v>
      </c>
      <c r="K411" s="257">
        <v>0</v>
      </c>
      <c r="L411" s="257">
        <v>0</v>
      </c>
      <c r="M411" s="257">
        <v>0.27</v>
      </c>
      <c r="N411" s="259">
        <v>0</v>
      </c>
      <c r="O411" s="259">
        <v>0.3</v>
      </c>
      <c r="P411" s="257">
        <v>1.74</v>
      </c>
      <c r="Q411" s="240">
        <v>2.04</v>
      </c>
      <c r="R411" s="260">
        <f t="shared" si="23"/>
        <v>-0.29999999999999982</v>
      </c>
      <c r="S411" s="261">
        <f t="shared" si="25"/>
        <v>0.87179487179487192</v>
      </c>
      <c r="U411" s="234" t="str">
        <f>VLOOKUP(A411,'crop 22'!$A$10:$A$785,1,0)</f>
        <v>ROSELILY RAFAELA DL144791</v>
      </c>
    </row>
    <row r="412" spans="1:21" ht="12" customHeight="1">
      <c r="A412" s="256" t="s">
        <v>1034</v>
      </c>
      <c r="B412" s="256" t="s">
        <v>1227</v>
      </c>
      <c r="C412" s="421" t="s">
        <v>558</v>
      </c>
      <c r="D412" s="257">
        <v>0</v>
      </c>
      <c r="E412" s="257">
        <v>0</v>
      </c>
      <c r="F412" s="257">
        <v>0.26</v>
      </c>
      <c r="G412" s="258">
        <v>0</v>
      </c>
      <c r="H412" s="258">
        <v>0.12</v>
      </c>
      <c r="I412" s="257">
        <v>2.98</v>
      </c>
      <c r="J412" s="240">
        <v>3.1</v>
      </c>
      <c r="K412" s="257">
        <v>0</v>
      </c>
      <c r="L412" s="257">
        <v>0.03</v>
      </c>
      <c r="M412" s="257">
        <v>0.47</v>
      </c>
      <c r="N412" s="259">
        <v>0</v>
      </c>
      <c r="O412" s="259">
        <v>0.49</v>
      </c>
      <c r="P412" s="257">
        <v>1.69</v>
      </c>
      <c r="Q412" s="240">
        <v>2.1799999999999997</v>
      </c>
      <c r="R412" s="260">
        <f t="shared" si="23"/>
        <v>-0.92000000000000037</v>
      </c>
      <c r="S412" s="261">
        <f t="shared" si="25"/>
        <v>0.70322580645161281</v>
      </c>
      <c r="U412" s="234" t="str">
        <f>VLOOKUP(A412,'crop 22'!$A$10:$A$785,1,0)</f>
        <v>ROSELILY RAMONA DL11612</v>
      </c>
    </row>
    <row r="413" spans="1:21" ht="12" customHeight="1">
      <c r="A413" s="256" t="s">
        <v>1038</v>
      </c>
      <c r="B413" s="256" t="s">
        <v>1227</v>
      </c>
      <c r="C413" s="421" t="s">
        <v>558</v>
      </c>
      <c r="D413" s="257">
        <v>0</v>
      </c>
      <c r="E413" s="257">
        <v>0</v>
      </c>
      <c r="F413" s="257">
        <v>0</v>
      </c>
      <c r="G413" s="258">
        <v>0</v>
      </c>
      <c r="H413" s="258">
        <v>0</v>
      </c>
      <c r="I413" s="257">
        <v>0.49</v>
      </c>
      <c r="J413" s="240">
        <v>0.49</v>
      </c>
      <c r="K413" s="257">
        <v>0</v>
      </c>
      <c r="L413" s="257">
        <v>0</v>
      </c>
      <c r="M413" s="257">
        <v>0</v>
      </c>
      <c r="N413" s="259">
        <v>0</v>
      </c>
      <c r="O413" s="259">
        <v>0.19</v>
      </c>
      <c r="P413" s="257">
        <v>0</v>
      </c>
      <c r="Q413" s="240">
        <v>0.19</v>
      </c>
      <c r="R413" s="260">
        <f t="shared" si="23"/>
        <v>-0.3</v>
      </c>
      <c r="S413" s="261">
        <f t="shared" si="25"/>
        <v>0.38775510204081631</v>
      </c>
      <c r="U413" s="234" t="str">
        <f>VLOOKUP(A413,'crop 22'!$A$10:$A$785,1,0)</f>
        <v>ROSELILY SAMUELA DL166331</v>
      </c>
    </row>
    <row r="414" spans="1:21" ht="12" customHeight="1">
      <c r="A414" s="256" t="s">
        <v>1042</v>
      </c>
      <c r="B414" s="256" t="s">
        <v>1227</v>
      </c>
      <c r="C414" s="421" t="s">
        <v>558</v>
      </c>
      <c r="D414" s="257">
        <v>0</v>
      </c>
      <c r="E414" s="257">
        <v>0</v>
      </c>
      <c r="F414" s="257">
        <v>0.25</v>
      </c>
      <c r="G414" s="258">
        <v>0</v>
      </c>
      <c r="H414" s="258">
        <v>0.05</v>
      </c>
      <c r="I414" s="257">
        <v>0.88</v>
      </c>
      <c r="J414" s="240">
        <v>0.93</v>
      </c>
      <c r="K414" s="257">
        <v>0</v>
      </c>
      <c r="L414" s="257">
        <v>0.02</v>
      </c>
      <c r="M414" s="257">
        <v>0</v>
      </c>
      <c r="N414" s="259">
        <v>0</v>
      </c>
      <c r="O414" s="259">
        <v>0</v>
      </c>
      <c r="P414" s="257">
        <v>0.63</v>
      </c>
      <c r="Q414" s="240">
        <v>0.63</v>
      </c>
      <c r="R414" s="260">
        <f t="shared" si="23"/>
        <v>-0.30000000000000004</v>
      </c>
      <c r="S414" s="261">
        <f t="shared" si="25"/>
        <v>0.67741935483870963</v>
      </c>
      <c r="U414" s="234" t="str">
        <f>VLOOKUP(A414,'crop 22'!$A$10:$A$785,1,0)</f>
        <v>ROSELILY SITA DL13345</v>
      </c>
    </row>
    <row r="415" spans="1:21" ht="12" customHeight="1">
      <c r="A415" s="256" t="s">
        <v>1048</v>
      </c>
      <c r="B415" s="256" t="s">
        <v>1227</v>
      </c>
      <c r="C415" s="421" t="s">
        <v>558</v>
      </c>
      <c r="D415" s="257">
        <v>0</v>
      </c>
      <c r="E415" s="257">
        <v>0</v>
      </c>
      <c r="F415" s="257">
        <v>0</v>
      </c>
      <c r="G415" s="258">
        <v>0</v>
      </c>
      <c r="H415" s="258">
        <v>0</v>
      </c>
      <c r="I415" s="257">
        <v>0.1</v>
      </c>
      <c r="J415" s="240">
        <v>0.1</v>
      </c>
      <c r="K415" s="257">
        <v>0</v>
      </c>
      <c r="L415" s="257">
        <v>0</v>
      </c>
      <c r="M415" s="257">
        <v>0.4</v>
      </c>
      <c r="N415" s="259">
        <v>0</v>
      </c>
      <c r="O415" s="259">
        <v>0.02</v>
      </c>
      <c r="P415" s="257">
        <v>0.78</v>
      </c>
      <c r="Q415" s="240">
        <v>0.8</v>
      </c>
      <c r="R415" s="260">
        <f t="shared" ref="R415:R478" si="26">Q415-J415</f>
        <v>0.70000000000000007</v>
      </c>
      <c r="S415" s="261">
        <f t="shared" si="25"/>
        <v>8</v>
      </c>
      <c r="U415" s="234" t="str">
        <f>VLOOKUP(A415,'crop 22'!$A$10:$A$785,1,0)</f>
        <v>ROSELILY TANYA DL168077</v>
      </c>
    </row>
    <row r="416" spans="1:21" ht="12" customHeight="1">
      <c r="A416" s="256" t="s">
        <v>1054</v>
      </c>
      <c r="B416" s="256" t="s">
        <v>1227</v>
      </c>
      <c r="C416" s="421" t="s">
        <v>558</v>
      </c>
      <c r="D416" s="257">
        <v>0</v>
      </c>
      <c r="E416" s="257">
        <v>0</v>
      </c>
      <c r="F416" s="257">
        <v>0.13</v>
      </c>
      <c r="G416" s="258">
        <v>0</v>
      </c>
      <c r="H416" s="258">
        <v>0.05</v>
      </c>
      <c r="I416" s="257">
        <v>0.31</v>
      </c>
      <c r="J416" s="240">
        <v>0.36</v>
      </c>
      <c r="K416" s="257">
        <v>0</v>
      </c>
      <c r="L416" s="257">
        <v>0.05</v>
      </c>
      <c r="M416" s="257">
        <v>0</v>
      </c>
      <c r="N416" s="259">
        <v>0</v>
      </c>
      <c r="O416" s="259">
        <v>0</v>
      </c>
      <c r="P416" s="257">
        <v>0.37</v>
      </c>
      <c r="Q416" s="240">
        <v>0.37</v>
      </c>
      <c r="R416" s="260">
        <f t="shared" si="26"/>
        <v>1.0000000000000009E-2</v>
      </c>
      <c r="S416" s="261"/>
      <c r="U416" s="234" t="str">
        <f>VLOOKUP(A416,'crop 22'!$A$10:$A$785,1,0)</f>
        <v>ROSELILY THIRZA DL155291</v>
      </c>
    </row>
    <row r="417" spans="1:21" ht="12" customHeight="1">
      <c r="A417" s="256" t="s">
        <v>1056</v>
      </c>
      <c r="B417" s="256" t="s">
        <v>1227</v>
      </c>
      <c r="C417" s="421" t="s">
        <v>558</v>
      </c>
      <c r="D417" s="257">
        <v>0</v>
      </c>
      <c r="E417" s="257">
        <v>0</v>
      </c>
      <c r="F417" s="257">
        <v>0</v>
      </c>
      <c r="G417" s="258">
        <v>0</v>
      </c>
      <c r="H417" s="258">
        <v>0.06</v>
      </c>
      <c r="I417" s="257">
        <v>1.32</v>
      </c>
      <c r="J417" s="240">
        <v>1.3800000000000001</v>
      </c>
      <c r="K417" s="257">
        <v>0</v>
      </c>
      <c r="L417" s="257">
        <v>0.02</v>
      </c>
      <c r="M417" s="257">
        <v>0.42</v>
      </c>
      <c r="N417" s="259">
        <v>0</v>
      </c>
      <c r="O417" s="259">
        <v>0.41</v>
      </c>
      <c r="P417" s="257">
        <v>1.08</v>
      </c>
      <c r="Q417" s="240">
        <v>1.49</v>
      </c>
      <c r="R417" s="260">
        <f t="shared" si="26"/>
        <v>0.10999999999999988</v>
      </c>
      <c r="S417" s="261">
        <f t="shared" ref="S417:S442" si="27">Q417/J417</f>
        <v>1.0797101449275361</v>
      </c>
      <c r="U417" s="234" t="str">
        <f>VLOOKUP(A417,'crop 22'!$A$10:$A$785,1,0)</f>
        <v>ROSELILY ZETA DL144276</v>
      </c>
    </row>
    <row r="418" spans="1:21" s="335" customFormat="1" ht="12" customHeight="1">
      <c r="A418" s="256" t="s">
        <v>1328</v>
      </c>
      <c r="B418" s="256" t="s">
        <v>1227</v>
      </c>
      <c r="C418" s="421" t="s">
        <v>558</v>
      </c>
      <c r="D418" s="257">
        <v>0.02</v>
      </c>
      <c r="E418" s="257">
        <v>0</v>
      </c>
      <c r="F418" s="257">
        <v>0.11</v>
      </c>
      <c r="G418" s="258">
        <v>0</v>
      </c>
      <c r="H418" s="258">
        <v>0</v>
      </c>
      <c r="I418" s="257">
        <v>0.04</v>
      </c>
      <c r="J418" s="240">
        <v>0.04</v>
      </c>
      <c r="K418" s="257">
        <v>0</v>
      </c>
      <c r="L418" s="257">
        <v>0.03</v>
      </c>
      <c r="M418" s="257">
        <v>0.02</v>
      </c>
      <c r="N418" s="259">
        <v>0</v>
      </c>
      <c r="O418" s="259">
        <v>0</v>
      </c>
      <c r="P418" s="257">
        <v>0.24</v>
      </c>
      <c r="Q418" s="240">
        <v>0.24</v>
      </c>
      <c r="R418" s="260">
        <f t="shared" si="26"/>
        <v>0.19999999999999998</v>
      </c>
      <c r="S418" s="261">
        <f t="shared" si="27"/>
        <v>6</v>
      </c>
      <c r="T418" s="234"/>
      <c r="U418" s="234" t="str">
        <f>VLOOKUP(A418,'crop 22'!$A$10:$A$785,1,0)</f>
        <v>SANCERRE</v>
      </c>
    </row>
    <row r="419" spans="1:21" s="336" customFormat="1" ht="12" customHeight="1">
      <c r="A419" s="256" t="s">
        <v>461</v>
      </c>
      <c r="B419" s="256" t="s">
        <v>1227</v>
      </c>
      <c r="C419" s="421" t="s">
        <v>558</v>
      </c>
      <c r="D419" s="257">
        <v>0</v>
      </c>
      <c r="E419" s="257">
        <v>0.06</v>
      </c>
      <c r="F419" s="257">
        <v>1.1599999999999999</v>
      </c>
      <c r="G419" s="258">
        <v>0</v>
      </c>
      <c r="H419" s="258">
        <v>1.89</v>
      </c>
      <c r="I419" s="257">
        <v>2.37</v>
      </c>
      <c r="J419" s="240">
        <v>4.26</v>
      </c>
      <c r="K419" s="257">
        <v>0</v>
      </c>
      <c r="L419" s="257">
        <v>0</v>
      </c>
      <c r="M419" s="257">
        <v>1.52</v>
      </c>
      <c r="N419" s="259">
        <v>0</v>
      </c>
      <c r="O419" s="259">
        <v>0.63</v>
      </c>
      <c r="P419" s="257">
        <v>2.96</v>
      </c>
      <c r="Q419" s="240">
        <v>3.59</v>
      </c>
      <c r="R419" s="260">
        <f t="shared" si="26"/>
        <v>-0.66999999999999993</v>
      </c>
      <c r="S419" s="261">
        <f t="shared" si="27"/>
        <v>0.84272300469483574</v>
      </c>
      <c r="T419" s="234"/>
      <c r="U419" s="234" t="str">
        <f>VLOOKUP(A419,'crop 22'!$A$10:$A$785,1,0)</f>
        <v>SNOWBOARD</v>
      </c>
    </row>
    <row r="420" spans="1:21" ht="12" customHeight="1">
      <c r="A420" s="256" t="s">
        <v>1286</v>
      </c>
      <c r="B420" s="256" t="s">
        <v>1227</v>
      </c>
      <c r="C420" s="421" t="s">
        <v>1375</v>
      </c>
      <c r="D420" s="257">
        <v>0</v>
      </c>
      <c r="E420" s="257">
        <v>0</v>
      </c>
      <c r="F420" s="257">
        <v>0</v>
      </c>
      <c r="G420" s="258">
        <v>0</v>
      </c>
      <c r="H420" s="258">
        <v>0</v>
      </c>
      <c r="I420" s="257">
        <v>0</v>
      </c>
      <c r="J420" s="240">
        <v>0</v>
      </c>
      <c r="K420" s="257">
        <v>0</v>
      </c>
      <c r="L420" s="257">
        <v>0.12</v>
      </c>
      <c r="M420" s="257">
        <v>0.31</v>
      </c>
      <c r="N420" s="259">
        <v>0</v>
      </c>
      <c r="O420" s="259">
        <v>0.08</v>
      </c>
      <c r="P420" s="257">
        <v>1.57</v>
      </c>
      <c r="Q420" s="240">
        <v>1.6500000000000001</v>
      </c>
      <c r="R420" s="260">
        <f t="shared" si="26"/>
        <v>1.6500000000000001</v>
      </c>
      <c r="S420" s="261" t="e">
        <f t="shared" si="27"/>
        <v>#DIV/0!</v>
      </c>
      <c r="U420" s="234" t="str">
        <f>VLOOKUP(A420,'crop 22'!$A$10:$A$785,1,0)</f>
        <v>LOTUS BEAUTY</v>
      </c>
    </row>
    <row r="421" spans="1:21" ht="12" customHeight="1">
      <c r="A421" s="256" t="s">
        <v>978</v>
      </c>
      <c r="B421" s="256" t="s">
        <v>1227</v>
      </c>
      <c r="C421" s="421" t="s">
        <v>1402</v>
      </c>
      <c r="D421" s="257">
        <v>0</v>
      </c>
      <c r="E421" s="257">
        <v>0</v>
      </c>
      <c r="F421" s="257">
        <v>0</v>
      </c>
      <c r="G421" s="258">
        <v>0</v>
      </c>
      <c r="H421" s="258">
        <v>0.05</v>
      </c>
      <c r="I421" s="257">
        <v>0.01</v>
      </c>
      <c r="J421" s="240">
        <v>6.0000000000000005E-2</v>
      </c>
      <c r="K421" s="257">
        <v>0</v>
      </c>
      <c r="L421" s="257">
        <v>0</v>
      </c>
      <c r="M421" s="257">
        <v>0</v>
      </c>
      <c r="N421" s="259">
        <v>0</v>
      </c>
      <c r="O421" s="259">
        <v>0</v>
      </c>
      <c r="P421" s="257">
        <v>0.06</v>
      </c>
      <c r="Q421" s="240">
        <v>0.06</v>
      </c>
      <c r="R421" s="260">
        <f t="shared" si="26"/>
        <v>0</v>
      </c>
      <c r="S421" s="261">
        <f t="shared" si="27"/>
        <v>0.99999999999999989</v>
      </c>
      <c r="U421" s="234" t="str">
        <f>VLOOKUP(A421,'crop 22'!$A$10:$A$785,1,0)</f>
        <v>ROSELILY JOELLA DL171907</v>
      </c>
    </row>
    <row r="422" spans="1:21" ht="12" customHeight="1">
      <c r="A422" s="256" t="s">
        <v>772</v>
      </c>
      <c r="B422" s="256" t="s">
        <v>1227</v>
      </c>
      <c r="C422" s="421" t="s">
        <v>774</v>
      </c>
      <c r="D422" s="257">
        <v>0</v>
      </c>
      <c r="E422" s="257">
        <v>0.47</v>
      </c>
      <c r="F422" s="257">
        <v>0</v>
      </c>
      <c r="G422" s="258">
        <v>0</v>
      </c>
      <c r="H422" s="258">
        <v>0</v>
      </c>
      <c r="I422" s="257">
        <v>0.25</v>
      </c>
      <c r="J422" s="240">
        <v>0.25</v>
      </c>
      <c r="K422" s="257">
        <v>0</v>
      </c>
      <c r="L422" s="257">
        <v>0</v>
      </c>
      <c r="M422" s="257">
        <v>0</v>
      </c>
      <c r="N422" s="259">
        <v>0</v>
      </c>
      <c r="O422" s="259">
        <v>0</v>
      </c>
      <c r="P422" s="257">
        <v>0</v>
      </c>
      <c r="Q422" s="240">
        <v>0</v>
      </c>
      <c r="R422" s="260">
        <f t="shared" si="26"/>
        <v>-0.25</v>
      </c>
      <c r="S422" s="261">
        <f t="shared" si="27"/>
        <v>0</v>
      </c>
      <c r="U422" s="234" t="str">
        <f>VLOOKUP(A422,'crop 22'!$A$10:$A$785,1,0)</f>
        <v>SPECIAL NEWS</v>
      </c>
    </row>
    <row r="423" spans="1:21" ht="12" customHeight="1">
      <c r="A423" s="256" t="s">
        <v>775</v>
      </c>
      <c r="B423" s="256" t="s">
        <v>1227</v>
      </c>
      <c r="C423" s="421" t="s">
        <v>774</v>
      </c>
      <c r="D423" s="257">
        <v>0</v>
      </c>
      <c r="E423" s="257">
        <v>0.33</v>
      </c>
      <c r="F423" s="257">
        <v>0</v>
      </c>
      <c r="G423" s="258">
        <v>0</v>
      </c>
      <c r="H423" s="258">
        <v>0</v>
      </c>
      <c r="I423" s="257">
        <v>0.44</v>
      </c>
      <c r="J423" s="240">
        <v>0.44</v>
      </c>
      <c r="K423" s="257">
        <v>0</v>
      </c>
      <c r="L423" s="257">
        <v>0</v>
      </c>
      <c r="M423" s="257">
        <v>0</v>
      </c>
      <c r="N423" s="259">
        <v>0</v>
      </c>
      <c r="O423" s="259">
        <v>0</v>
      </c>
      <c r="P423" s="257">
        <v>0</v>
      </c>
      <c r="Q423" s="240">
        <v>0</v>
      </c>
      <c r="R423" s="260">
        <f t="shared" si="26"/>
        <v>-0.44</v>
      </c>
      <c r="S423" s="261">
        <f t="shared" si="27"/>
        <v>0</v>
      </c>
      <c r="U423" s="234" t="str">
        <f>VLOOKUP(A423,'crop 22'!$A$10:$A$785,1,0)</f>
        <v>TASMAN</v>
      </c>
    </row>
    <row r="424" spans="1:21" ht="12" customHeight="1">
      <c r="A424" s="256" t="s">
        <v>777</v>
      </c>
      <c r="B424" s="256" t="s">
        <v>1227</v>
      </c>
      <c r="C424" s="421" t="s">
        <v>779</v>
      </c>
      <c r="D424" s="257">
        <v>0</v>
      </c>
      <c r="E424" s="257">
        <v>0</v>
      </c>
      <c r="F424" s="257">
        <v>0</v>
      </c>
      <c r="G424" s="258">
        <v>0</v>
      </c>
      <c r="H424" s="258">
        <v>0.2</v>
      </c>
      <c r="I424" s="257">
        <v>0.05</v>
      </c>
      <c r="J424" s="240">
        <v>0.25</v>
      </c>
      <c r="K424" s="257">
        <v>0</v>
      </c>
      <c r="L424" s="257">
        <v>0</v>
      </c>
      <c r="M424" s="257">
        <v>0</v>
      </c>
      <c r="N424" s="259">
        <v>0</v>
      </c>
      <c r="O424" s="259">
        <v>0.23</v>
      </c>
      <c r="P424" s="257">
        <v>0.16</v>
      </c>
      <c r="Q424" s="240">
        <v>0.39</v>
      </c>
      <c r="R424" s="260">
        <f t="shared" si="26"/>
        <v>0.14000000000000001</v>
      </c>
      <c r="S424" s="261">
        <f t="shared" si="27"/>
        <v>1.56</v>
      </c>
      <c r="U424" s="234" t="str">
        <f>VLOOKUP(A424,'crop 22'!$A$10:$A$785,1,0)</f>
        <v>TIGERWOODS</v>
      </c>
    </row>
    <row r="425" spans="1:21" ht="12" customHeight="1">
      <c r="A425" s="256" t="s">
        <v>967</v>
      </c>
      <c r="B425" s="256" t="s">
        <v>1227</v>
      </c>
      <c r="C425" s="421" t="s">
        <v>1401</v>
      </c>
      <c r="D425" s="257">
        <v>0</v>
      </c>
      <c r="E425" s="257">
        <v>0</v>
      </c>
      <c r="F425" s="257">
        <v>0.11</v>
      </c>
      <c r="G425" s="258">
        <v>0</v>
      </c>
      <c r="H425" s="258">
        <v>7.0000000000000007E-2</v>
      </c>
      <c r="I425" s="257">
        <v>0.09</v>
      </c>
      <c r="J425" s="240">
        <v>0.16</v>
      </c>
      <c r="K425" s="257">
        <v>0</v>
      </c>
      <c r="L425" s="257">
        <v>0</v>
      </c>
      <c r="M425" s="257">
        <v>0.23</v>
      </c>
      <c r="N425" s="259">
        <v>0</v>
      </c>
      <c r="O425" s="259">
        <v>0.08</v>
      </c>
      <c r="P425" s="257">
        <v>0.51</v>
      </c>
      <c r="Q425" s="240">
        <v>0.59</v>
      </c>
      <c r="R425" s="260">
        <f t="shared" si="26"/>
        <v>0.42999999999999994</v>
      </c>
      <c r="S425" s="261">
        <f t="shared" si="27"/>
        <v>3.6874999999999996</v>
      </c>
      <c r="U425" s="234" t="str">
        <f>VLOOKUP(A425,'crop 22'!$A$10:$A$785,1,0)</f>
        <v>ROSELILY IRVANA DL168246</v>
      </c>
    </row>
    <row r="426" spans="1:21" ht="12" customHeight="1">
      <c r="A426" s="256" t="s">
        <v>355</v>
      </c>
      <c r="B426" s="256" t="s">
        <v>1230</v>
      </c>
      <c r="C426" s="421" t="s">
        <v>135</v>
      </c>
      <c r="D426" s="257">
        <v>0</v>
      </c>
      <c r="E426" s="257">
        <v>0</v>
      </c>
      <c r="F426" s="257">
        <v>4.17</v>
      </c>
      <c r="G426" s="258">
        <v>0</v>
      </c>
      <c r="H426" s="258">
        <v>1.34</v>
      </c>
      <c r="I426" s="257">
        <v>10.14</v>
      </c>
      <c r="J426" s="240">
        <v>11.48</v>
      </c>
      <c r="K426" s="257">
        <v>0</v>
      </c>
      <c r="L426" s="257">
        <v>0</v>
      </c>
      <c r="M426" s="257">
        <v>5.34</v>
      </c>
      <c r="N426" s="259">
        <v>0</v>
      </c>
      <c r="O426" s="259">
        <v>1.82</v>
      </c>
      <c r="P426" s="257">
        <v>13.22</v>
      </c>
      <c r="Q426" s="240">
        <v>15.040000000000001</v>
      </c>
      <c r="R426" s="260">
        <f t="shared" si="26"/>
        <v>3.5600000000000005</v>
      </c>
      <c r="S426" s="261">
        <f t="shared" si="27"/>
        <v>1.3101045296167249</v>
      </c>
      <c r="U426" s="234" t="str">
        <f>VLOOKUP(A426,'crop 22'!$A$10:$A$785,1,0)</f>
        <v>SHINE ON</v>
      </c>
    </row>
    <row r="427" spans="1:21" ht="12" customHeight="1">
      <c r="A427" s="256" t="s">
        <v>833</v>
      </c>
      <c r="B427" s="256" t="s">
        <v>1230</v>
      </c>
      <c r="C427" s="421" t="s">
        <v>135</v>
      </c>
      <c r="D427" s="257">
        <v>0</v>
      </c>
      <c r="E427" s="257">
        <v>0</v>
      </c>
      <c r="F427" s="257">
        <v>0.21</v>
      </c>
      <c r="G427" s="258">
        <v>0</v>
      </c>
      <c r="H427" s="258">
        <v>0</v>
      </c>
      <c r="I427" s="257">
        <v>0.61</v>
      </c>
      <c r="J427" s="240">
        <v>0.61</v>
      </c>
      <c r="K427" s="257">
        <v>0</v>
      </c>
      <c r="L427" s="257">
        <v>0</v>
      </c>
      <c r="M427" s="257">
        <v>0</v>
      </c>
      <c r="N427" s="259">
        <v>0</v>
      </c>
      <c r="O427" s="259">
        <v>0</v>
      </c>
      <c r="P427" s="257">
        <v>0.43</v>
      </c>
      <c r="Q427" s="240">
        <v>0.43</v>
      </c>
      <c r="R427" s="260">
        <f t="shared" si="26"/>
        <v>-0.18</v>
      </c>
      <c r="S427" s="261">
        <f t="shared" si="27"/>
        <v>0.70491803278688525</v>
      </c>
    </row>
    <row r="428" spans="1:21" ht="12" customHeight="1">
      <c r="A428" s="256" t="s">
        <v>835</v>
      </c>
      <c r="B428" s="256" t="s">
        <v>1230</v>
      </c>
      <c r="C428" s="421" t="s">
        <v>136</v>
      </c>
      <c r="D428" s="257">
        <v>0.01</v>
      </c>
      <c r="E428" s="257">
        <v>0</v>
      </c>
      <c r="F428" s="257">
        <v>0.36</v>
      </c>
      <c r="G428" s="258">
        <v>0</v>
      </c>
      <c r="H428" s="258">
        <v>0</v>
      </c>
      <c r="I428" s="257">
        <v>1.08</v>
      </c>
      <c r="J428" s="240">
        <v>1.08</v>
      </c>
      <c r="K428" s="257">
        <v>0.01</v>
      </c>
      <c r="L428" s="257">
        <v>0</v>
      </c>
      <c r="M428" s="257">
        <v>0.3</v>
      </c>
      <c r="N428" s="259">
        <v>0</v>
      </c>
      <c r="O428" s="259">
        <v>0</v>
      </c>
      <c r="P428" s="257">
        <v>1.1100000000000001</v>
      </c>
      <c r="Q428" s="240">
        <v>1.1100000000000001</v>
      </c>
      <c r="R428" s="260">
        <f t="shared" si="26"/>
        <v>3.0000000000000027E-2</v>
      </c>
      <c r="S428" s="261">
        <f t="shared" si="27"/>
        <v>1.0277777777777779</v>
      </c>
      <c r="U428" s="234" t="str">
        <f>VLOOKUP(A428,'crop 22'!$A$10:$A$785,1,0)</f>
        <v>GAUCHO</v>
      </c>
    </row>
    <row r="429" spans="1:21" ht="12" customHeight="1">
      <c r="A429" s="256" t="s">
        <v>39</v>
      </c>
      <c r="B429" s="256" t="s">
        <v>1230</v>
      </c>
      <c r="C429" s="421" t="s">
        <v>136</v>
      </c>
      <c r="D429" s="257">
        <v>0</v>
      </c>
      <c r="E429" s="257">
        <v>0.99</v>
      </c>
      <c r="F429" s="257">
        <v>0.67</v>
      </c>
      <c r="G429" s="258">
        <v>0</v>
      </c>
      <c r="H429" s="258">
        <v>0.41</v>
      </c>
      <c r="I429" s="257">
        <v>3.43</v>
      </c>
      <c r="J429" s="240">
        <v>3.8400000000000003</v>
      </c>
      <c r="K429" s="257">
        <v>0</v>
      </c>
      <c r="L429" s="257">
        <v>0.56000000000000005</v>
      </c>
      <c r="M429" s="257">
        <v>0.47</v>
      </c>
      <c r="N429" s="259">
        <v>0</v>
      </c>
      <c r="O429" s="259">
        <v>0.45</v>
      </c>
      <c r="P429" s="257">
        <v>3.62</v>
      </c>
      <c r="Q429" s="240">
        <v>4.07</v>
      </c>
      <c r="R429" s="260">
        <f t="shared" si="26"/>
        <v>0.22999999999999998</v>
      </c>
      <c r="S429" s="261">
        <f t="shared" si="27"/>
        <v>1.0598958333333333</v>
      </c>
      <c r="U429" s="234" t="str">
        <f>VLOOKUP(A429,'crop 22'!$A$10:$A$785,1,0)</f>
        <v>NYMPH</v>
      </c>
    </row>
    <row r="430" spans="1:21" ht="12" customHeight="1">
      <c r="A430" s="256" t="s">
        <v>1255</v>
      </c>
      <c r="B430" s="256" t="s">
        <v>1230</v>
      </c>
      <c r="C430" s="421" t="s">
        <v>1404</v>
      </c>
      <c r="D430" s="257">
        <v>0.02</v>
      </c>
      <c r="E430" s="257">
        <v>0</v>
      </c>
      <c r="F430" s="257">
        <v>0.04</v>
      </c>
      <c r="G430" s="258">
        <v>0</v>
      </c>
      <c r="H430" s="258">
        <v>0</v>
      </c>
      <c r="I430" s="257">
        <v>0</v>
      </c>
      <c r="J430" s="240">
        <v>0</v>
      </c>
      <c r="K430" s="257">
        <v>0</v>
      </c>
      <c r="L430" s="257">
        <v>0</v>
      </c>
      <c r="M430" s="257">
        <v>0</v>
      </c>
      <c r="N430" s="259">
        <v>0</v>
      </c>
      <c r="O430" s="259">
        <v>0</v>
      </c>
      <c r="P430" s="257">
        <v>0</v>
      </c>
      <c r="Q430" s="240">
        <v>0</v>
      </c>
      <c r="R430" s="260">
        <f t="shared" si="26"/>
        <v>0</v>
      </c>
      <c r="S430" s="261" t="e">
        <f t="shared" si="27"/>
        <v>#DIV/0!</v>
      </c>
      <c r="U430" s="234" t="str">
        <f>VLOOKUP(A430,'crop 22'!$A$10:$A$785,1,0)</f>
        <v>EL DRAGON</v>
      </c>
    </row>
    <row r="431" spans="1:21" ht="12" customHeight="1">
      <c r="A431" s="256" t="s">
        <v>236</v>
      </c>
      <c r="B431" s="256" t="s">
        <v>1230</v>
      </c>
      <c r="C431" s="421" t="s">
        <v>132</v>
      </c>
      <c r="D431" s="257">
        <v>0</v>
      </c>
      <c r="E431" s="257">
        <v>0.25</v>
      </c>
      <c r="F431" s="257">
        <v>0.7</v>
      </c>
      <c r="G431" s="258">
        <v>0</v>
      </c>
      <c r="H431" s="258">
        <v>0.18</v>
      </c>
      <c r="I431" s="257">
        <v>3.53</v>
      </c>
      <c r="J431" s="240">
        <v>3.71</v>
      </c>
      <c r="K431" s="257">
        <v>0</v>
      </c>
      <c r="L431" s="257">
        <v>0.2</v>
      </c>
      <c r="M431" s="257">
        <v>0.11</v>
      </c>
      <c r="N431" s="259">
        <v>0</v>
      </c>
      <c r="O431" s="259">
        <v>0.64</v>
      </c>
      <c r="P431" s="257">
        <v>3.34</v>
      </c>
      <c r="Q431" s="240">
        <v>3.98</v>
      </c>
      <c r="R431" s="260">
        <f t="shared" si="26"/>
        <v>0.27</v>
      </c>
      <c r="S431" s="261">
        <f t="shared" si="27"/>
        <v>1.0727762803234502</v>
      </c>
      <c r="U431" s="234" t="str">
        <f>VLOOKUP(A431,'crop 22'!$A$10:$A$785,1,0)</f>
        <v>CORCOVADO</v>
      </c>
    </row>
    <row r="432" spans="1:21" ht="12" customHeight="1">
      <c r="A432" s="256" t="s">
        <v>1307</v>
      </c>
      <c r="B432" s="256" t="s">
        <v>1230</v>
      </c>
      <c r="C432" s="421" t="s">
        <v>132</v>
      </c>
      <c r="D432" s="257">
        <v>0</v>
      </c>
      <c r="E432" s="257">
        <v>0.32</v>
      </c>
      <c r="F432" s="257">
        <v>0.14000000000000001</v>
      </c>
      <c r="G432" s="258">
        <v>0</v>
      </c>
      <c r="H432" s="258">
        <v>0</v>
      </c>
      <c r="I432" s="257">
        <v>0.24</v>
      </c>
      <c r="J432" s="240">
        <v>0.24</v>
      </c>
      <c r="K432" s="257">
        <v>0</v>
      </c>
      <c r="L432" s="257">
        <v>0</v>
      </c>
      <c r="M432" s="257">
        <v>0</v>
      </c>
      <c r="N432" s="259">
        <v>0</v>
      </c>
      <c r="O432" s="259">
        <v>0</v>
      </c>
      <c r="P432" s="257">
        <v>0</v>
      </c>
      <c r="Q432" s="240">
        <v>0</v>
      </c>
      <c r="R432" s="260">
        <f t="shared" si="26"/>
        <v>-0.24</v>
      </c>
      <c r="S432" s="261">
        <f t="shared" si="27"/>
        <v>0</v>
      </c>
      <c r="U432" s="234" t="str">
        <f>VLOOKUP(A432,'crop 22'!$A$10:$A$785,1,0)</f>
        <v>ORANGE EMPEROR</v>
      </c>
    </row>
    <row r="433" spans="1:21" ht="12" customHeight="1">
      <c r="A433" s="256" t="s">
        <v>340</v>
      </c>
      <c r="B433" s="256" t="s">
        <v>1230</v>
      </c>
      <c r="C433" s="421" t="s">
        <v>132</v>
      </c>
      <c r="D433" s="257">
        <v>0</v>
      </c>
      <c r="E433" s="257">
        <v>0</v>
      </c>
      <c r="F433" s="257">
        <v>1.24</v>
      </c>
      <c r="G433" s="258">
        <v>0</v>
      </c>
      <c r="H433" s="258">
        <v>0.11</v>
      </c>
      <c r="I433" s="257">
        <v>4.92</v>
      </c>
      <c r="J433" s="240">
        <v>5.03</v>
      </c>
      <c r="K433" s="257">
        <v>0</v>
      </c>
      <c r="L433" s="257">
        <v>0</v>
      </c>
      <c r="M433" s="257">
        <v>0.84</v>
      </c>
      <c r="N433" s="259">
        <v>0</v>
      </c>
      <c r="O433" s="259">
        <v>0</v>
      </c>
      <c r="P433" s="257">
        <v>5.43</v>
      </c>
      <c r="Q433" s="240">
        <v>5.43</v>
      </c>
      <c r="R433" s="260">
        <f t="shared" si="26"/>
        <v>0.39999999999999947</v>
      </c>
      <c r="S433" s="261">
        <f t="shared" si="27"/>
        <v>1.0795228628230615</v>
      </c>
    </row>
    <row r="434" spans="1:21" ht="12" customHeight="1">
      <c r="A434" s="256" t="s">
        <v>387</v>
      </c>
      <c r="B434" s="256" t="s">
        <v>1230</v>
      </c>
      <c r="C434" s="421" t="s">
        <v>127</v>
      </c>
      <c r="D434" s="257">
        <v>0</v>
      </c>
      <c r="E434" s="257">
        <v>0</v>
      </c>
      <c r="F434" s="257">
        <v>1.4</v>
      </c>
      <c r="G434" s="258">
        <v>0</v>
      </c>
      <c r="H434" s="258">
        <v>1.31</v>
      </c>
      <c r="I434" s="257">
        <v>6.36</v>
      </c>
      <c r="J434" s="240">
        <v>7.67</v>
      </c>
      <c r="K434" s="257">
        <v>0</v>
      </c>
      <c r="L434" s="257">
        <v>1.31</v>
      </c>
      <c r="M434" s="257">
        <v>1.88</v>
      </c>
      <c r="N434" s="259">
        <v>0</v>
      </c>
      <c r="O434" s="259">
        <v>2.23</v>
      </c>
      <c r="P434" s="257">
        <v>5.09</v>
      </c>
      <c r="Q434" s="240">
        <v>7.32</v>
      </c>
      <c r="R434" s="260">
        <f t="shared" si="26"/>
        <v>-0.34999999999999964</v>
      </c>
      <c r="S434" s="261">
        <f t="shared" si="27"/>
        <v>0.95436766623207303</v>
      </c>
      <c r="U434" s="234" t="str">
        <f>VLOOKUP(A434,'crop 22'!$A$10:$A$785,1,0)</f>
        <v>ALBARETO</v>
      </c>
    </row>
    <row r="435" spans="1:21" ht="12" customHeight="1">
      <c r="A435" s="256" t="s">
        <v>815</v>
      </c>
      <c r="B435" s="256" t="s">
        <v>1230</v>
      </c>
      <c r="C435" s="421" t="s">
        <v>127</v>
      </c>
      <c r="D435" s="257">
        <v>0</v>
      </c>
      <c r="E435" s="257">
        <v>0.39</v>
      </c>
      <c r="F435" s="257">
        <v>0</v>
      </c>
      <c r="G435" s="258">
        <v>0</v>
      </c>
      <c r="H435" s="258">
        <v>0.13</v>
      </c>
      <c r="I435" s="257">
        <v>0.77</v>
      </c>
      <c r="J435" s="240">
        <v>0.9</v>
      </c>
      <c r="K435" s="257">
        <v>0</v>
      </c>
      <c r="L435" s="257">
        <v>0.13</v>
      </c>
      <c r="M435" s="257">
        <v>0</v>
      </c>
      <c r="N435" s="259">
        <v>0</v>
      </c>
      <c r="O435" s="259">
        <v>0.24</v>
      </c>
      <c r="P435" s="257">
        <v>1</v>
      </c>
      <c r="Q435" s="240">
        <v>1.24</v>
      </c>
      <c r="R435" s="260">
        <f t="shared" si="26"/>
        <v>0.33999999999999997</v>
      </c>
      <c r="S435" s="261">
        <f t="shared" si="27"/>
        <v>1.3777777777777778</v>
      </c>
      <c r="U435" s="234" t="str">
        <f>VLOOKUP(A435,'crop 22'!$A$10:$A$785,1,0)</f>
        <v>ARCADE</v>
      </c>
    </row>
    <row r="436" spans="1:21" ht="12" customHeight="1">
      <c r="A436" s="256" t="s">
        <v>1233</v>
      </c>
      <c r="B436" s="256" t="s">
        <v>1230</v>
      </c>
      <c r="C436" s="421" t="s">
        <v>127</v>
      </c>
      <c r="D436" s="257">
        <v>0</v>
      </c>
      <c r="E436" s="257">
        <v>0</v>
      </c>
      <c r="F436" s="257">
        <v>7.0000000000000007E-2</v>
      </c>
      <c r="G436" s="258">
        <v>0</v>
      </c>
      <c r="H436" s="258">
        <v>0</v>
      </c>
      <c r="I436" s="257">
        <v>0.06</v>
      </c>
      <c r="J436" s="240">
        <v>0.06</v>
      </c>
      <c r="K436" s="257">
        <v>0</v>
      </c>
      <c r="L436" s="257">
        <v>0.04</v>
      </c>
      <c r="M436" s="257">
        <v>0</v>
      </c>
      <c r="N436" s="259">
        <v>0</v>
      </c>
      <c r="O436" s="259">
        <v>0</v>
      </c>
      <c r="P436" s="257">
        <v>0.34</v>
      </c>
      <c r="Q436" s="240">
        <v>0.34</v>
      </c>
      <c r="R436" s="260">
        <f t="shared" si="26"/>
        <v>0.28000000000000003</v>
      </c>
      <c r="S436" s="261">
        <f t="shared" si="27"/>
        <v>5.666666666666667</v>
      </c>
      <c r="U436" s="234" t="str">
        <f>VLOOKUP(A436,'crop 22'!$A$10:$A$785,1,0)</f>
        <v>BASTOGNE</v>
      </c>
    </row>
    <row r="437" spans="1:21" ht="12" customHeight="1">
      <c r="A437" s="256" t="s">
        <v>1235</v>
      </c>
      <c r="B437" s="256" t="s">
        <v>1230</v>
      </c>
      <c r="C437" s="421" t="s">
        <v>127</v>
      </c>
      <c r="D437" s="257">
        <v>0</v>
      </c>
      <c r="E437" s="257">
        <v>0.12</v>
      </c>
      <c r="F437" s="257">
        <v>0.06</v>
      </c>
      <c r="G437" s="258">
        <v>0</v>
      </c>
      <c r="H437" s="258">
        <v>0</v>
      </c>
      <c r="I437" s="257">
        <v>0.11</v>
      </c>
      <c r="J437" s="240">
        <v>0.11</v>
      </c>
      <c r="K437" s="257">
        <v>0</v>
      </c>
      <c r="L437" s="257">
        <v>0</v>
      </c>
      <c r="M437" s="257">
        <v>0</v>
      </c>
      <c r="N437" s="259">
        <v>0</v>
      </c>
      <c r="O437" s="259">
        <v>0</v>
      </c>
      <c r="P437" s="257">
        <v>0</v>
      </c>
      <c r="Q437" s="240">
        <v>0</v>
      </c>
      <c r="R437" s="260">
        <f t="shared" si="26"/>
        <v>-0.11</v>
      </c>
      <c r="S437" s="261">
        <f t="shared" si="27"/>
        <v>0</v>
      </c>
      <c r="U437" s="234" t="str">
        <f>VLOOKUP(A437,'crop 22'!$A$10:$A$785,1,0)</f>
        <v>BATAVIA</v>
      </c>
    </row>
    <row r="438" spans="1:21" ht="12" customHeight="1">
      <c r="A438" s="256" t="s">
        <v>356</v>
      </c>
      <c r="B438" s="256" t="s">
        <v>1230</v>
      </c>
      <c r="C438" s="421" t="s">
        <v>127</v>
      </c>
      <c r="D438" s="257">
        <v>0</v>
      </c>
      <c r="E438" s="257">
        <v>0.56999999999999995</v>
      </c>
      <c r="F438" s="257">
        <v>0</v>
      </c>
      <c r="G438" s="258">
        <v>0</v>
      </c>
      <c r="H438" s="258">
        <v>0.76</v>
      </c>
      <c r="I438" s="257">
        <v>1.57</v>
      </c>
      <c r="J438" s="240">
        <v>2.33</v>
      </c>
      <c r="K438" s="257">
        <v>0</v>
      </c>
      <c r="L438" s="257">
        <v>0</v>
      </c>
      <c r="M438" s="257">
        <v>0</v>
      </c>
      <c r="N438" s="259">
        <v>0</v>
      </c>
      <c r="O438" s="259">
        <v>0</v>
      </c>
      <c r="P438" s="257">
        <v>0</v>
      </c>
      <c r="Q438" s="240">
        <v>0</v>
      </c>
      <c r="R438" s="260">
        <f t="shared" si="26"/>
        <v>-2.33</v>
      </c>
      <c r="S438" s="261">
        <f t="shared" si="27"/>
        <v>0</v>
      </c>
      <c r="U438" s="234" t="str">
        <f>VLOOKUP(A438,'crop 22'!$A$10:$A$785,1,0)</f>
        <v>BELLAMONTE</v>
      </c>
    </row>
    <row r="439" spans="1:21" ht="12" customHeight="1">
      <c r="A439" s="256" t="s">
        <v>1242</v>
      </c>
      <c r="B439" s="256" t="s">
        <v>1230</v>
      </c>
      <c r="C439" s="421" t="s">
        <v>127</v>
      </c>
      <c r="D439" s="257">
        <v>0.02</v>
      </c>
      <c r="E439" s="257">
        <v>0</v>
      </c>
      <c r="F439" s="257">
        <v>0</v>
      </c>
      <c r="G439" s="258">
        <v>0</v>
      </c>
      <c r="H439" s="258">
        <v>0</v>
      </c>
      <c r="I439" s="257">
        <v>0.65</v>
      </c>
      <c r="J439" s="240">
        <v>0.65</v>
      </c>
      <c r="K439" s="257">
        <v>0</v>
      </c>
      <c r="L439" s="257">
        <v>0</v>
      </c>
      <c r="M439" s="257">
        <v>0.22</v>
      </c>
      <c r="N439" s="259">
        <v>0</v>
      </c>
      <c r="O439" s="259">
        <v>0</v>
      </c>
      <c r="P439" s="257">
        <v>0.61</v>
      </c>
      <c r="Q439" s="240">
        <v>0.61</v>
      </c>
      <c r="R439" s="260">
        <f t="shared" si="26"/>
        <v>-4.0000000000000036E-2</v>
      </c>
      <c r="S439" s="261">
        <f t="shared" si="27"/>
        <v>0.93846153846153846</v>
      </c>
      <c r="U439" s="234" t="str">
        <f>VLOOKUP(A439,'crop 22'!$A$10:$A$785,1,0)</f>
        <v>BRANCUSI</v>
      </c>
    </row>
    <row r="440" spans="1:21" ht="12" customHeight="1">
      <c r="A440" s="256" t="s">
        <v>1246</v>
      </c>
      <c r="B440" s="256" t="s">
        <v>1230</v>
      </c>
      <c r="C440" s="421" t="s">
        <v>1369</v>
      </c>
      <c r="D440" s="257">
        <v>0</v>
      </c>
      <c r="E440" s="257">
        <v>0</v>
      </c>
      <c r="F440" s="257">
        <v>0</v>
      </c>
      <c r="G440" s="258">
        <v>0</v>
      </c>
      <c r="H440" s="258">
        <v>0</v>
      </c>
      <c r="I440" s="257">
        <v>0</v>
      </c>
      <c r="J440" s="240">
        <v>0</v>
      </c>
      <c r="K440" s="257">
        <v>0</v>
      </c>
      <c r="L440" s="257">
        <v>0</v>
      </c>
      <c r="M440" s="257">
        <v>0.14000000000000001</v>
      </c>
      <c r="N440" s="259">
        <v>0</v>
      </c>
      <c r="O440" s="259">
        <v>0</v>
      </c>
      <c r="P440" s="257">
        <v>0.5</v>
      </c>
      <c r="Q440" s="240">
        <v>0.5</v>
      </c>
      <c r="R440" s="260">
        <f t="shared" si="26"/>
        <v>0.5</v>
      </c>
      <c r="S440" s="261" t="e">
        <f t="shared" si="27"/>
        <v>#DIV/0!</v>
      </c>
      <c r="U440" s="234" t="str">
        <f>VLOOKUP(A440,'crop 22'!$A$10:$A$785,1,0)</f>
        <v>CAMPIONE</v>
      </c>
    </row>
    <row r="441" spans="1:21" s="262" customFormat="1" ht="12" customHeight="1">
      <c r="A441" s="256" t="s">
        <v>495</v>
      </c>
      <c r="B441" s="256" t="s">
        <v>1230</v>
      </c>
      <c r="C441" s="421" t="s">
        <v>127</v>
      </c>
      <c r="D441" s="257">
        <v>0</v>
      </c>
      <c r="E441" s="257">
        <v>1.37</v>
      </c>
      <c r="F441" s="257">
        <v>3.42</v>
      </c>
      <c r="G441" s="258">
        <v>0</v>
      </c>
      <c r="H441" s="258">
        <v>0.23</v>
      </c>
      <c r="I441" s="257">
        <v>9.39</v>
      </c>
      <c r="J441" s="240">
        <v>9.620000000000001</v>
      </c>
      <c r="K441" s="257">
        <v>0.01</v>
      </c>
      <c r="L441" s="257">
        <v>1.62</v>
      </c>
      <c r="M441" s="257">
        <v>4.62</v>
      </c>
      <c r="N441" s="259">
        <v>0</v>
      </c>
      <c r="O441" s="259">
        <v>2.08</v>
      </c>
      <c r="P441" s="257">
        <v>16.850000000000001</v>
      </c>
      <c r="Q441" s="240">
        <v>18.93</v>
      </c>
      <c r="R441" s="260">
        <f t="shared" si="26"/>
        <v>9.3099999999999987</v>
      </c>
      <c r="S441" s="261">
        <f t="shared" si="27"/>
        <v>1.9677754677754675</v>
      </c>
      <c r="T441" s="234"/>
      <c r="U441" s="234" t="str">
        <f>VLOOKUP(A441,'crop 22'!$A$10:$A$785,1,0)</f>
        <v>CORVETTE</v>
      </c>
    </row>
    <row r="442" spans="1:21" ht="12" customHeight="1">
      <c r="A442" s="256" t="s">
        <v>572</v>
      </c>
      <c r="B442" s="256" t="s">
        <v>1230</v>
      </c>
      <c r="C442" s="421" t="s">
        <v>127</v>
      </c>
      <c r="D442" s="257">
        <v>0.04</v>
      </c>
      <c r="E442" s="257">
        <v>0.39</v>
      </c>
      <c r="F442" s="257">
        <v>0.34</v>
      </c>
      <c r="G442" s="258">
        <v>0</v>
      </c>
      <c r="H442" s="258">
        <v>0.13</v>
      </c>
      <c r="I442" s="257">
        <v>1.95</v>
      </c>
      <c r="J442" s="240">
        <v>2.08</v>
      </c>
      <c r="K442" s="257">
        <v>0</v>
      </c>
      <c r="L442" s="257">
        <v>0.3</v>
      </c>
      <c r="M442" s="257">
        <v>2.15</v>
      </c>
      <c r="N442" s="259">
        <v>0</v>
      </c>
      <c r="O442" s="259">
        <v>0.82</v>
      </c>
      <c r="P442" s="257">
        <v>2.14</v>
      </c>
      <c r="Q442" s="240">
        <v>2.96</v>
      </c>
      <c r="R442" s="260">
        <f t="shared" si="26"/>
        <v>0.87999999999999989</v>
      </c>
      <c r="S442" s="261">
        <f t="shared" si="27"/>
        <v>1.4230769230769229</v>
      </c>
      <c r="U442" s="234" t="str">
        <f>VLOOKUP(A442,'crop 22'!$A$10:$A$785,1,0)</f>
        <v>EL CAPITAN</v>
      </c>
    </row>
    <row r="443" spans="1:21" ht="12" customHeight="1">
      <c r="A443" s="256" t="s">
        <v>481</v>
      </c>
      <c r="B443" s="256" t="s">
        <v>1230</v>
      </c>
      <c r="C443" s="421" t="s">
        <v>127</v>
      </c>
      <c r="D443" s="257">
        <v>0</v>
      </c>
      <c r="E443" s="257">
        <v>0.54</v>
      </c>
      <c r="F443" s="257">
        <v>0.38</v>
      </c>
      <c r="G443" s="258">
        <v>0</v>
      </c>
      <c r="H443" s="258">
        <v>0.23</v>
      </c>
      <c r="I443" s="257">
        <v>1.22</v>
      </c>
      <c r="J443" s="240">
        <v>1.45</v>
      </c>
      <c r="K443" s="257">
        <v>0.01</v>
      </c>
      <c r="L443" s="257">
        <v>0</v>
      </c>
      <c r="M443" s="257">
        <v>0.08</v>
      </c>
      <c r="N443" s="259">
        <v>0</v>
      </c>
      <c r="O443" s="259">
        <v>0.06</v>
      </c>
      <c r="P443" s="257">
        <v>1.22</v>
      </c>
      <c r="Q443" s="240">
        <v>1.28</v>
      </c>
      <c r="R443" s="260">
        <f t="shared" si="26"/>
        <v>-0.16999999999999993</v>
      </c>
      <c r="S443" s="261"/>
      <c r="U443" s="234" t="str">
        <f>VLOOKUP(A443,'crop 22'!$A$10:$A$785,1,0)</f>
        <v>ESSENCE</v>
      </c>
    </row>
    <row r="444" spans="1:21" ht="12" customHeight="1">
      <c r="A444" s="256" t="s">
        <v>817</v>
      </c>
      <c r="B444" s="256" t="s">
        <v>1230</v>
      </c>
      <c r="C444" s="421" t="s">
        <v>127</v>
      </c>
      <c r="D444" s="257">
        <v>0.01</v>
      </c>
      <c r="E444" s="257">
        <v>0</v>
      </c>
      <c r="F444" s="257">
        <v>0.25</v>
      </c>
      <c r="G444" s="258">
        <v>0</v>
      </c>
      <c r="H444" s="258">
        <v>0.15</v>
      </c>
      <c r="I444" s="257">
        <v>0.72</v>
      </c>
      <c r="J444" s="240">
        <v>0.87</v>
      </c>
      <c r="K444" s="257">
        <v>0</v>
      </c>
      <c r="L444" s="257">
        <v>0</v>
      </c>
      <c r="M444" s="257">
        <v>0.24</v>
      </c>
      <c r="N444" s="259">
        <v>0</v>
      </c>
      <c r="O444" s="259">
        <v>0.21</v>
      </c>
      <c r="P444" s="257">
        <v>0.81</v>
      </c>
      <c r="Q444" s="240">
        <v>1.02</v>
      </c>
      <c r="R444" s="260">
        <f t="shared" si="26"/>
        <v>0.15000000000000002</v>
      </c>
      <c r="S444" s="261">
        <f>Q444/J444</f>
        <v>1.1724137931034484</v>
      </c>
      <c r="U444" s="234" t="str">
        <f>VLOOKUP(A444,'crop 22'!$A$10:$A$785,1,0)</f>
        <v>FEDORA</v>
      </c>
    </row>
    <row r="445" spans="1:21" ht="12" customHeight="1">
      <c r="A445" s="256" t="s">
        <v>361</v>
      </c>
      <c r="B445" s="256" t="s">
        <v>1230</v>
      </c>
      <c r="C445" s="421" t="s">
        <v>127</v>
      </c>
      <c r="D445" s="257">
        <v>0.05</v>
      </c>
      <c r="E445" s="257">
        <v>0.78</v>
      </c>
      <c r="F445" s="257">
        <v>3.26</v>
      </c>
      <c r="G445" s="258">
        <v>0</v>
      </c>
      <c r="H445" s="258">
        <v>2.5099999999999998</v>
      </c>
      <c r="I445" s="257">
        <v>11.46</v>
      </c>
      <c r="J445" s="240">
        <v>13.97</v>
      </c>
      <c r="K445" s="257">
        <v>0.03</v>
      </c>
      <c r="L445" s="257">
        <v>0.78</v>
      </c>
      <c r="M445" s="257">
        <v>3.9</v>
      </c>
      <c r="N445" s="259">
        <v>0</v>
      </c>
      <c r="O445" s="259">
        <v>1.53</v>
      </c>
      <c r="P445" s="257">
        <v>14.06</v>
      </c>
      <c r="Q445" s="240">
        <v>15.59</v>
      </c>
      <c r="R445" s="260">
        <f t="shared" si="26"/>
        <v>1.6199999999999992</v>
      </c>
      <c r="S445" s="261">
        <f>Q445/J445</f>
        <v>1.1159627773801002</v>
      </c>
      <c r="U445" s="234" t="str">
        <f>VLOOKUP(A445,'crop 22'!$A$10:$A$785,1,0)</f>
        <v>FRONTERA</v>
      </c>
    </row>
    <row r="446" spans="1:21" ht="12" customHeight="1">
      <c r="A446" s="256" t="s">
        <v>529</v>
      </c>
      <c r="B446" s="256" t="s">
        <v>1230</v>
      </c>
      <c r="C446" s="421" t="s">
        <v>127</v>
      </c>
      <c r="D446" s="257">
        <v>0</v>
      </c>
      <c r="E446" s="257">
        <v>0</v>
      </c>
      <c r="F446" s="257">
        <v>0.57999999999999996</v>
      </c>
      <c r="G446" s="258">
        <v>0</v>
      </c>
      <c r="H446" s="258">
        <v>0</v>
      </c>
      <c r="I446" s="257">
        <v>1.59</v>
      </c>
      <c r="J446" s="240">
        <v>1.59</v>
      </c>
      <c r="K446" s="257">
        <v>0</v>
      </c>
      <c r="L446" s="257">
        <v>0</v>
      </c>
      <c r="M446" s="257">
        <v>0.86</v>
      </c>
      <c r="N446" s="259">
        <v>0</v>
      </c>
      <c r="O446" s="259">
        <v>0</v>
      </c>
      <c r="P446" s="257">
        <v>1.97</v>
      </c>
      <c r="Q446" s="240">
        <v>1.97</v>
      </c>
      <c r="R446" s="260">
        <f t="shared" si="26"/>
        <v>0.37999999999999989</v>
      </c>
      <c r="S446" s="261">
        <f>Q446/J446</f>
        <v>1.2389937106918238</v>
      </c>
      <c r="U446" s="234" t="str">
        <f>VLOOKUP(A446,'crop 22'!$A$10:$A$785,1,0)</f>
        <v>GRACEFULL</v>
      </c>
    </row>
    <row r="447" spans="1:21" ht="12" customHeight="1">
      <c r="A447" s="256" t="s">
        <v>339</v>
      </c>
      <c r="B447" s="256" t="s">
        <v>1230</v>
      </c>
      <c r="C447" s="421" t="s">
        <v>127</v>
      </c>
      <c r="D447" s="257">
        <v>0.03</v>
      </c>
      <c r="E447" s="257">
        <v>0.89</v>
      </c>
      <c r="F447" s="257">
        <v>1.93</v>
      </c>
      <c r="G447" s="258">
        <v>0</v>
      </c>
      <c r="H447" s="258">
        <v>2.66</v>
      </c>
      <c r="I447" s="257">
        <v>7.98</v>
      </c>
      <c r="J447" s="240">
        <v>10.64</v>
      </c>
      <c r="K447" s="257">
        <v>0</v>
      </c>
      <c r="L447" s="257">
        <v>0</v>
      </c>
      <c r="M447" s="257">
        <v>2.38</v>
      </c>
      <c r="N447" s="259">
        <v>0</v>
      </c>
      <c r="O447" s="259">
        <v>4.0599999999999996</v>
      </c>
      <c r="P447" s="257">
        <v>6.09</v>
      </c>
      <c r="Q447" s="240">
        <v>10.149999999999999</v>
      </c>
      <c r="R447" s="260">
        <f t="shared" si="26"/>
        <v>-0.49000000000000199</v>
      </c>
      <c r="S447" s="261">
        <f>Q447/J447</f>
        <v>0.95394736842105243</v>
      </c>
      <c r="U447" s="234" t="str">
        <f>VLOOKUP(A447,'crop 22'!$A$10:$A$785,1,0)</f>
        <v>LABRADOR</v>
      </c>
    </row>
    <row r="448" spans="1:21" ht="12" customHeight="1">
      <c r="A448" s="256" t="s">
        <v>1283</v>
      </c>
      <c r="B448" s="256" t="s">
        <v>1230</v>
      </c>
      <c r="C448" s="421" t="s">
        <v>127</v>
      </c>
      <c r="D448" s="257">
        <v>0</v>
      </c>
      <c r="E448" s="257">
        <v>0</v>
      </c>
      <c r="F448" s="257">
        <v>7.0000000000000007E-2</v>
      </c>
      <c r="G448" s="258">
        <v>0</v>
      </c>
      <c r="H448" s="258">
        <v>0</v>
      </c>
      <c r="I448" s="257">
        <v>0.05</v>
      </c>
      <c r="J448" s="240">
        <v>0.05</v>
      </c>
      <c r="K448" s="257">
        <v>0</v>
      </c>
      <c r="L448" s="257">
        <v>0</v>
      </c>
      <c r="M448" s="257">
        <v>0</v>
      </c>
      <c r="N448" s="259">
        <v>0</v>
      </c>
      <c r="O448" s="259">
        <v>0.02</v>
      </c>
      <c r="P448" s="257">
        <v>0.26</v>
      </c>
      <c r="Q448" s="240">
        <v>0.28000000000000003</v>
      </c>
      <c r="R448" s="260">
        <f t="shared" si="26"/>
        <v>0.23000000000000004</v>
      </c>
      <c r="S448" s="261"/>
      <c r="U448" s="234" t="str">
        <f>VLOOKUP(A448,'crop 22'!$A$10:$A$785,1,0)</f>
        <v>LAURANA</v>
      </c>
    </row>
    <row r="449" spans="1:21" ht="12" customHeight="1">
      <c r="A449" s="256" t="s">
        <v>530</v>
      </c>
      <c r="B449" s="256" t="s">
        <v>1230</v>
      </c>
      <c r="C449" s="421" t="s">
        <v>127</v>
      </c>
      <c r="D449" s="257">
        <v>0.01</v>
      </c>
      <c r="E449" s="257">
        <v>0</v>
      </c>
      <c r="F449" s="257">
        <v>1.1399999999999999</v>
      </c>
      <c r="G449" s="258">
        <v>0</v>
      </c>
      <c r="H449" s="258">
        <v>0</v>
      </c>
      <c r="I449" s="257">
        <v>1.65</v>
      </c>
      <c r="J449" s="240">
        <v>1.65</v>
      </c>
      <c r="K449" s="257">
        <v>0.01</v>
      </c>
      <c r="L449" s="257">
        <v>0</v>
      </c>
      <c r="M449" s="257">
        <v>1.48</v>
      </c>
      <c r="N449" s="259">
        <v>0</v>
      </c>
      <c r="O449" s="259">
        <v>0.1</v>
      </c>
      <c r="P449" s="257">
        <v>3.57</v>
      </c>
      <c r="Q449" s="240">
        <v>3.67</v>
      </c>
      <c r="R449" s="260">
        <f t="shared" si="26"/>
        <v>2.02</v>
      </c>
      <c r="S449" s="261">
        <f t="shared" ref="S449:S480" si="28">Q449/J449</f>
        <v>2.2242424242424241</v>
      </c>
      <c r="U449" s="234" t="str">
        <f>VLOOKUP(A449,'crop 22'!$A$10:$A$785,1,0)</f>
        <v>LOVERSTOWN</v>
      </c>
    </row>
    <row r="450" spans="1:21" ht="12" customHeight="1">
      <c r="A450" s="256" t="s">
        <v>357</v>
      </c>
      <c r="B450" s="256" t="s">
        <v>1230</v>
      </c>
      <c r="C450" s="421" t="s">
        <v>127</v>
      </c>
      <c r="D450" s="257">
        <v>0.02</v>
      </c>
      <c r="E450" s="257">
        <v>4.54</v>
      </c>
      <c r="F450" s="257">
        <v>6.27</v>
      </c>
      <c r="G450" s="258">
        <v>0</v>
      </c>
      <c r="H450" s="258">
        <v>8.3699999999999992</v>
      </c>
      <c r="I450" s="257">
        <v>28.41</v>
      </c>
      <c r="J450" s="240">
        <v>36.78</v>
      </c>
      <c r="K450" s="257">
        <v>0</v>
      </c>
      <c r="L450" s="257">
        <v>0</v>
      </c>
      <c r="M450" s="257">
        <v>7.41</v>
      </c>
      <c r="N450" s="259">
        <v>0</v>
      </c>
      <c r="O450" s="259">
        <v>6.78</v>
      </c>
      <c r="P450" s="257">
        <v>30.46</v>
      </c>
      <c r="Q450" s="240">
        <v>37.24</v>
      </c>
      <c r="R450" s="260">
        <f t="shared" si="26"/>
        <v>0.46000000000000085</v>
      </c>
      <c r="S450" s="261">
        <f t="shared" si="28"/>
        <v>1.0125067971723762</v>
      </c>
      <c r="U450" s="234" t="str">
        <f>VLOOKUP(A450,'crop 22'!$A$10:$A$785,1,0)</f>
        <v>MALDANO</v>
      </c>
    </row>
    <row r="451" spans="1:21" ht="12" customHeight="1">
      <c r="A451" s="256" t="s">
        <v>358</v>
      </c>
      <c r="B451" s="256" t="s">
        <v>1230</v>
      </c>
      <c r="C451" s="421" t="s">
        <v>127</v>
      </c>
      <c r="D451" s="257">
        <v>0.01</v>
      </c>
      <c r="E451" s="257">
        <v>0</v>
      </c>
      <c r="F451" s="257">
        <v>0.4</v>
      </c>
      <c r="G451" s="258">
        <v>0</v>
      </c>
      <c r="H451" s="258">
        <v>0.08</v>
      </c>
      <c r="I451" s="257">
        <v>0.46</v>
      </c>
      <c r="J451" s="240">
        <v>0.54</v>
      </c>
      <c r="K451" s="257">
        <v>0</v>
      </c>
      <c r="L451" s="257">
        <v>0</v>
      </c>
      <c r="M451" s="257">
        <v>0.38</v>
      </c>
      <c r="N451" s="259">
        <v>0</v>
      </c>
      <c r="O451" s="259">
        <v>0</v>
      </c>
      <c r="P451" s="257">
        <v>1.1200000000000001</v>
      </c>
      <c r="Q451" s="240">
        <v>1.1200000000000001</v>
      </c>
      <c r="R451" s="260">
        <f t="shared" si="26"/>
        <v>0.58000000000000007</v>
      </c>
      <c r="S451" s="261">
        <f t="shared" si="28"/>
        <v>2.074074074074074</v>
      </c>
      <c r="U451" s="234" t="str">
        <f>VLOOKUP(A451,'crop 22'!$A$10:$A$785,1,0)</f>
        <v>MARRIOTT</v>
      </c>
    </row>
    <row r="452" spans="1:21" ht="12" customHeight="1">
      <c r="A452" s="256" t="s">
        <v>1299</v>
      </c>
      <c r="B452" s="256" t="s">
        <v>1230</v>
      </c>
      <c r="C452" s="421" t="s">
        <v>1369</v>
      </c>
      <c r="D452" s="257">
        <v>0</v>
      </c>
      <c r="E452" s="257">
        <v>0</v>
      </c>
      <c r="F452" s="257">
        <v>0</v>
      </c>
      <c r="G452" s="258">
        <v>0</v>
      </c>
      <c r="H452" s="258">
        <v>0</v>
      </c>
      <c r="I452" s="257">
        <v>0</v>
      </c>
      <c r="J452" s="240">
        <v>0</v>
      </c>
      <c r="K452" s="257">
        <v>0</v>
      </c>
      <c r="L452" s="257">
        <v>0.76</v>
      </c>
      <c r="M452" s="257">
        <v>3.92</v>
      </c>
      <c r="N452" s="259">
        <v>0</v>
      </c>
      <c r="O452" s="259">
        <v>0</v>
      </c>
      <c r="P452" s="257">
        <v>9.5</v>
      </c>
      <c r="Q452" s="240">
        <v>9.5</v>
      </c>
      <c r="R452" s="260">
        <f t="shared" si="26"/>
        <v>9.5</v>
      </c>
      <c r="S452" s="261" t="e">
        <f t="shared" si="28"/>
        <v>#DIV/0!</v>
      </c>
      <c r="U452" s="234" t="str">
        <f>VLOOKUP(A452,'crop 22'!$A$10:$A$785,1,0)</f>
        <v>MASTER ZANOTMAS</v>
      </c>
    </row>
    <row r="453" spans="1:21" ht="12" customHeight="1">
      <c r="A453" s="256" t="s">
        <v>1300</v>
      </c>
      <c r="B453" s="256" t="s">
        <v>1230</v>
      </c>
      <c r="C453" s="421" t="s">
        <v>1369</v>
      </c>
      <c r="D453" s="257">
        <v>0</v>
      </c>
      <c r="E453" s="257">
        <v>0</v>
      </c>
      <c r="F453" s="257">
        <v>0</v>
      </c>
      <c r="G453" s="258">
        <v>0</v>
      </c>
      <c r="H453" s="258">
        <v>0</v>
      </c>
      <c r="I453" s="257">
        <v>0</v>
      </c>
      <c r="J453" s="240">
        <v>0</v>
      </c>
      <c r="K453" s="257">
        <v>0</v>
      </c>
      <c r="L453" s="257">
        <v>0.1</v>
      </c>
      <c r="M453" s="257">
        <v>0.2</v>
      </c>
      <c r="N453" s="259">
        <v>0</v>
      </c>
      <c r="O453" s="259">
        <v>0.13</v>
      </c>
      <c r="P453" s="257">
        <v>0.35</v>
      </c>
      <c r="Q453" s="240">
        <v>0.48</v>
      </c>
      <c r="R453" s="260">
        <f t="shared" si="26"/>
        <v>0.48</v>
      </c>
      <c r="S453" s="261" t="e">
        <f t="shared" si="28"/>
        <v>#DIV/0!</v>
      </c>
      <c r="U453" s="234" t="str">
        <f>VLOOKUP(A453,'crop 22'!$A$10:$A$785,1,0)</f>
        <v>MEGNUM</v>
      </c>
    </row>
    <row r="454" spans="1:21" ht="12" customHeight="1">
      <c r="A454" s="256" t="s">
        <v>1301</v>
      </c>
      <c r="B454" s="256" t="s">
        <v>1230</v>
      </c>
      <c r="C454" s="421" t="s">
        <v>1369</v>
      </c>
      <c r="D454" s="257">
        <v>0</v>
      </c>
      <c r="E454" s="257">
        <v>0</v>
      </c>
      <c r="F454" s="257">
        <v>0</v>
      </c>
      <c r="G454" s="258">
        <v>0</v>
      </c>
      <c r="H454" s="258">
        <v>0</v>
      </c>
      <c r="I454" s="257">
        <v>0</v>
      </c>
      <c r="J454" s="240">
        <v>0</v>
      </c>
      <c r="K454" s="257">
        <v>0</v>
      </c>
      <c r="L454" s="257">
        <v>0</v>
      </c>
      <c r="M454" s="257">
        <v>0</v>
      </c>
      <c r="N454" s="259">
        <v>0</v>
      </c>
      <c r="O454" s="259">
        <v>0</v>
      </c>
      <c r="P454" s="257">
        <v>0.01</v>
      </c>
      <c r="Q454" s="240">
        <v>0.01</v>
      </c>
      <c r="R454" s="260">
        <f t="shared" si="26"/>
        <v>0.01</v>
      </c>
      <c r="S454" s="261" t="e">
        <f t="shared" si="28"/>
        <v>#DIV/0!</v>
      </c>
      <c r="U454" s="234" t="str">
        <f>VLOOKUP(A454,'crop 22'!$A$10:$A$785,1,0)</f>
        <v>MELBOURNE</v>
      </c>
    </row>
    <row r="455" spans="1:21" ht="12" customHeight="1">
      <c r="A455" s="256" t="s">
        <v>1306</v>
      </c>
      <c r="B455" s="256" t="s">
        <v>1230</v>
      </c>
      <c r="C455" s="421" t="s">
        <v>127</v>
      </c>
      <c r="D455" s="257">
        <v>0</v>
      </c>
      <c r="E455" s="257">
        <v>0.06</v>
      </c>
      <c r="F455" s="257">
        <v>0</v>
      </c>
      <c r="G455" s="258">
        <v>0</v>
      </c>
      <c r="H455" s="258">
        <v>0</v>
      </c>
      <c r="I455" s="257">
        <v>0.31</v>
      </c>
      <c r="J455" s="240">
        <v>0.31</v>
      </c>
      <c r="K455" s="257">
        <v>0</v>
      </c>
      <c r="L455" s="257">
        <v>0</v>
      </c>
      <c r="M455" s="257">
        <v>0.47</v>
      </c>
      <c r="N455" s="259">
        <v>0</v>
      </c>
      <c r="O455" s="259">
        <v>0.06</v>
      </c>
      <c r="P455" s="257">
        <v>0.63</v>
      </c>
      <c r="Q455" s="240">
        <v>0.69</v>
      </c>
      <c r="R455" s="260">
        <f t="shared" si="26"/>
        <v>0.37999999999999995</v>
      </c>
      <c r="S455" s="261">
        <f t="shared" si="28"/>
        <v>2.225806451612903</v>
      </c>
      <c r="U455" s="234" t="str">
        <f>VLOOKUP(A455,'crop 22'!$A$10:$A$785,1,0)</f>
        <v>NEW JERSEY</v>
      </c>
    </row>
    <row r="456" spans="1:21" ht="12" customHeight="1">
      <c r="A456" s="256" t="s">
        <v>233</v>
      </c>
      <c r="B456" s="256" t="s">
        <v>1230</v>
      </c>
      <c r="C456" s="421" t="s">
        <v>127</v>
      </c>
      <c r="D456" s="257">
        <v>0</v>
      </c>
      <c r="E456" s="257">
        <v>0</v>
      </c>
      <c r="F456" s="257">
        <v>0</v>
      </c>
      <c r="G456" s="258">
        <v>0</v>
      </c>
      <c r="H456" s="258">
        <v>0.33</v>
      </c>
      <c r="I456" s="257">
        <v>0.84</v>
      </c>
      <c r="J456" s="240">
        <v>1.17</v>
      </c>
      <c r="K456" s="257">
        <v>0</v>
      </c>
      <c r="L456" s="257">
        <v>0</v>
      </c>
      <c r="M456" s="257">
        <v>0</v>
      </c>
      <c r="N456" s="259">
        <v>0</v>
      </c>
      <c r="O456" s="259">
        <v>0.13</v>
      </c>
      <c r="P456" s="257">
        <v>0</v>
      </c>
      <c r="Q456" s="240">
        <v>0.13</v>
      </c>
      <c r="R456" s="260">
        <f t="shared" si="26"/>
        <v>-1.04</v>
      </c>
      <c r="S456" s="261">
        <f t="shared" si="28"/>
        <v>0.11111111111111112</v>
      </c>
      <c r="U456" s="234" t="str">
        <f>VLOOKUP(A456,'crop 22'!$A$10:$A$785,1,0)</f>
        <v>PINK PALACE</v>
      </c>
    </row>
    <row r="457" spans="1:21" ht="12" customHeight="1">
      <c r="A457" s="256" t="s">
        <v>359</v>
      </c>
      <c r="B457" s="256" t="s">
        <v>1230</v>
      </c>
      <c r="C457" s="421" t="s">
        <v>127</v>
      </c>
      <c r="D457" s="257">
        <v>0</v>
      </c>
      <c r="E457" s="257">
        <v>0.55000000000000004</v>
      </c>
      <c r="F457" s="257">
        <v>0</v>
      </c>
      <c r="G457" s="258">
        <v>0</v>
      </c>
      <c r="H457" s="258">
        <v>0</v>
      </c>
      <c r="I457" s="257">
        <v>2.71</v>
      </c>
      <c r="J457" s="240">
        <v>2.71</v>
      </c>
      <c r="K457" s="257">
        <v>0</v>
      </c>
      <c r="L457" s="257">
        <v>0.76</v>
      </c>
      <c r="M457" s="257">
        <v>0</v>
      </c>
      <c r="N457" s="259">
        <v>0</v>
      </c>
      <c r="O457" s="259">
        <v>2.0099999999999998</v>
      </c>
      <c r="P457" s="257">
        <v>1.95</v>
      </c>
      <c r="Q457" s="240">
        <v>3.96</v>
      </c>
      <c r="R457" s="260">
        <f t="shared" si="26"/>
        <v>1.25</v>
      </c>
      <c r="S457" s="261">
        <f t="shared" si="28"/>
        <v>1.4612546125461254</v>
      </c>
      <c r="U457" s="234" t="str">
        <f>VLOOKUP(A457,'crop 22'!$A$10:$A$785,1,0)</f>
        <v>PINNACLE</v>
      </c>
    </row>
    <row r="458" spans="1:21" ht="12" customHeight="1">
      <c r="A458" s="256" t="s">
        <v>224</v>
      </c>
      <c r="B458" s="256" t="s">
        <v>1230</v>
      </c>
      <c r="C458" s="421" t="s">
        <v>127</v>
      </c>
      <c r="D458" s="257">
        <v>0.06</v>
      </c>
      <c r="E458" s="257">
        <v>4.22</v>
      </c>
      <c r="F458" s="257">
        <v>8.6999999999999993</v>
      </c>
      <c r="G458" s="258">
        <v>0</v>
      </c>
      <c r="H458" s="258">
        <v>2.85</v>
      </c>
      <c r="I458" s="257">
        <v>40.53</v>
      </c>
      <c r="J458" s="240">
        <v>43.38</v>
      </c>
      <c r="K458" s="257">
        <v>0.04</v>
      </c>
      <c r="L458" s="257">
        <v>1.97</v>
      </c>
      <c r="M458" s="257">
        <v>4.92</v>
      </c>
      <c r="N458" s="259">
        <v>0.46</v>
      </c>
      <c r="O458" s="259">
        <v>7.26</v>
      </c>
      <c r="P458" s="257">
        <v>36.78</v>
      </c>
      <c r="Q458" s="240">
        <v>44.04</v>
      </c>
      <c r="R458" s="260">
        <f t="shared" si="26"/>
        <v>0.65999999999999659</v>
      </c>
      <c r="S458" s="261">
        <f t="shared" si="28"/>
        <v>1.0152143845089903</v>
      </c>
      <c r="U458" s="234" t="str">
        <f>VLOOKUP(A458,'crop 22'!$A$10:$A$785,1,0)</f>
        <v>PROFUNDO</v>
      </c>
    </row>
    <row r="459" spans="1:21" ht="12" customHeight="1">
      <c r="A459" s="256" t="s">
        <v>1329</v>
      </c>
      <c r="B459" s="256" t="s">
        <v>1230</v>
      </c>
      <c r="C459" s="421" t="s">
        <v>127</v>
      </c>
      <c r="D459" s="257">
        <v>0</v>
      </c>
      <c r="E459" s="257">
        <v>0</v>
      </c>
      <c r="F459" s="257">
        <v>0</v>
      </c>
      <c r="G459" s="258">
        <v>0</v>
      </c>
      <c r="H459" s="258">
        <v>0</v>
      </c>
      <c r="I459" s="257">
        <v>0</v>
      </c>
      <c r="J459" s="240">
        <v>0</v>
      </c>
      <c r="K459" s="257">
        <v>0</v>
      </c>
      <c r="L459" s="257">
        <v>0</v>
      </c>
      <c r="M459" s="257">
        <v>0.1</v>
      </c>
      <c r="N459" s="259">
        <v>0</v>
      </c>
      <c r="O459" s="259">
        <v>0</v>
      </c>
      <c r="P459" s="257">
        <v>0.55000000000000004</v>
      </c>
      <c r="Q459" s="240">
        <v>0.55000000000000004</v>
      </c>
      <c r="R459" s="260">
        <f t="shared" si="26"/>
        <v>0.55000000000000004</v>
      </c>
      <c r="S459" s="261" t="e">
        <f t="shared" si="28"/>
        <v>#DIV/0!</v>
      </c>
      <c r="U459" s="234" t="str">
        <f>VLOOKUP(A459,'crop 22'!$A$10:$A$785,1,0)</f>
        <v>SANSOVINO</v>
      </c>
    </row>
    <row r="460" spans="1:21" ht="12" customHeight="1">
      <c r="A460" s="256" t="s">
        <v>1330</v>
      </c>
      <c r="B460" s="256" t="s">
        <v>1230</v>
      </c>
      <c r="C460" s="421" t="s">
        <v>127</v>
      </c>
      <c r="D460" s="257">
        <v>0.02</v>
      </c>
      <c r="E460" s="257">
        <v>0</v>
      </c>
      <c r="F460" s="257">
        <v>0</v>
      </c>
      <c r="G460" s="258">
        <v>0</v>
      </c>
      <c r="H460" s="258">
        <v>0</v>
      </c>
      <c r="I460" s="257">
        <v>0.08</v>
      </c>
      <c r="J460" s="240">
        <v>0.08</v>
      </c>
      <c r="K460" s="257">
        <v>0</v>
      </c>
      <c r="L460" s="257">
        <v>0</v>
      </c>
      <c r="M460" s="257">
        <v>0</v>
      </c>
      <c r="N460" s="259">
        <v>0</v>
      </c>
      <c r="O460" s="259">
        <v>0</v>
      </c>
      <c r="P460" s="257">
        <v>0</v>
      </c>
      <c r="Q460" s="240">
        <v>0</v>
      </c>
      <c r="R460" s="260">
        <f t="shared" si="26"/>
        <v>-0.08</v>
      </c>
      <c r="S460" s="261">
        <f t="shared" si="28"/>
        <v>0</v>
      </c>
      <c r="U460" s="234" t="str">
        <f>VLOOKUP(A460,'crop 22'!$A$10:$A$785,1,0)</f>
        <v>SAVIO</v>
      </c>
    </row>
    <row r="461" spans="1:21" ht="12" customHeight="1">
      <c r="A461" s="256" t="s">
        <v>819</v>
      </c>
      <c r="B461" s="256" t="s">
        <v>1230</v>
      </c>
      <c r="C461" s="421" t="s">
        <v>127</v>
      </c>
      <c r="D461" s="257">
        <v>0</v>
      </c>
      <c r="E461" s="257">
        <v>0</v>
      </c>
      <c r="F461" s="257">
        <v>0.15</v>
      </c>
      <c r="G461" s="258">
        <v>0</v>
      </c>
      <c r="H461" s="258">
        <v>0</v>
      </c>
      <c r="I461" s="257">
        <v>0.44</v>
      </c>
      <c r="J461" s="240">
        <v>0.44</v>
      </c>
      <c r="K461" s="257">
        <v>0</v>
      </c>
      <c r="L461" s="257">
        <v>0</v>
      </c>
      <c r="M461" s="257">
        <v>0</v>
      </c>
      <c r="N461" s="259">
        <v>0</v>
      </c>
      <c r="O461" s="259">
        <v>0</v>
      </c>
      <c r="P461" s="257">
        <v>0.23</v>
      </c>
      <c r="Q461" s="240">
        <v>0.23</v>
      </c>
      <c r="R461" s="260">
        <f t="shared" si="26"/>
        <v>-0.21</v>
      </c>
      <c r="S461" s="261">
        <f t="shared" si="28"/>
        <v>0.52272727272727271</v>
      </c>
      <c r="U461" s="234" t="str">
        <f>VLOOKUP(A461,'crop 22'!$A$10:$A$785,1,0)</f>
        <v>SEATTLE</v>
      </c>
    </row>
    <row r="462" spans="1:21" ht="12" customHeight="1">
      <c r="A462" s="256" t="s">
        <v>1337</v>
      </c>
      <c r="B462" s="256" t="s">
        <v>1230</v>
      </c>
      <c r="C462" s="421" t="s">
        <v>1369</v>
      </c>
      <c r="D462" s="257">
        <v>0</v>
      </c>
      <c r="E462" s="257">
        <v>0</v>
      </c>
      <c r="F462" s="257">
        <v>0</v>
      </c>
      <c r="G462" s="258">
        <v>0</v>
      </c>
      <c r="H462" s="258">
        <v>0</v>
      </c>
      <c r="I462" s="257">
        <v>0</v>
      </c>
      <c r="J462" s="240">
        <v>0</v>
      </c>
      <c r="K462" s="257">
        <v>0</v>
      </c>
      <c r="L462" s="257">
        <v>0.14000000000000001</v>
      </c>
      <c r="M462" s="257">
        <v>0.92</v>
      </c>
      <c r="N462" s="259">
        <v>0</v>
      </c>
      <c r="O462" s="259">
        <v>0</v>
      </c>
      <c r="P462" s="257">
        <v>3.56</v>
      </c>
      <c r="Q462" s="240">
        <v>3.56</v>
      </c>
      <c r="R462" s="260">
        <f t="shared" si="26"/>
        <v>3.56</v>
      </c>
      <c r="S462" s="261" t="e">
        <f t="shared" si="28"/>
        <v>#DIV/0!</v>
      </c>
      <c r="U462" s="234" t="str">
        <f>VLOOKUP(A462,'crop 22'!$A$10:$A$785,1,0)</f>
        <v>STRONG LOVE</v>
      </c>
    </row>
    <row r="463" spans="1:21" ht="12" customHeight="1">
      <c r="A463" s="256" t="s">
        <v>231</v>
      </c>
      <c r="B463" s="256" t="s">
        <v>1230</v>
      </c>
      <c r="C463" s="421" t="s">
        <v>127</v>
      </c>
      <c r="D463" s="257">
        <v>0.09</v>
      </c>
      <c r="E463" s="257">
        <v>2.63</v>
      </c>
      <c r="F463" s="257">
        <v>12.2</v>
      </c>
      <c r="G463" s="258">
        <v>0</v>
      </c>
      <c r="H463" s="258">
        <v>4.21</v>
      </c>
      <c r="I463" s="257">
        <v>47.73</v>
      </c>
      <c r="J463" s="240">
        <v>51.94</v>
      </c>
      <c r="K463" s="257">
        <v>7.0000000000000007E-2</v>
      </c>
      <c r="L463" s="257">
        <v>0.45</v>
      </c>
      <c r="M463" s="257">
        <v>15.87</v>
      </c>
      <c r="N463" s="259">
        <v>0.26</v>
      </c>
      <c r="O463" s="259">
        <v>7.56</v>
      </c>
      <c r="P463" s="257">
        <v>46.87</v>
      </c>
      <c r="Q463" s="240">
        <v>54.43</v>
      </c>
      <c r="R463" s="260">
        <f t="shared" si="26"/>
        <v>2.490000000000002</v>
      </c>
      <c r="S463" s="261">
        <f t="shared" si="28"/>
        <v>1.0479399306892569</v>
      </c>
      <c r="T463" s="262"/>
      <c r="U463" s="234" t="str">
        <f>VLOOKUP(A463,'crop 22'!$A$10:$A$785,1,0)</f>
        <v>TABLEDANCE</v>
      </c>
    </row>
    <row r="464" spans="1:21" ht="12" customHeight="1">
      <c r="A464" s="256" t="s">
        <v>531</v>
      </c>
      <c r="B464" s="256" t="s">
        <v>1230</v>
      </c>
      <c r="C464" s="421" t="s">
        <v>127</v>
      </c>
      <c r="D464" s="257">
        <v>0</v>
      </c>
      <c r="E464" s="257">
        <v>1.79</v>
      </c>
      <c r="F464" s="257">
        <v>0</v>
      </c>
      <c r="G464" s="258">
        <v>0</v>
      </c>
      <c r="H464" s="258">
        <v>0</v>
      </c>
      <c r="I464" s="257">
        <v>4.25</v>
      </c>
      <c r="J464" s="240">
        <v>4.25</v>
      </c>
      <c r="K464" s="257">
        <v>0</v>
      </c>
      <c r="L464" s="257">
        <v>2.35</v>
      </c>
      <c r="M464" s="257">
        <v>0</v>
      </c>
      <c r="N464" s="259">
        <v>0</v>
      </c>
      <c r="O464" s="259">
        <v>0.16</v>
      </c>
      <c r="P464" s="257">
        <v>7</v>
      </c>
      <c r="Q464" s="240">
        <v>7.16</v>
      </c>
      <c r="R464" s="260">
        <f t="shared" si="26"/>
        <v>2.91</v>
      </c>
      <c r="S464" s="261">
        <f t="shared" si="28"/>
        <v>1.6847058823529413</v>
      </c>
    </row>
    <row r="465" spans="1:21" ht="12" customHeight="1">
      <c r="A465" s="256" t="s">
        <v>1232</v>
      </c>
      <c r="B465" s="256" t="s">
        <v>1230</v>
      </c>
      <c r="C465" s="421" t="s">
        <v>130</v>
      </c>
      <c r="D465" s="257">
        <v>0.01</v>
      </c>
      <c r="E465" s="257">
        <v>0.11</v>
      </c>
      <c r="F465" s="257">
        <v>0</v>
      </c>
      <c r="G465" s="258">
        <v>0</v>
      </c>
      <c r="H465" s="258">
        <v>0</v>
      </c>
      <c r="I465" s="257">
        <v>0.06</v>
      </c>
      <c r="J465" s="240">
        <v>0.06</v>
      </c>
      <c r="K465" s="257">
        <v>0.01</v>
      </c>
      <c r="L465" s="257">
        <v>0.16</v>
      </c>
      <c r="M465" s="257">
        <v>0</v>
      </c>
      <c r="N465" s="259">
        <v>0</v>
      </c>
      <c r="O465" s="259">
        <v>0</v>
      </c>
      <c r="P465" s="257">
        <v>0.36</v>
      </c>
      <c r="Q465" s="240">
        <v>0.36</v>
      </c>
      <c r="R465" s="260">
        <f t="shared" si="26"/>
        <v>0.3</v>
      </c>
      <c r="S465" s="261">
        <f t="shared" si="28"/>
        <v>6</v>
      </c>
      <c r="U465" s="234" t="str">
        <f>VLOOKUP(A465,'crop 22'!$A$10:$A$785,1,0)</f>
        <v>BACCA</v>
      </c>
    </row>
    <row r="466" spans="1:21" ht="12" customHeight="1">
      <c r="A466" s="256" t="s">
        <v>1238</v>
      </c>
      <c r="B466" s="256" t="s">
        <v>1230</v>
      </c>
      <c r="C466" s="421" t="s">
        <v>1364</v>
      </c>
      <c r="D466" s="257">
        <v>0</v>
      </c>
      <c r="E466" s="257">
        <v>0</v>
      </c>
      <c r="F466" s="257">
        <v>0</v>
      </c>
      <c r="G466" s="258">
        <v>0</v>
      </c>
      <c r="H466" s="258">
        <v>0</v>
      </c>
      <c r="I466" s="257">
        <v>0</v>
      </c>
      <c r="J466" s="240">
        <v>0</v>
      </c>
      <c r="K466" s="257">
        <v>0</v>
      </c>
      <c r="L466" s="257">
        <v>0</v>
      </c>
      <c r="M466" s="257">
        <v>0</v>
      </c>
      <c r="N466" s="259">
        <v>0</v>
      </c>
      <c r="O466" s="259">
        <v>0</v>
      </c>
      <c r="P466" s="257">
        <v>7.0000000000000007E-2</v>
      </c>
      <c r="Q466" s="240">
        <v>7.0000000000000007E-2</v>
      </c>
      <c r="R466" s="260">
        <f t="shared" si="26"/>
        <v>7.0000000000000007E-2</v>
      </c>
      <c r="S466" s="261" t="e">
        <f t="shared" si="28"/>
        <v>#DIV/0!</v>
      </c>
      <c r="U466" s="234" t="str">
        <f>VLOOKUP(A466,'crop 22'!$A$10:$A$785,1,0)</f>
        <v>BILBAO</v>
      </c>
    </row>
    <row r="467" spans="1:21" ht="12" customHeight="1">
      <c r="A467" s="256" t="s">
        <v>388</v>
      </c>
      <c r="B467" s="256" t="s">
        <v>1230</v>
      </c>
      <c r="C467" s="421" t="s">
        <v>130</v>
      </c>
      <c r="D467" s="257">
        <v>0</v>
      </c>
      <c r="E467" s="257">
        <v>0</v>
      </c>
      <c r="F467" s="257">
        <v>0</v>
      </c>
      <c r="G467" s="258">
        <v>0</v>
      </c>
      <c r="H467" s="258">
        <v>0</v>
      </c>
      <c r="I467" s="257">
        <v>0</v>
      </c>
      <c r="J467" s="240">
        <v>0</v>
      </c>
      <c r="K467" s="257">
        <v>0</v>
      </c>
      <c r="L467" s="257">
        <v>0.18</v>
      </c>
      <c r="M467" s="257">
        <v>0</v>
      </c>
      <c r="N467" s="259">
        <v>0</v>
      </c>
      <c r="O467" s="259">
        <v>0.56000000000000005</v>
      </c>
      <c r="P467" s="257">
        <v>0.33</v>
      </c>
      <c r="Q467" s="240">
        <v>0.89000000000000012</v>
      </c>
      <c r="R467" s="260">
        <f t="shared" si="26"/>
        <v>0.89000000000000012</v>
      </c>
      <c r="S467" s="261" t="e">
        <f t="shared" si="28"/>
        <v>#DIV/0!</v>
      </c>
      <c r="U467" s="234" t="str">
        <f>VLOOKUP(A467,'crop 22'!$A$10:$A$785,1,0)</f>
        <v>BORRELLO</v>
      </c>
    </row>
    <row r="468" spans="1:21" ht="12" customHeight="1">
      <c r="A468" s="256" t="s">
        <v>493</v>
      </c>
      <c r="B468" s="256" t="s">
        <v>1230</v>
      </c>
      <c r="C468" s="421" t="s">
        <v>130</v>
      </c>
      <c r="D468" s="257">
        <v>0</v>
      </c>
      <c r="E468" s="257">
        <v>0.41</v>
      </c>
      <c r="F468" s="257">
        <v>0</v>
      </c>
      <c r="G468" s="258">
        <v>0</v>
      </c>
      <c r="H468" s="258">
        <v>0.52</v>
      </c>
      <c r="I468" s="257">
        <v>1.67</v>
      </c>
      <c r="J468" s="240">
        <v>2.19</v>
      </c>
      <c r="K468" s="257">
        <v>0</v>
      </c>
      <c r="L468" s="257">
        <v>0</v>
      </c>
      <c r="M468" s="257">
        <v>0</v>
      </c>
      <c r="N468" s="259">
        <v>0</v>
      </c>
      <c r="O468" s="259">
        <v>0</v>
      </c>
      <c r="P468" s="257">
        <v>0</v>
      </c>
      <c r="Q468" s="240">
        <v>0</v>
      </c>
      <c r="R468" s="260">
        <f t="shared" si="26"/>
        <v>-2.19</v>
      </c>
      <c r="S468" s="261">
        <f t="shared" si="28"/>
        <v>0</v>
      </c>
      <c r="U468" s="234" t="str">
        <f>VLOOKUP(A468,'crop 22'!$A$10:$A$785,1,0)</f>
        <v>CARBONERO</v>
      </c>
    </row>
    <row r="469" spans="1:21" ht="12" customHeight="1">
      <c r="A469" s="256" t="s">
        <v>235</v>
      </c>
      <c r="B469" s="256" t="s">
        <v>1230</v>
      </c>
      <c r="C469" s="421" t="s">
        <v>130</v>
      </c>
      <c r="D469" s="257">
        <v>0.03</v>
      </c>
      <c r="E469" s="257">
        <v>0</v>
      </c>
      <c r="F469" s="257">
        <v>4.5599999999999996</v>
      </c>
      <c r="G469" s="258">
        <v>0</v>
      </c>
      <c r="H469" s="258">
        <v>4.32</v>
      </c>
      <c r="I469" s="257">
        <v>11.82</v>
      </c>
      <c r="J469" s="240">
        <v>16.14</v>
      </c>
      <c r="K469" s="257">
        <v>0</v>
      </c>
      <c r="L469" s="257">
        <v>0.38</v>
      </c>
      <c r="M469" s="257">
        <v>4.93</v>
      </c>
      <c r="N469" s="259">
        <v>0</v>
      </c>
      <c r="O469" s="259">
        <v>4.28</v>
      </c>
      <c r="P469" s="257">
        <v>13.12</v>
      </c>
      <c r="Q469" s="240">
        <v>17.399999999999999</v>
      </c>
      <c r="R469" s="260">
        <f t="shared" si="26"/>
        <v>1.259999999999998</v>
      </c>
      <c r="S469" s="261">
        <f t="shared" si="28"/>
        <v>1.0780669144981412</v>
      </c>
      <c r="U469" s="234" t="str">
        <f>VLOOKUP(A469,'crop 22'!$A$10:$A$785,1,0)</f>
        <v>COMPETITION</v>
      </c>
    </row>
    <row r="470" spans="1:21" ht="12" customHeight="1">
      <c r="A470" s="256" t="s">
        <v>591</v>
      </c>
      <c r="B470" s="256" t="s">
        <v>1230</v>
      </c>
      <c r="C470" s="421" t="s">
        <v>130</v>
      </c>
      <c r="D470" s="257">
        <v>0</v>
      </c>
      <c r="E470" s="257">
        <v>0</v>
      </c>
      <c r="F470" s="257">
        <v>0.19</v>
      </c>
      <c r="G470" s="258">
        <v>0</v>
      </c>
      <c r="H470" s="258">
        <v>0.24</v>
      </c>
      <c r="I470" s="257">
        <v>0.17</v>
      </c>
      <c r="J470" s="240">
        <v>0.41000000000000003</v>
      </c>
      <c r="K470" s="257">
        <v>0</v>
      </c>
      <c r="L470" s="257">
        <v>0</v>
      </c>
      <c r="M470" s="257">
        <v>0.28999999999999998</v>
      </c>
      <c r="N470" s="259">
        <v>0</v>
      </c>
      <c r="O470" s="259">
        <v>0</v>
      </c>
      <c r="P470" s="257">
        <v>0.8</v>
      </c>
      <c r="Q470" s="240">
        <v>0.8</v>
      </c>
      <c r="R470" s="260">
        <f t="shared" si="26"/>
        <v>0.39</v>
      </c>
      <c r="S470" s="261">
        <f t="shared" si="28"/>
        <v>1.9512195121951219</v>
      </c>
      <c r="U470" s="234" t="str">
        <f>VLOOKUP(A470,'crop 22'!$A$10:$A$785,1,0)</f>
        <v>DALI</v>
      </c>
    </row>
    <row r="471" spans="1:21" ht="12" customHeight="1">
      <c r="A471" s="256" t="s">
        <v>497</v>
      </c>
      <c r="B471" s="256" t="s">
        <v>1230</v>
      </c>
      <c r="C471" s="421" t="s">
        <v>130</v>
      </c>
      <c r="D471" s="257">
        <v>0.04</v>
      </c>
      <c r="E471" s="257">
        <v>7.24</v>
      </c>
      <c r="F471" s="257">
        <v>2.67</v>
      </c>
      <c r="G471" s="258">
        <v>0</v>
      </c>
      <c r="H471" s="258">
        <v>5.9</v>
      </c>
      <c r="I471" s="257">
        <v>41.65</v>
      </c>
      <c r="J471" s="240">
        <v>47.55</v>
      </c>
      <c r="K471" s="257">
        <v>0.08</v>
      </c>
      <c r="L471" s="257">
        <v>5.99</v>
      </c>
      <c r="M471" s="257">
        <v>4.97</v>
      </c>
      <c r="N471" s="259">
        <v>0</v>
      </c>
      <c r="O471" s="259">
        <v>10.19</v>
      </c>
      <c r="P471" s="257">
        <v>46.28</v>
      </c>
      <c r="Q471" s="240">
        <v>56.47</v>
      </c>
      <c r="R471" s="260">
        <f t="shared" si="26"/>
        <v>8.9200000000000017</v>
      </c>
      <c r="S471" s="261">
        <f t="shared" si="28"/>
        <v>1.1875920084121978</v>
      </c>
      <c r="U471" s="234" t="str">
        <f>VLOOKUP(A471,'crop 22'!$A$10:$A$785,1,0)</f>
        <v>DALIAN</v>
      </c>
    </row>
    <row r="472" spans="1:21" ht="12" customHeight="1">
      <c r="A472" s="256" t="s">
        <v>824</v>
      </c>
      <c r="B472" s="256" t="s">
        <v>1230</v>
      </c>
      <c r="C472" s="421" t="s">
        <v>130</v>
      </c>
      <c r="D472" s="257">
        <v>0</v>
      </c>
      <c r="E472" s="257">
        <v>0.19</v>
      </c>
      <c r="F472" s="257">
        <v>0</v>
      </c>
      <c r="G472" s="258">
        <v>0</v>
      </c>
      <c r="H472" s="258">
        <v>0.06</v>
      </c>
      <c r="I472" s="257">
        <v>0.06</v>
      </c>
      <c r="J472" s="240">
        <v>0.12</v>
      </c>
      <c r="K472" s="257">
        <v>0</v>
      </c>
      <c r="L472" s="257">
        <v>0</v>
      </c>
      <c r="M472" s="257">
        <v>0</v>
      </c>
      <c r="N472" s="259">
        <v>0</v>
      </c>
      <c r="O472" s="259">
        <v>0</v>
      </c>
      <c r="P472" s="257">
        <v>0.51</v>
      </c>
      <c r="Q472" s="240">
        <v>0.51</v>
      </c>
      <c r="R472" s="260">
        <f t="shared" si="26"/>
        <v>0.39</v>
      </c>
      <c r="S472" s="261">
        <f t="shared" si="28"/>
        <v>4.25</v>
      </c>
      <c r="U472" s="234" t="str">
        <f>VLOOKUP(A472,'crop 22'!$A$10:$A$785,1,0)</f>
        <v>DIGAME</v>
      </c>
    </row>
    <row r="473" spans="1:21" ht="12" customHeight="1">
      <c r="A473" s="256" t="s">
        <v>1252</v>
      </c>
      <c r="B473" s="256" t="s">
        <v>1230</v>
      </c>
      <c r="C473" s="421" t="s">
        <v>130</v>
      </c>
      <c r="D473" s="257">
        <v>0.01</v>
      </c>
      <c r="E473" s="257">
        <v>0</v>
      </c>
      <c r="F473" s="257">
        <v>0</v>
      </c>
      <c r="G473" s="258">
        <v>0</v>
      </c>
      <c r="H473" s="258">
        <v>0</v>
      </c>
      <c r="I473" s="257">
        <v>0.02</v>
      </c>
      <c r="J473" s="240">
        <v>0.02</v>
      </c>
      <c r="K473" s="257">
        <v>0.01</v>
      </c>
      <c r="L473" s="257">
        <v>0.02</v>
      </c>
      <c r="M473" s="257">
        <v>0</v>
      </c>
      <c r="N473" s="259">
        <v>0</v>
      </c>
      <c r="O473" s="259">
        <v>0</v>
      </c>
      <c r="P473" s="257">
        <v>0.03</v>
      </c>
      <c r="Q473" s="240">
        <v>0.03</v>
      </c>
      <c r="R473" s="260">
        <f t="shared" si="26"/>
        <v>9.9999999999999985E-3</v>
      </c>
      <c r="S473" s="261">
        <f t="shared" si="28"/>
        <v>1.5</v>
      </c>
      <c r="U473" s="234" t="str">
        <f>VLOOKUP(A473,'crop 22'!$A$10:$A$785,1,0)</f>
        <v>DIWALI</v>
      </c>
    </row>
    <row r="474" spans="1:21" ht="12" customHeight="1">
      <c r="A474" s="256" t="s">
        <v>238</v>
      </c>
      <c r="B474" s="256" t="s">
        <v>1230</v>
      </c>
      <c r="C474" s="421" t="s">
        <v>130</v>
      </c>
      <c r="D474" s="257">
        <v>0</v>
      </c>
      <c r="E474" s="257">
        <v>0</v>
      </c>
      <c r="F474" s="257">
        <v>0.05</v>
      </c>
      <c r="G474" s="258">
        <v>0</v>
      </c>
      <c r="H474" s="258">
        <v>0</v>
      </c>
      <c r="I474" s="257">
        <v>1.83</v>
      </c>
      <c r="J474" s="240">
        <v>1.83</v>
      </c>
      <c r="K474" s="257">
        <v>0</v>
      </c>
      <c r="L474" s="257">
        <v>0</v>
      </c>
      <c r="M474" s="257">
        <v>0</v>
      </c>
      <c r="N474" s="259">
        <v>0</v>
      </c>
      <c r="O474" s="259">
        <v>0</v>
      </c>
      <c r="P474" s="257">
        <v>0</v>
      </c>
      <c r="Q474" s="240">
        <v>0</v>
      </c>
      <c r="R474" s="260">
        <f t="shared" si="26"/>
        <v>-1.83</v>
      </c>
      <c r="S474" s="261">
        <f t="shared" si="28"/>
        <v>0</v>
      </c>
      <c r="U474" s="234" t="str">
        <f>VLOOKUP(A474,'crop 22'!$A$10:$A$785,1,0)</f>
        <v>DONACION</v>
      </c>
    </row>
    <row r="475" spans="1:21" ht="12" customHeight="1">
      <c r="A475" s="256" t="s">
        <v>25</v>
      </c>
      <c r="B475" s="256" t="s">
        <v>1230</v>
      </c>
      <c r="C475" s="421" t="s">
        <v>130</v>
      </c>
      <c r="D475" s="257">
        <v>0</v>
      </c>
      <c r="E475" s="257">
        <v>0</v>
      </c>
      <c r="F475" s="257">
        <v>0.79</v>
      </c>
      <c r="G475" s="258">
        <v>0</v>
      </c>
      <c r="H475" s="258">
        <v>0</v>
      </c>
      <c r="I475" s="257">
        <v>2.58</v>
      </c>
      <c r="J475" s="240">
        <v>2.58</v>
      </c>
      <c r="K475" s="257">
        <v>0</v>
      </c>
      <c r="L475" s="257">
        <v>0</v>
      </c>
      <c r="M475" s="257">
        <v>0.23</v>
      </c>
      <c r="N475" s="259">
        <v>0</v>
      </c>
      <c r="O475" s="259">
        <v>0.25</v>
      </c>
      <c r="P475" s="257">
        <v>1.79</v>
      </c>
      <c r="Q475" s="240">
        <v>2.04</v>
      </c>
      <c r="R475" s="260">
        <f t="shared" si="26"/>
        <v>-0.54</v>
      </c>
      <c r="S475" s="261">
        <f t="shared" si="28"/>
        <v>0.79069767441860461</v>
      </c>
      <c r="U475" s="234" t="str">
        <f>VLOOKUP(A475,'crop 22'!$A$10:$A$785,1,0)</f>
        <v>DONATO</v>
      </c>
    </row>
    <row r="476" spans="1:21" ht="12" customHeight="1">
      <c r="A476" s="256" t="s">
        <v>1258</v>
      </c>
      <c r="B476" s="256" t="s">
        <v>1230</v>
      </c>
      <c r="C476" s="421" t="s">
        <v>130</v>
      </c>
      <c r="D476" s="257">
        <v>0.01</v>
      </c>
      <c r="E476" s="257">
        <v>0</v>
      </c>
      <c r="F476" s="257">
        <v>0</v>
      </c>
      <c r="G476" s="258">
        <v>0</v>
      </c>
      <c r="H476" s="258">
        <v>0</v>
      </c>
      <c r="I476" s="257">
        <v>0.1</v>
      </c>
      <c r="J476" s="240">
        <v>0.1</v>
      </c>
      <c r="K476" s="257">
        <v>0.02</v>
      </c>
      <c r="L476" s="257">
        <v>0.11</v>
      </c>
      <c r="M476" s="257">
        <v>0</v>
      </c>
      <c r="N476" s="259">
        <v>0</v>
      </c>
      <c r="O476" s="259">
        <v>0</v>
      </c>
      <c r="P476" s="257">
        <v>0.17</v>
      </c>
      <c r="Q476" s="240">
        <v>0.17</v>
      </c>
      <c r="R476" s="260">
        <f t="shared" si="26"/>
        <v>7.0000000000000007E-2</v>
      </c>
      <c r="S476" s="261">
        <f t="shared" si="28"/>
        <v>1.7</v>
      </c>
      <c r="U476" s="234" t="str">
        <f>VLOOKUP(A476,'crop 22'!$A$10:$A$785,1,0)</f>
        <v>ENSOR</v>
      </c>
    </row>
    <row r="477" spans="1:21" ht="12" customHeight="1">
      <c r="A477" s="256" t="s">
        <v>1259</v>
      </c>
      <c r="B477" s="256" t="s">
        <v>1230</v>
      </c>
      <c r="C477" s="421" t="s">
        <v>130</v>
      </c>
      <c r="D477" s="257">
        <v>0.01</v>
      </c>
      <c r="E477" s="257">
        <v>0</v>
      </c>
      <c r="F477" s="257">
        <v>0</v>
      </c>
      <c r="G477" s="258">
        <v>0</v>
      </c>
      <c r="H477" s="258">
        <v>0</v>
      </c>
      <c r="I477" s="257">
        <v>0.09</v>
      </c>
      <c r="J477" s="240">
        <v>0.09</v>
      </c>
      <c r="K477" s="257">
        <v>0.02</v>
      </c>
      <c r="L477" s="257">
        <v>0.1</v>
      </c>
      <c r="M477" s="257">
        <v>0</v>
      </c>
      <c r="N477" s="259">
        <v>0</v>
      </c>
      <c r="O477" s="259">
        <v>0</v>
      </c>
      <c r="P477" s="257">
        <v>0.17</v>
      </c>
      <c r="Q477" s="240">
        <v>0.17</v>
      </c>
      <c r="R477" s="260">
        <f t="shared" si="26"/>
        <v>8.0000000000000016E-2</v>
      </c>
      <c r="S477" s="261">
        <f t="shared" si="28"/>
        <v>1.8888888888888891</v>
      </c>
      <c r="U477" s="234" t="str">
        <f>VLOOKUP(A477,'crop 22'!$A$10:$A$785,1,0)</f>
        <v>ETUDE</v>
      </c>
    </row>
    <row r="478" spans="1:21" ht="12" customHeight="1">
      <c r="A478" s="256" t="s">
        <v>410</v>
      </c>
      <c r="B478" s="256" t="s">
        <v>1230</v>
      </c>
      <c r="C478" s="421" t="s">
        <v>130</v>
      </c>
      <c r="D478" s="257">
        <v>0</v>
      </c>
      <c r="E478" s="257">
        <v>0.4</v>
      </c>
      <c r="F478" s="257">
        <v>0</v>
      </c>
      <c r="G478" s="258">
        <v>0</v>
      </c>
      <c r="H478" s="258">
        <v>0</v>
      </c>
      <c r="I478" s="257">
        <v>1.32</v>
      </c>
      <c r="J478" s="240">
        <v>1.32</v>
      </c>
      <c r="K478" s="257">
        <v>0</v>
      </c>
      <c r="L478" s="257">
        <v>0</v>
      </c>
      <c r="M478" s="257">
        <v>0</v>
      </c>
      <c r="N478" s="259">
        <v>0</v>
      </c>
      <c r="O478" s="259">
        <v>0</v>
      </c>
      <c r="P478" s="257">
        <v>0</v>
      </c>
      <c r="Q478" s="240">
        <v>0</v>
      </c>
      <c r="R478" s="260">
        <f t="shared" si="26"/>
        <v>-1.32</v>
      </c>
      <c r="S478" s="261">
        <f t="shared" si="28"/>
        <v>0</v>
      </c>
      <c r="U478" s="234" t="str">
        <f>VLOOKUP(A478,'crop 22'!$A$10:$A$785,1,0)</f>
        <v>FUJIAN</v>
      </c>
    </row>
    <row r="479" spans="1:21" ht="12" customHeight="1">
      <c r="A479" s="256" t="s">
        <v>617</v>
      </c>
      <c r="B479" s="256" t="s">
        <v>1230</v>
      </c>
      <c r="C479" s="421" t="s">
        <v>130</v>
      </c>
      <c r="D479" s="257">
        <v>0</v>
      </c>
      <c r="E479" s="257">
        <v>0</v>
      </c>
      <c r="F479" s="257">
        <v>1.56</v>
      </c>
      <c r="G479" s="258">
        <v>0</v>
      </c>
      <c r="H479" s="258">
        <v>0</v>
      </c>
      <c r="I479" s="257">
        <v>1.6</v>
      </c>
      <c r="J479" s="240">
        <v>1.6</v>
      </c>
      <c r="K479" s="257">
        <v>0</v>
      </c>
      <c r="L479" s="257">
        <v>0</v>
      </c>
      <c r="M479" s="257">
        <v>1.1200000000000001</v>
      </c>
      <c r="N479" s="259">
        <v>0</v>
      </c>
      <c r="O479" s="259">
        <v>0.2</v>
      </c>
      <c r="P479" s="257">
        <v>5.01</v>
      </c>
      <c r="Q479" s="240">
        <v>5.21</v>
      </c>
      <c r="R479" s="260">
        <f t="shared" ref="R479:R540" si="29">Q479-J479</f>
        <v>3.61</v>
      </c>
      <c r="S479" s="261">
        <f t="shared" si="28"/>
        <v>3.2562499999999996</v>
      </c>
      <c r="U479" s="234" t="str">
        <f>VLOOKUP(A479,'crop 22'!$A$10:$A$785,1,0)</f>
        <v>LASTING LOVE</v>
      </c>
    </row>
    <row r="480" spans="1:21" ht="12" customHeight="1">
      <c r="A480" s="256" t="s">
        <v>228</v>
      </c>
      <c r="B480" s="256" t="s">
        <v>1230</v>
      </c>
      <c r="C480" s="421" t="s">
        <v>130</v>
      </c>
      <c r="D480" s="257">
        <v>0</v>
      </c>
      <c r="E480" s="257">
        <v>0.26</v>
      </c>
      <c r="F480" s="257">
        <v>0.46</v>
      </c>
      <c r="G480" s="258">
        <v>0</v>
      </c>
      <c r="H480" s="258">
        <v>1.07</v>
      </c>
      <c r="I480" s="257">
        <v>0.54</v>
      </c>
      <c r="J480" s="240">
        <v>1.61</v>
      </c>
      <c r="K480" s="257">
        <v>0</v>
      </c>
      <c r="L480" s="257">
        <v>0</v>
      </c>
      <c r="M480" s="257">
        <v>0.16</v>
      </c>
      <c r="N480" s="259">
        <v>0</v>
      </c>
      <c r="O480" s="259">
        <v>0</v>
      </c>
      <c r="P480" s="257">
        <v>1.9</v>
      </c>
      <c r="Q480" s="240">
        <v>1.9</v>
      </c>
      <c r="R480" s="260">
        <f t="shared" si="29"/>
        <v>0.28999999999999981</v>
      </c>
      <c r="S480" s="261">
        <f t="shared" si="28"/>
        <v>1.1801242236024843</v>
      </c>
      <c r="U480" s="234" t="str">
        <f>VLOOKUP(A480,'crop 22'!$A$10:$A$785,1,0)</f>
        <v>MACIZO</v>
      </c>
    </row>
    <row r="481" spans="1:21" ht="12" customHeight="1">
      <c r="A481" s="256" t="s">
        <v>390</v>
      </c>
      <c r="B481" s="256" t="s">
        <v>1230</v>
      </c>
      <c r="C481" s="421" t="s">
        <v>130</v>
      </c>
      <c r="D481" s="257">
        <v>0.01</v>
      </c>
      <c r="E481" s="257">
        <v>0.72</v>
      </c>
      <c r="F481" s="257">
        <v>3.33</v>
      </c>
      <c r="G481" s="258">
        <v>0</v>
      </c>
      <c r="H481" s="258">
        <v>3.19</v>
      </c>
      <c r="I481" s="257">
        <v>10.74</v>
      </c>
      <c r="J481" s="240">
        <v>13.93</v>
      </c>
      <c r="K481" s="257">
        <v>0</v>
      </c>
      <c r="L481" s="257">
        <v>0</v>
      </c>
      <c r="M481" s="257">
        <v>5.42</v>
      </c>
      <c r="N481" s="259">
        <v>0</v>
      </c>
      <c r="O481" s="259">
        <v>3.79</v>
      </c>
      <c r="P481" s="257">
        <v>9.0299999999999994</v>
      </c>
      <c r="Q481" s="240">
        <v>12.82</v>
      </c>
      <c r="R481" s="260">
        <f t="shared" si="29"/>
        <v>-1.1099999999999994</v>
      </c>
      <c r="S481" s="261">
        <f t="shared" ref="S481:S497" si="30">Q481/J481</f>
        <v>0.92031586503948315</v>
      </c>
      <c r="U481" s="234" t="str">
        <f>VLOOKUP(A481,'crop 22'!$A$10:$A$785,1,0)</f>
        <v>MARENGO</v>
      </c>
    </row>
    <row r="482" spans="1:21" ht="12" customHeight="1">
      <c r="A482" s="256" t="s">
        <v>226</v>
      </c>
      <c r="B482" s="256" t="s">
        <v>1230</v>
      </c>
      <c r="C482" s="421" t="s">
        <v>130</v>
      </c>
      <c r="D482" s="257">
        <v>0.02</v>
      </c>
      <c r="E482" s="257">
        <v>1.17</v>
      </c>
      <c r="F482" s="257">
        <v>9.6300000000000008</v>
      </c>
      <c r="G482" s="258">
        <v>0</v>
      </c>
      <c r="H482" s="258">
        <v>3.85</v>
      </c>
      <c r="I482" s="257">
        <v>23.08</v>
      </c>
      <c r="J482" s="240">
        <v>26.93</v>
      </c>
      <c r="K482" s="257">
        <v>0</v>
      </c>
      <c r="L482" s="257">
        <v>2.13</v>
      </c>
      <c r="M482" s="257">
        <v>9.2899999999999991</v>
      </c>
      <c r="N482" s="259">
        <v>0</v>
      </c>
      <c r="O482" s="259">
        <v>6.05</v>
      </c>
      <c r="P482" s="257">
        <v>25.51</v>
      </c>
      <c r="Q482" s="240">
        <v>31.560000000000002</v>
      </c>
      <c r="R482" s="260">
        <f t="shared" si="29"/>
        <v>4.6300000000000026</v>
      </c>
      <c r="S482" s="261">
        <f t="shared" si="30"/>
        <v>1.1719272187151877</v>
      </c>
      <c r="U482" s="234" t="str">
        <f>VLOOKUP(A482,'crop 22'!$A$10:$A$785,1,0)</f>
        <v>PALAZZO</v>
      </c>
    </row>
    <row r="483" spans="1:21" ht="12" customHeight="1">
      <c r="A483" s="256" t="s">
        <v>1313</v>
      </c>
      <c r="B483" s="256" t="s">
        <v>1230</v>
      </c>
      <c r="C483" s="421" t="s">
        <v>130</v>
      </c>
      <c r="D483" s="257">
        <v>0.01</v>
      </c>
      <c r="E483" s="257">
        <v>0</v>
      </c>
      <c r="F483" s="257">
        <v>0</v>
      </c>
      <c r="G483" s="258">
        <v>0</v>
      </c>
      <c r="H483" s="258">
        <v>0</v>
      </c>
      <c r="I483" s="257">
        <v>0.14000000000000001</v>
      </c>
      <c r="J483" s="240">
        <v>0.14000000000000001</v>
      </c>
      <c r="K483" s="257">
        <v>0</v>
      </c>
      <c r="L483" s="257">
        <v>0.19</v>
      </c>
      <c r="M483" s="257">
        <v>0</v>
      </c>
      <c r="N483" s="259">
        <v>0</v>
      </c>
      <c r="O483" s="259">
        <v>0</v>
      </c>
      <c r="P483" s="257">
        <v>0.18</v>
      </c>
      <c r="Q483" s="240">
        <v>0.18</v>
      </c>
      <c r="R483" s="260">
        <f t="shared" si="29"/>
        <v>3.999999999999998E-2</v>
      </c>
      <c r="S483" s="261">
        <f t="shared" si="30"/>
        <v>1.2857142857142856</v>
      </c>
      <c r="U483" s="234" t="str">
        <f>VLOOKUP(A483,'crop 22'!$A$10:$A$785,1,0)</f>
        <v>QWIC</v>
      </c>
    </row>
    <row r="484" spans="1:21" ht="12" customHeight="1">
      <c r="A484" s="256" t="s">
        <v>365</v>
      </c>
      <c r="B484" s="256" t="s">
        <v>1230</v>
      </c>
      <c r="C484" s="421" t="s">
        <v>130</v>
      </c>
      <c r="D484" s="257">
        <v>0.03</v>
      </c>
      <c r="E484" s="257">
        <v>1.82</v>
      </c>
      <c r="F484" s="257">
        <v>8.52</v>
      </c>
      <c r="G484" s="258">
        <v>0</v>
      </c>
      <c r="H484" s="258">
        <v>4.1100000000000003</v>
      </c>
      <c r="I484" s="257">
        <v>24.8</v>
      </c>
      <c r="J484" s="240">
        <v>28.91</v>
      </c>
      <c r="K484" s="257">
        <v>0.02</v>
      </c>
      <c r="L484" s="257">
        <v>2.2000000000000002</v>
      </c>
      <c r="M484" s="257">
        <v>9.73</v>
      </c>
      <c r="N484" s="259">
        <v>0.19</v>
      </c>
      <c r="O484" s="259">
        <v>5.55</v>
      </c>
      <c r="P484" s="257">
        <v>31.12</v>
      </c>
      <c r="Q484" s="240">
        <v>36.67</v>
      </c>
      <c r="R484" s="260">
        <f t="shared" si="29"/>
        <v>7.7600000000000016</v>
      </c>
      <c r="S484" s="261">
        <f t="shared" si="30"/>
        <v>1.2684192320996195</v>
      </c>
      <c r="U484" s="234" t="str">
        <f>VLOOKUP(A484,'crop 22'!$A$10:$A$785,1,0)</f>
        <v>RED DESIRE</v>
      </c>
    </row>
    <row r="485" spans="1:21" ht="12" customHeight="1">
      <c r="A485" s="256" t="s">
        <v>412</v>
      </c>
      <c r="B485" s="256" t="s">
        <v>1230</v>
      </c>
      <c r="C485" s="421" t="s">
        <v>130</v>
      </c>
      <c r="D485" s="257">
        <v>7.0000000000000007E-2</v>
      </c>
      <c r="E485" s="257">
        <v>3.2</v>
      </c>
      <c r="F485" s="257">
        <v>5.49</v>
      </c>
      <c r="G485" s="258">
        <v>0</v>
      </c>
      <c r="H485" s="258">
        <v>2.57</v>
      </c>
      <c r="I485" s="257">
        <v>24.76</v>
      </c>
      <c r="J485" s="240">
        <v>27.330000000000002</v>
      </c>
      <c r="K485" s="257">
        <v>0.08</v>
      </c>
      <c r="L485" s="257">
        <v>4.2</v>
      </c>
      <c r="M485" s="257">
        <v>5.78</v>
      </c>
      <c r="N485" s="259">
        <v>0</v>
      </c>
      <c r="O485" s="259">
        <v>4.13</v>
      </c>
      <c r="P485" s="257">
        <v>27.45</v>
      </c>
      <c r="Q485" s="240">
        <v>31.58</v>
      </c>
      <c r="R485" s="260">
        <f t="shared" si="29"/>
        <v>4.2499999999999964</v>
      </c>
      <c r="S485" s="261">
        <f t="shared" si="30"/>
        <v>1.1555067691181851</v>
      </c>
      <c r="U485" s="234" t="str">
        <f>VLOOKUP(A485,'crop 22'!$A$10:$A$785,1,0)</f>
        <v>REDFORD</v>
      </c>
    </row>
    <row r="486" spans="1:21" ht="12" customHeight="1">
      <c r="A486" s="256" t="s">
        <v>360</v>
      </c>
      <c r="B486" s="256" t="s">
        <v>1230</v>
      </c>
      <c r="C486" s="421" t="s">
        <v>130</v>
      </c>
      <c r="D486" s="257">
        <v>0</v>
      </c>
      <c r="E486" s="257">
        <v>0</v>
      </c>
      <c r="F486" s="257">
        <v>1.22</v>
      </c>
      <c r="G486" s="258">
        <v>0</v>
      </c>
      <c r="H486" s="258">
        <v>0.52</v>
      </c>
      <c r="I486" s="257">
        <v>2.92</v>
      </c>
      <c r="J486" s="240">
        <v>3.44</v>
      </c>
      <c r="K486" s="257">
        <v>0</v>
      </c>
      <c r="L486" s="257">
        <v>0.11</v>
      </c>
      <c r="M486" s="257">
        <v>0.89</v>
      </c>
      <c r="N486" s="259">
        <v>0</v>
      </c>
      <c r="O486" s="259">
        <v>0</v>
      </c>
      <c r="P486" s="257">
        <v>0.56999999999999995</v>
      </c>
      <c r="Q486" s="240">
        <v>0.56999999999999995</v>
      </c>
      <c r="R486" s="260">
        <f t="shared" si="29"/>
        <v>-2.87</v>
      </c>
      <c r="S486" s="261">
        <f t="shared" si="30"/>
        <v>0.16569767441860464</v>
      </c>
      <c r="U486" s="234" t="str">
        <f>VLOOKUP(A486,'crop 22'!$A$10:$A$785,1,0)</f>
        <v>RESOLUTE</v>
      </c>
    </row>
    <row r="487" spans="1:21" ht="12" customHeight="1">
      <c r="A487" s="256" t="s">
        <v>42</v>
      </c>
      <c r="B487" s="256" t="s">
        <v>1230</v>
      </c>
      <c r="C487" s="421" t="s">
        <v>130</v>
      </c>
      <c r="D487" s="257">
        <v>0.05</v>
      </c>
      <c r="E487" s="257">
        <v>3.62</v>
      </c>
      <c r="F487" s="257">
        <v>11.66</v>
      </c>
      <c r="G487" s="258">
        <v>0</v>
      </c>
      <c r="H487" s="258">
        <v>7.76</v>
      </c>
      <c r="I487" s="257">
        <v>63.15</v>
      </c>
      <c r="J487" s="240">
        <v>70.91</v>
      </c>
      <c r="K487" s="257">
        <v>0</v>
      </c>
      <c r="L487" s="257">
        <v>0.56999999999999995</v>
      </c>
      <c r="M487" s="257">
        <v>14.74</v>
      </c>
      <c r="N487" s="259">
        <v>0</v>
      </c>
      <c r="O487" s="259">
        <v>10.32</v>
      </c>
      <c r="P487" s="257">
        <v>42.45</v>
      </c>
      <c r="Q487" s="240">
        <v>52.77</v>
      </c>
      <c r="R487" s="260">
        <f t="shared" si="29"/>
        <v>-18.139999999999993</v>
      </c>
      <c r="S487" s="261">
        <f t="shared" si="30"/>
        <v>0.7441827668876041</v>
      </c>
      <c r="U487" s="234" t="str">
        <f>VLOOKUP(A487,'crop 22'!$A$10:$A$785,1,0)</f>
        <v>ROBINA</v>
      </c>
    </row>
    <row r="488" spans="1:21" ht="12" customHeight="1">
      <c r="A488" s="256" t="s">
        <v>393</v>
      </c>
      <c r="B488" s="256" t="s">
        <v>1230</v>
      </c>
      <c r="C488" s="421" t="s">
        <v>130</v>
      </c>
      <c r="D488" s="257">
        <v>0.02</v>
      </c>
      <c r="E488" s="257">
        <v>0</v>
      </c>
      <c r="F488" s="257">
        <v>4.7</v>
      </c>
      <c r="G488" s="258">
        <v>0</v>
      </c>
      <c r="H488" s="258">
        <v>0.16</v>
      </c>
      <c r="I488" s="257">
        <v>17.68</v>
      </c>
      <c r="J488" s="240">
        <v>17.84</v>
      </c>
      <c r="K488" s="257">
        <v>0.01</v>
      </c>
      <c r="L488" s="257">
        <v>0</v>
      </c>
      <c r="M488" s="257">
        <v>5.48</v>
      </c>
      <c r="N488" s="259">
        <v>0</v>
      </c>
      <c r="O488" s="259">
        <v>0.03</v>
      </c>
      <c r="P488" s="257">
        <v>18.89</v>
      </c>
      <c r="Q488" s="240">
        <v>18.920000000000002</v>
      </c>
      <c r="R488" s="260">
        <f t="shared" si="29"/>
        <v>1.0800000000000018</v>
      </c>
      <c r="S488" s="261">
        <f t="shared" si="30"/>
        <v>1.0605381165919283</v>
      </c>
      <c r="U488" s="234" t="str">
        <f>VLOOKUP(A488,'crop 22'!$A$10:$A$785,1,0)</f>
        <v>TOUCHSTONE</v>
      </c>
    </row>
    <row r="489" spans="1:21" ht="12" customHeight="1">
      <c r="A489" s="256" t="s">
        <v>825</v>
      </c>
      <c r="B489" s="256" t="s">
        <v>1230</v>
      </c>
      <c r="C489" s="421" t="s">
        <v>130</v>
      </c>
      <c r="D489" s="257">
        <v>0</v>
      </c>
      <c r="E489" s="257">
        <v>0</v>
      </c>
      <c r="F489" s="257">
        <v>0.1</v>
      </c>
      <c r="G489" s="258">
        <v>0</v>
      </c>
      <c r="H489" s="258">
        <v>0</v>
      </c>
      <c r="I489" s="257">
        <v>0</v>
      </c>
      <c r="J489" s="240">
        <v>0</v>
      </c>
      <c r="K489" s="257">
        <v>0</v>
      </c>
      <c r="L489" s="257">
        <v>0</v>
      </c>
      <c r="M489" s="257">
        <v>0</v>
      </c>
      <c r="N489" s="259">
        <v>0</v>
      </c>
      <c r="O489" s="259">
        <v>0</v>
      </c>
      <c r="P489" s="257">
        <v>0.17</v>
      </c>
      <c r="Q489" s="240">
        <v>0.17</v>
      </c>
      <c r="R489" s="260">
        <f t="shared" si="29"/>
        <v>0.17</v>
      </c>
      <c r="S489" s="261" t="e">
        <f t="shared" si="30"/>
        <v>#DIV/0!</v>
      </c>
    </row>
    <row r="490" spans="1:21" ht="12" customHeight="1">
      <c r="A490" s="256" t="s">
        <v>1349</v>
      </c>
      <c r="B490" s="256" t="s">
        <v>1230</v>
      </c>
      <c r="C490" s="421" t="s">
        <v>130</v>
      </c>
      <c r="D490" s="257">
        <v>0</v>
      </c>
      <c r="E490" s="257">
        <v>0</v>
      </c>
      <c r="F490" s="257">
        <v>0.14000000000000001</v>
      </c>
      <c r="G490" s="258">
        <v>0</v>
      </c>
      <c r="H490" s="258">
        <v>0.19</v>
      </c>
      <c r="I490" s="257">
        <v>0.54</v>
      </c>
      <c r="J490" s="240">
        <v>0.73</v>
      </c>
      <c r="K490" s="257">
        <v>0</v>
      </c>
      <c r="L490" s="257">
        <v>0</v>
      </c>
      <c r="M490" s="257">
        <v>0</v>
      </c>
      <c r="N490" s="259">
        <v>0</v>
      </c>
      <c r="O490" s="259">
        <v>0.44</v>
      </c>
      <c r="P490" s="257">
        <v>0.17</v>
      </c>
      <c r="Q490" s="240">
        <v>0.61</v>
      </c>
      <c r="R490" s="260">
        <f t="shared" si="29"/>
        <v>-0.12</v>
      </c>
      <c r="S490" s="261">
        <f t="shared" si="30"/>
        <v>0.83561643835616439</v>
      </c>
    </row>
    <row r="491" spans="1:21" ht="12" customHeight="1">
      <c r="A491" s="256" t="s">
        <v>827</v>
      </c>
      <c r="B491" s="256" t="s">
        <v>1230</v>
      </c>
      <c r="C491" s="421" t="s">
        <v>195</v>
      </c>
      <c r="D491" s="257">
        <v>0</v>
      </c>
      <c r="E491" s="257">
        <v>0.5</v>
      </c>
      <c r="F491" s="257">
        <v>0</v>
      </c>
      <c r="G491" s="258">
        <v>0</v>
      </c>
      <c r="H491" s="258">
        <v>0</v>
      </c>
      <c r="I491" s="257">
        <v>3.28</v>
      </c>
      <c r="J491" s="240">
        <v>3.28</v>
      </c>
      <c r="K491" s="257">
        <v>0</v>
      </c>
      <c r="L491" s="257">
        <v>0</v>
      </c>
      <c r="M491" s="257">
        <v>0</v>
      </c>
      <c r="N491" s="259">
        <v>0</v>
      </c>
      <c r="O491" s="259">
        <v>0</v>
      </c>
      <c r="P491" s="257">
        <v>3.64</v>
      </c>
      <c r="Q491" s="240">
        <v>3.64</v>
      </c>
      <c r="R491" s="260">
        <f t="shared" si="29"/>
        <v>0.36000000000000032</v>
      </c>
      <c r="S491" s="261">
        <f t="shared" si="30"/>
        <v>1.1097560975609757</v>
      </c>
      <c r="U491" s="234" t="str">
        <f>VLOOKUP(A491,'crop 22'!$A$10:$A$785,1,0)</f>
        <v>CANDY CLUB</v>
      </c>
    </row>
    <row r="492" spans="1:21" ht="12" customHeight="1">
      <c r="A492" s="256" t="s">
        <v>1279</v>
      </c>
      <c r="B492" s="256" t="s">
        <v>1230</v>
      </c>
      <c r="C492" s="421" t="s">
        <v>1367</v>
      </c>
      <c r="D492" s="257">
        <v>0</v>
      </c>
      <c r="E492" s="257">
        <v>0</v>
      </c>
      <c r="F492" s="257">
        <v>0</v>
      </c>
      <c r="G492" s="258">
        <v>0</v>
      </c>
      <c r="H492" s="258">
        <v>0</v>
      </c>
      <c r="I492" s="257">
        <v>0</v>
      </c>
      <c r="J492" s="240">
        <v>0</v>
      </c>
      <c r="K492" s="257">
        <v>0.05</v>
      </c>
      <c r="L492" s="257">
        <v>0</v>
      </c>
      <c r="M492" s="257">
        <v>0</v>
      </c>
      <c r="N492" s="259">
        <v>0</v>
      </c>
      <c r="O492" s="259">
        <v>0</v>
      </c>
      <c r="P492" s="257">
        <v>0.28000000000000003</v>
      </c>
      <c r="Q492" s="240">
        <v>0.28000000000000003</v>
      </c>
      <c r="R492" s="260">
        <f t="shared" si="29"/>
        <v>0.28000000000000003</v>
      </c>
      <c r="S492" s="261" t="e">
        <f t="shared" si="30"/>
        <v>#DIV/0!</v>
      </c>
      <c r="U492" s="234" t="str">
        <f>VLOOKUP(A492,'crop 22'!$A$10:$A$785,1,0)</f>
        <v>KINGS CROWN</v>
      </c>
    </row>
    <row r="493" spans="1:21" ht="12" customHeight="1">
      <c r="A493" s="256" t="s">
        <v>1247</v>
      </c>
      <c r="B493" s="256" t="s">
        <v>1230</v>
      </c>
      <c r="C493" s="421" t="s">
        <v>128</v>
      </c>
      <c r="D493" s="257">
        <v>0</v>
      </c>
      <c r="E493" s="257">
        <v>0.38</v>
      </c>
      <c r="F493" s="257">
        <v>0</v>
      </c>
      <c r="G493" s="258">
        <v>0</v>
      </c>
      <c r="H493" s="258">
        <v>0</v>
      </c>
      <c r="I493" s="257">
        <v>0</v>
      </c>
      <c r="J493" s="240">
        <v>0</v>
      </c>
      <c r="K493" s="257">
        <v>0</v>
      </c>
      <c r="L493" s="257">
        <v>0.37</v>
      </c>
      <c r="M493" s="257">
        <v>0</v>
      </c>
      <c r="N493" s="259">
        <v>0</v>
      </c>
      <c r="O493" s="259">
        <v>0</v>
      </c>
      <c r="P493" s="257">
        <v>0.38</v>
      </c>
      <c r="Q493" s="240">
        <v>0.38</v>
      </c>
      <c r="R493" s="260">
        <f t="shared" si="29"/>
        <v>0.38</v>
      </c>
      <c r="S493" s="261" t="e">
        <f t="shared" si="30"/>
        <v>#DIV/0!</v>
      </c>
      <c r="U493" s="234" t="str">
        <f>VLOOKUP(A493,'crop 22'!$A$10:$A$785,1,0)</f>
        <v>CHABLIS</v>
      </c>
    </row>
    <row r="494" spans="1:21" ht="12" customHeight="1">
      <c r="A494" s="256" t="s">
        <v>362</v>
      </c>
      <c r="B494" s="256" t="s">
        <v>1230</v>
      </c>
      <c r="C494" s="421" t="s">
        <v>128</v>
      </c>
      <c r="D494" s="257">
        <v>0</v>
      </c>
      <c r="E494" s="257">
        <v>0</v>
      </c>
      <c r="F494" s="257">
        <v>0</v>
      </c>
      <c r="G494" s="258">
        <v>0</v>
      </c>
      <c r="H494" s="258">
        <v>0</v>
      </c>
      <c r="I494" s="257">
        <v>0.54</v>
      </c>
      <c r="J494" s="240">
        <v>0.54</v>
      </c>
      <c r="K494" s="257">
        <v>0</v>
      </c>
      <c r="L494" s="257">
        <v>0</v>
      </c>
      <c r="M494" s="257">
        <v>0</v>
      </c>
      <c r="N494" s="259">
        <v>0</v>
      </c>
      <c r="O494" s="259">
        <v>0.19</v>
      </c>
      <c r="P494" s="257">
        <v>0</v>
      </c>
      <c r="Q494" s="240">
        <v>0.19</v>
      </c>
      <c r="R494" s="260">
        <f t="shared" si="29"/>
        <v>-0.35000000000000003</v>
      </c>
      <c r="S494" s="261">
        <f t="shared" si="30"/>
        <v>0.35185185185185186</v>
      </c>
      <c r="U494" s="234" t="str">
        <f>VLOOKUP(A494,'crop 22'!$A$10:$A$785,1,0)</f>
        <v>FASTRADA</v>
      </c>
    </row>
    <row r="495" spans="1:21" ht="12" customHeight="1">
      <c r="A495" s="256" t="s">
        <v>220</v>
      </c>
      <c r="B495" s="256" t="s">
        <v>1230</v>
      </c>
      <c r="C495" s="421" t="s">
        <v>128</v>
      </c>
      <c r="D495" s="257">
        <v>0</v>
      </c>
      <c r="E495" s="257">
        <v>0.6</v>
      </c>
      <c r="F495" s="257">
        <v>6.02</v>
      </c>
      <c r="G495" s="258">
        <v>0</v>
      </c>
      <c r="H495" s="258">
        <v>2.75</v>
      </c>
      <c r="I495" s="257">
        <v>18.600000000000001</v>
      </c>
      <c r="J495" s="240">
        <v>21.35</v>
      </c>
      <c r="K495" s="257">
        <v>0.01</v>
      </c>
      <c r="L495" s="257">
        <v>0.19</v>
      </c>
      <c r="M495" s="257">
        <v>2.77</v>
      </c>
      <c r="N495" s="259">
        <v>0</v>
      </c>
      <c r="O495" s="259">
        <v>2.86</v>
      </c>
      <c r="P495" s="257">
        <v>19.5</v>
      </c>
      <c r="Q495" s="240">
        <v>22.36</v>
      </c>
      <c r="R495" s="260">
        <f t="shared" si="29"/>
        <v>1.009999999999998</v>
      </c>
      <c r="S495" s="261">
        <f t="shared" si="30"/>
        <v>1.0473067915690866</v>
      </c>
      <c r="U495" s="234" t="str">
        <f>VLOOKUP(A495,'crop 22'!$A$10:$A$785,1,0)</f>
        <v>FOREVER</v>
      </c>
    </row>
    <row r="496" spans="1:21" ht="12" customHeight="1">
      <c r="A496" s="256" t="s">
        <v>1268</v>
      </c>
      <c r="B496" s="256" t="s">
        <v>1230</v>
      </c>
      <c r="C496" s="421" t="s">
        <v>128</v>
      </c>
      <c r="D496" s="257">
        <v>0</v>
      </c>
      <c r="E496" s="257">
        <v>0.25</v>
      </c>
      <c r="F496" s="257">
        <v>0</v>
      </c>
      <c r="G496" s="258">
        <v>0</v>
      </c>
      <c r="H496" s="258">
        <v>0</v>
      </c>
      <c r="I496" s="257">
        <v>0.5</v>
      </c>
      <c r="J496" s="240">
        <v>0.5</v>
      </c>
      <c r="K496" s="257">
        <v>0.01</v>
      </c>
      <c r="L496" s="257">
        <v>0.14000000000000001</v>
      </c>
      <c r="M496" s="257">
        <v>0.42</v>
      </c>
      <c r="N496" s="259">
        <v>0</v>
      </c>
      <c r="O496" s="259">
        <v>0</v>
      </c>
      <c r="P496" s="257">
        <v>1.81</v>
      </c>
      <c r="Q496" s="240">
        <v>1.81</v>
      </c>
      <c r="R496" s="260">
        <f t="shared" si="29"/>
        <v>1.31</v>
      </c>
      <c r="S496" s="261">
        <f t="shared" si="30"/>
        <v>3.62</v>
      </c>
      <c r="U496" s="234" t="str">
        <f>VLOOKUP(A496,'crop 22'!$A$10:$A$785,1,0)</f>
        <v>GALIBIER</v>
      </c>
    </row>
    <row r="497" spans="1:21" ht="12" customHeight="1">
      <c r="A497" s="256" t="s">
        <v>389</v>
      </c>
      <c r="B497" s="256" t="s">
        <v>1230</v>
      </c>
      <c r="C497" s="421" t="s">
        <v>128</v>
      </c>
      <c r="D497" s="257">
        <v>0</v>
      </c>
      <c r="E497" s="257">
        <v>0</v>
      </c>
      <c r="F497" s="257">
        <v>1.96</v>
      </c>
      <c r="G497" s="258">
        <v>0</v>
      </c>
      <c r="H497" s="258">
        <v>0.56999999999999995</v>
      </c>
      <c r="I497" s="257">
        <v>4.3499999999999996</v>
      </c>
      <c r="J497" s="240">
        <v>4.92</v>
      </c>
      <c r="K497" s="257">
        <v>0</v>
      </c>
      <c r="L497" s="257">
        <v>0</v>
      </c>
      <c r="M497" s="257">
        <v>1.68</v>
      </c>
      <c r="N497" s="259">
        <v>0</v>
      </c>
      <c r="O497" s="259">
        <v>0.38</v>
      </c>
      <c r="P497" s="257">
        <v>5.64</v>
      </c>
      <c r="Q497" s="240">
        <v>6.02</v>
      </c>
      <c r="R497" s="260">
        <f t="shared" si="29"/>
        <v>1.0999999999999996</v>
      </c>
      <c r="S497" s="261">
        <f t="shared" si="30"/>
        <v>1.2235772357723576</v>
      </c>
      <c r="U497" s="234" t="str">
        <f>VLOOKUP(A497,'crop 22'!$A$10:$A$785,1,0)</f>
        <v>GENZANO</v>
      </c>
    </row>
    <row r="498" spans="1:21" ht="12" customHeight="1">
      <c r="A498" s="256" t="s">
        <v>821</v>
      </c>
      <c r="B498" s="256" t="s">
        <v>1230</v>
      </c>
      <c r="C498" s="421" t="s">
        <v>128</v>
      </c>
      <c r="D498" s="257">
        <v>0</v>
      </c>
      <c r="E498" s="257">
        <v>0</v>
      </c>
      <c r="F498" s="257">
        <v>0</v>
      </c>
      <c r="G498" s="258">
        <v>0</v>
      </c>
      <c r="H498" s="258">
        <v>0</v>
      </c>
      <c r="I498" s="257">
        <v>0.38</v>
      </c>
      <c r="J498" s="240">
        <v>0.38</v>
      </c>
      <c r="K498" s="257">
        <v>0</v>
      </c>
      <c r="L498" s="257">
        <v>0</v>
      </c>
      <c r="M498" s="257">
        <v>0.32</v>
      </c>
      <c r="N498" s="259">
        <v>0</v>
      </c>
      <c r="O498" s="259">
        <v>0</v>
      </c>
      <c r="P498" s="257">
        <v>0.22</v>
      </c>
      <c r="Q498" s="240">
        <v>0.22</v>
      </c>
      <c r="R498" s="260">
        <f t="shared" si="29"/>
        <v>-0.16</v>
      </c>
      <c r="S498" s="261"/>
      <c r="U498" s="234" t="str">
        <f>VLOOKUP(A498,'crop 22'!$A$10:$A$785,1,0)</f>
        <v>LE PRISTINE</v>
      </c>
    </row>
    <row r="499" spans="1:21" ht="12" customHeight="1">
      <c r="A499" s="256" t="s">
        <v>391</v>
      </c>
      <c r="B499" s="256" t="s">
        <v>1230</v>
      </c>
      <c r="C499" s="421" t="s">
        <v>1368</v>
      </c>
      <c r="D499" s="257">
        <v>0.03</v>
      </c>
      <c r="E499" s="257">
        <v>0</v>
      </c>
      <c r="F499" s="257">
        <v>0.13</v>
      </c>
      <c r="G499" s="258">
        <v>0</v>
      </c>
      <c r="H499" s="258">
        <v>0.65</v>
      </c>
      <c r="I499" s="257">
        <v>0.21</v>
      </c>
      <c r="J499" s="240">
        <v>0.86</v>
      </c>
      <c r="K499" s="257">
        <v>0</v>
      </c>
      <c r="L499" s="257">
        <v>7.0000000000000007E-2</v>
      </c>
      <c r="M499" s="257">
        <v>0.65</v>
      </c>
      <c r="N499" s="259">
        <v>0</v>
      </c>
      <c r="O499" s="259">
        <v>0</v>
      </c>
      <c r="P499" s="257">
        <v>0.92</v>
      </c>
      <c r="Q499" s="240">
        <v>0.92</v>
      </c>
      <c r="R499" s="260">
        <f t="shared" si="29"/>
        <v>6.0000000000000053E-2</v>
      </c>
      <c r="S499" s="261">
        <f>Q499/J499</f>
        <v>1.0697674418604652</v>
      </c>
      <c r="U499" s="234" t="str">
        <f>VLOOKUP(A499,'crop 22'!$A$10:$A$785,1,0)</f>
        <v>MARTINE</v>
      </c>
    </row>
    <row r="500" spans="1:21" ht="12" customHeight="1">
      <c r="A500" s="256" t="s">
        <v>335</v>
      </c>
      <c r="B500" s="256" t="s">
        <v>1230</v>
      </c>
      <c r="C500" s="421" t="s">
        <v>128</v>
      </c>
      <c r="D500" s="257">
        <v>0</v>
      </c>
      <c r="E500" s="257">
        <v>0</v>
      </c>
      <c r="F500" s="257">
        <v>0</v>
      </c>
      <c r="G500" s="258">
        <v>0</v>
      </c>
      <c r="H500" s="258">
        <v>0.22</v>
      </c>
      <c r="I500" s="257">
        <v>0.15</v>
      </c>
      <c r="J500" s="240">
        <v>0.37</v>
      </c>
      <c r="K500" s="257">
        <v>0</v>
      </c>
      <c r="L500" s="257">
        <v>0</v>
      </c>
      <c r="M500" s="257">
        <v>0</v>
      </c>
      <c r="N500" s="259">
        <v>0</v>
      </c>
      <c r="O500" s="259">
        <v>0</v>
      </c>
      <c r="P500" s="257">
        <v>0</v>
      </c>
      <c r="Q500" s="240">
        <v>0</v>
      </c>
      <c r="R500" s="260">
        <f t="shared" si="29"/>
        <v>-0.37</v>
      </c>
      <c r="S500" s="261"/>
      <c r="U500" s="234" t="str">
        <f>VLOOKUP(A500,'crop 22'!$A$10:$A$785,1,0)</f>
        <v>MAYTIME</v>
      </c>
    </row>
    <row r="501" spans="1:21" ht="12" customHeight="1">
      <c r="A501" s="256" t="s">
        <v>392</v>
      </c>
      <c r="B501" s="256" t="s">
        <v>1230</v>
      </c>
      <c r="C501" s="421" t="s">
        <v>128</v>
      </c>
      <c r="D501" s="257">
        <v>0</v>
      </c>
      <c r="E501" s="257">
        <v>0</v>
      </c>
      <c r="F501" s="257">
        <v>0.39</v>
      </c>
      <c r="G501" s="258">
        <v>0</v>
      </c>
      <c r="H501" s="258">
        <v>0.38</v>
      </c>
      <c r="I501" s="257">
        <v>0.73</v>
      </c>
      <c r="J501" s="240">
        <v>1.1099999999999999</v>
      </c>
      <c r="K501" s="257">
        <v>0</v>
      </c>
      <c r="L501" s="257">
        <v>7.0000000000000007E-2</v>
      </c>
      <c r="M501" s="257">
        <v>0.7</v>
      </c>
      <c r="N501" s="259">
        <v>0</v>
      </c>
      <c r="O501" s="259">
        <v>0.31</v>
      </c>
      <c r="P501" s="257">
        <v>1.48</v>
      </c>
      <c r="Q501" s="240">
        <v>1.79</v>
      </c>
      <c r="R501" s="260">
        <f t="shared" si="29"/>
        <v>0.68000000000000016</v>
      </c>
      <c r="S501" s="261">
        <f t="shared" ref="S501:S512" si="31">Q501/J501</f>
        <v>1.6126126126126128</v>
      </c>
      <c r="U501" s="234" t="str">
        <f>VLOOKUP(A501,'crop 22'!$A$10:$A$785,1,0)</f>
        <v>MONTE BIANCO</v>
      </c>
    </row>
    <row r="502" spans="1:21" ht="12" customHeight="1">
      <c r="A502" s="256" t="s">
        <v>1305</v>
      </c>
      <c r="B502" s="256" t="s">
        <v>1230</v>
      </c>
      <c r="C502" s="421" t="s">
        <v>1368</v>
      </c>
      <c r="D502" s="257">
        <v>0</v>
      </c>
      <c r="E502" s="257">
        <v>0</v>
      </c>
      <c r="F502" s="257">
        <v>0</v>
      </c>
      <c r="G502" s="258">
        <v>0</v>
      </c>
      <c r="H502" s="258">
        <v>0</v>
      </c>
      <c r="I502" s="257">
        <v>0</v>
      </c>
      <c r="J502" s="240">
        <v>0</v>
      </c>
      <c r="K502" s="257">
        <v>0.09</v>
      </c>
      <c r="L502" s="257">
        <v>0.09</v>
      </c>
      <c r="M502" s="257">
        <v>0</v>
      </c>
      <c r="N502" s="259">
        <v>0</v>
      </c>
      <c r="O502" s="259">
        <v>0</v>
      </c>
      <c r="P502" s="257">
        <v>0.28999999999999998</v>
      </c>
      <c r="Q502" s="240">
        <v>0.28999999999999998</v>
      </c>
      <c r="R502" s="260">
        <f t="shared" si="29"/>
        <v>0.28999999999999998</v>
      </c>
      <c r="S502" s="261" t="e">
        <f t="shared" si="31"/>
        <v>#DIV/0!</v>
      </c>
      <c r="U502" s="234" t="str">
        <f>VLOOKUP(A502,'crop 22'!$A$10:$A$785,1,0)</f>
        <v>MOUNT TATE</v>
      </c>
    </row>
    <row r="503" spans="1:21" ht="12" customHeight="1">
      <c r="A503" s="256" t="s">
        <v>411</v>
      </c>
      <c r="B503" s="256" t="s">
        <v>1230</v>
      </c>
      <c r="C503" s="421" t="s">
        <v>128</v>
      </c>
      <c r="D503" s="257">
        <v>0</v>
      </c>
      <c r="E503" s="257">
        <v>1.24</v>
      </c>
      <c r="F503" s="257">
        <v>1.1299999999999999</v>
      </c>
      <c r="G503" s="258">
        <v>0</v>
      </c>
      <c r="H503" s="258">
        <v>2.77</v>
      </c>
      <c r="I503" s="257">
        <v>9.01</v>
      </c>
      <c r="J503" s="240">
        <v>11.78</v>
      </c>
      <c r="K503" s="257">
        <v>0</v>
      </c>
      <c r="L503" s="257">
        <v>0.86</v>
      </c>
      <c r="M503" s="257">
        <v>1.49</v>
      </c>
      <c r="N503" s="259">
        <v>0</v>
      </c>
      <c r="O503" s="259">
        <v>1.91</v>
      </c>
      <c r="P503" s="257">
        <v>9.6199999999999992</v>
      </c>
      <c r="Q503" s="240">
        <v>11.53</v>
      </c>
      <c r="R503" s="260">
        <f t="shared" si="29"/>
        <v>-0.25</v>
      </c>
      <c r="S503" s="261">
        <f t="shared" si="31"/>
        <v>0.9787775891341256</v>
      </c>
      <c r="U503" s="234" t="str">
        <f>VLOOKUP(A503,'crop 22'!$A$10:$A$785,1,0)</f>
        <v>PETACAS</v>
      </c>
    </row>
    <row r="504" spans="1:21" ht="12" customHeight="1">
      <c r="A504" s="256" t="s">
        <v>363</v>
      </c>
      <c r="B504" s="256" t="s">
        <v>1230</v>
      </c>
      <c r="C504" s="421" t="s">
        <v>128</v>
      </c>
      <c r="D504" s="257">
        <v>0</v>
      </c>
      <c r="E504" s="257">
        <v>4.4000000000000004</v>
      </c>
      <c r="F504" s="257">
        <v>0</v>
      </c>
      <c r="G504" s="258">
        <v>0</v>
      </c>
      <c r="H504" s="258">
        <v>0</v>
      </c>
      <c r="I504" s="257">
        <v>19.63</v>
      </c>
      <c r="J504" s="240">
        <v>19.63</v>
      </c>
      <c r="K504" s="257">
        <v>0</v>
      </c>
      <c r="L504" s="257">
        <v>3.24</v>
      </c>
      <c r="M504" s="257">
        <v>0</v>
      </c>
      <c r="N504" s="259">
        <v>0</v>
      </c>
      <c r="O504" s="259">
        <v>0.74</v>
      </c>
      <c r="P504" s="257">
        <v>24.21</v>
      </c>
      <c r="Q504" s="240">
        <v>24.95</v>
      </c>
      <c r="R504" s="260">
        <f t="shared" si="29"/>
        <v>5.32</v>
      </c>
      <c r="S504" s="261">
        <f t="shared" si="31"/>
        <v>1.2710137544574631</v>
      </c>
      <c r="U504" s="234" t="str">
        <f>VLOOKUP(A504,'crop 22'!$A$10:$A$785,1,0)</f>
        <v>SARONNO</v>
      </c>
    </row>
    <row r="505" spans="1:21" ht="12" customHeight="1">
      <c r="A505" s="256" t="s">
        <v>823</v>
      </c>
      <c r="B505" s="256" t="s">
        <v>1230</v>
      </c>
      <c r="C505" s="421" t="s">
        <v>128</v>
      </c>
      <c r="D505" s="257">
        <v>0</v>
      </c>
      <c r="E505" s="257">
        <v>1.87</v>
      </c>
      <c r="F505" s="257">
        <v>0.62</v>
      </c>
      <c r="G505" s="258">
        <v>0</v>
      </c>
      <c r="H505" s="258">
        <v>0</v>
      </c>
      <c r="I505" s="257">
        <v>2.7</v>
      </c>
      <c r="J505" s="240">
        <v>2.7</v>
      </c>
      <c r="K505" s="257">
        <v>0</v>
      </c>
      <c r="L505" s="257">
        <v>1.01</v>
      </c>
      <c r="M505" s="257">
        <v>2.58</v>
      </c>
      <c r="N505" s="259">
        <v>0</v>
      </c>
      <c r="O505" s="259">
        <v>1.06</v>
      </c>
      <c r="P505" s="257">
        <v>5.31</v>
      </c>
      <c r="Q505" s="240">
        <v>6.3699999999999992</v>
      </c>
      <c r="R505" s="260">
        <f t="shared" si="29"/>
        <v>3.669999999999999</v>
      </c>
      <c r="S505" s="261">
        <f t="shared" si="31"/>
        <v>2.3592592592592587</v>
      </c>
      <c r="U505" s="234" t="str">
        <f>VLOOKUP(A505,'crop 22'!$A$10:$A$785,1,0)</f>
        <v>SEMPIONE</v>
      </c>
    </row>
    <row r="506" spans="1:21" ht="12" customHeight="1">
      <c r="A506" s="256" t="s">
        <v>413</v>
      </c>
      <c r="B506" s="256" t="s">
        <v>1230</v>
      </c>
      <c r="C506" s="421" t="s">
        <v>128</v>
      </c>
      <c r="D506" s="257">
        <v>0</v>
      </c>
      <c r="E506" s="257">
        <v>4.33</v>
      </c>
      <c r="F506" s="257">
        <v>7.65</v>
      </c>
      <c r="G506" s="258">
        <v>0</v>
      </c>
      <c r="H506" s="258">
        <v>8.0500000000000007</v>
      </c>
      <c r="I506" s="257">
        <v>28.45</v>
      </c>
      <c r="J506" s="240">
        <v>36.5</v>
      </c>
      <c r="K506" s="257">
        <v>0.01</v>
      </c>
      <c r="L506" s="257">
        <v>2.19</v>
      </c>
      <c r="M506" s="257">
        <v>6.9</v>
      </c>
      <c r="N506" s="259">
        <v>0</v>
      </c>
      <c r="O506" s="259">
        <v>12.26</v>
      </c>
      <c r="P506" s="257">
        <v>40.590000000000003</v>
      </c>
      <c r="Q506" s="240">
        <v>52.85</v>
      </c>
      <c r="R506" s="260">
        <f t="shared" si="29"/>
        <v>16.350000000000001</v>
      </c>
      <c r="S506" s="261">
        <f t="shared" si="31"/>
        <v>1.4479452054794522</v>
      </c>
      <c r="U506" s="234" t="str">
        <f>VLOOKUP(A506,'crop 22'!$A$10:$A$785,1,0)</f>
        <v>TISENTO</v>
      </c>
    </row>
    <row r="507" spans="1:21" ht="12" customHeight="1">
      <c r="A507" s="256" t="s">
        <v>1340</v>
      </c>
      <c r="B507" s="256" t="s">
        <v>1230</v>
      </c>
      <c r="C507" s="421" t="s">
        <v>128</v>
      </c>
      <c r="D507" s="257">
        <v>0</v>
      </c>
      <c r="E507" s="257">
        <v>0.38</v>
      </c>
      <c r="F507" s="257">
        <v>0.25</v>
      </c>
      <c r="G507" s="258">
        <v>0</v>
      </c>
      <c r="H507" s="258">
        <v>0.18</v>
      </c>
      <c r="I507" s="257">
        <v>0.32</v>
      </c>
      <c r="J507" s="240">
        <v>0.5</v>
      </c>
      <c r="K507" s="257">
        <v>0</v>
      </c>
      <c r="L507" s="257">
        <v>0</v>
      </c>
      <c r="M507" s="257">
        <v>0</v>
      </c>
      <c r="N507" s="259">
        <v>0</v>
      </c>
      <c r="O507" s="259">
        <v>0</v>
      </c>
      <c r="P507" s="257">
        <v>0</v>
      </c>
      <c r="Q507" s="240">
        <v>0</v>
      </c>
      <c r="R507" s="260">
        <f t="shared" si="29"/>
        <v>-0.5</v>
      </c>
      <c r="S507" s="261">
        <f t="shared" si="31"/>
        <v>0</v>
      </c>
      <c r="U507" s="234" t="str">
        <f>VLOOKUP(A507,'crop 22'!$A$10:$A$785,1,0)</f>
        <v>TOURMALET</v>
      </c>
    </row>
    <row r="508" spans="1:21" ht="12" customHeight="1">
      <c r="A508" s="256" t="s">
        <v>1341</v>
      </c>
      <c r="B508" s="256" t="s">
        <v>1230</v>
      </c>
      <c r="C508" s="421" t="s">
        <v>1368</v>
      </c>
      <c r="D508" s="257">
        <v>0</v>
      </c>
      <c r="E508" s="257">
        <v>0</v>
      </c>
      <c r="F508" s="257">
        <v>0</v>
      </c>
      <c r="G508" s="258">
        <v>0</v>
      </c>
      <c r="H508" s="258">
        <v>0</v>
      </c>
      <c r="I508" s="257">
        <v>0</v>
      </c>
      <c r="J508" s="240">
        <v>0</v>
      </c>
      <c r="K508" s="257">
        <v>0.09</v>
      </c>
      <c r="L508" s="257">
        <v>0</v>
      </c>
      <c r="M508" s="257">
        <v>0</v>
      </c>
      <c r="N508" s="259">
        <v>0</v>
      </c>
      <c r="O508" s="259">
        <v>0</v>
      </c>
      <c r="P508" s="257">
        <v>0.27</v>
      </c>
      <c r="Q508" s="240">
        <v>0.27</v>
      </c>
      <c r="R508" s="260">
        <f t="shared" si="29"/>
        <v>0.27</v>
      </c>
      <c r="S508" s="261" t="e">
        <f t="shared" si="31"/>
        <v>#DIV/0!</v>
      </c>
    </row>
    <row r="509" spans="1:21" ht="12" customHeight="1">
      <c r="A509" s="256" t="s">
        <v>364</v>
      </c>
      <c r="B509" s="256" t="s">
        <v>1230</v>
      </c>
      <c r="C509" s="421" t="s">
        <v>128</v>
      </c>
      <c r="D509" s="257">
        <v>0</v>
      </c>
      <c r="E509" s="257">
        <v>0.16</v>
      </c>
      <c r="F509" s="257">
        <v>1.42</v>
      </c>
      <c r="G509" s="258">
        <v>0</v>
      </c>
      <c r="H509" s="258">
        <v>2.77</v>
      </c>
      <c r="I509" s="257">
        <v>3.26</v>
      </c>
      <c r="J509" s="240">
        <v>6.0299999999999994</v>
      </c>
      <c r="K509" s="257">
        <v>0</v>
      </c>
      <c r="L509" s="257">
        <v>0</v>
      </c>
      <c r="M509" s="257">
        <v>0.83</v>
      </c>
      <c r="N509" s="259">
        <v>0</v>
      </c>
      <c r="O509" s="259">
        <v>1.02</v>
      </c>
      <c r="P509" s="257">
        <v>7</v>
      </c>
      <c r="Q509" s="240">
        <v>8.02</v>
      </c>
      <c r="R509" s="260">
        <f t="shared" si="29"/>
        <v>1.9900000000000002</v>
      </c>
      <c r="S509" s="261">
        <f t="shared" si="31"/>
        <v>1.3300165837479272</v>
      </c>
    </row>
    <row r="510" spans="1:21" ht="12" customHeight="1">
      <c r="A510" s="256" t="s">
        <v>337</v>
      </c>
      <c r="B510" s="256" t="s">
        <v>1230</v>
      </c>
      <c r="C510" s="421" t="s">
        <v>128</v>
      </c>
      <c r="D510" s="257">
        <v>0.1</v>
      </c>
      <c r="E510" s="257">
        <v>6.09</v>
      </c>
      <c r="F510" s="257">
        <v>12.92</v>
      </c>
      <c r="G510" s="258">
        <v>0.77</v>
      </c>
      <c r="H510" s="258">
        <v>20.71</v>
      </c>
      <c r="I510" s="257">
        <v>75.52</v>
      </c>
      <c r="J510" s="240">
        <v>96.22999999999999</v>
      </c>
      <c r="K510" s="257">
        <v>0.04</v>
      </c>
      <c r="L510" s="257">
        <v>4.8</v>
      </c>
      <c r="M510" s="257">
        <v>23.11</v>
      </c>
      <c r="N510" s="259">
        <v>2.4500000000000002</v>
      </c>
      <c r="O510" s="259">
        <v>26.23</v>
      </c>
      <c r="P510" s="257">
        <v>82.03</v>
      </c>
      <c r="Q510" s="240">
        <v>108.26</v>
      </c>
      <c r="R510" s="260">
        <f t="shared" si="29"/>
        <v>12.030000000000015</v>
      </c>
      <c r="S510" s="261">
        <f t="shared" si="31"/>
        <v>1.1250129897121481</v>
      </c>
    </row>
    <row r="511" spans="1:21" ht="12" customHeight="1">
      <c r="A511" s="256" t="s">
        <v>528</v>
      </c>
      <c r="B511" s="256" t="s">
        <v>1230</v>
      </c>
      <c r="C511" s="421" t="s">
        <v>558</v>
      </c>
      <c r="D511" s="257">
        <v>0</v>
      </c>
      <c r="E511" s="257">
        <v>0</v>
      </c>
      <c r="F511" s="257">
        <v>0.53</v>
      </c>
      <c r="G511" s="258">
        <v>0</v>
      </c>
      <c r="H511" s="258">
        <v>0.16</v>
      </c>
      <c r="I511" s="257">
        <v>1.47</v>
      </c>
      <c r="J511" s="240">
        <v>1.63</v>
      </c>
      <c r="K511" s="257">
        <v>0</v>
      </c>
      <c r="L511" s="257">
        <v>0</v>
      </c>
      <c r="M511" s="257">
        <v>1.99</v>
      </c>
      <c r="N511" s="259">
        <v>0</v>
      </c>
      <c r="O511" s="259">
        <v>0.18</v>
      </c>
      <c r="P511" s="257">
        <v>2.5299999999999998</v>
      </c>
      <c r="Q511" s="240">
        <v>2.71</v>
      </c>
      <c r="R511" s="260">
        <f t="shared" si="29"/>
        <v>1.08</v>
      </c>
      <c r="S511" s="261">
        <f t="shared" si="31"/>
        <v>1.6625766871165646</v>
      </c>
      <c r="U511" s="234" t="str">
        <f>VLOOKUP(A511,'crop 22'!$A$10:$A$785,1,0)</f>
        <v>BLIZZARD</v>
      </c>
    </row>
    <row r="512" spans="1:21" ht="12" customHeight="1">
      <c r="A512" s="256" t="s">
        <v>590</v>
      </c>
      <c r="B512" s="256" t="s">
        <v>1230</v>
      </c>
      <c r="C512" s="421" t="s">
        <v>211</v>
      </c>
      <c r="D512" s="257">
        <v>0</v>
      </c>
      <c r="E512" s="257">
        <v>0</v>
      </c>
      <c r="F512" s="257">
        <v>0.11</v>
      </c>
      <c r="G512" s="258">
        <v>0</v>
      </c>
      <c r="H512" s="258">
        <v>0</v>
      </c>
      <c r="I512" s="257">
        <v>0.56000000000000005</v>
      </c>
      <c r="J512" s="240">
        <v>0.56000000000000005</v>
      </c>
      <c r="K512" s="257">
        <v>0</v>
      </c>
      <c r="L512" s="257">
        <v>0</v>
      </c>
      <c r="M512" s="257">
        <v>0</v>
      </c>
      <c r="N512" s="259">
        <v>0</v>
      </c>
      <c r="O512" s="259">
        <v>0</v>
      </c>
      <c r="P512" s="257">
        <v>0.39</v>
      </c>
      <c r="Q512" s="240">
        <v>0.39</v>
      </c>
      <c r="R512" s="260">
        <f t="shared" si="29"/>
        <v>-0.17000000000000004</v>
      </c>
      <c r="S512" s="261">
        <f t="shared" si="31"/>
        <v>0.6964285714285714</v>
      </c>
      <c r="U512" s="234" t="str">
        <f>VLOOKUP(A512,'crop 22'!$A$10:$A$785,1,0)</f>
        <v>BUDLIGHT</v>
      </c>
    </row>
    <row r="513" spans="1:21" ht="12" customHeight="1">
      <c r="A513" s="256" t="s">
        <v>476</v>
      </c>
      <c r="B513" s="256" t="s">
        <v>1230</v>
      </c>
      <c r="C513" s="421" t="s">
        <v>124</v>
      </c>
      <c r="D513" s="257">
        <v>0</v>
      </c>
      <c r="E513" s="257">
        <v>0.32</v>
      </c>
      <c r="F513" s="257">
        <v>1.02</v>
      </c>
      <c r="G513" s="258">
        <v>0</v>
      </c>
      <c r="H513" s="258">
        <v>0.69</v>
      </c>
      <c r="I513" s="257">
        <v>5.82</v>
      </c>
      <c r="J513" s="240">
        <v>6.51</v>
      </c>
      <c r="K513" s="257">
        <v>0</v>
      </c>
      <c r="L513" s="257">
        <v>0.04</v>
      </c>
      <c r="M513" s="257">
        <v>1.63</v>
      </c>
      <c r="N513" s="259">
        <v>0</v>
      </c>
      <c r="O513" s="259">
        <v>0.67</v>
      </c>
      <c r="P513" s="257">
        <v>3.97</v>
      </c>
      <c r="Q513" s="240">
        <v>4.6400000000000006</v>
      </c>
      <c r="R513" s="260">
        <f t="shared" si="29"/>
        <v>-1.8699999999999992</v>
      </c>
      <c r="S513" s="261"/>
      <c r="U513" s="234" t="str">
        <f>VLOOKUP(A513,'crop 22'!$A$10:$A$785,1,0)</f>
        <v>ALTARUS</v>
      </c>
    </row>
    <row r="514" spans="1:21" ht="12" customHeight="1">
      <c r="A514" s="256" t="s">
        <v>811</v>
      </c>
      <c r="B514" s="256" t="s">
        <v>1230</v>
      </c>
      <c r="C514" s="421" t="s">
        <v>124</v>
      </c>
      <c r="D514" s="257">
        <v>0</v>
      </c>
      <c r="E514" s="257">
        <v>0</v>
      </c>
      <c r="F514" s="257">
        <v>0</v>
      </c>
      <c r="G514" s="258">
        <v>0</v>
      </c>
      <c r="H514" s="258">
        <v>0.51</v>
      </c>
      <c r="I514" s="257">
        <v>0.9</v>
      </c>
      <c r="J514" s="240">
        <v>1.4100000000000001</v>
      </c>
      <c r="K514" s="257">
        <v>0</v>
      </c>
      <c r="L514" s="257">
        <v>0.66</v>
      </c>
      <c r="M514" s="257">
        <v>0</v>
      </c>
      <c r="N514" s="259">
        <v>0</v>
      </c>
      <c r="O514" s="259">
        <v>1.33</v>
      </c>
      <c r="P514" s="257">
        <v>1.1299999999999999</v>
      </c>
      <c r="Q514" s="240">
        <v>2.46</v>
      </c>
      <c r="R514" s="260">
        <f t="shared" si="29"/>
        <v>1.0499999999999998</v>
      </c>
      <c r="S514" s="261">
        <f t="shared" ref="S514:S540" si="32">Q514/J514</f>
        <v>1.7446808510638296</v>
      </c>
      <c r="U514" s="234" t="str">
        <f>VLOOKUP(A514,'crop 22'!$A$10:$A$785,1,0)</f>
        <v>BELLADONNA</v>
      </c>
    </row>
    <row r="515" spans="1:21" ht="12" customHeight="1">
      <c r="A515" s="256" t="s">
        <v>354</v>
      </c>
      <c r="B515" s="256" t="s">
        <v>1230</v>
      </c>
      <c r="C515" s="421" t="s">
        <v>124</v>
      </c>
      <c r="D515" s="257">
        <v>0.02</v>
      </c>
      <c r="E515" s="257">
        <v>1.58</v>
      </c>
      <c r="F515" s="257">
        <v>1.65</v>
      </c>
      <c r="G515" s="258">
        <v>0</v>
      </c>
      <c r="H515" s="258">
        <v>2.15</v>
      </c>
      <c r="I515" s="257">
        <v>14.26</v>
      </c>
      <c r="J515" s="240">
        <v>16.41</v>
      </c>
      <c r="K515" s="257">
        <v>7.0000000000000007E-2</v>
      </c>
      <c r="L515" s="257">
        <v>0.23</v>
      </c>
      <c r="M515" s="257">
        <v>3.04</v>
      </c>
      <c r="N515" s="259">
        <v>0</v>
      </c>
      <c r="O515" s="259">
        <v>3.56</v>
      </c>
      <c r="P515" s="257">
        <v>12.8</v>
      </c>
      <c r="Q515" s="240">
        <v>16.36</v>
      </c>
      <c r="R515" s="260">
        <f t="shared" si="29"/>
        <v>-5.0000000000000711E-2</v>
      </c>
      <c r="S515" s="261">
        <f t="shared" si="32"/>
        <v>0.99695307739183425</v>
      </c>
      <c r="U515" s="234" t="str">
        <f>VLOOKUP(A515,'crop 22'!$A$10:$A$785,1,0)</f>
        <v>BELLVILLE</v>
      </c>
    </row>
    <row r="516" spans="1:21" ht="12" customHeight="1">
      <c r="A516" s="256" t="s">
        <v>1241</v>
      </c>
      <c r="B516" s="256" t="s">
        <v>1230</v>
      </c>
      <c r="C516" s="421" t="s">
        <v>124</v>
      </c>
      <c r="D516" s="257">
        <v>0</v>
      </c>
      <c r="E516" s="257">
        <v>0.15</v>
      </c>
      <c r="F516" s="257">
        <v>0</v>
      </c>
      <c r="G516" s="258">
        <v>0</v>
      </c>
      <c r="H516" s="258">
        <v>0</v>
      </c>
      <c r="I516" s="257">
        <v>0.05</v>
      </c>
      <c r="J516" s="240">
        <v>0.05</v>
      </c>
      <c r="K516" s="257">
        <v>0.01</v>
      </c>
      <c r="L516" s="257">
        <v>0.02</v>
      </c>
      <c r="M516" s="257">
        <v>0</v>
      </c>
      <c r="N516" s="259">
        <v>0</v>
      </c>
      <c r="O516" s="259">
        <v>0</v>
      </c>
      <c r="P516" s="257">
        <v>0.31</v>
      </c>
      <c r="Q516" s="240">
        <v>0.31</v>
      </c>
      <c r="R516" s="260">
        <f t="shared" si="29"/>
        <v>0.26</v>
      </c>
      <c r="S516" s="261">
        <f t="shared" si="32"/>
        <v>6.1999999999999993</v>
      </c>
      <c r="U516" s="234" t="str">
        <f>VLOOKUP(A516,'crop 22'!$A$10:$A$785,1,0)</f>
        <v>BOLT</v>
      </c>
    </row>
    <row r="517" spans="1:21" ht="12" customHeight="1">
      <c r="A517" s="256" t="s">
        <v>6</v>
      </c>
      <c r="B517" s="256" t="s">
        <v>1230</v>
      </c>
      <c r="C517" s="421" t="s">
        <v>124</v>
      </c>
      <c r="D517" s="257">
        <v>0</v>
      </c>
      <c r="E517" s="257">
        <v>0</v>
      </c>
      <c r="F517" s="257">
        <v>1.65</v>
      </c>
      <c r="G517" s="258">
        <v>0</v>
      </c>
      <c r="H517" s="258">
        <v>1.59</v>
      </c>
      <c r="I517" s="257">
        <v>4.74</v>
      </c>
      <c r="J517" s="240">
        <v>6.33</v>
      </c>
      <c r="K517" s="257">
        <v>0</v>
      </c>
      <c r="L517" s="257">
        <v>0</v>
      </c>
      <c r="M517" s="257">
        <v>1.8</v>
      </c>
      <c r="N517" s="259">
        <v>0</v>
      </c>
      <c r="O517" s="259">
        <v>1.24</v>
      </c>
      <c r="P517" s="257">
        <v>5.7</v>
      </c>
      <c r="Q517" s="240">
        <v>6.94</v>
      </c>
      <c r="R517" s="260">
        <f t="shared" si="29"/>
        <v>0.61000000000000032</v>
      </c>
      <c r="S517" s="261">
        <f t="shared" si="32"/>
        <v>1.0963665086887837</v>
      </c>
      <c r="U517" s="234" t="str">
        <f>VLOOKUP(A517,'crop 22'!$A$10:$A$785,1,0)</f>
        <v>CATINA</v>
      </c>
    </row>
    <row r="518" spans="1:21" ht="12" customHeight="1">
      <c r="A518" s="256" t="s">
        <v>18</v>
      </c>
      <c r="B518" s="256" t="s">
        <v>1230</v>
      </c>
      <c r="C518" s="421" t="s">
        <v>124</v>
      </c>
      <c r="D518" s="257">
        <v>0.13</v>
      </c>
      <c r="E518" s="257">
        <v>3.1</v>
      </c>
      <c r="F518" s="257">
        <v>14.43</v>
      </c>
      <c r="G518" s="258">
        <v>0</v>
      </c>
      <c r="H518" s="258">
        <v>30.76</v>
      </c>
      <c r="I518" s="257">
        <v>66.33</v>
      </c>
      <c r="J518" s="240">
        <v>97.09</v>
      </c>
      <c r="K518" s="257">
        <v>0.08</v>
      </c>
      <c r="L518" s="257">
        <v>3.1</v>
      </c>
      <c r="M518" s="257">
        <v>18.829999999999998</v>
      </c>
      <c r="N518" s="259">
        <v>0</v>
      </c>
      <c r="O518" s="259">
        <v>29.85</v>
      </c>
      <c r="P518" s="257">
        <v>51.49</v>
      </c>
      <c r="Q518" s="240">
        <v>81.34</v>
      </c>
      <c r="R518" s="260">
        <f t="shared" si="29"/>
        <v>-15.75</v>
      </c>
      <c r="S518" s="261">
        <f t="shared" si="32"/>
        <v>0.83777937995674112</v>
      </c>
      <c r="U518" s="234" t="str">
        <f>VLOOKUP(A518,'crop 22'!$A$10:$A$785,1,0)</f>
        <v>CONCA D'OR</v>
      </c>
    </row>
    <row r="519" spans="1:21" ht="12" customHeight="1">
      <c r="A519" s="256" t="s">
        <v>352</v>
      </c>
      <c r="B519" s="256" t="s">
        <v>1230</v>
      </c>
      <c r="C519" s="421" t="s">
        <v>124</v>
      </c>
      <c r="D519" s="257">
        <v>0.02</v>
      </c>
      <c r="E519" s="257">
        <v>1.07</v>
      </c>
      <c r="F519" s="257">
        <v>2.67</v>
      </c>
      <c r="G519" s="258">
        <v>0</v>
      </c>
      <c r="H519" s="258">
        <v>1.21</v>
      </c>
      <c r="I519" s="257">
        <v>10.63</v>
      </c>
      <c r="J519" s="240">
        <v>11.84</v>
      </c>
      <c r="K519" s="257">
        <v>0.01</v>
      </c>
      <c r="L519" s="257">
        <v>1.49</v>
      </c>
      <c r="M519" s="257">
        <v>3.5</v>
      </c>
      <c r="N519" s="259">
        <v>0</v>
      </c>
      <c r="O519" s="259">
        <v>1.18</v>
      </c>
      <c r="P519" s="257">
        <v>12.08</v>
      </c>
      <c r="Q519" s="240">
        <v>13.26</v>
      </c>
      <c r="R519" s="260">
        <f t="shared" si="29"/>
        <v>1.42</v>
      </c>
      <c r="S519" s="261">
        <f t="shared" si="32"/>
        <v>1.1199324324324325</v>
      </c>
      <c r="U519" s="234" t="str">
        <f>VLOOKUP(A519,'crop 22'!$A$10:$A$785,1,0)</f>
        <v>ELDORET</v>
      </c>
    </row>
    <row r="520" spans="1:21" ht="12" customHeight="1">
      <c r="A520" s="256" t="s">
        <v>614</v>
      </c>
      <c r="B520" s="256" t="s">
        <v>1230</v>
      </c>
      <c r="C520" s="421" t="s">
        <v>124</v>
      </c>
      <c r="D520" s="257">
        <v>0</v>
      </c>
      <c r="E520" s="257">
        <v>0.49</v>
      </c>
      <c r="F520" s="257">
        <v>0</v>
      </c>
      <c r="G520" s="258">
        <v>0</v>
      </c>
      <c r="H520" s="258">
        <v>2.0699999999999998</v>
      </c>
      <c r="I520" s="257">
        <v>3.24</v>
      </c>
      <c r="J520" s="240">
        <v>5.3100000000000005</v>
      </c>
      <c r="K520" s="257">
        <v>0</v>
      </c>
      <c r="L520" s="257">
        <v>0</v>
      </c>
      <c r="M520" s="257">
        <v>0.46</v>
      </c>
      <c r="N520" s="259">
        <v>0</v>
      </c>
      <c r="O520" s="259">
        <v>0.82</v>
      </c>
      <c r="P520" s="257">
        <v>1.36</v>
      </c>
      <c r="Q520" s="240">
        <v>2.1800000000000002</v>
      </c>
      <c r="R520" s="260">
        <f t="shared" si="29"/>
        <v>-3.1300000000000003</v>
      </c>
      <c r="S520" s="261">
        <f t="shared" si="32"/>
        <v>0.41054613935969869</v>
      </c>
      <c r="U520" s="234" t="str">
        <f>VLOOKUP(A520,'crop 22'!$A$10:$A$785,1,0)</f>
        <v>GOLD CITY</v>
      </c>
    </row>
    <row r="521" spans="1:21" ht="12" customHeight="1">
      <c r="A521" s="256" t="s">
        <v>32</v>
      </c>
      <c r="B521" s="256" t="s">
        <v>1230</v>
      </c>
      <c r="C521" s="421" t="s">
        <v>124</v>
      </c>
      <c r="D521" s="257">
        <v>7.0000000000000007E-2</v>
      </c>
      <c r="E521" s="257">
        <v>0</v>
      </c>
      <c r="F521" s="257">
        <v>9.01</v>
      </c>
      <c r="G521" s="258">
        <v>0</v>
      </c>
      <c r="H521" s="258">
        <v>6.75</v>
      </c>
      <c r="I521" s="257">
        <v>32.53</v>
      </c>
      <c r="J521" s="240">
        <v>39.28</v>
      </c>
      <c r="K521" s="257">
        <v>7.0000000000000007E-2</v>
      </c>
      <c r="L521" s="257">
        <v>0.34</v>
      </c>
      <c r="M521" s="257">
        <v>9.3800000000000008</v>
      </c>
      <c r="N521" s="259">
        <v>0</v>
      </c>
      <c r="O521" s="259">
        <v>11.02</v>
      </c>
      <c r="P521" s="257">
        <v>29.21</v>
      </c>
      <c r="Q521" s="240">
        <v>40.230000000000004</v>
      </c>
      <c r="R521" s="260">
        <f t="shared" si="29"/>
        <v>0.95000000000000284</v>
      </c>
      <c r="S521" s="261">
        <f t="shared" si="32"/>
        <v>1.02418533604888</v>
      </c>
      <c r="U521" s="234" t="str">
        <f>VLOOKUP(A521,'crop 22'!$A$10:$A$785,1,0)</f>
        <v>MANISSA</v>
      </c>
    </row>
    <row r="522" spans="1:21" ht="12" customHeight="1">
      <c r="A522" s="256" t="s">
        <v>333</v>
      </c>
      <c r="B522" s="256" t="s">
        <v>1230</v>
      </c>
      <c r="C522" s="421" t="s">
        <v>124</v>
      </c>
      <c r="D522" s="257">
        <v>0</v>
      </c>
      <c r="E522" s="257">
        <v>0</v>
      </c>
      <c r="F522" s="257">
        <v>0</v>
      </c>
      <c r="G522" s="258">
        <v>0</v>
      </c>
      <c r="H522" s="258">
        <v>0</v>
      </c>
      <c r="I522" s="257">
        <v>0.71</v>
      </c>
      <c r="J522" s="240">
        <v>0.71</v>
      </c>
      <c r="K522" s="257">
        <v>0</v>
      </c>
      <c r="L522" s="257">
        <v>0</v>
      </c>
      <c r="M522" s="257">
        <v>0</v>
      </c>
      <c r="N522" s="259">
        <v>0</v>
      </c>
      <c r="O522" s="259">
        <v>0</v>
      </c>
      <c r="P522" s="257">
        <v>0</v>
      </c>
      <c r="Q522" s="240">
        <v>0</v>
      </c>
      <c r="R522" s="260">
        <f t="shared" si="29"/>
        <v>-0.71</v>
      </c>
      <c r="S522" s="261">
        <f t="shared" si="32"/>
        <v>0</v>
      </c>
      <c r="U522" s="234" t="str">
        <f>VLOOKUP(A522,'crop 22'!$A$10:$A$785,1,0)</f>
        <v>OUTBACK</v>
      </c>
    </row>
    <row r="523" spans="1:21" ht="12" customHeight="1">
      <c r="A523" s="256" t="s">
        <v>813</v>
      </c>
      <c r="B523" s="256" t="s">
        <v>1230</v>
      </c>
      <c r="C523" s="421" t="s">
        <v>124</v>
      </c>
      <c r="D523" s="257">
        <v>0</v>
      </c>
      <c r="E523" s="257">
        <v>0</v>
      </c>
      <c r="F523" s="257">
        <v>0</v>
      </c>
      <c r="G523" s="258">
        <v>0</v>
      </c>
      <c r="H523" s="258">
        <v>0</v>
      </c>
      <c r="I523" s="257">
        <v>1.1100000000000001</v>
      </c>
      <c r="J523" s="240">
        <v>1.1100000000000001</v>
      </c>
      <c r="K523" s="257">
        <v>0</v>
      </c>
      <c r="L523" s="257">
        <v>0</v>
      </c>
      <c r="M523" s="257">
        <v>0</v>
      </c>
      <c r="N523" s="259">
        <v>0</v>
      </c>
      <c r="O523" s="259">
        <v>0</v>
      </c>
      <c r="P523" s="257">
        <v>0.72</v>
      </c>
      <c r="Q523" s="240">
        <v>0.72</v>
      </c>
      <c r="R523" s="260">
        <f t="shared" si="29"/>
        <v>-0.39000000000000012</v>
      </c>
      <c r="S523" s="261">
        <f t="shared" si="32"/>
        <v>0.64864864864864857</v>
      </c>
      <c r="U523" s="234" t="str">
        <f>VLOOKUP(A523,'crop 22'!$A$10:$A$785,1,0)</f>
        <v>SEDONA</v>
      </c>
    </row>
    <row r="524" spans="1:21" ht="12" customHeight="1">
      <c r="A524" s="256" t="s">
        <v>2</v>
      </c>
      <c r="B524" s="256" t="s">
        <v>1230</v>
      </c>
      <c r="C524" s="421" t="s">
        <v>124</v>
      </c>
      <c r="D524" s="257">
        <v>0.01</v>
      </c>
      <c r="E524" s="257">
        <v>0</v>
      </c>
      <c r="F524" s="257">
        <v>0</v>
      </c>
      <c r="G524" s="258">
        <v>0</v>
      </c>
      <c r="H524" s="258">
        <v>0.72</v>
      </c>
      <c r="I524" s="257">
        <v>2.77</v>
      </c>
      <c r="J524" s="240">
        <v>3.49</v>
      </c>
      <c r="K524" s="257">
        <v>0</v>
      </c>
      <c r="L524" s="257">
        <v>0</v>
      </c>
      <c r="M524" s="257">
        <v>0.14000000000000001</v>
      </c>
      <c r="N524" s="259">
        <v>0</v>
      </c>
      <c r="O524" s="259">
        <v>0.32</v>
      </c>
      <c r="P524" s="257">
        <v>1.17</v>
      </c>
      <c r="Q524" s="240">
        <v>1.49</v>
      </c>
      <c r="R524" s="260">
        <f t="shared" si="29"/>
        <v>-2</v>
      </c>
      <c r="S524" s="261">
        <f t="shared" si="32"/>
        <v>0.42693409742120342</v>
      </c>
      <c r="U524" s="234" t="str">
        <f>VLOOKUP(A524,'crop 22'!$A$10:$A$785,1,0)</f>
        <v>SERANO</v>
      </c>
    </row>
    <row r="525" spans="1:21" ht="12" customHeight="1">
      <c r="A525" s="256" t="s">
        <v>532</v>
      </c>
      <c r="B525" s="256" t="s">
        <v>1230</v>
      </c>
      <c r="C525" s="421" t="s">
        <v>124</v>
      </c>
      <c r="D525" s="257">
        <v>0</v>
      </c>
      <c r="E525" s="257">
        <v>0.77</v>
      </c>
      <c r="F525" s="257">
        <v>1.93</v>
      </c>
      <c r="G525" s="258">
        <v>0</v>
      </c>
      <c r="H525" s="258">
        <v>0.21</v>
      </c>
      <c r="I525" s="257">
        <v>6.27</v>
      </c>
      <c r="J525" s="240">
        <v>6.4799999999999995</v>
      </c>
      <c r="K525" s="257">
        <v>0</v>
      </c>
      <c r="L525" s="257">
        <v>0</v>
      </c>
      <c r="M525" s="257">
        <v>2.9</v>
      </c>
      <c r="N525" s="259">
        <v>0</v>
      </c>
      <c r="O525" s="259">
        <v>0.9</v>
      </c>
      <c r="P525" s="257">
        <v>8.66</v>
      </c>
      <c r="Q525" s="240">
        <v>9.56</v>
      </c>
      <c r="R525" s="260">
        <f t="shared" si="29"/>
        <v>3.080000000000001</v>
      </c>
      <c r="S525" s="261">
        <f t="shared" si="32"/>
        <v>1.4753086419753088</v>
      </c>
    </row>
    <row r="526" spans="1:21" ht="12" customHeight="1">
      <c r="A526" s="256" t="s">
        <v>214</v>
      </c>
      <c r="B526" s="256" t="s">
        <v>1230</v>
      </c>
      <c r="C526" s="421" t="s">
        <v>124</v>
      </c>
      <c r="D526" s="257">
        <v>0</v>
      </c>
      <c r="E526" s="257">
        <v>0.04</v>
      </c>
      <c r="F526" s="257">
        <v>0.99</v>
      </c>
      <c r="G526" s="258">
        <v>0</v>
      </c>
      <c r="H526" s="258">
        <v>0.52</v>
      </c>
      <c r="I526" s="257">
        <v>2.99</v>
      </c>
      <c r="J526" s="240">
        <v>3.5100000000000002</v>
      </c>
      <c r="K526" s="257">
        <v>0</v>
      </c>
      <c r="L526" s="257">
        <v>0</v>
      </c>
      <c r="M526" s="257">
        <v>0.28999999999999998</v>
      </c>
      <c r="N526" s="259">
        <v>0</v>
      </c>
      <c r="O526" s="259">
        <v>0</v>
      </c>
      <c r="P526" s="257">
        <v>2.5099999999999998</v>
      </c>
      <c r="Q526" s="240">
        <v>2.5099999999999998</v>
      </c>
      <c r="R526" s="260">
        <f t="shared" si="29"/>
        <v>-1.0000000000000004</v>
      </c>
      <c r="S526" s="261">
        <f t="shared" si="32"/>
        <v>0.71509971509971504</v>
      </c>
    </row>
    <row r="527" spans="1:21" ht="12" customHeight="1">
      <c r="A527" s="256" t="s">
        <v>55</v>
      </c>
      <c r="B527" s="256" t="s">
        <v>1230</v>
      </c>
      <c r="C527" s="421" t="s">
        <v>124</v>
      </c>
      <c r="D527" s="257">
        <v>0.02</v>
      </c>
      <c r="E527" s="257">
        <v>3.51</v>
      </c>
      <c r="F527" s="257">
        <v>4.7699999999999996</v>
      </c>
      <c r="G527" s="258">
        <v>0</v>
      </c>
      <c r="H527" s="258">
        <v>11.22</v>
      </c>
      <c r="I527" s="257">
        <v>26.61</v>
      </c>
      <c r="J527" s="240">
        <v>37.83</v>
      </c>
      <c r="K527" s="257">
        <v>0</v>
      </c>
      <c r="L527" s="257">
        <v>1.38</v>
      </c>
      <c r="M527" s="257">
        <v>8.93</v>
      </c>
      <c r="N527" s="259">
        <v>0</v>
      </c>
      <c r="O527" s="259">
        <v>8.31</v>
      </c>
      <c r="P527" s="257">
        <v>27.13</v>
      </c>
      <c r="Q527" s="240">
        <v>35.44</v>
      </c>
      <c r="R527" s="260">
        <f t="shared" si="29"/>
        <v>-2.3900000000000006</v>
      </c>
      <c r="S527" s="261">
        <f t="shared" si="32"/>
        <v>0.93682262754427703</v>
      </c>
    </row>
    <row r="528" spans="1:21" ht="12" customHeight="1">
      <c r="A528" s="256" t="s">
        <v>318</v>
      </c>
      <c r="B528" s="256" t="s">
        <v>1281</v>
      </c>
      <c r="C528" s="421" t="s">
        <v>132</v>
      </c>
      <c r="D528" s="257">
        <v>0</v>
      </c>
      <c r="E528" s="257">
        <v>0.31</v>
      </c>
      <c r="F528" s="257">
        <v>7.0000000000000007E-2</v>
      </c>
      <c r="G528" s="258">
        <v>0</v>
      </c>
      <c r="H528" s="258">
        <v>0</v>
      </c>
      <c r="I528" s="257">
        <v>0.7</v>
      </c>
      <c r="J528" s="240">
        <v>0.7</v>
      </c>
      <c r="K528" s="257">
        <v>0</v>
      </c>
      <c r="L528" s="257">
        <v>0</v>
      </c>
      <c r="M528" s="257">
        <v>0</v>
      </c>
      <c r="N528" s="259">
        <v>0</v>
      </c>
      <c r="O528" s="259">
        <v>0</v>
      </c>
      <c r="P528" s="257">
        <v>0</v>
      </c>
      <c r="Q528" s="240">
        <v>0</v>
      </c>
      <c r="R528" s="260">
        <f t="shared" si="29"/>
        <v>-0.7</v>
      </c>
      <c r="S528" s="261">
        <f t="shared" si="32"/>
        <v>0</v>
      </c>
      <c r="U528" s="234" t="str">
        <f>VLOOKUP(A528,'crop 22'!$A$10:$A$785,1,0)</f>
        <v>LANCIFOLIUM</v>
      </c>
    </row>
    <row r="529" spans="1:21" ht="12" customHeight="1">
      <c r="A529" s="256" t="s">
        <v>840</v>
      </c>
      <c r="B529" s="256" t="s">
        <v>1281</v>
      </c>
      <c r="C529" s="421" t="s">
        <v>127</v>
      </c>
      <c r="D529" s="257">
        <v>0</v>
      </c>
      <c r="E529" s="257">
        <v>0</v>
      </c>
      <c r="F529" s="257">
        <v>0</v>
      </c>
      <c r="G529" s="258">
        <v>0</v>
      </c>
      <c r="H529" s="258">
        <v>0.48</v>
      </c>
      <c r="I529" s="257">
        <v>0.57999999999999996</v>
      </c>
      <c r="J529" s="240">
        <v>1.06</v>
      </c>
      <c r="K529" s="257">
        <v>0</v>
      </c>
      <c r="L529" s="257">
        <v>0</v>
      </c>
      <c r="M529" s="257">
        <v>0</v>
      </c>
      <c r="N529" s="259">
        <v>0</v>
      </c>
      <c r="O529" s="259">
        <v>0</v>
      </c>
      <c r="P529" s="257">
        <v>0</v>
      </c>
      <c r="Q529" s="240">
        <v>0</v>
      </c>
      <c r="R529" s="260">
        <f t="shared" si="29"/>
        <v>-1.06</v>
      </c>
      <c r="S529" s="261">
        <f t="shared" si="32"/>
        <v>0</v>
      </c>
    </row>
    <row r="530" spans="1:21" ht="12" customHeight="1">
      <c r="A530" s="256" t="s">
        <v>1236</v>
      </c>
      <c r="B530" s="256" t="s">
        <v>1234</v>
      </c>
      <c r="C530" s="421" t="s">
        <v>132</v>
      </c>
      <c r="D530" s="257">
        <v>0.01</v>
      </c>
      <c r="E530" s="257">
        <v>1.31</v>
      </c>
      <c r="F530" s="257">
        <v>0</v>
      </c>
      <c r="G530" s="258">
        <v>0</v>
      </c>
      <c r="H530" s="258">
        <v>0</v>
      </c>
      <c r="I530" s="257">
        <v>2.33</v>
      </c>
      <c r="J530" s="240">
        <v>2.33</v>
      </c>
      <c r="K530" s="257">
        <v>0.01</v>
      </c>
      <c r="L530" s="257">
        <v>1.68</v>
      </c>
      <c r="M530" s="257">
        <v>0</v>
      </c>
      <c r="N530" s="259">
        <v>0</v>
      </c>
      <c r="O530" s="259">
        <v>0</v>
      </c>
      <c r="P530" s="257">
        <v>3.89</v>
      </c>
      <c r="Q530" s="240">
        <v>3.89</v>
      </c>
      <c r="R530" s="260">
        <f t="shared" si="29"/>
        <v>1.56</v>
      </c>
      <c r="S530" s="261">
        <f t="shared" si="32"/>
        <v>1.6695278969957081</v>
      </c>
      <c r="U530" s="234" t="str">
        <f>VLOOKUP(A530,'crop 22'!$A$10:$A$785,1,0)</f>
        <v>BAZIN</v>
      </c>
    </row>
    <row r="531" spans="1:21" ht="12" customHeight="1">
      <c r="A531" s="256" t="s">
        <v>1302</v>
      </c>
      <c r="B531" s="256" t="s">
        <v>1234</v>
      </c>
      <c r="C531" s="421" t="s">
        <v>1369</v>
      </c>
      <c r="D531" s="257">
        <v>0</v>
      </c>
      <c r="E531" s="257">
        <v>0</v>
      </c>
      <c r="F531" s="257">
        <v>0</v>
      </c>
      <c r="G531" s="258">
        <v>0</v>
      </c>
      <c r="H531" s="258">
        <v>0</v>
      </c>
      <c r="I531" s="257">
        <v>0</v>
      </c>
      <c r="J531" s="240">
        <v>0</v>
      </c>
      <c r="K531" s="257">
        <v>0.01</v>
      </c>
      <c r="L531" s="257">
        <v>0</v>
      </c>
      <c r="M531" s="257">
        <v>0</v>
      </c>
      <c r="N531" s="259">
        <v>0</v>
      </c>
      <c r="O531" s="259">
        <v>0</v>
      </c>
      <c r="P531" s="257">
        <v>0.06</v>
      </c>
      <c r="Q531" s="240">
        <v>0.06</v>
      </c>
      <c r="R531" s="260">
        <f t="shared" si="29"/>
        <v>0.06</v>
      </c>
      <c r="S531" s="261" t="e">
        <f t="shared" si="32"/>
        <v>#DIV/0!</v>
      </c>
      <c r="U531" s="234" t="str">
        <f>VLOOKUP(A531,'crop 22'!$A$10:$A$785,1,0)</f>
        <v>MERLINGH</v>
      </c>
    </row>
    <row r="532" spans="1:21" ht="12" customHeight="1">
      <c r="A532" s="256" t="s">
        <v>1332</v>
      </c>
      <c r="B532" s="256" t="s">
        <v>1234</v>
      </c>
      <c r="C532" s="421" t="s">
        <v>1369</v>
      </c>
      <c r="D532" s="257">
        <v>0.02</v>
      </c>
      <c r="E532" s="257">
        <v>0.88</v>
      </c>
      <c r="F532" s="257">
        <v>0</v>
      </c>
      <c r="G532" s="258">
        <v>0</v>
      </c>
      <c r="H532" s="258">
        <v>0</v>
      </c>
      <c r="I532" s="257">
        <v>0.59</v>
      </c>
      <c r="J532" s="240">
        <v>0.59</v>
      </c>
      <c r="K532" s="257">
        <v>0.02</v>
      </c>
      <c r="L532" s="257">
        <v>0.62</v>
      </c>
      <c r="M532" s="257">
        <v>0</v>
      </c>
      <c r="N532" s="259">
        <v>0</v>
      </c>
      <c r="O532" s="259">
        <v>0</v>
      </c>
      <c r="P532" s="257">
        <v>2.1800000000000002</v>
      </c>
      <c r="Q532" s="240">
        <v>2.1800000000000002</v>
      </c>
      <c r="R532" s="260">
        <f t="shared" si="29"/>
        <v>1.5900000000000003</v>
      </c>
      <c r="S532" s="261">
        <f t="shared" si="32"/>
        <v>3.6949152542372885</v>
      </c>
      <c r="U532" s="234" t="str">
        <f>VLOOKUP(A532,'crop 22'!$A$10:$A$785,1,0)</f>
        <v>SENTOSA</v>
      </c>
    </row>
    <row r="533" spans="1:21" ht="12" customHeight="1">
      <c r="A533" s="256" t="s">
        <v>598</v>
      </c>
      <c r="B533" s="256" t="s">
        <v>1234</v>
      </c>
      <c r="C533" s="421" t="s">
        <v>130</v>
      </c>
      <c r="D533" s="257">
        <v>0</v>
      </c>
      <c r="E533" s="257">
        <v>0.5</v>
      </c>
      <c r="F533" s="257">
        <v>0</v>
      </c>
      <c r="G533" s="258">
        <v>0</v>
      </c>
      <c r="H533" s="258">
        <v>0</v>
      </c>
      <c r="I533" s="257">
        <v>0.76</v>
      </c>
      <c r="J533" s="240">
        <v>0.76</v>
      </c>
      <c r="K533" s="257">
        <v>0</v>
      </c>
      <c r="L533" s="257">
        <v>0.76</v>
      </c>
      <c r="M533" s="257">
        <v>0</v>
      </c>
      <c r="N533" s="259">
        <v>0</v>
      </c>
      <c r="O533" s="259">
        <v>0</v>
      </c>
      <c r="P533" s="257">
        <v>2.5</v>
      </c>
      <c r="Q533" s="240">
        <v>2.5</v>
      </c>
      <c r="R533" s="260">
        <f t="shared" si="29"/>
        <v>1.74</v>
      </c>
      <c r="S533" s="261">
        <f t="shared" si="32"/>
        <v>3.2894736842105261</v>
      </c>
      <c r="T533" s="336"/>
      <c r="U533" s="336" t="str">
        <f>VLOOKUP(A533,'crop 22'!$A$10:$A$785,1,0)</f>
        <v>BATALEON</v>
      </c>
    </row>
    <row r="534" spans="1:21" ht="12" customHeight="1">
      <c r="A534" s="256" t="s">
        <v>1345</v>
      </c>
      <c r="B534" s="256" t="s">
        <v>1234</v>
      </c>
      <c r="C534" s="421" t="s">
        <v>1368</v>
      </c>
      <c r="D534" s="257">
        <v>0</v>
      </c>
      <c r="E534" s="257">
        <v>0.64</v>
      </c>
      <c r="F534" s="257">
        <v>0</v>
      </c>
      <c r="G534" s="258">
        <v>0</v>
      </c>
      <c r="H534" s="258">
        <v>0</v>
      </c>
      <c r="I534" s="257">
        <v>0.83</v>
      </c>
      <c r="J534" s="240">
        <v>0.83</v>
      </c>
      <c r="K534" s="257">
        <v>0.05</v>
      </c>
      <c r="L534" s="257">
        <v>1.18</v>
      </c>
      <c r="M534" s="257">
        <v>0</v>
      </c>
      <c r="N534" s="259">
        <v>0</v>
      </c>
      <c r="O534" s="259">
        <v>0</v>
      </c>
      <c r="P534" s="257">
        <v>1.89</v>
      </c>
      <c r="Q534" s="240">
        <v>1.89</v>
      </c>
      <c r="R534" s="260">
        <f t="shared" si="29"/>
        <v>1.06</v>
      </c>
      <c r="S534" s="261">
        <f t="shared" si="32"/>
        <v>2.2771084337349397</v>
      </c>
    </row>
    <row r="535" spans="1:21" ht="12" customHeight="1">
      <c r="A535" s="256" t="s">
        <v>604</v>
      </c>
      <c r="B535" s="256" t="s">
        <v>1234</v>
      </c>
      <c r="C535" s="421" t="s">
        <v>124</v>
      </c>
      <c r="D535" s="257">
        <v>0</v>
      </c>
      <c r="E535" s="257">
        <v>0.83</v>
      </c>
      <c r="F535" s="257">
        <v>0</v>
      </c>
      <c r="G535" s="258">
        <v>0</v>
      </c>
      <c r="H535" s="258">
        <v>0</v>
      </c>
      <c r="I535" s="257">
        <v>2.46</v>
      </c>
      <c r="J535" s="240">
        <v>2.46</v>
      </c>
      <c r="K535" s="257">
        <v>0</v>
      </c>
      <c r="L535" s="257">
        <v>1.1000000000000001</v>
      </c>
      <c r="M535" s="257">
        <v>0</v>
      </c>
      <c r="N535" s="259">
        <v>0</v>
      </c>
      <c r="O535" s="259">
        <v>0</v>
      </c>
      <c r="P535" s="257">
        <v>2.5099999999999998</v>
      </c>
      <c r="Q535" s="240">
        <v>2.5099999999999998</v>
      </c>
      <c r="R535" s="260">
        <f t="shared" si="29"/>
        <v>4.9999999999999822E-2</v>
      </c>
      <c r="S535" s="261">
        <f t="shared" si="32"/>
        <v>1.0203252032520325</v>
      </c>
      <c r="U535" s="234" t="str">
        <f>VLOOKUP(A535,'crop 22'!$A$10:$A$785,1,0)</f>
        <v>FUENTA</v>
      </c>
    </row>
    <row r="536" spans="1:21" ht="12" customHeight="1">
      <c r="A536" s="256" t="s">
        <v>1278</v>
      </c>
      <c r="B536" s="256" t="s">
        <v>1234</v>
      </c>
      <c r="C536" s="421" t="s">
        <v>124</v>
      </c>
      <c r="D536" s="257">
        <v>0.03</v>
      </c>
      <c r="E536" s="257">
        <v>0.33</v>
      </c>
      <c r="F536" s="257">
        <v>0</v>
      </c>
      <c r="G536" s="258">
        <v>0</v>
      </c>
      <c r="H536" s="258">
        <v>0</v>
      </c>
      <c r="I536" s="257">
        <v>0.47</v>
      </c>
      <c r="J536" s="240">
        <v>0.47</v>
      </c>
      <c r="K536" s="257">
        <v>0.03</v>
      </c>
      <c r="L536" s="257">
        <v>0.89</v>
      </c>
      <c r="M536" s="257">
        <v>0</v>
      </c>
      <c r="N536" s="259">
        <v>0</v>
      </c>
      <c r="O536" s="259">
        <v>0</v>
      </c>
      <c r="P536" s="257">
        <v>1.54</v>
      </c>
      <c r="Q536" s="240">
        <v>1.54</v>
      </c>
      <c r="R536" s="260">
        <f t="shared" si="29"/>
        <v>1.07</v>
      </c>
      <c r="S536" s="261">
        <f t="shared" si="32"/>
        <v>3.2765957446808511</v>
      </c>
      <c r="U536" s="234" t="str">
        <f>VLOOKUP(A536,'crop 22'!$A$10:$A$785,1,0)</f>
        <v>KESLA</v>
      </c>
    </row>
    <row r="537" spans="1:21" ht="12" customHeight="1">
      <c r="A537" s="256" t="s">
        <v>1339</v>
      </c>
      <c r="B537" s="256" t="s">
        <v>1234</v>
      </c>
      <c r="C537" s="421" t="s">
        <v>1362</v>
      </c>
      <c r="D537" s="257">
        <v>0</v>
      </c>
      <c r="E537" s="257">
        <v>0</v>
      </c>
      <c r="F537" s="257">
        <v>0</v>
      </c>
      <c r="G537" s="258">
        <v>0</v>
      </c>
      <c r="H537" s="258">
        <v>0</v>
      </c>
      <c r="I537" s="257">
        <v>0</v>
      </c>
      <c r="J537" s="240">
        <v>0</v>
      </c>
      <c r="K537" s="257">
        <v>0.02</v>
      </c>
      <c r="L537" s="257">
        <v>0</v>
      </c>
      <c r="M537" s="257">
        <v>0</v>
      </c>
      <c r="N537" s="259">
        <v>0</v>
      </c>
      <c r="O537" s="259">
        <v>0</v>
      </c>
      <c r="P537" s="257">
        <v>0.17</v>
      </c>
      <c r="Q537" s="240">
        <v>0.17</v>
      </c>
      <c r="R537" s="260">
        <f t="shared" si="29"/>
        <v>0.17</v>
      </c>
      <c r="S537" s="261" t="e">
        <f t="shared" si="32"/>
        <v>#DIV/0!</v>
      </c>
      <c r="U537" s="234" t="str">
        <f>VLOOKUP(A537,'crop 22'!$A$10:$A$785,1,0)</f>
        <v>SUSTAIN</v>
      </c>
    </row>
    <row r="538" spans="1:21" ht="12" customHeight="1">
      <c r="A538" s="256" t="s">
        <v>1342</v>
      </c>
      <c r="B538" s="256" t="s">
        <v>1234</v>
      </c>
      <c r="C538" s="421" t="s">
        <v>1362</v>
      </c>
      <c r="D538" s="257">
        <v>0</v>
      </c>
      <c r="E538" s="257">
        <v>0</v>
      </c>
      <c r="F538" s="257">
        <v>0</v>
      </c>
      <c r="G538" s="258">
        <v>0</v>
      </c>
      <c r="H538" s="258">
        <v>0</v>
      </c>
      <c r="I538" s="257">
        <v>0</v>
      </c>
      <c r="J538" s="240">
        <v>0</v>
      </c>
      <c r="K538" s="257">
        <v>0.03</v>
      </c>
      <c r="L538" s="257">
        <v>0</v>
      </c>
      <c r="M538" s="257">
        <v>0</v>
      </c>
      <c r="N538" s="259">
        <v>0</v>
      </c>
      <c r="O538" s="259">
        <v>0</v>
      </c>
      <c r="P538" s="257">
        <v>0.06</v>
      </c>
      <c r="Q538" s="240">
        <v>0.06</v>
      </c>
      <c r="R538" s="260">
        <f t="shared" si="29"/>
        <v>0.06</v>
      </c>
      <c r="S538" s="261" t="e">
        <f t="shared" si="32"/>
        <v>#DIV/0!</v>
      </c>
    </row>
    <row r="539" spans="1:21" ht="12" customHeight="1">
      <c r="A539" s="256" t="s">
        <v>1352</v>
      </c>
      <c r="B539" s="256"/>
      <c r="C539" s="421"/>
      <c r="D539" s="257">
        <v>3.41</v>
      </c>
      <c r="E539" s="257">
        <v>9.01</v>
      </c>
      <c r="F539" s="257">
        <v>3.76</v>
      </c>
      <c r="G539" s="258">
        <v>0.03</v>
      </c>
      <c r="H539" s="258">
        <v>1.43</v>
      </c>
      <c r="I539" s="257">
        <v>21.15</v>
      </c>
      <c r="J539" s="240">
        <v>22.58</v>
      </c>
      <c r="K539" s="257">
        <v>3.02</v>
      </c>
      <c r="L539" s="257">
        <v>3.22</v>
      </c>
      <c r="M539" s="257">
        <v>4.29</v>
      </c>
      <c r="N539" s="259">
        <v>0.36</v>
      </c>
      <c r="O539" s="259">
        <v>1.91</v>
      </c>
      <c r="P539" s="257">
        <v>23</v>
      </c>
      <c r="Q539" s="240">
        <v>24.91</v>
      </c>
      <c r="R539" s="260">
        <f t="shared" si="29"/>
        <v>2.3300000000000018</v>
      </c>
      <c r="S539" s="261">
        <f t="shared" si="32"/>
        <v>1.1031886625332152</v>
      </c>
    </row>
    <row r="540" spans="1:21" ht="12" customHeight="1">
      <c r="A540" s="256" t="s">
        <v>1351</v>
      </c>
      <c r="B540" s="256"/>
      <c r="C540" s="421"/>
      <c r="D540" s="257">
        <v>0.6</v>
      </c>
      <c r="E540" s="257">
        <v>53.48</v>
      </c>
      <c r="F540" s="257">
        <v>87.28</v>
      </c>
      <c r="G540" s="258">
        <v>1</v>
      </c>
      <c r="H540" s="258">
        <v>44.77</v>
      </c>
      <c r="I540" s="257">
        <v>478.88</v>
      </c>
      <c r="J540" s="240">
        <v>523.65</v>
      </c>
      <c r="K540" s="257">
        <v>1.03</v>
      </c>
      <c r="L540" s="257">
        <v>50.34</v>
      </c>
      <c r="M540" s="257">
        <v>76.819999999999993</v>
      </c>
      <c r="N540" s="259">
        <v>0.25</v>
      </c>
      <c r="O540" s="259">
        <v>52.02</v>
      </c>
      <c r="P540" s="257">
        <v>498.85</v>
      </c>
      <c r="Q540" s="240">
        <v>550.87</v>
      </c>
      <c r="R540" s="260">
        <f t="shared" si="29"/>
        <v>27.220000000000027</v>
      </c>
      <c r="S540" s="261">
        <f t="shared" si="32"/>
        <v>1.0519812852095867</v>
      </c>
    </row>
  </sheetData>
  <sortState ref="A11:U540">
    <sortCondition ref="B11:B540"/>
    <sortCondition ref="C11:C540"/>
    <sortCondition ref="A11:A540"/>
  </sortState>
  <mergeCells count="3">
    <mergeCell ref="A1:Q1"/>
    <mergeCell ref="D2:P2"/>
    <mergeCell ref="D3:P7"/>
  </mergeCells>
  <phoneticPr fontId="5"/>
  <conditionalFormatting sqref="S541:S1048576 S1:S1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2:S54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:R54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51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AJ795"/>
  <sheetViews>
    <sheetView view="pageBreakPreview" topLeftCell="A592" zoomScale="60" zoomScaleNormal="80" workbookViewId="0">
      <selection activeCell="A619" sqref="A619:XFD619"/>
    </sheetView>
  </sheetViews>
  <sheetFormatPr defaultRowHeight="20.100000000000001" customHeight="1"/>
  <cols>
    <col min="1" max="2" width="20" style="882" customWidth="1"/>
    <col min="3" max="4" width="9" style="882" customWidth="1"/>
    <col min="5" max="19" width="12.625" style="882" customWidth="1"/>
    <col min="20" max="16384" width="9" style="882"/>
  </cols>
  <sheetData>
    <row r="1" spans="1:19" ht="20.100000000000001" customHeight="1">
      <c r="A1" s="876"/>
      <c r="B1" s="877"/>
      <c r="C1" s="876"/>
      <c r="D1" s="878"/>
      <c r="E1" s="876"/>
      <c r="F1" s="876"/>
      <c r="G1" s="876"/>
      <c r="H1" s="876"/>
      <c r="I1" s="876"/>
      <c r="J1" s="879"/>
      <c r="K1" s="880"/>
      <c r="L1" s="876"/>
      <c r="M1" s="876"/>
      <c r="N1" s="876"/>
      <c r="O1" s="876"/>
      <c r="P1" s="876"/>
      <c r="Q1" s="881"/>
      <c r="R1" s="1392">
        <v>45127</v>
      </c>
      <c r="S1" s="1392"/>
    </row>
    <row r="2" spans="1:19" ht="20.100000000000001" customHeight="1">
      <c r="A2" s="883"/>
      <c r="B2" s="876"/>
      <c r="C2" s="876"/>
      <c r="D2" s="878"/>
      <c r="E2" s="876"/>
      <c r="F2" s="876"/>
      <c r="G2" s="876"/>
      <c r="H2" s="876"/>
      <c r="I2" s="876"/>
      <c r="J2" s="879"/>
      <c r="K2" s="880"/>
      <c r="L2" s="876"/>
      <c r="M2" s="876"/>
      <c r="N2" s="876"/>
      <c r="O2" s="876"/>
      <c r="P2" s="876"/>
      <c r="Q2" s="881"/>
      <c r="R2" s="876"/>
      <c r="S2" s="884"/>
    </row>
    <row r="3" spans="1:19" ht="39.950000000000003" customHeight="1">
      <c r="A3" s="885" t="s">
        <v>1627</v>
      </c>
      <c r="B3" s="886"/>
      <c r="C3" s="886"/>
      <c r="D3" s="886"/>
      <c r="E3" s="886"/>
      <c r="F3" s="886"/>
      <c r="G3" s="886"/>
      <c r="H3" s="886"/>
      <c r="I3" s="886"/>
      <c r="J3" s="887"/>
      <c r="K3" s="886"/>
      <c r="L3" s="886"/>
      <c r="M3" s="886"/>
      <c r="N3" s="886"/>
      <c r="O3" s="886"/>
      <c r="P3" s="886"/>
      <c r="Q3" s="887"/>
      <c r="R3" s="886"/>
      <c r="S3" s="886"/>
    </row>
    <row r="4" spans="1:19" ht="39.950000000000003" customHeight="1">
      <c r="A4" s="885" t="s">
        <v>1628</v>
      </c>
      <c r="B4" s="886"/>
      <c r="C4" s="886"/>
      <c r="D4" s="886"/>
      <c r="E4" s="886"/>
      <c r="F4" s="886"/>
      <c r="G4" s="886"/>
      <c r="H4" s="886"/>
      <c r="I4" s="886"/>
      <c r="J4" s="888"/>
      <c r="K4" s="889"/>
      <c r="L4" s="886"/>
      <c r="M4" s="886"/>
      <c r="N4" s="886"/>
      <c r="O4" s="886"/>
      <c r="P4" s="886"/>
      <c r="Q4" s="887"/>
      <c r="R4" s="886"/>
      <c r="S4" s="886"/>
    </row>
    <row r="5" spans="1:19" ht="20.100000000000001" customHeight="1">
      <c r="A5" s="890"/>
      <c r="B5" s="876"/>
      <c r="C5" s="876"/>
      <c r="D5" s="878"/>
      <c r="E5" s="876"/>
      <c r="F5" s="876"/>
      <c r="G5" s="876"/>
      <c r="H5" s="876"/>
      <c r="I5" s="876"/>
      <c r="J5" s="879"/>
      <c r="K5" s="880"/>
      <c r="L5" s="876"/>
      <c r="M5" s="876"/>
      <c r="N5" s="876"/>
      <c r="O5" s="876"/>
      <c r="P5" s="876"/>
      <c r="Q5" s="881"/>
      <c r="R5" s="876"/>
      <c r="S5" s="884"/>
    </row>
    <row r="6" spans="1:19" ht="20.100000000000001" customHeight="1">
      <c r="A6" s="891"/>
      <c r="B6" s="892"/>
      <c r="C6" s="893"/>
      <c r="D6" s="894"/>
      <c r="E6" s="895"/>
      <c r="F6" s="895"/>
      <c r="G6" s="895"/>
      <c r="H6" s="895"/>
      <c r="I6" s="895"/>
      <c r="J6" s="895"/>
      <c r="K6" s="895"/>
      <c r="L6" s="895"/>
      <c r="M6" s="895"/>
      <c r="N6" s="895"/>
      <c r="O6" s="895"/>
      <c r="P6" s="895"/>
      <c r="Q6" s="895"/>
      <c r="R6" s="895"/>
      <c r="S6" s="896"/>
    </row>
    <row r="7" spans="1:19" ht="30" customHeight="1">
      <c r="A7" s="897" t="s">
        <v>247</v>
      </c>
      <c r="B7" s="898" t="s">
        <v>61</v>
      </c>
      <c r="C7" s="899"/>
      <c r="D7" s="900"/>
      <c r="E7" s="901"/>
      <c r="F7" s="901"/>
      <c r="G7" s="901"/>
      <c r="H7" s="901"/>
      <c r="I7" s="901"/>
      <c r="J7" s="901"/>
      <c r="K7" s="901"/>
      <c r="L7" s="901"/>
      <c r="M7" s="901"/>
      <c r="N7" s="901"/>
      <c r="O7" s="901"/>
      <c r="P7" s="901"/>
      <c r="Q7" s="901"/>
      <c r="R7" s="901"/>
      <c r="S7" s="902"/>
    </row>
    <row r="8" spans="1:19" ht="20.100000000000001" customHeight="1">
      <c r="A8" s="903"/>
      <c r="B8" s="904"/>
      <c r="C8" s="904"/>
      <c r="D8" s="905"/>
      <c r="E8" s="895"/>
      <c r="F8" s="895"/>
      <c r="G8" s="895"/>
      <c r="H8" s="895"/>
      <c r="I8" s="895"/>
      <c r="J8" s="895"/>
      <c r="K8" s="895"/>
      <c r="L8" s="895"/>
      <c r="M8" s="895"/>
      <c r="N8" s="895"/>
      <c r="O8" s="895"/>
      <c r="P8" s="895"/>
      <c r="Q8" s="895"/>
      <c r="R8" s="895"/>
      <c r="S8" s="896"/>
    </row>
    <row r="9" spans="1:19" ht="20.100000000000001" customHeight="1">
      <c r="A9" s="906"/>
      <c r="B9" s="907"/>
      <c r="C9" s="908"/>
      <c r="D9" s="909"/>
      <c r="E9" s="1386" t="s">
        <v>1467</v>
      </c>
      <c r="F9" s="1387"/>
      <c r="G9" s="1387"/>
      <c r="H9" s="1387"/>
      <c r="I9" s="1387"/>
      <c r="J9" s="1387"/>
      <c r="K9" s="1388"/>
      <c r="L9" s="1386" t="s">
        <v>1468</v>
      </c>
      <c r="M9" s="1387"/>
      <c r="N9" s="1387"/>
      <c r="O9" s="1387"/>
      <c r="P9" s="1387"/>
      <c r="Q9" s="1387"/>
      <c r="R9" s="1388"/>
      <c r="S9" s="910"/>
    </row>
    <row r="10" spans="1:19" ht="39.950000000000003" customHeight="1">
      <c r="A10" s="911" t="s">
        <v>248</v>
      </c>
      <c r="B10" s="912" t="s">
        <v>57</v>
      </c>
      <c r="C10" s="913" t="s">
        <v>249</v>
      </c>
      <c r="D10" s="914" t="s">
        <v>250</v>
      </c>
      <c r="E10" s="915" t="s">
        <v>1405</v>
      </c>
      <c r="F10" s="916" t="s">
        <v>1499</v>
      </c>
      <c r="G10" s="917" t="s">
        <v>1498</v>
      </c>
      <c r="H10" s="918" t="s">
        <v>1513</v>
      </c>
      <c r="I10" s="918" t="s">
        <v>1514</v>
      </c>
      <c r="J10" s="917" t="s">
        <v>1406</v>
      </c>
      <c r="K10" s="919" t="s">
        <v>1515</v>
      </c>
      <c r="L10" s="915" t="s">
        <v>1405</v>
      </c>
      <c r="M10" s="916" t="s">
        <v>1499</v>
      </c>
      <c r="N10" s="917" t="s">
        <v>1498</v>
      </c>
      <c r="O10" s="918" t="s">
        <v>1513</v>
      </c>
      <c r="P10" s="918" t="s">
        <v>1514</v>
      </c>
      <c r="Q10" s="917" t="s">
        <v>1406</v>
      </c>
      <c r="R10" s="919" t="s">
        <v>1515</v>
      </c>
      <c r="S10" s="920" t="s">
        <v>1140</v>
      </c>
    </row>
    <row r="11" spans="1:19" ht="20.100000000000001" customHeight="1">
      <c r="A11" s="921" t="s">
        <v>251</v>
      </c>
      <c r="B11" s="922" t="s">
        <v>62</v>
      </c>
      <c r="C11" s="923" t="s">
        <v>60</v>
      </c>
      <c r="D11" s="647"/>
      <c r="E11" s="924" t="s">
        <v>60</v>
      </c>
      <c r="F11" s="925"/>
      <c r="G11" s="925"/>
      <c r="H11" s="925"/>
      <c r="I11" s="925"/>
      <c r="J11" s="925" t="s">
        <v>60</v>
      </c>
      <c r="K11" s="926"/>
      <c r="L11" s="924" t="s">
        <v>60</v>
      </c>
      <c r="M11" s="925" t="s">
        <v>60</v>
      </c>
      <c r="N11" s="925"/>
      <c r="O11" s="925"/>
      <c r="P11" s="925"/>
      <c r="Q11" s="925"/>
      <c r="R11" s="926" t="s">
        <v>60</v>
      </c>
      <c r="S11" s="927"/>
    </row>
    <row r="12" spans="1:19" ht="20.100000000000001" customHeight="1">
      <c r="A12" s="497" t="s">
        <v>621</v>
      </c>
      <c r="B12" s="498" t="s">
        <v>622</v>
      </c>
      <c r="C12" s="499" t="s">
        <v>1471</v>
      </c>
      <c r="D12" s="500" t="s">
        <v>124</v>
      </c>
      <c r="E12" s="928">
        <v>0</v>
      </c>
      <c r="F12" s="929">
        <v>0.48</v>
      </c>
      <c r="G12" s="929">
        <v>0</v>
      </c>
      <c r="H12" s="929">
        <v>0</v>
      </c>
      <c r="I12" s="929">
        <v>0</v>
      </c>
      <c r="J12" s="930">
        <v>0.51</v>
      </c>
      <c r="K12" s="931">
        <v>0.51</v>
      </c>
      <c r="L12" s="928">
        <v>0</v>
      </c>
      <c r="M12" s="929">
        <v>0</v>
      </c>
      <c r="N12" s="929">
        <v>0</v>
      </c>
      <c r="O12" s="929">
        <v>0</v>
      </c>
      <c r="P12" s="929">
        <v>0</v>
      </c>
      <c r="Q12" s="930">
        <v>0</v>
      </c>
      <c r="R12" s="931">
        <v>0</v>
      </c>
      <c r="S12" s="932">
        <f>((R12/K12)-1)*100</f>
        <v>-100</v>
      </c>
    </row>
    <row r="13" spans="1:19" ht="20.100000000000001" customHeight="1">
      <c r="A13" s="497" t="s">
        <v>1249</v>
      </c>
      <c r="B13" s="498" t="s">
        <v>1409</v>
      </c>
      <c r="C13" s="499" t="s">
        <v>1471</v>
      </c>
      <c r="D13" s="500" t="s">
        <v>124</v>
      </c>
      <c r="E13" s="928">
        <v>0</v>
      </c>
      <c r="F13" s="929">
        <v>0</v>
      </c>
      <c r="G13" s="929">
        <v>0</v>
      </c>
      <c r="H13" s="929">
        <v>0</v>
      </c>
      <c r="I13" s="929">
        <v>0</v>
      </c>
      <c r="J13" s="930">
        <v>0.55000000000000004</v>
      </c>
      <c r="K13" s="931">
        <v>0.55000000000000004</v>
      </c>
      <c r="L13" s="928">
        <v>0</v>
      </c>
      <c r="M13" s="929">
        <v>0</v>
      </c>
      <c r="N13" s="929">
        <v>0</v>
      </c>
      <c r="O13" s="929">
        <v>0</v>
      </c>
      <c r="P13" s="929">
        <v>0</v>
      </c>
      <c r="Q13" s="930">
        <v>0</v>
      </c>
      <c r="R13" s="931">
        <v>0</v>
      </c>
      <c r="S13" s="933">
        <f>((R13/K13)-1)*100</f>
        <v>-100</v>
      </c>
    </row>
    <row r="14" spans="1:19" ht="20.100000000000001" customHeight="1">
      <c r="A14" s="497" t="s">
        <v>125</v>
      </c>
      <c r="B14" s="498" t="s">
        <v>126</v>
      </c>
      <c r="C14" s="499" t="s">
        <v>1471</v>
      </c>
      <c r="D14" s="500" t="s">
        <v>124</v>
      </c>
      <c r="E14" s="928">
        <v>0</v>
      </c>
      <c r="F14" s="929">
        <v>0.67</v>
      </c>
      <c r="G14" s="929">
        <v>0</v>
      </c>
      <c r="H14" s="929">
        <v>0</v>
      </c>
      <c r="I14" s="929">
        <v>0</v>
      </c>
      <c r="J14" s="930">
        <v>3.95</v>
      </c>
      <c r="K14" s="931">
        <v>3.95</v>
      </c>
      <c r="L14" s="928">
        <v>0</v>
      </c>
      <c r="M14" s="929">
        <v>0.56000000000000005</v>
      </c>
      <c r="N14" s="929">
        <v>0.47</v>
      </c>
      <c r="O14" s="929">
        <v>0</v>
      </c>
      <c r="P14" s="929">
        <v>0</v>
      </c>
      <c r="Q14" s="930">
        <v>3.75</v>
      </c>
      <c r="R14" s="931">
        <v>3.75</v>
      </c>
      <c r="S14" s="932">
        <f>((R14/K14)-1)*100</f>
        <v>-5.0632911392405111</v>
      </c>
    </row>
    <row r="15" spans="1:19" ht="20.100000000000001" customHeight="1">
      <c r="A15" s="508" t="s">
        <v>623</v>
      </c>
      <c r="B15" s="509" t="s">
        <v>624</v>
      </c>
      <c r="C15" s="499" t="s">
        <v>1471</v>
      </c>
      <c r="D15" s="510" t="s">
        <v>124</v>
      </c>
      <c r="E15" s="934">
        <v>0</v>
      </c>
      <c r="F15" s="935">
        <v>0.03</v>
      </c>
      <c r="G15" s="935">
        <v>0</v>
      </c>
      <c r="H15" s="935">
        <v>0</v>
      </c>
      <c r="I15" s="935">
        <v>0</v>
      </c>
      <c r="J15" s="936">
        <v>0.89</v>
      </c>
      <c r="K15" s="937">
        <v>0.89</v>
      </c>
      <c r="L15" s="934">
        <v>0</v>
      </c>
      <c r="M15" s="935">
        <v>0.17</v>
      </c>
      <c r="N15" s="935">
        <v>0</v>
      </c>
      <c r="O15" s="935">
        <v>0</v>
      </c>
      <c r="P15" s="935">
        <v>0</v>
      </c>
      <c r="Q15" s="936">
        <v>0.81</v>
      </c>
      <c r="R15" s="937">
        <v>0.81</v>
      </c>
      <c r="S15" s="938">
        <f>((R15/K15)-1)*100</f>
        <v>-8.9887640449438209</v>
      </c>
    </row>
    <row r="16" spans="1:19" ht="20.100000000000001" customHeight="1">
      <c r="A16" s="939"/>
      <c r="B16" s="940"/>
      <c r="C16" s="941"/>
      <c r="D16" s="663"/>
      <c r="E16" s="942"/>
      <c r="F16" s="943"/>
      <c r="G16" s="943"/>
      <c r="H16" s="943"/>
      <c r="I16" s="943"/>
      <c r="J16" s="944"/>
      <c r="K16" s="945"/>
      <c r="L16" s="942"/>
      <c r="M16" s="943"/>
      <c r="N16" s="943"/>
      <c r="O16" s="943"/>
      <c r="P16" s="943"/>
      <c r="Q16" s="944"/>
      <c r="R16" s="945"/>
      <c r="S16" s="946"/>
    </row>
    <row r="17" spans="1:19" ht="20.100000000000001" customHeight="1">
      <c r="A17" s="947" t="s">
        <v>252</v>
      </c>
      <c r="B17" s="948"/>
      <c r="C17" s="923"/>
      <c r="D17" s="647"/>
      <c r="E17" s="949">
        <f t="shared" ref="E17:R17" si="0">SUM(E11:E16)</f>
        <v>0</v>
      </c>
      <c r="F17" s="950">
        <f t="shared" si="0"/>
        <v>1.18</v>
      </c>
      <c r="G17" s="950">
        <f t="shared" si="0"/>
        <v>0</v>
      </c>
      <c r="H17" s="950">
        <f t="shared" si="0"/>
        <v>0</v>
      </c>
      <c r="I17" s="950">
        <f t="shared" si="0"/>
        <v>0</v>
      </c>
      <c r="J17" s="950">
        <f t="shared" si="0"/>
        <v>5.8999999999999995</v>
      </c>
      <c r="K17" s="951">
        <f t="shared" si="0"/>
        <v>5.8999999999999995</v>
      </c>
      <c r="L17" s="949">
        <f t="shared" si="0"/>
        <v>0</v>
      </c>
      <c r="M17" s="950">
        <f t="shared" si="0"/>
        <v>0.73000000000000009</v>
      </c>
      <c r="N17" s="950">
        <f t="shared" si="0"/>
        <v>0.47</v>
      </c>
      <c r="O17" s="950">
        <f t="shared" si="0"/>
        <v>0</v>
      </c>
      <c r="P17" s="950">
        <f t="shared" si="0"/>
        <v>0</v>
      </c>
      <c r="Q17" s="950">
        <f t="shared" si="0"/>
        <v>4.5600000000000005</v>
      </c>
      <c r="R17" s="951">
        <f t="shared" si="0"/>
        <v>4.5600000000000005</v>
      </c>
      <c r="S17" s="952">
        <f>((R17/K17)-1)*100</f>
        <v>-22.711864406779647</v>
      </c>
    </row>
    <row r="18" spans="1:19" ht="20.100000000000001" customHeight="1">
      <c r="A18" s="953"/>
      <c r="B18" s="954"/>
      <c r="C18" s="955"/>
      <c r="D18" s="956"/>
      <c r="E18" s="957"/>
      <c r="F18" s="957"/>
      <c r="G18" s="957"/>
      <c r="H18" s="957"/>
      <c r="I18" s="957"/>
      <c r="J18" s="958"/>
      <c r="K18" s="957"/>
      <c r="L18" s="957"/>
      <c r="M18" s="957"/>
      <c r="N18" s="957"/>
      <c r="O18" s="957"/>
      <c r="P18" s="957"/>
      <c r="Q18" s="958"/>
      <c r="R18" s="957"/>
      <c r="S18" s="959"/>
    </row>
    <row r="19" spans="1:19" ht="20.100000000000001" customHeight="1">
      <c r="A19" s="906"/>
      <c r="B19" s="907"/>
      <c r="C19" s="908"/>
      <c r="D19" s="909"/>
      <c r="E19" s="1386" t="s">
        <v>1467</v>
      </c>
      <c r="F19" s="1387"/>
      <c r="G19" s="1387"/>
      <c r="H19" s="1387"/>
      <c r="I19" s="1387"/>
      <c r="J19" s="1387"/>
      <c r="K19" s="1388"/>
      <c r="L19" s="1386" t="s">
        <v>1468</v>
      </c>
      <c r="M19" s="1387"/>
      <c r="N19" s="1387"/>
      <c r="O19" s="1387"/>
      <c r="P19" s="1387"/>
      <c r="Q19" s="1387"/>
      <c r="R19" s="1388"/>
      <c r="S19" s="910"/>
    </row>
    <row r="20" spans="1:19" ht="39.950000000000003" customHeight="1">
      <c r="A20" s="911" t="s">
        <v>248</v>
      </c>
      <c r="B20" s="912" t="s">
        <v>57</v>
      </c>
      <c r="C20" s="913" t="s">
        <v>249</v>
      </c>
      <c r="D20" s="914" t="s">
        <v>250</v>
      </c>
      <c r="E20" s="915" t="s">
        <v>1405</v>
      </c>
      <c r="F20" s="916" t="s">
        <v>1499</v>
      </c>
      <c r="G20" s="917" t="s">
        <v>1498</v>
      </c>
      <c r="H20" s="918" t="s">
        <v>1513</v>
      </c>
      <c r="I20" s="918" t="s">
        <v>1514</v>
      </c>
      <c r="J20" s="917" t="s">
        <v>1406</v>
      </c>
      <c r="K20" s="919" t="s">
        <v>1515</v>
      </c>
      <c r="L20" s="915" t="s">
        <v>1405</v>
      </c>
      <c r="M20" s="916" t="s">
        <v>1499</v>
      </c>
      <c r="N20" s="917" t="s">
        <v>1498</v>
      </c>
      <c r="O20" s="918" t="s">
        <v>1513</v>
      </c>
      <c r="P20" s="918" t="s">
        <v>1514</v>
      </c>
      <c r="Q20" s="917" t="s">
        <v>1406</v>
      </c>
      <c r="R20" s="919" t="s">
        <v>1515</v>
      </c>
      <c r="S20" s="920" t="s">
        <v>1140</v>
      </c>
    </row>
    <row r="21" spans="1:19" ht="20.100000000000001" customHeight="1">
      <c r="A21" s="960" t="s">
        <v>253</v>
      </c>
      <c r="B21" s="961" t="s">
        <v>254</v>
      </c>
      <c r="C21" s="923" t="s">
        <v>60</v>
      </c>
      <c r="D21" s="647"/>
      <c r="E21" s="924" t="s">
        <v>60</v>
      </c>
      <c r="F21" s="925"/>
      <c r="G21" s="925"/>
      <c r="H21" s="925"/>
      <c r="I21" s="925"/>
      <c r="J21" s="925" t="s">
        <v>60</v>
      </c>
      <c r="K21" s="926"/>
      <c r="L21" s="924" t="s">
        <v>60</v>
      </c>
      <c r="M21" s="925" t="s">
        <v>60</v>
      </c>
      <c r="N21" s="925"/>
      <c r="O21" s="925"/>
      <c r="P21" s="925"/>
      <c r="Q21" s="925"/>
      <c r="R21" s="926" t="s">
        <v>60</v>
      </c>
      <c r="S21" s="927"/>
    </row>
    <row r="22" spans="1:19" ht="20.100000000000001" customHeight="1">
      <c r="A22" s="962" t="s">
        <v>868</v>
      </c>
      <c r="B22" s="963" t="s">
        <v>871</v>
      </c>
      <c r="C22" s="499" t="s">
        <v>1471</v>
      </c>
      <c r="D22" s="663" t="s">
        <v>1114</v>
      </c>
      <c r="E22" s="928">
        <v>0</v>
      </c>
      <c r="F22" s="928">
        <v>0</v>
      </c>
      <c r="G22" s="928">
        <v>0</v>
      </c>
      <c r="H22" s="928">
        <v>0</v>
      </c>
      <c r="I22" s="928">
        <v>0</v>
      </c>
      <c r="J22" s="928">
        <v>0.15</v>
      </c>
      <c r="K22" s="928">
        <v>0.15</v>
      </c>
      <c r="L22" s="928">
        <v>0</v>
      </c>
      <c r="M22" s="928">
        <v>0</v>
      </c>
      <c r="N22" s="928">
        <v>0</v>
      </c>
      <c r="O22" s="928">
        <v>0</v>
      </c>
      <c r="P22" s="928">
        <v>0</v>
      </c>
      <c r="Q22" s="928">
        <v>0</v>
      </c>
      <c r="R22" s="928">
        <v>0</v>
      </c>
      <c r="S22" s="932">
        <f>((R22/K22)-1)*100</f>
        <v>-100</v>
      </c>
    </row>
    <row r="23" spans="1:19" ht="20.100000000000001" customHeight="1">
      <c r="A23" s="964" t="s">
        <v>625</v>
      </c>
      <c r="B23" s="965" t="s">
        <v>626</v>
      </c>
      <c r="C23" s="499" t="s">
        <v>1471</v>
      </c>
      <c r="D23" s="500" t="s">
        <v>127</v>
      </c>
      <c r="E23" s="928">
        <v>0</v>
      </c>
      <c r="F23" s="929">
        <v>0.15</v>
      </c>
      <c r="G23" s="929">
        <v>0</v>
      </c>
      <c r="H23" s="929">
        <v>0</v>
      </c>
      <c r="I23" s="929">
        <v>0</v>
      </c>
      <c r="J23" s="930">
        <v>0.18</v>
      </c>
      <c r="K23" s="931">
        <v>0.18</v>
      </c>
      <c r="L23" s="928">
        <v>0</v>
      </c>
      <c r="M23" s="929">
        <v>0</v>
      </c>
      <c r="N23" s="929">
        <v>0</v>
      </c>
      <c r="O23" s="929">
        <v>0</v>
      </c>
      <c r="P23" s="929">
        <v>0</v>
      </c>
      <c r="Q23" s="930">
        <v>0</v>
      </c>
      <c r="R23" s="931">
        <v>0</v>
      </c>
      <c r="S23" s="932">
        <f>((R23/K23)-1)*100</f>
        <v>-100</v>
      </c>
    </row>
    <row r="24" spans="1:19" ht="20.100000000000001" customHeight="1">
      <c r="A24" s="964" t="s">
        <v>627</v>
      </c>
      <c r="B24" s="498" t="s">
        <v>628</v>
      </c>
      <c r="C24" s="499" t="s">
        <v>1471</v>
      </c>
      <c r="D24" s="500" t="s">
        <v>127</v>
      </c>
      <c r="E24" s="928">
        <v>0</v>
      </c>
      <c r="F24" s="929">
        <v>0.14000000000000001</v>
      </c>
      <c r="G24" s="929">
        <v>0</v>
      </c>
      <c r="H24" s="929">
        <v>0</v>
      </c>
      <c r="I24" s="929">
        <v>0</v>
      </c>
      <c r="J24" s="930">
        <v>0.68</v>
      </c>
      <c r="K24" s="931">
        <v>0.68</v>
      </c>
      <c r="L24" s="928">
        <v>0</v>
      </c>
      <c r="M24" s="929">
        <v>0</v>
      </c>
      <c r="N24" s="929">
        <v>0</v>
      </c>
      <c r="O24" s="929">
        <v>0</v>
      </c>
      <c r="P24" s="929">
        <v>0</v>
      </c>
      <c r="Q24" s="930">
        <v>0</v>
      </c>
      <c r="R24" s="931">
        <v>0</v>
      </c>
      <c r="S24" s="932">
        <f>((R24/K24)-1)*100</f>
        <v>-100</v>
      </c>
    </row>
    <row r="25" spans="1:19" ht="20.100000000000001" customHeight="1">
      <c r="A25" s="964" t="s">
        <v>629</v>
      </c>
      <c r="B25" s="498" t="s">
        <v>1116</v>
      </c>
      <c r="C25" s="499" t="s">
        <v>1471</v>
      </c>
      <c r="D25" s="500" t="s">
        <v>127</v>
      </c>
      <c r="E25" s="928">
        <v>0</v>
      </c>
      <c r="F25" s="929">
        <v>0.15</v>
      </c>
      <c r="G25" s="929">
        <v>0</v>
      </c>
      <c r="H25" s="929">
        <v>0</v>
      </c>
      <c r="I25" s="929">
        <v>0</v>
      </c>
      <c r="J25" s="930">
        <v>0.27</v>
      </c>
      <c r="K25" s="931">
        <v>0.27</v>
      </c>
      <c r="L25" s="928">
        <v>0</v>
      </c>
      <c r="M25" s="929">
        <v>0</v>
      </c>
      <c r="N25" s="929">
        <v>0</v>
      </c>
      <c r="O25" s="929">
        <v>0</v>
      </c>
      <c r="P25" s="929">
        <v>0</v>
      </c>
      <c r="Q25" s="930">
        <v>0</v>
      </c>
      <c r="R25" s="931">
        <v>0</v>
      </c>
      <c r="S25" s="932">
        <f>((R25/K25)-1)*100</f>
        <v>-100</v>
      </c>
    </row>
    <row r="26" spans="1:19" ht="20.100000000000001" customHeight="1">
      <c r="A26" s="964" t="s">
        <v>630</v>
      </c>
      <c r="B26" s="498" t="s">
        <v>1117</v>
      </c>
      <c r="C26" s="499" t="s">
        <v>1471</v>
      </c>
      <c r="D26" s="500" t="s">
        <v>127</v>
      </c>
      <c r="E26" s="928">
        <v>0</v>
      </c>
      <c r="F26" s="929">
        <v>0.34</v>
      </c>
      <c r="G26" s="929">
        <v>0</v>
      </c>
      <c r="H26" s="929">
        <v>0</v>
      </c>
      <c r="I26" s="929">
        <v>0</v>
      </c>
      <c r="J26" s="930">
        <v>0.9</v>
      </c>
      <c r="K26" s="931">
        <v>0.9</v>
      </c>
      <c r="L26" s="928">
        <v>0</v>
      </c>
      <c r="M26" s="929">
        <v>0.49</v>
      </c>
      <c r="N26" s="929">
        <v>0</v>
      </c>
      <c r="O26" s="929">
        <v>0</v>
      </c>
      <c r="P26" s="929">
        <v>0</v>
      </c>
      <c r="Q26" s="930">
        <v>1.41</v>
      </c>
      <c r="R26" s="931">
        <v>1.41</v>
      </c>
      <c r="S26" s="932">
        <f>((R26/K26)-1)*100</f>
        <v>56.666666666666643</v>
      </c>
    </row>
    <row r="27" spans="1:19" ht="20.100000000000001" customHeight="1">
      <c r="A27" s="966"/>
      <c r="B27" s="967"/>
      <c r="C27" s="499"/>
      <c r="D27" s="663"/>
      <c r="E27" s="942"/>
      <c r="F27" s="943"/>
      <c r="G27" s="943"/>
      <c r="H27" s="943"/>
      <c r="I27" s="943"/>
      <c r="J27" s="944"/>
      <c r="K27" s="945"/>
      <c r="L27" s="942"/>
      <c r="M27" s="943"/>
      <c r="N27" s="943"/>
      <c r="O27" s="943"/>
      <c r="P27" s="943"/>
      <c r="Q27" s="944"/>
      <c r="R27" s="945"/>
      <c r="S27" s="946"/>
    </row>
    <row r="28" spans="1:19" ht="20.100000000000001" customHeight="1">
      <c r="A28" s="968" t="s">
        <v>255</v>
      </c>
      <c r="B28" s="969"/>
      <c r="C28" s="923"/>
      <c r="D28" s="647"/>
      <c r="E28" s="949">
        <f t="shared" ref="E28:R28" si="1">SUM(E21:E27)</f>
        <v>0</v>
      </c>
      <c r="F28" s="950">
        <f t="shared" si="1"/>
        <v>0.78</v>
      </c>
      <c r="G28" s="950">
        <f t="shared" si="1"/>
        <v>0</v>
      </c>
      <c r="H28" s="950">
        <f t="shared" si="1"/>
        <v>0</v>
      </c>
      <c r="I28" s="950">
        <f t="shared" si="1"/>
        <v>0</v>
      </c>
      <c r="J28" s="950">
        <f t="shared" si="1"/>
        <v>2.1800000000000002</v>
      </c>
      <c r="K28" s="951">
        <f t="shared" si="1"/>
        <v>2.1800000000000002</v>
      </c>
      <c r="L28" s="949">
        <f t="shared" si="1"/>
        <v>0</v>
      </c>
      <c r="M28" s="950">
        <f t="shared" si="1"/>
        <v>0.49</v>
      </c>
      <c r="N28" s="950">
        <f t="shared" si="1"/>
        <v>0</v>
      </c>
      <c r="O28" s="950">
        <f t="shared" si="1"/>
        <v>0</v>
      </c>
      <c r="P28" s="950">
        <f t="shared" si="1"/>
        <v>0</v>
      </c>
      <c r="Q28" s="950">
        <f t="shared" si="1"/>
        <v>1.41</v>
      </c>
      <c r="R28" s="951">
        <f t="shared" si="1"/>
        <v>1.41</v>
      </c>
      <c r="S28" s="952">
        <f>((R28/K28)-1)*100</f>
        <v>-35.321100917431203</v>
      </c>
    </row>
    <row r="29" spans="1:19" ht="20.100000000000001" customHeight="1">
      <c r="A29" s="970"/>
      <c r="B29" s="971"/>
      <c r="C29" s="972"/>
      <c r="D29" s="663"/>
      <c r="E29" s="957"/>
      <c r="F29" s="957"/>
      <c r="G29" s="957"/>
      <c r="H29" s="957"/>
      <c r="I29" s="957"/>
      <c r="J29" s="958"/>
      <c r="K29" s="957"/>
      <c r="L29" s="957"/>
      <c r="M29" s="957"/>
      <c r="N29" s="957"/>
      <c r="O29" s="957"/>
      <c r="P29" s="957"/>
      <c r="Q29" s="958"/>
      <c r="R29" s="957"/>
      <c r="S29" s="959"/>
    </row>
    <row r="30" spans="1:19" ht="20.100000000000001" customHeight="1">
      <c r="A30" s="906"/>
      <c r="B30" s="907"/>
      <c r="C30" s="908"/>
      <c r="D30" s="909"/>
      <c r="E30" s="1386" t="s">
        <v>1467</v>
      </c>
      <c r="F30" s="1387"/>
      <c r="G30" s="1387"/>
      <c r="H30" s="1387"/>
      <c r="I30" s="1387"/>
      <c r="J30" s="1387"/>
      <c r="K30" s="1388"/>
      <c r="L30" s="1386" t="s">
        <v>1468</v>
      </c>
      <c r="M30" s="1387"/>
      <c r="N30" s="1387"/>
      <c r="O30" s="1387"/>
      <c r="P30" s="1387"/>
      <c r="Q30" s="1387"/>
      <c r="R30" s="1388"/>
      <c r="S30" s="910"/>
    </row>
    <row r="31" spans="1:19" ht="39.950000000000003" customHeight="1">
      <c r="A31" s="911" t="s">
        <v>248</v>
      </c>
      <c r="B31" s="912" t="s">
        <v>57</v>
      </c>
      <c r="C31" s="913" t="s">
        <v>249</v>
      </c>
      <c r="D31" s="914" t="s">
        <v>250</v>
      </c>
      <c r="E31" s="915" t="s">
        <v>1405</v>
      </c>
      <c r="F31" s="916" t="s">
        <v>1499</v>
      </c>
      <c r="G31" s="917" t="s">
        <v>1498</v>
      </c>
      <c r="H31" s="918" t="s">
        <v>1513</v>
      </c>
      <c r="I31" s="918" t="s">
        <v>1514</v>
      </c>
      <c r="J31" s="917" t="s">
        <v>1406</v>
      </c>
      <c r="K31" s="919" t="s">
        <v>1515</v>
      </c>
      <c r="L31" s="915" t="s">
        <v>1405</v>
      </c>
      <c r="M31" s="916" t="s">
        <v>1499</v>
      </c>
      <c r="N31" s="917" t="s">
        <v>1498</v>
      </c>
      <c r="O31" s="918" t="s">
        <v>1513</v>
      </c>
      <c r="P31" s="918" t="s">
        <v>1514</v>
      </c>
      <c r="Q31" s="917" t="s">
        <v>1406</v>
      </c>
      <c r="R31" s="919" t="s">
        <v>1515</v>
      </c>
      <c r="S31" s="920" t="s">
        <v>1140</v>
      </c>
    </row>
    <row r="32" spans="1:19" ht="20.100000000000001" customHeight="1">
      <c r="A32" s="973" t="s">
        <v>256</v>
      </c>
      <c r="B32" s="974" t="s">
        <v>63</v>
      </c>
      <c r="C32" s="923" t="s">
        <v>60</v>
      </c>
      <c r="D32" s="647"/>
      <c r="E32" s="924" t="s">
        <v>60</v>
      </c>
      <c r="F32" s="925"/>
      <c r="G32" s="925"/>
      <c r="H32" s="925"/>
      <c r="I32" s="925"/>
      <c r="J32" s="925" t="s">
        <v>60</v>
      </c>
      <c r="K32" s="926"/>
      <c r="L32" s="924" t="s">
        <v>60</v>
      </c>
      <c r="M32" s="925" t="s">
        <v>60</v>
      </c>
      <c r="N32" s="925"/>
      <c r="O32" s="925"/>
      <c r="P32" s="925"/>
      <c r="Q32" s="925"/>
      <c r="R32" s="926" t="s">
        <v>60</v>
      </c>
      <c r="S32" s="927"/>
    </row>
    <row r="33" spans="1:19" ht="20.100000000000001" customHeight="1">
      <c r="A33" s="964" t="s">
        <v>631</v>
      </c>
      <c r="B33" s="498" t="s">
        <v>632</v>
      </c>
      <c r="C33" s="499" t="s">
        <v>1471</v>
      </c>
      <c r="D33" s="500" t="s">
        <v>128</v>
      </c>
      <c r="E33" s="928">
        <v>0</v>
      </c>
      <c r="F33" s="929">
        <v>0.2</v>
      </c>
      <c r="G33" s="929">
        <v>0</v>
      </c>
      <c r="H33" s="929">
        <v>0</v>
      </c>
      <c r="I33" s="929">
        <v>0</v>
      </c>
      <c r="J33" s="930">
        <v>0.8</v>
      </c>
      <c r="K33" s="931">
        <v>0.8</v>
      </c>
      <c r="L33" s="928">
        <v>0</v>
      </c>
      <c r="M33" s="929">
        <v>0.14000000000000001</v>
      </c>
      <c r="N33" s="929">
        <v>0</v>
      </c>
      <c r="O33" s="929">
        <v>0</v>
      </c>
      <c r="P33" s="929">
        <v>0</v>
      </c>
      <c r="Q33" s="930">
        <v>0.88</v>
      </c>
      <c r="R33" s="931">
        <v>0.88</v>
      </c>
      <c r="S33" s="932">
        <f>((R33/K33)-1)*100</f>
        <v>9.9999999999999858</v>
      </c>
    </row>
    <row r="34" spans="1:19" ht="20.100000000000001" customHeight="1">
      <c r="A34" s="964" t="s">
        <v>36</v>
      </c>
      <c r="B34" s="498" t="s">
        <v>129</v>
      </c>
      <c r="C34" s="499" t="s">
        <v>1471</v>
      </c>
      <c r="D34" s="500" t="s">
        <v>128</v>
      </c>
      <c r="E34" s="928">
        <v>0</v>
      </c>
      <c r="F34" s="929">
        <v>0.11</v>
      </c>
      <c r="G34" s="929">
        <v>0</v>
      </c>
      <c r="H34" s="929">
        <v>0</v>
      </c>
      <c r="I34" s="929">
        <v>0</v>
      </c>
      <c r="J34" s="930">
        <v>3.02</v>
      </c>
      <c r="K34" s="931">
        <v>3.02</v>
      </c>
      <c r="L34" s="928">
        <v>0</v>
      </c>
      <c r="M34" s="929">
        <v>0</v>
      </c>
      <c r="N34" s="929">
        <v>0</v>
      </c>
      <c r="O34" s="929">
        <v>0</v>
      </c>
      <c r="P34" s="929">
        <v>0</v>
      </c>
      <c r="Q34" s="930">
        <v>2.08</v>
      </c>
      <c r="R34" s="931">
        <v>2.08</v>
      </c>
      <c r="S34" s="932">
        <f>((R34/K34)-1)*100</f>
        <v>-31.12582781456954</v>
      </c>
    </row>
    <row r="35" spans="1:19" ht="20.100000000000001" customHeight="1">
      <c r="A35" s="964" t="s">
        <v>633</v>
      </c>
      <c r="B35" s="498" t="s">
        <v>634</v>
      </c>
      <c r="C35" s="499" t="s">
        <v>1471</v>
      </c>
      <c r="D35" s="500" t="s">
        <v>128</v>
      </c>
      <c r="E35" s="928">
        <v>0</v>
      </c>
      <c r="F35" s="929">
        <v>0.09</v>
      </c>
      <c r="G35" s="929">
        <v>0</v>
      </c>
      <c r="H35" s="929">
        <v>0</v>
      </c>
      <c r="I35" s="929">
        <v>0</v>
      </c>
      <c r="J35" s="930">
        <v>0.85</v>
      </c>
      <c r="K35" s="931">
        <v>0.85</v>
      </c>
      <c r="L35" s="928">
        <v>0</v>
      </c>
      <c r="M35" s="929">
        <v>0</v>
      </c>
      <c r="N35" s="929">
        <v>0</v>
      </c>
      <c r="O35" s="929">
        <v>0</v>
      </c>
      <c r="P35" s="929">
        <v>0</v>
      </c>
      <c r="Q35" s="930">
        <v>0</v>
      </c>
      <c r="R35" s="931">
        <v>0</v>
      </c>
      <c r="S35" s="932">
        <f>((R35/K35)-1)*100</f>
        <v>-100</v>
      </c>
    </row>
    <row r="36" spans="1:19" ht="20.100000000000001" customHeight="1">
      <c r="A36" s="942"/>
      <c r="B36" s="945"/>
      <c r="C36" s="975"/>
      <c r="D36" s="663"/>
      <c r="E36" s="976"/>
      <c r="F36" s="943"/>
      <c r="G36" s="943"/>
      <c r="H36" s="943"/>
      <c r="I36" s="943"/>
      <c r="J36" s="944"/>
      <c r="K36" s="945"/>
      <c r="L36" s="942"/>
      <c r="M36" s="943"/>
      <c r="N36" s="943"/>
      <c r="O36" s="943"/>
      <c r="P36" s="943"/>
      <c r="Q36" s="944"/>
      <c r="R36" s="945"/>
      <c r="S36" s="946"/>
    </row>
    <row r="37" spans="1:19" ht="20.100000000000001" customHeight="1">
      <c r="A37" s="977" t="s">
        <v>257</v>
      </c>
      <c r="B37" s="978"/>
      <c r="C37" s="923"/>
      <c r="D37" s="647"/>
      <c r="E37" s="949">
        <f t="shared" ref="E37:R37" si="2">SUM(E32:E36)</f>
        <v>0</v>
      </c>
      <c r="F37" s="950">
        <f t="shared" si="2"/>
        <v>0.4</v>
      </c>
      <c r="G37" s="950">
        <f t="shared" si="2"/>
        <v>0</v>
      </c>
      <c r="H37" s="950">
        <f t="shared" si="2"/>
        <v>0</v>
      </c>
      <c r="I37" s="950">
        <f t="shared" si="2"/>
        <v>0</v>
      </c>
      <c r="J37" s="950">
        <f t="shared" si="2"/>
        <v>4.67</v>
      </c>
      <c r="K37" s="951">
        <f t="shared" si="2"/>
        <v>4.67</v>
      </c>
      <c r="L37" s="949">
        <f t="shared" si="2"/>
        <v>0</v>
      </c>
      <c r="M37" s="950">
        <f t="shared" si="2"/>
        <v>0.14000000000000001</v>
      </c>
      <c r="N37" s="950">
        <f t="shared" si="2"/>
        <v>0</v>
      </c>
      <c r="O37" s="950">
        <f t="shared" si="2"/>
        <v>0</v>
      </c>
      <c r="P37" s="950">
        <f t="shared" si="2"/>
        <v>0</v>
      </c>
      <c r="Q37" s="950">
        <f t="shared" si="2"/>
        <v>2.96</v>
      </c>
      <c r="R37" s="951">
        <f t="shared" si="2"/>
        <v>2.96</v>
      </c>
      <c r="S37" s="952">
        <f>((R37/K37)-1)*100</f>
        <v>-36.616702355460383</v>
      </c>
    </row>
    <row r="38" spans="1:19" ht="20.100000000000001" customHeight="1">
      <c r="A38" s="970"/>
      <c r="B38" s="971"/>
      <c r="C38" s="972"/>
      <c r="D38" s="663"/>
      <c r="E38" s="957"/>
      <c r="F38" s="957"/>
      <c r="G38" s="957"/>
      <c r="H38" s="957"/>
      <c r="I38" s="957"/>
      <c r="J38" s="958"/>
      <c r="K38" s="957"/>
      <c r="L38" s="957"/>
      <c r="M38" s="957"/>
      <c r="N38" s="957"/>
      <c r="O38" s="957"/>
      <c r="P38" s="957"/>
      <c r="Q38" s="958"/>
      <c r="R38" s="957"/>
      <c r="S38" s="959"/>
    </row>
    <row r="39" spans="1:19" ht="20.100000000000001" customHeight="1">
      <c r="A39" s="906"/>
      <c r="B39" s="907"/>
      <c r="C39" s="908"/>
      <c r="D39" s="909"/>
      <c r="E39" s="1386" t="s">
        <v>1467</v>
      </c>
      <c r="F39" s="1387"/>
      <c r="G39" s="1387"/>
      <c r="H39" s="1387"/>
      <c r="I39" s="1387"/>
      <c r="J39" s="1387"/>
      <c r="K39" s="1388"/>
      <c r="L39" s="1386" t="s">
        <v>1468</v>
      </c>
      <c r="M39" s="1387"/>
      <c r="N39" s="1387"/>
      <c r="O39" s="1387"/>
      <c r="P39" s="1387"/>
      <c r="Q39" s="1387"/>
      <c r="R39" s="1388"/>
      <c r="S39" s="910"/>
    </row>
    <row r="40" spans="1:19" ht="39.950000000000003" customHeight="1">
      <c r="A40" s="911" t="s">
        <v>248</v>
      </c>
      <c r="B40" s="912" t="s">
        <v>57</v>
      </c>
      <c r="C40" s="913" t="s">
        <v>249</v>
      </c>
      <c r="D40" s="914" t="s">
        <v>250</v>
      </c>
      <c r="E40" s="915" t="s">
        <v>1405</v>
      </c>
      <c r="F40" s="916" t="s">
        <v>1499</v>
      </c>
      <c r="G40" s="917" t="s">
        <v>1498</v>
      </c>
      <c r="H40" s="918" t="s">
        <v>1513</v>
      </c>
      <c r="I40" s="918" t="s">
        <v>1514</v>
      </c>
      <c r="J40" s="917" t="s">
        <v>1406</v>
      </c>
      <c r="K40" s="919" t="s">
        <v>1515</v>
      </c>
      <c r="L40" s="915" t="s">
        <v>1405</v>
      </c>
      <c r="M40" s="916" t="s">
        <v>1499</v>
      </c>
      <c r="N40" s="917" t="s">
        <v>1498</v>
      </c>
      <c r="O40" s="918" t="s">
        <v>1513</v>
      </c>
      <c r="P40" s="918" t="s">
        <v>1514</v>
      </c>
      <c r="Q40" s="917" t="s">
        <v>1406</v>
      </c>
      <c r="R40" s="919" t="s">
        <v>1515</v>
      </c>
      <c r="S40" s="920" t="s">
        <v>1140</v>
      </c>
    </row>
    <row r="41" spans="1:19" ht="20.100000000000001" customHeight="1">
      <c r="A41" s="979" t="s">
        <v>258</v>
      </c>
      <c r="B41" s="980" t="s">
        <v>79</v>
      </c>
      <c r="C41" s="923" t="s">
        <v>60</v>
      </c>
      <c r="D41" s="647"/>
      <c r="E41" s="924" t="s">
        <v>60</v>
      </c>
      <c r="F41" s="925"/>
      <c r="G41" s="925"/>
      <c r="H41" s="925"/>
      <c r="I41" s="925"/>
      <c r="J41" s="925" t="s">
        <v>60</v>
      </c>
      <c r="K41" s="926"/>
      <c r="L41" s="924" t="s">
        <v>60</v>
      </c>
      <c r="M41" s="925" t="s">
        <v>60</v>
      </c>
      <c r="N41" s="925"/>
      <c r="O41" s="925"/>
      <c r="P41" s="925"/>
      <c r="Q41" s="925"/>
      <c r="R41" s="926" t="s">
        <v>60</v>
      </c>
      <c r="S41" s="927"/>
    </row>
    <row r="42" spans="1:19" ht="20.100000000000001" customHeight="1">
      <c r="A42" s="964" t="s">
        <v>1239</v>
      </c>
      <c r="B42" s="498" t="s">
        <v>1408</v>
      </c>
      <c r="C42" s="981" t="s">
        <v>1471</v>
      </c>
      <c r="D42" s="647" t="s">
        <v>130</v>
      </c>
      <c r="E42" s="928">
        <v>0</v>
      </c>
      <c r="F42" s="928">
        <v>0</v>
      </c>
      <c r="G42" s="928">
        <v>0</v>
      </c>
      <c r="H42" s="928">
        <v>0</v>
      </c>
      <c r="I42" s="928">
        <v>0</v>
      </c>
      <c r="J42" s="928">
        <v>0</v>
      </c>
      <c r="K42" s="928">
        <v>0</v>
      </c>
      <c r="L42" s="928">
        <v>0</v>
      </c>
      <c r="M42" s="928">
        <v>0.06</v>
      </c>
      <c r="N42" s="928">
        <v>0</v>
      </c>
      <c r="O42" s="928">
        <v>0</v>
      </c>
      <c r="P42" s="928">
        <v>0</v>
      </c>
      <c r="Q42" s="928">
        <v>0.5</v>
      </c>
      <c r="R42" s="928">
        <v>0.5</v>
      </c>
      <c r="S42" s="932" t="e">
        <f t="shared" ref="S42:S49" si="3">((R42/K42)-1)*100</f>
        <v>#DIV/0!</v>
      </c>
    </row>
    <row r="43" spans="1:19" ht="20.100000000000001" customHeight="1">
      <c r="A43" s="964" t="s">
        <v>635</v>
      </c>
      <c r="B43" s="498" t="s">
        <v>636</v>
      </c>
      <c r="C43" s="981" t="s">
        <v>1471</v>
      </c>
      <c r="D43" s="569" t="s">
        <v>130</v>
      </c>
      <c r="E43" s="928">
        <v>0</v>
      </c>
      <c r="F43" s="929">
        <v>0</v>
      </c>
      <c r="G43" s="929">
        <v>0</v>
      </c>
      <c r="H43" s="929">
        <v>0</v>
      </c>
      <c r="I43" s="929">
        <v>0</v>
      </c>
      <c r="J43" s="930">
        <v>0.17</v>
      </c>
      <c r="K43" s="931">
        <v>0.17</v>
      </c>
      <c r="L43" s="928">
        <v>0</v>
      </c>
      <c r="M43" s="929">
        <v>0.04</v>
      </c>
      <c r="N43" s="929">
        <v>0</v>
      </c>
      <c r="O43" s="929">
        <v>0</v>
      </c>
      <c r="P43" s="929">
        <v>0</v>
      </c>
      <c r="Q43" s="930">
        <v>0.31</v>
      </c>
      <c r="R43" s="931">
        <v>0.31</v>
      </c>
      <c r="S43" s="932">
        <f t="shared" si="3"/>
        <v>82.35294117647058</v>
      </c>
    </row>
    <row r="44" spans="1:19" ht="20.100000000000001" customHeight="1">
      <c r="A44" s="964" t="s">
        <v>637</v>
      </c>
      <c r="B44" s="498" t="s">
        <v>638</v>
      </c>
      <c r="C44" s="981" t="s">
        <v>1471</v>
      </c>
      <c r="D44" s="569" t="s">
        <v>130</v>
      </c>
      <c r="E44" s="928">
        <v>0</v>
      </c>
      <c r="F44" s="929">
        <v>7.0000000000000007E-2</v>
      </c>
      <c r="G44" s="929">
        <v>0</v>
      </c>
      <c r="H44" s="929">
        <v>0</v>
      </c>
      <c r="I44" s="929">
        <v>0</v>
      </c>
      <c r="J44" s="930">
        <v>0.61</v>
      </c>
      <c r="K44" s="931">
        <v>0.61</v>
      </c>
      <c r="L44" s="928">
        <v>0</v>
      </c>
      <c r="M44" s="929">
        <v>0.27</v>
      </c>
      <c r="N44" s="929">
        <v>0</v>
      </c>
      <c r="O44" s="929">
        <v>0</v>
      </c>
      <c r="P44" s="929">
        <v>0</v>
      </c>
      <c r="Q44" s="930">
        <v>0.67</v>
      </c>
      <c r="R44" s="931">
        <v>0.67</v>
      </c>
      <c r="S44" s="932">
        <f t="shared" si="3"/>
        <v>9.8360655737705027</v>
      </c>
    </row>
    <row r="45" spans="1:19" ht="20.100000000000001" customHeight="1">
      <c r="A45" s="964" t="s">
        <v>511</v>
      </c>
      <c r="B45" s="498" t="s">
        <v>533</v>
      </c>
      <c r="C45" s="981" t="s">
        <v>1471</v>
      </c>
      <c r="D45" s="569" t="s">
        <v>130</v>
      </c>
      <c r="E45" s="928">
        <v>0</v>
      </c>
      <c r="F45" s="929">
        <v>0.46</v>
      </c>
      <c r="G45" s="929">
        <v>0</v>
      </c>
      <c r="H45" s="929">
        <v>0</v>
      </c>
      <c r="I45" s="929">
        <v>0</v>
      </c>
      <c r="J45" s="930">
        <v>16.03</v>
      </c>
      <c r="K45" s="931">
        <v>16.03</v>
      </c>
      <c r="L45" s="928">
        <v>0.01</v>
      </c>
      <c r="M45" s="929">
        <v>0</v>
      </c>
      <c r="N45" s="929">
        <v>0</v>
      </c>
      <c r="O45" s="929">
        <v>0</v>
      </c>
      <c r="P45" s="929">
        <v>0</v>
      </c>
      <c r="Q45" s="930">
        <v>11.5</v>
      </c>
      <c r="R45" s="931">
        <v>11.5</v>
      </c>
      <c r="S45" s="932">
        <f t="shared" si="3"/>
        <v>-28.259513412351843</v>
      </c>
    </row>
    <row r="46" spans="1:19" ht="20.100000000000001" customHeight="1">
      <c r="A46" s="964" t="s">
        <v>37</v>
      </c>
      <c r="B46" s="498" t="s">
        <v>131</v>
      </c>
      <c r="C46" s="981" t="s">
        <v>1471</v>
      </c>
      <c r="D46" s="569" t="s">
        <v>130</v>
      </c>
      <c r="E46" s="928">
        <v>0</v>
      </c>
      <c r="F46" s="929">
        <v>0.65</v>
      </c>
      <c r="G46" s="929">
        <v>0</v>
      </c>
      <c r="H46" s="929">
        <v>0</v>
      </c>
      <c r="I46" s="929">
        <v>0</v>
      </c>
      <c r="J46" s="930">
        <v>5.0599999999999996</v>
      </c>
      <c r="K46" s="931">
        <v>5.0599999999999996</v>
      </c>
      <c r="L46" s="928">
        <v>0</v>
      </c>
      <c r="M46" s="929">
        <v>0.25</v>
      </c>
      <c r="N46" s="929">
        <v>0</v>
      </c>
      <c r="O46" s="929">
        <v>0</v>
      </c>
      <c r="P46" s="929">
        <v>0</v>
      </c>
      <c r="Q46" s="930">
        <v>3.18</v>
      </c>
      <c r="R46" s="931">
        <v>3.18</v>
      </c>
      <c r="S46" s="932">
        <f t="shared" si="3"/>
        <v>-37.154150197628454</v>
      </c>
    </row>
    <row r="47" spans="1:19" ht="20.100000000000001" customHeight="1">
      <c r="A47" s="964" t="s">
        <v>639</v>
      </c>
      <c r="B47" s="498" t="s">
        <v>640</v>
      </c>
      <c r="C47" s="981" t="s">
        <v>1471</v>
      </c>
      <c r="D47" s="569" t="s">
        <v>130</v>
      </c>
      <c r="E47" s="928">
        <v>0</v>
      </c>
      <c r="F47" s="929">
        <v>0.04</v>
      </c>
      <c r="G47" s="929">
        <v>0</v>
      </c>
      <c r="H47" s="929">
        <v>0</v>
      </c>
      <c r="I47" s="929">
        <v>0</v>
      </c>
      <c r="J47" s="930">
        <v>0.72</v>
      </c>
      <c r="K47" s="931">
        <v>0.72</v>
      </c>
      <c r="L47" s="928">
        <v>0</v>
      </c>
      <c r="M47" s="929">
        <v>0.26</v>
      </c>
      <c r="N47" s="929">
        <v>0</v>
      </c>
      <c r="O47" s="929">
        <v>0</v>
      </c>
      <c r="P47" s="929">
        <v>0</v>
      </c>
      <c r="Q47" s="930">
        <v>0.68</v>
      </c>
      <c r="R47" s="931">
        <v>0.68</v>
      </c>
      <c r="S47" s="932">
        <f t="shared" si="3"/>
        <v>-5.5555555555555465</v>
      </c>
    </row>
    <row r="48" spans="1:19" ht="20.100000000000001" customHeight="1">
      <c r="A48" s="964" t="s">
        <v>641</v>
      </c>
      <c r="B48" s="498" t="s">
        <v>642</v>
      </c>
      <c r="C48" s="981" t="s">
        <v>1471</v>
      </c>
      <c r="D48" s="569" t="s">
        <v>130</v>
      </c>
      <c r="E48" s="928">
        <v>0</v>
      </c>
      <c r="F48" s="929">
        <v>0.18</v>
      </c>
      <c r="G48" s="929">
        <v>0</v>
      </c>
      <c r="H48" s="929">
        <v>0</v>
      </c>
      <c r="I48" s="929">
        <v>0</v>
      </c>
      <c r="J48" s="930">
        <v>0.38</v>
      </c>
      <c r="K48" s="931">
        <v>0.38</v>
      </c>
      <c r="L48" s="928">
        <v>0</v>
      </c>
      <c r="M48" s="929">
        <v>0</v>
      </c>
      <c r="N48" s="929">
        <v>0</v>
      </c>
      <c r="O48" s="929">
        <v>0</v>
      </c>
      <c r="P48" s="929">
        <v>0</v>
      </c>
      <c r="Q48" s="930">
        <v>0.5</v>
      </c>
      <c r="R48" s="931">
        <v>0.5</v>
      </c>
      <c r="S48" s="932">
        <f t="shared" si="3"/>
        <v>31.578947368421062</v>
      </c>
    </row>
    <row r="49" spans="1:19" ht="20.100000000000001" customHeight="1">
      <c r="A49" s="964" t="s">
        <v>643</v>
      </c>
      <c r="B49" s="498" t="s">
        <v>644</v>
      </c>
      <c r="C49" s="981" t="s">
        <v>1471</v>
      </c>
      <c r="D49" s="569" t="s">
        <v>130</v>
      </c>
      <c r="E49" s="928">
        <v>0</v>
      </c>
      <c r="F49" s="929">
        <v>0.21</v>
      </c>
      <c r="G49" s="929">
        <v>0</v>
      </c>
      <c r="H49" s="929">
        <v>0</v>
      </c>
      <c r="I49" s="929">
        <v>0</v>
      </c>
      <c r="J49" s="930">
        <v>0.65</v>
      </c>
      <c r="K49" s="931">
        <v>0.65</v>
      </c>
      <c r="L49" s="928">
        <v>0</v>
      </c>
      <c r="M49" s="929">
        <v>0</v>
      </c>
      <c r="N49" s="929">
        <v>0</v>
      </c>
      <c r="O49" s="929">
        <v>0</v>
      </c>
      <c r="P49" s="929">
        <v>0</v>
      </c>
      <c r="Q49" s="930">
        <v>0</v>
      </c>
      <c r="R49" s="931">
        <v>0</v>
      </c>
      <c r="S49" s="932">
        <f t="shared" si="3"/>
        <v>-100</v>
      </c>
    </row>
    <row r="50" spans="1:19" ht="20.100000000000001" customHeight="1">
      <c r="A50" s="942"/>
      <c r="B50" s="945"/>
      <c r="C50" s="975"/>
      <c r="D50" s="982"/>
      <c r="E50" s="942"/>
      <c r="F50" s="943"/>
      <c r="G50" s="943"/>
      <c r="H50" s="943"/>
      <c r="I50" s="943"/>
      <c r="J50" s="944"/>
      <c r="K50" s="945"/>
      <c r="L50" s="942"/>
      <c r="M50" s="943"/>
      <c r="N50" s="943"/>
      <c r="O50" s="943"/>
      <c r="P50" s="943"/>
      <c r="Q50" s="944"/>
      <c r="R50" s="945"/>
      <c r="S50" s="946"/>
    </row>
    <row r="51" spans="1:19" ht="20.100000000000001" customHeight="1">
      <c r="A51" s="983" t="s">
        <v>259</v>
      </c>
      <c r="B51" s="984"/>
      <c r="C51" s="923"/>
      <c r="D51" s="647"/>
      <c r="E51" s="949">
        <f t="shared" ref="E51:R51" si="4">SUM(E41:E50)</f>
        <v>0</v>
      </c>
      <c r="F51" s="950">
        <f t="shared" si="4"/>
        <v>1.61</v>
      </c>
      <c r="G51" s="950">
        <f t="shared" si="4"/>
        <v>0</v>
      </c>
      <c r="H51" s="950">
        <f t="shared" si="4"/>
        <v>0</v>
      </c>
      <c r="I51" s="950">
        <f t="shared" si="4"/>
        <v>0</v>
      </c>
      <c r="J51" s="950">
        <f t="shared" si="4"/>
        <v>23.619999999999997</v>
      </c>
      <c r="K51" s="951">
        <f t="shared" si="4"/>
        <v>23.619999999999997</v>
      </c>
      <c r="L51" s="949">
        <f t="shared" si="4"/>
        <v>0.01</v>
      </c>
      <c r="M51" s="950">
        <f t="shared" si="4"/>
        <v>0.88</v>
      </c>
      <c r="N51" s="950">
        <f t="shared" si="4"/>
        <v>0</v>
      </c>
      <c r="O51" s="950">
        <f t="shared" si="4"/>
        <v>0</v>
      </c>
      <c r="P51" s="950">
        <f t="shared" si="4"/>
        <v>0</v>
      </c>
      <c r="Q51" s="950">
        <f t="shared" si="4"/>
        <v>17.34</v>
      </c>
      <c r="R51" s="951">
        <f t="shared" si="4"/>
        <v>17.34</v>
      </c>
      <c r="S51" s="952">
        <f>((R51/K51)-1)*100</f>
        <v>-26.587637595258251</v>
      </c>
    </row>
    <row r="52" spans="1:19" ht="20.100000000000001" customHeight="1">
      <c r="A52" s="970"/>
      <c r="B52" s="971"/>
      <c r="C52" s="972"/>
      <c r="D52" s="663"/>
      <c r="E52" s="957"/>
      <c r="F52" s="957"/>
      <c r="G52" s="957"/>
      <c r="H52" s="957"/>
      <c r="I52" s="957"/>
      <c r="J52" s="958"/>
      <c r="K52" s="957"/>
      <c r="L52" s="957"/>
      <c r="M52" s="957"/>
      <c r="N52" s="957"/>
      <c r="O52" s="957"/>
      <c r="P52" s="957"/>
      <c r="Q52" s="958"/>
      <c r="R52" s="957"/>
      <c r="S52" s="959"/>
    </row>
    <row r="53" spans="1:19" ht="20.100000000000001" customHeight="1">
      <c r="A53" s="906"/>
      <c r="B53" s="907"/>
      <c r="C53" s="908"/>
      <c r="D53" s="909"/>
      <c r="E53" s="1386" t="s">
        <v>1467</v>
      </c>
      <c r="F53" s="1387"/>
      <c r="G53" s="1387"/>
      <c r="H53" s="1387"/>
      <c r="I53" s="1387"/>
      <c r="J53" s="1387"/>
      <c r="K53" s="1388"/>
      <c r="L53" s="1386" t="s">
        <v>1468</v>
      </c>
      <c r="M53" s="1387"/>
      <c r="N53" s="1387"/>
      <c r="O53" s="1387"/>
      <c r="P53" s="1387"/>
      <c r="Q53" s="1387"/>
      <c r="R53" s="1388"/>
      <c r="S53" s="910"/>
    </row>
    <row r="54" spans="1:19" ht="39.950000000000003" customHeight="1">
      <c r="A54" s="911" t="s">
        <v>248</v>
      </c>
      <c r="B54" s="912" t="s">
        <v>57</v>
      </c>
      <c r="C54" s="913" t="s">
        <v>249</v>
      </c>
      <c r="D54" s="914" t="s">
        <v>250</v>
      </c>
      <c r="E54" s="915" t="s">
        <v>1405</v>
      </c>
      <c r="F54" s="916" t="s">
        <v>1499</v>
      </c>
      <c r="G54" s="917" t="s">
        <v>1498</v>
      </c>
      <c r="H54" s="918" t="s">
        <v>1513</v>
      </c>
      <c r="I54" s="918" t="s">
        <v>1514</v>
      </c>
      <c r="J54" s="917" t="s">
        <v>1406</v>
      </c>
      <c r="K54" s="919" t="s">
        <v>1515</v>
      </c>
      <c r="L54" s="915" t="s">
        <v>1405</v>
      </c>
      <c r="M54" s="916" t="s">
        <v>1499</v>
      </c>
      <c r="N54" s="917" t="s">
        <v>1498</v>
      </c>
      <c r="O54" s="918" t="s">
        <v>1513</v>
      </c>
      <c r="P54" s="918" t="s">
        <v>1514</v>
      </c>
      <c r="Q54" s="917" t="s">
        <v>1406</v>
      </c>
      <c r="R54" s="919" t="s">
        <v>1515</v>
      </c>
      <c r="S54" s="920" t="s">
        <v>1140</v>
      </c>
    </row>
    <row r="55" spans="1:19" ht="20.100000000000001" customHeight="1">
      <c r="A55" s="985" t="s">
        <v>260</v>
      </c>
      <c r="B55" s="986" t="s">
        <v>261</v>
      </c>
      <c r="C55" s="923" t="s">
        <v>60</v>
      </c>
      <c r="D55" s="647"/>
      <c r="E55" s="924" t="s">
        <v>60</v>
      </c>
      <c r="F55" s="925"/>
      <c r="G55" s="925"/>
      <c r="H55" s="925"/>
      <c r="I55" s="925"/>
      <c r="J55" s="925" t="s">
        <v>60</v>
      </c>
      <c r="K55" s="926"/>
      <c r="L55" s="924" t="s">
        <v>60</v>
      </c>
      <c r="M55" s="925" t="s">
        <v>60</v>
      </c>
      <c r="N55" s="925"/>
      <c r="O55" s="925"/>
      <c r="P55" s="925"/>
      <c r="Q55" s="925"/>
      <c r="R55" s="926" t="s">
        <v>60</v>
      </c>
      <c r="S55" s="927"/>
    </row>
    <row r="56" spans="1:19" ht="20.100000000000001" customHeight="1">
      <c r="A56" s="987" t="s">
        <v>1244</v>
      </c>
      <c r="B56" s="509" t="s">
        <v>1407</v>
      </c>
      <c r="C56" s="576" t="s">
        <v>1471</v>
      </c>
      <c r="D56" s="510" t="s">
        <v>851</v>
      </c>
      <c r="E56" s="928">
        <v>0</v>
      </c>
      <c r="F56" s="929">
        <v>0.19</v>
      </c>
      <c r="G56" s="929">
        <v>0</v>
      </c>
      <c r="H56" s="929">
        <v>0</v>
      </c>
      <c r="I56" s="929">
        <v>0</v>
      </c>
      <c r="J56" s="930">
        <v>0.81</v>
      </c>
      <c r="K56" s="931">
        <v>0.81</v>
      </c>
      <c r="L56" s="928">
        <v>0</v>
      </c>
      <c r="M56" s="929">
        <v>0</v>
      </c>
      <c r="N56" s="929">
        <v>0</v>
      </c>
      <c r="O56" s="929">
        <v>0</v>
      </c>
      <c r="P56" s="929">
        <v>0</v>
      </c>
      <c r="Q56" s="930">
        <v>0</v>
      </c>
      <c r="R56" s="931">
        <v>0</v>
      </c>
      <c r="S56" s="932">
        <f t="shared" ref="S56:S63" si="5">((R56/K56)-1)*100</f>
        <v>-100</v>
      </c>
    </row>
    <row r="57" spans="1:19" ht="20.100000000000001" customHeight="1">
      <c r="A57" s="962" t="s">
        <v>865</v>
      </c>
      <c r="B57" s="963" t="s">
        <v>866</v>
      </c>
      <c r="C57" s="576" t="s">
        <v>1471</v>
      </c>
      <c r="D57" s="663" t="s">
        <v>851</v>
      </c>
      <c r="E57" s="928">
        <v>0</v>
      </c>
      <c r="F57" s="928">
        <v>0</v>
      </c>
      <c r="G57" s="928">
        <v>0.01</v>
      </c>
      <c r="H57" s="928">
        <v>0</v>
      </c>
      <c r="I57" s="928">
        <v>0.05</v>
      </c>
      <c r="J57" s="928">
        <v>0.02</v>
      </c>
      <c r="K57" s="928">
        <v>7.0000000000000007E-2</v>
      </c>
      <c r="L57" s="928">
        <v>0</v>
      </c>
      <c r="M57" s="928">
        <v>0</v>
      </c>
      <c r="N57" s="928">
        <v>0.04</v>
      </c>
      <c r="O57" s="928">
        <v>0</v>
      </c>
      <c r="P57" s="928">
        <v>0</v>
      </c>
      <c r="Q57" s="928">
        <v>0</v>
      </c>
      <c r="R57" s="928">
        <v>0</v>
      </c>
      <c r="S57" s="932">
        <f t="shared" si="5"/>
        <v>-100</v>
      </c>
    </row>
    <row r="58" spans="1:19" ht="20.100000000000001" customHeight="1">
      <c r="A58" s="497" t="s">
        <v>645</v>
      </c>
      <c r="B58" s="498" t="s">
        <v>646</v>
      </c>
      <c r="C58" s="576" t="s">
        <v>1471</v>
      </c>
      <c r="D58" s="500" t="s">
        <v>132</v>
      </c>
      <c r="E58" s="928">
        <v>0</v>
      </c>
      <c r="F58" s="928">
        <v>0</v>
      </c>
      <c r="G58" s="928">
        <v>0</v>
      </c>
      <c r="H58" s="928">
        <v>0</v>
      </c>
      <c r="I58" s="928">
        <v>0</v>
      </c>
      <c r="J58" s="928">
        <v>0.84</v>
      </c>
      <c r="K58" s="928">
        <v>0.84</v>
      </c>
      <c r="L58" s="928">
        <v>0</v>
      </c>
      <c r="M58" s="928">
        <v>0</v>
      </c>
      <c r="N58" s="928">
        <v>0</v>
      </c>
      <c r="O58" s="928">
        <v>0</v>
      </c>
      <c r="P58" s="928">
        <v>0</v>
      </c>
      <c r="Q58" s="928">
        <v>0</v>
      </c>
      <c r="R58" s="928">
        <v>0</v>
      </c>
      <c r="S58" s="932">
        <f t="shared" si="5"/>
        <v>-100</v>
      </c>
    </row>
    <row r="59" spans="1:19" ht="20.100000000000001" customHeight="1">
      <c r="A59" s="497" t="s">
        <v>33</v>
      </c>
      <c r="B59" s="498" t="s">
        <v>134</v>
      </c>
      <c r="C59" s="576" t="s">
        <v>1471</v>
      </c>
      <c r="D59" s="500" t="s">
        <v>132</v>
      </c>
      <c r="E59" s="928">
        <v>0</v>
      </c>
      <c r="F59" s="928">
        <v>0.6</v>
      </c>
      <c r="G59" s="928">
        <v>0</v>
      </c>
      <c r="H59" s="928">
        <v>0</v>
      </c>
      <c r="I59" s="928">
        <v>0</v>
      </c>
      <c r="J59" s="928">
        <v>3.83</v>
      </c>
      <c r="K59" s="928">
        <v>3.83</v>
      </c>
      <c r="L59" s="928">
        <v>0.01</v>
      </c>
      <c r="M59" s="928">
        <v>0.67</v>
      </c>
      <c r="N59" s="928">
        <v>0.56000000000000005</v>
      </c>
      <c r="O59" s="928">
        <v>0</v>
      </c>
      <c r="P59" s="928">
        <v>0</v>
      </c>
      <c r="Q59" s="928">
        <v>2.96</v>
      </c>
      <c r="R59" s="928">
        <v>2.96</v>
      </c>
      <c r="S59" s="932">
        <f t="shared" si="5"/>
        <v>-22.715404699738905</v>
      </c>
    </row>
    <row r="60" spans="1:19" ht="20.100000000000001" customHeight="1">
      <c r="A60" s="497" t="s">
        <v>73</v>
      </c>
      <c r="B60" s="498" t="s">
        <v>133</v>
      </c>
      <c r="C60" s="576" t="s">
        <v>1471</v>
      </c>
      <c r="D60" s="500" t="s">
        <v>132</v>
      </c>
      <c r="E60" s="928">
        <v>0</v>
      </c>
      <c r="F60" s="928">
        <v>0.74</v>
      </c>
      <c r="G60" s="928">
        <v>0</v>
      </c>
      <c r="H60" s="928">
        <v>0</v>
      </c>
      <c r="I60" s="928">
        <v>0</v>
      </c>
      <c r="J60" s="928">
        <v>3.97</v>
      </c>
      <c r="K60" s="928">
        <v>3.97</v>
      </c>
      <c r="L60" s="928">
        <v>0.01</v>
      </c>
      <c r="M60" s="928">
        <v>0.63</v>
      </c>
      <c r="N60" s="928">
        <v>0.44</v>
      </c>
      <c r="O60" s="928">
        <v>0</v>
      </c>
      <c r="P60" s="928">
        <v>0</v>
      </c>
      <c r="Q60" s="928">
        <v>3.63</v>
      </c>
      <c r="R60" s="928">
        <v>3.63</v>
      </c>
      <c r="S60" s="932">
        <f t="shared" si="5"/>
        <v>-8.5642317380352662</v>
      </c>
    </row>
    <row r="61" spans="1:19" ht="20.100000000000001" customHeight="1">
      <c r="A61" s="962" t="s">
        <v>869</v>
      </c>
      <c r="B61" s="963" t="s">
        <v>874</v>
      </c>
      <c r="C61" s="576" t="s">
        <v>1471</v>
      </c>
      <c r="D61" s="663" t="s">
        <v>851</v>
      </c>
      <c r="E61" s="928">
        <v>0</v>
      </c>
      <c r="F61" s="928">
        <v>0</v>
      </c>
      <c r="G61" s="928">
        <v>0</v>
      </c>
      <c r="H61" s="928">
        <v>0</v>
      </c>
      <c r="I61" s="928">
        <v>0</v>
      </c>
      <c r="J61" s="928">
        <v>0.63</v>
      </c>
      <c r="K61" s="928">
        <v>0.63</v>
      </c>
      <c r="L61" s="928">
        <v>0</v>
      </c>
      <c r="M61" s="928">
        <v>0</v>
      </c>
      <c r="N61" s="928">
        <v>0</v>
      </c>
      <c r="O61" s="928">
        <v>0</v>
      </c>
      <c r="P61" s="928">
        <v>0</v>
      </c>
      <c r="Q61" s="928">
        <v>0</v>
      </c>
      <c r="R61" s="928">
        <v>0</v>
      </c>
      <c r="S61" s="932">
        <f t="shared" si="5"/>
        <v>-100</v>
      </c>
    </row>
    <row r="62" spans="1:19" ht="20.100000000000001" customHeight="1">
      <c r="A62" s="964" t="s">
        <v>51</v>
      </c>
      <c r="B62" s="498" t="s">
        <v>1118</v>
      </c>
      <c r="C62" s="576" t="s">
        <v>1471</v>
      </c>
      <c r="D62" s="500" t="s">
        <v>132</v>
      </c>
      <c r="E62" s="928">
        <v>0</v>
      </c>
      <c r="F62" s="928">
        <v>1.85</v>
      </c>
      <c r="G62" s="928">
        <v>0</v>
      </c>
      <c r="H62" s="928">
        <v>0</v>
      </c>
      <c r="I62" s="928">
        <v>0</v>
      </c>
      <c r="J62" s="928">
        <v>29.62</v>
      </c>
      <c r="K62" s="928">
        <v>29.62</v>
      </c>
      <c r="L62" s="928">
        <v>0</v>
      </c>
      <c r="M62" s="928">
        <v>1.26</v>
      </c>
      <c r="N62" s="928">
        <v>0</v>
      </c>
      <c r="O62" s="928">
        <v>0</v>
      </c>
      <c r="P62" s="928">
        <v>0</v>
      </c>
      <c r="Q62" s="928">
        <v>22.5</v>
      </c>
      <c r="R62" s="928">
        <v>22.5</v>
      </c>
      <c r="S62" s="932">
        <f t="shared" si="5"/>
        <v>-24.037812288993919</v>
      </c>
    </row>
    <row r="63" spans="1:19" ht="20.100000000000001" customHeight="1">
      <c r="A63" s="964" t="s">
        <v>850</v>
      </c>
      <c r="B63" s="498" t="s">
        <v>1075</v>
      </c>
      <c r="C63" s="576" t="s">
        <v>1471</v>
      </c>
      <c r="D63" s="577" t="s">
        <v>851</v>
      </c>
      <c r="E63" s="928">
        <v>0</v>
      </c>
      <c r="F63" s="928">
        <v>0</v>
      </c>
      <c r="G63" s="928">
        <v>0</v>
      </c>
      <c r="H63" s="928">
        <v>0</v>
      </c>
      <c r="I63" s="928">
        <v>0</v>
      </c>
      <c r="J63" s="928">
        <v>2.0499999999999998</v>
      </c>
      <c r="K63" s="928">
        <v>2.0499999999999998</v>
      </c>
      <c r="L63" s="928">
        <v>0</v>
      </c>
      <c r="M63" s="928">
        <v>0</v>
      </c>
      <c r="N63" s="928">
        <v>0</v>
      </c>
      <c r="O63" s="928">
        <v>0</v>
      </c>
      <c r="P63" s="928">
        <v>0</v>
      </c>
      <c r="Q63" s="928">
        <v>2.0299999999999998</v>
      </c>
      <c r="R63" s="928">
        <v>2.0299999999999998</v>
      </c>
      <c r="S63" s="946">
        <f t="shared" si="5"/>
        <v>-0.97560975609756184</v>
      </c>
    </row>
    <row r="64" spans="1:19" ht="20.100000000000001" customHeight="1">
      <c r="A64" s="942"/>
      <c r="B64" s="945"/>
      <c r="C64" s="988"/>
      <c r="D64" s="982"/>
      <c r="E64" s="942"/>
      <c r="F64" s="943"/>
      <c r="G64" s="943"/>
      <c r="H64" s="943"/>
      <c r="I64" s="943"/>
      <c r="J64" s="944"/>
      <c r="K64" s="945"/>
      <c r="L64" s="942"/>
      <c r="M64" s="943"/>
      <c r="N64" s="943"/>
      <c r="O64" s="943"/>
      <c r="P64" s="943"/>
      <c r="Q64" s="944"/>
      <c r="R64" s="945"/>
      <c r="S64" s="946"/>
    </row>
    <row r="65" spans="1:19" ht="20.100000000000001" customHeight="1">
      <c r="A65" s="1384" t="s">
        <v>262</v>
      </c>
      <c r="B65" s="1393"/>
      <c r="C65" s="923"/>
      <c r="D65" s="989"/>
      <c r="E65" s="949">
        <f t="shared" ref="E65:R65" si="6">SUM(E55:E64)</f>
        <v>0</v>
      </c>
      <c r="F65" s="950">
        <f t="shared" si="6"/>
        <v>3.38</v>
      </c>
      <c r="G65" s="950">
        <f t="shared" si="6"/>
        <v>0.01</v>
      </c>
      <c r="H65" s="950">
        <f t="shared" si="6"/>
        <v>0</v>
      </c>
      <c r="I65" s="950">
        <f t="shared" si="6"/>
        <v>0.05</v>
      </c>
      <c r="J65" s="950">
        <f t="shared" si="6"/>
        <v>41.769999999999996</v>
      </c>
      <c r="K65" s="951">
        <f t="shared" si="6"/>
        <v>41.82</v>
      </c>
      <c r="L65" s="949">
        <f t="shared" si="6"/>
        <v>0.02</v>
      </c>
      <c r="M65" s="950">
        <f t="shared" si="6"/>
        <v>2.56</v>
      </c>
      <c r="N65" s="950">
        <f t="shared" si="6"/>
        <v>1.04</v>
      </c>
      <c r="O65" s="950">
        <f t="shared" si="6"/>
        <v>0</v>
      </c>
      <c r="P65" s="950">
        <f t="shared" si="6"/>
        <v>0</v>
      </c>
      <c r="Q65" s="950">
        <f t="shared" si="6"/>
        <v>31.12</v>
      </c>
      <c r="R65" s="951">
        <f t="shared" si="6"/>
        <v>31.12</v>
      </c>
      <c r="S65" s="952">
        <f>((R65/K65)-1)*100</f>
        <v>-25.585844093735055</v>
      </c>
    </row>
    <row r="66" spans="1:19" ht="20.100000000000001" customHeight="1">
      <c r="A66" s="970"/>
      <c r="B66" s="971"/>
      <c r="C66" s="972"/>
      <c r="D66" s="663"/>
      <c r="E66" s="957"/>
      <c r="F66" s="957"/>
      <c r="G66" s="957"/>
      <c r="H66" s="957"/>
      <c r="I66" s="957"/>
      <c r="J66" s="958"/>
      <c r="K66" s="957"/>
      <c r="L66" s="957"/>
      <c r="M66" s="957"/>
      <c r="N66" s="957"/>
      <c r="O66" s="957"/>
      <c r="P66" s="957"/>
      <c r="Q66" s="958"/>
      <c r="R66" s="957"/>
      <c r="S66" s="959"/>
    </row>
    <row r="67" spans="1:19" ht="20.100000000000001" customHeight="1">
      <c r="A67" s="906"/>
      <c r="B67" s="907"/>
      <c r="C67" s="908"/>
      <c r="D67" s="909"/>
      <c r="E67" s="1386" t="s">
        <v>1467</v>
      </c>
      <c r="F67" s="1387"/>
      <c r="G67" s="1387"/>
      <c r="H67" s="1387"/>
      <c r="I67" s="1387"/>
      <c r="J67" s="1387"/>
      <c r="K67" s="1388"/>
      <c r="L67" s="1386" t="s">
        <v>1468</v>
      </c>
      <c r="M67" s="1387"/>
      <c r="N67" s="1387"/>
      <c r="O67" s="1387"/>
      <c r="P67" s="1387"/>
      <c r="Q67" s="1387"/>
      <c r="R67" s="1388"/>
      <c r="S67" s="910"/>
    </row>
    <row r="68" spans="1:19" ht="39.950000000000003" customHeight="1">
      <c r="A68" s="911" t="s">
        <v>248</v>
      </c>
      <c r="B68" s="912" t="s">
        <v>57</v>
      </c>
      <c r="C68" s="913" t="s">
        <v>249</v>
      </c>
      <c r="D68" s="914" t="s">
        <v>250</v>
      </c>
      <c r="E68" s="915" t="s">
        <v>1405</v>
      </c>
      <c r="F68" s="916" t="s">
        <v>1499</v>
      </c>
      <c r="G68" s="917" t="s">
        <v>1498</v>
      </c>
      <c r="H68" s="918" t="s">
        <v>1513</v>
      </c>
      <c r="I68" s="918" t="s">
        <v>1514</v>
      </c>
      <c r="J68" s="917" t="s">
        <v>1406</v>
      </c>
      <c r="K68" s="919" t="s">
        <v>1515</v>
      </c>
      <c r="L68" s="915" t="s">
        <v>1405</v>
      </c>
      <c r="M68" s="916" t="s">
        <v>1499</v>
      </c>
      <c r="N68" s="917" t="s">
        <v>1498</v>
      </c>
      <c r="O68" s="918" t="s">
        <v>1513</v>
      </c>
      <c r="P68" s="918" t="s">
        <v>1514</v>
      </c>
      <c r="Q68" s="917" t="s">
        <v>1406</v>
      </c>
      <c r="R68" s="919" t="s">
        <v>1515</v>
      </c>
      <c r="S68" s="920" t="s">
        <v>1140</v>
      </c>
    </row>
    <row r="69" spans="1:19" ht="20.100000000000001" customHeight="1">
      <c r="A69" s="990" t="s">
        <v>263</v>
      </c>
      <c r="B69" s="991" t="s">
        <v>264</v>
      </c>
      <c r="C69" s="923" t="s">
        <v>60</v>
      </c>
      <c r="D69" s="647"/>
      <c r="E69" s="924" t="s">
        <v>60</v>
      </c>
      <c r="F69" s="925"/>
      <c r="G69" s="925"/>
      <c r="H69" s="925"/>
      <c r="I69" s="925"/>
      <c r="J69" s="925" t="s">
        <v>60</v>
      </c>
      <c r="K69" s="926"/>
      <c r="L69" s="924" t="s">
        <v>60</v>
      </c>
      <c r="M69" s="925" t="s">
        <v>60</v>
      </c>
      <c r="N69" s="925"/>
      <c r="O69" s="925"/>
      <c r="P69" s="925"/>
      <c r="Q69" s="925"/>
      <c r="R69" s="926" t="s">
        <v>60</v>
      </c>
      <c r="S69" s="927"/>
    </row>
    <row r="70" spans="1:19" ht="20.100000000000001" customHeight="1">
      <c r="A70" s="964" t="s">
        <v>647</v>
      </c>
      <c r="B70" s="498" t="s">
        <v>648</v>
      </c>
      <c r="C70" s="499" t="s">
        <v>1471</v>
      </c>
      <c r="D70" s="500" t="s">
        <v>136</v>
      </c>
      <c r="E70" s="928">
        <v>0</v>
      </c>
      <c r="F70" s="929">
        <v>0.18</v>
      </c>
      <c r="G70" s="929">
        <v>0</v>
      </c>
      <c r="H70" s="929">
        <v>0</v>
      </c>
      <c r="I70" s="929">
        <v>0</v>
      </c>
      <c r="J70" s="930">
        <v>0.38</v>
      </c>
      <c r="K70" s="931">
        <v>0.38</v>
      </c>
      <c r="L70" s="928">
        <v>0</v>
      </c>
      <c r="M70" s="929">
        <v>0</v>
      </c>
      <c r="N70" s="929">
        <v>0</v>
      </c>
      <c r="O70" s="929">
        <v>0</v>
      </c>
      <c r="P70" s="929">
        <v>0</v>
      </c>
      <c r="Q70" s="930">
        <v>0</v>
      </c>
      <c r="R70" s="931">
        <v>0</v>
      </c>
      <c r="S70" s="932">
        <f>((R70/K70)-1)*100</f>
        <v>-100</v>
      </c>
    </row>
    <row r="71" spans="1:19" ht="20.100000000000001" customHeight="1">
      <c r="A71" s="964" t="s">
        <v>849</v>
      </c>
      <c r="B71" s="498" t="s">
        <v>872</v>
      </c>
      <c r="C71" s="499" t="s">
        <v>1471</v>
      </c>
      <c r="D71" s="500" t="s">
        <v>136</v>
      </c>
      <c r="E71" s="928">
        <v>0</v>
      </c>
      <c r="F71" s="929">
        <v>0</v>
      </c>
      <c r="G71" s="929">
        <v>0</v>
      </c>
      <c r="H71" s="929">
        <v>0</v>
      </c>
      <c r="I71" s="929">
        <v>0</v>
      </c>
      <c r="J71" s="930">
        <v>0.66</v>
      </c>
      <c r="K71" s="931">
        <v>0.66</v>
      </c>
      <c r="L71" s="928">
        <v>0</v>
      </c>
      <c r="M71" s="929">
        <v>0</v>
      </c>
      <c r="N71" s="929">
        <v>0.55000000000000004</v>
      </c>
      <c r="O71" s="929">
        <v>0</v>
      </c>
      <c r="P71" s="929">
        <v>0</v>
      </c>
      <c r="Q71" s="930">
        <v>0.71</v>
      </c>
      <c r="R71" s="931">
        <v>0.71</v>
      </c>
      <c r="S71" s="932">
        <f>((R71/K71)-1)*100</f>
        <v>7.575757575757569</v>
      </c>
    </row>
    <row r="72" spans="1:19" ht="20.100000000000001" customHeight="1">
      <c r="A72" s="964" t="s">
        <v>649</v>
      </c>
      <c r="B72" s="498" t="s">
        <v>650</v>
      </c>
      <c r="C72" s="499" t="s">
        <v>1471</v>
      </c>
      <c r="D72" s="500" t="s">
        <v>136</v>
      </c>
      <c r="E72" s="928">
        <v>0</v>
      </c>
      <c r="F72" s="929">
        <v>0</v>
      </c>
      <c r="G72" s="929">
        <v>0</v>
      </c>
      <c r="H72" s="929">
        <v>0</v>
      </c>
      <c r="I72" s="929">
        <v>0</v>
      </c>
      <c r="J72" s="930">
        <v>0.05</v>
      </c>
      <c r="K72" s="931">
        <v>0.05</v>
      </c>
      <c r="L72" s="928">
        <v>0</v>
      </c>
      <c r="M72" s="929">
        <v>0</v>
      </c>
      <c r="N72" s="929">
        <v>0</v>
      </c>
      <c r="O72" s="929">
        <v>0</v>
      </c>
      <c r="P72" s="929">
        <v>0</v>
      </c>
      <c r="Q72" s="930">
        <v>0</v>
      </c>
      <c r="R72" s="931">
        <v>0</v>
      </c>
      <c r="S72" s="932">
        <f>((R72/K72)-1)*100</f>
        <v>-100</v>
      </c>
    </row>
    <row r="73" spans="1:19" ht="20.100000000000001" customHeight="1">
      <c r="A73" s="964" t="s">
        <v>651</v>
      </c>
      <c r="B73" s="498" t="s">
        <v>1119</v>
      </c>
      <c r="C73" s="499" t="s">
        <v>1471</v>
      </c>
      <c r="D73" s="500" t="s">
        <v>136</v>
      </c>
      <c r="E73" s="928">
        <v>0</v>
      </c>
      <c r="F73" s="929">
        <v>0</v>
      </c>
      <c r="G73" s="929">
        <v>0</v>
      </c>
      <c r="H73" s="929">
        <v>0</v>
      </c>
      <c r="I73" s="929">
        <v>0</v>
      </c>
      <c r="J73" s="930">
        <v>0.03</v>
      </c>
      <c r="K73" s="931">
        <v>0.03</v>
      </c>
      <c r="L73" s="928">
        <v>0</v>
      </c>
      <c r="M73" s="929">
        <v>0</v>
      </c>
      <c r="N73" s="929">
        <v>0</v>
      </c>
      <c r="O73" s="929">
        <v>0</v>
      </c>
      <c r="P73" s="929">
        <v>0</v>
      </c>
      <c r="Q73" s="930">
        <v>0</v>
      </c>
      <c r="R73" s="931">
        <v>0</v>
      </c>
      <c r="S73" s="932">
        <f>((R73/K73)-1)*100</f>
        <v>-100</v>
      </c>
    </row>
    <row r="74" spans="1:19" ht="20.100000000000001" customHeight="1">
      <c r="A74" s="966"/>
      <c r="B74" s="963"/>
      <c r="C74" s="499"/>
      <c r="D74" s="663"/>
      <c r="E74" s="942"/>
      <c r="F74" s="943"/>
      <c r="G74" s="943"/>
      <c r="H74" s="943"/>
      <c r="I74" s="943"/>
      <c r="J74" s="944"/>
      <c r="K74" s="945"/>
      <c r="L74" s="942"/>
      <c r="M74" s="943"/>
      <c r="N74" s="943"/>
      <c r="O74" s="943"/>
      <c r="P74" s="943"/>
      <c r="Q74" s="944"/>
      <c r="R74" s="945"/>
      <c r="S74" s="946"/>
    </row>
    <row r="75" spans="1:19" ht="20.100000000000001" customHeight="1">
      <c r="A75" s="992" t="s">
        <v>265</v>
      </c>
      <c r="B75" s="993"/>
      <c r="C75" s="923"/>
      <c r="D75" s="647"/>
      <c r="E75" s="949">
        <f t="shared" ref="E75:R75" si="7">SUM(E69:E74)</f>
        <v>0</v>
      </c>
      <c r="F75" s="950">
        <f t="shared" si="7"/>
        <v>0.18</v>
      </c>
      <c r="G75" s="950">
        <f t="shared" si="7"/>
        <v>0</v>
      </c>
      <c r="H75" s="950">
        <f t="shared" si="7"/>
        <v>0</v>
      </c>
      <c r="I75" s="950">
        <f t="shared" si="7"/>
        <v>0</v>
      </c>
      <c r="J75" s="950">
        <f t="shared" si="7"/>
        <v>1.1200000000000001</v>
      </c>
      <c r="K75" s="951">
        <f t="shared" si="7"/>
        <v>1.1200000000000001</v>
      </c>
      <c r="L75" s="949">
        <f t="shared" si="7"/>
        <v>0</v>
      </c>
      <c r="M75" s="950">
        <f t="shared" si="7"/>
        <v>0</v>
      </c>
      <c r="N75" s="950">
        <f t="shared" si="7"/>
        <v>0.55000000000000004</v>
      </c>
      <c r="O75" s="950">
        <f t="shared" si="7"/>
        <v>0</v>
      </c>
      <c r="P75" s="950">
        <f t="shared" si="7"/>
        <v>0</v>
      </c>
      <c r="Q75" s="950">
        <f t="shared" si="7"/>
        <v>0.71</v>
      </c>
      <c r="R75" s="951">
        <f t="shared" si="7"/>
        <v>0.71</v>
      </c>
      <c r="S75" s="952">
        <f>((R75/K75)-1)*100</f>
        <v>-36.607142857142868</v>
      </c>
    </row>
    <row r="76" spans="1:19" ht="20.100000000000001" customHeight="1">
      <c r="A76" s="994"/>
      <c r="B76" s="995"/>
      <c r="C76" s="995"/>
      <c r="D76" s="996"/>
      <c r="E76" s="997"/>
      <c r="F76" s="997"/>
      <c r="G76" s="997"/>
      <c r="H76" s="997"/>
      <c r="I76" s="997"/>
      <c r="J76" s="998"/>
      <c r="K76" s="997"/>
      <c r="L76" s="997"/>
      <c r="M76" s="997"/>
      <c r="N76" s="997"/>
      <c r="O76" s="997"/>
      <c r="P76" s="997"/>
      <c r="Q76" s="998"/>
      <c r="R76" s="997"/>
      <c r="S76" s="999"/>
    </row>
    <row r="77" spans="1:19" ht="20.100000000000001" customHeight="1">
      <c r="A77" s="906"/>
      <c r="B77" s="907"/>
      <c r="C77" s="908"/>
      <c r="D77" s="909"/>
      <c r="E77" s="1386" t="s">
        <v>1467</v>
      </c>
      <c r="F77" s="1387"/>
      <c r="G77" s="1387"/>
      <c r="H77" s="1387"/>
      <c r="I77" s="1387"/>
      <c r="J77" s="1387"/>
      <c r="K77" s="1388"/>
      <c r="L77" s="1386" t="s">
        <v>1468</v>
      </c>
      <c r="M77" s="1387"/>
      <c r="N77" s="1387"/>
      <c r="O77" s="1387"/>
      <c r="P77" s="1387"/>
      <c r="Q77" s="1387"/>
      <c r="R77" s="1388"/>
      <c r="S77" s="910"/>
    </row>
    <row r="78" spans="1:19" ht="39.950000000000003" customHeight="1">
      <c r="A78" s="911" t="s">
        <v>248</v>
      </c>
      <c r="B78" s="912" t="s">
        <v>57</v>
      </c>
      <c r="C78" s="913" t="s">
        <v>249</v>
      </c>
      <c r="D78" s="914" t="s">
        <v>250</v>
      </c>
      <c r="E78" s="915" t="s">
        <v>1405</v>
      </c>
      <c r="F78" s="916" t="s">
        <v>1499</v>
      </c>
      <c r="G78" s="917" t="s">
        <v>1498</v>
      </c>
      <c r="H78" s="918" t="s">
        <v>1513</v>
      </c>
      <c r="I78" s="918" t="s">
        <v>1514</v>
      </c>
      <c r="J78" s="917" t="s">
        <v>1406</v>
      </c>
      <c r="K78" s="919" t="s">
        <v>1515</v>
      </c>
      <c r="L78" s="915" t="s">
        <v>1405</v>
      </c>
      <c r="M78" s="916" t="s">
        <v>1499</v>
      </c>
      <c r="N78" s="917" t="s">
        <v>1498</v>
      </c>
      <c r="O78" s="918" t="s">
        <v>1513</v>
      </c>
      <c r="P78" s="918" t="s">
        <v>1514</v>
      </c>
      <c r="Q78" s="917" t="s">
        <v>1406</v>
      </c>
      <c r="R78" s="919" t="s">
        <v>1515</v>
      </c>
      <c r="S78" s="920" t="s">
        <v>1140</v>
      </c>
    </row>
    <row r="79" spans="1:19" ht="20.100000000000001" customHeight="1">
      <c r="A79" s="1000" t="s">
        <v>864</v>
      </c>
      <c r="B79" s="1001" t="s">
        <v>875</v>
      </c>
      <c r="C79" s="499"/>
      <c r="D79" s="663"/>
      <c r="E79" s="942"/>
      <c r="F79" s="943"/>
      <c r="G79" s="943"/>
      <c r="H79" s="943"/>
      <c r="I79" s="943"/>
      <c r="J79" s="944"/>
      <c r="K79" s="945"/>
      <c r="L79" s="1002"/>
      <c r="M79" s="1002"/>
      <c r="N79" s="1002"/>
      <c r="O79" s="1002"/>
      <c r="P79" s="1002"/>
      <c r="Q79" s="1003"/>
      <c r="R79" s="957"/>
      <c r="S79" s="932"/>
    </row>
    <row r="80" spans="1:19" ht="20.100000000000001" customHeight="1">
      <c r="A80" s="962" t="s">
        <v>867</v>
      </c>
      <c r="B80" s="963" t="s">
        <v>870</v>
      </c>
      <c r="C80" s="499" t="s">
        <v>1471</v>
      </c>
      <c r="D80" s="663" t="s">
        <v>864</v>
      </c>
      <c r="E80" s="928">
        <v>0</v>
      </c>
      <c r="F80" s="928">
        <v>0</v>
      </c>
      <c r="G80" s="928">
        <v>0.05</v>
      </c>
      <c r="H80" s="928">
        <v>0</v>
      </c>
      <c r="I80" s="928">
        <v>0.05</v>
      </c>
      <c r="J80" s="928">
        <v>0</v>
      </c>
      <c r="K80" s="928">
        <v>0.05</v>
      </c>
      <c r="L80" s="928">
        <v>0</v>
      </c>
      <c r="M80" s="928">
        <v>0</v>
      </c>
      <c r="N80" s="928">
        <v>0</v>
      </c>
      <c r="O80" s="928">
        <v>0</v>
      </c>
      <c r="P80" s="928">
        <v>0</v>
      </c>
      <c r="Q80" s="928">
        <v>0</v>
      </c>
      <c r="R80" s="928">
        <v>0</v>
      </c>
      <c r="S80" s="932">
        <f>((R80/K80)-1)*100</f>
        <v>-100</v>
      </c>
    </row>
    <row r="81" spans="1:19" ht="20.100000000000001" customHeight="1">
      <c r="A81" s="962"/>
      <c r="B81" s="963"/>
      <c r="C81" s="499"/>
      <c r="D81" s="663"/>
      <c r="E81" s="942"/>
      <c r="F81" s="943"/>
      <c r="G81" s="943"/>
      <c r="H81" s="943"/>
      <c r="I81" s="943"/>
      <c r="J81" s="944"/>
      <c r="K81" s="945"/>
      <c r="L81" s="1002"/>
      <c r="M81" s="1002"/>
      <c r="N81" s="1002"/>
      <c r="O81" s="1002"/>
      <c r="P81" s="1002"/>
      <c r="Q81" s="1003"/>
      <c r="R81" s="957"/>
      <c r="S81" s="932"/>
    </row>
    <row r="82" spans="1:19" ht="20.100000000000001" customHeight="1">
      <c r="A82" s="1000" t="s">
        <v>1141</v>
      </c>
      <c r="B82" s="1001"/>
      <c r="C82" s="499"/>
      <c r="D82" s="663"/>
      <c r="E82" s="928">
        <f t="shared" ref="E82:R82" si="8">SUM(E80)</f>
        <v>0</v>
      </c>
      <c r="F82" s="928">
        <f t="shared" si="8"/>
        <v>0</v>
      </c>
      <c r="G82" s="928">
        <f t="shared" si="8"/>
        <v>0.05</v>
      </c>
      <c r="H82" s="928">
        <f t="shared" si="8"/>
        <v>0</v>
      </c>
      <c r="I82" s="928">
        <f t="shared" si="8"/>
        <v>0.05</v>
      </c>
      <c r="J82" s="928">
        <f t="shared" si="8"/>
        <v>0</v>
      </c>
      <c r="K82" s="928">
        <f t="shared" si="8"/>
        <v>0.05</v>
      </c>
      <c r="L82" s="928">
        <f t="shared" si="8"/>
        <v>0</v>
      </c>
      <c r="M82" s="928">
        <f t="shared" si="8"/>
        <v>0</v>
      </c>
      <c r="N82" s="928">
        <f t="shared" si="8"/>
        <v>0</v>
      </c>
      <c r="O82" s="928">
        <f t="shared" si="8"/>
        <v>0</v>
      </c>
      <c r="P82" s="928">
        <f t="shared" si="8"/>
        <v>0</v>
      </c>
      <c r="Q82" s="928">
        <f t="shared" si="8"/>
        <v>0</v>
      </c>
      <c r="R82" s="928">
        <f t="shared" si="8"/>
        <v>0</v>
      </c>
      <c r="S82" s="932">
        <f>((R82/K82)-1)*100</f>
        <v>-100</v>
      </c>
    </row>
    <row r="83" spans="1:19" ht="20.100000000000001" customHeight="1">
      <c r="A83" s="970"/>
      <c r="B83" s="971"/>
      <c r="C83" s="972"/>
      <c r="D83" s="663"/>
      <c r="E83" s="957"/>
      <c r="F83" s="957"/>
      <c r="G83" s="957"/>
      <c r="H83" s="957"/>
      <c r="I83" s="957"/>
      <c r="J83" s="958"/>
      <c r="K83" s="957"/>
      <c r="L83" s="957"/>
      <c r="M83" s="957"/>
      <c r="N83" s="957"/>
      <c r="O83" s="957"/>
      <c r="P83" s="957"/>
      <c r="Q83" s="958"/>
      <c r="R83" s="957"/>
      <c r="S83" s="959"/>
    </row>
    <row r="84" spans="1:19" ht="20.100000000000001" customHeight="1">
      <c r="A84" s="1389" t="s">
        <v>266</v>
      </c>
      <c r="B84" s="1390"/>
      <c r="C84" s="1390"/>
      <c r="D84" s="1391"/>
      <c r="E84" s="1004">
        <f t="shared" ref="E84:R84" si="9">SUM(E11:E82)/2</f>
        <v>0</v>
      </c>
      <c r="F84" s="1005">
        <f t="shared" si="9"/>
        <v>7.5299999999999994</v>
      </c>
      <c r="G84" s="1005">
        <f t="shared" si="9"/>
        <v>6.0000000000000005E-2</v>
      </c>
      <c r="H84" s="1005">
        <f t="shared" si="9"/>
        <v>0</v>
      </c>
      <c r="I84" s="1005">
        <f t="shared" si="9"/>
        <v>0.1</v>
      </c>
      <c r="J84" s="1005">
        <f t="shared" si="9"/>
        <v>79.260000000000005</v>
      </c>
      <c r="K84" s="1006">
        <f t="shared" si="9"/>
        <v>79.360000000000014</v>
      </c>
      <c r="L84" s="1007">
        <f t="shared" si="9"/>
        <v>0.03</v>
      </c>
      <c r="M84" s="1008">
        <f t="shared" si="9"/>
        <v>4.8</v>
      </c>
      <c r="N84" s="1008">
        <f t="shared" si="9"/>
        <v>2.06</v>
      </c>
      <c r="O84" s="1008">
        <f t="shared" si="9"/>
        <v>0</v>
      </c>
      <c r="P84" s="1008">
        <f t="shared" si="9"/>
        <v>0</v>
      </c>
      <c r="Q84" s="1008">
        <f t="shared" si="9"/>
        <v>58.1</v>
      </c>
      <c r="R84" s="1009">
        <f t="shared" si="9"/>
        <v>58.1</v>
      </c>
      <c r="S84" s="1010">
        <f>((R84/K84)-1)*100</f>
        <v>-26.789314516129046</v>
      </c>
    </row>
    <row r="85" spans="1:19" ht="20.100000000000001" customHeight="1">
      <c r="A85" s="1389" t="s">
        <v>267</v>
      </c>
      <c r="B85" s="1390"/>
      <c r="C85" s="1390"/>
      <c r="D85" s="1391"/>
      <c r="E85" s="1004">
        <v>0.01</v>
      </c>
      <c r="F85" s="1005">
        <v>7.51</v>
      </c>
      <c r="G85" s="1005">
        <v>0.06</v>
      </c>
      <c r="H85" s="1005">
        <v>0</v>
      </c>
      <c r="I85" s="1005">
        <v>0.09</v>
      </c>
      <c r="J85" s="1005">
        <v>79.28</v>
      </c>
      <c r="K85" s="1006">
        <f>SUM(I85:J85)</f>
        <v>79.37</v>
      </c>
      <c r="L85" s="1011">
        <v>0.03</v>
      </c>
      <c r="M85" s="1005">
        <v>4.78</v>
      </c>
      <c r="N85" s="1012">
        <v>2.06</v>
      </c>
      <c r="O85" s="1012">
        <v>0</v>
      </c>
      <c r="P85" s="1012">
        <v>0</v>
      </c>
      <c r="Q85" s="1012">
        <v>58.1</v>
      </c>
      <c r="R85" s="1006">
        <f>SUM(P85:Q85)</f>
        <v>58.1</v>
      </c>
      <c r="S85" s="952">
        <f>((R85/K85)-1)*100</f>
        <v>-26.798538490613588</v>
      </c>
    </row>
    <row r="86" spans="1:19" ht="20.100000000000001" customHeight="1">
      <c r="A86" s="994"/>
      <c r="B86" s="995"/>
      <c r="C86" s="995"/>
      <c r="D86" s="996"/>
      <c r="E86" s="997"/>
      <c r="F86" s="997"/>
      <c r="G86" s="997"/>
      <c r="H86" s="997"/>
      <c r="I86" s="997"/>
      <c r="J86" s="998"/>
      <c r="K86" s="997"/>
      <c r="L86" s="997"/>
      <c r="M86" s="997"/>
      <c r="N86" s="997"/>
      <c r="O86" s="997"/>
      <c r="P86" s="997"/>
      <c r="Q86" s="998"/>
      <c r="R86" s="997"/>
      <c r="S86" s="999"/>
    </row>
    <row r="87" spans="1:19" ht="20.100000000000001" customHeight="1">
      <c r="A87" s="994"/>
      <c r="B87" s="995"/>
      <c r="C87" s="995"/>
      <c r="D87" s="996"/>
      <c r="E87" s="997"/>
      <c r="F87" s="997"/>
      <c r="G87" s="997"/>
      <c r="H87" s="997"/>
      <c r="I87" s="997"/>
      <c r="J87" s="998"/>
      <c r="K87" s="997"/>
      <c r="L87" s="997"/>
      <c r="M87" s="997"/>
      <c r="N87" s="997"/>
      <c r="O87" s="997"/>
      <c r="P87" s="997"/>
      <c r="Q87" s="998"/>
      <c r="R87" s="997"/>
      <c r="S87" s="999"/>
    </row>
    <row r="88" spans="1:19" ht="20.100000000000001" customHeight="1">
      <c r="A88" s="994"/>
      <c r="B88" s="995"/>
      <c r="C88" s="995"/>
      <c r="D88" s="996"/>
      <c r="E88" s="997"/>
      <c r="F88" s="997"/>
      <c r="G88" s="997"/>
      <c r="H88" s="997"/>
      <c r="I88" s="997"/>
      <c r="J88" s="998"/>
      <c r="K88" s="997"/>
      <c r="L88" s="997"/>
      <c r="M88" s="997"/>
      <c r="N88" s="997"/>
      <c r="O88" s="997"/>
      <c r="P88" s="997"/>
      <c r="Q88" s="998"/>
      <c r="R88" s="997"/>
      <c r="S88" s="999"/>
    </row>
    <row r="89" spans="1:19" ht="30" customHeight="1">
      <c r="A89" s="897" t="s">
        <v>268</v>
      </c>
      <c r="B89" s="898" t="s">
        <v>269</v>
      </c>
      <c r="C89" s="899"/>
      <c r="D89" s="900"/>
      <c r="E89" s="901"/>
      <c r="F89" s="901"/>
      <c r="G89" s="901"/>
      <c r="H89" s="901"/>
      <c r="I89" s="901"/>
      <c r="J89" s="901"/>
      <c r="K89" s="901"/>
      <c r="L89" s="901"/>
      <c r="M89" s="901"/>
      <c r="N89" s="901"/>
      <c r="O89" s="901"/>
      <c r="P89" s="901"/>
      <c r="Q89" s="901"/>
      <c r="R89" s="901"/>
      <c r="S89" s="902"/>
    </row>
    <row r="90" spans="1:19" ht="20.100000000000001" customHeight="1">
      <c r="A90" s="1013"/>
      <c r="B90" s="1013"/>
      <c r="C90" s="1013"/>
      <c r="D90" s="1014"/>
      <c r="E90" s="1013"/>
      <c r="F90" s="1013"/>
      <c r="G90" s="1013"/>
      <c r="H90" s="1013"/>
      <c r="I90" s="1013"/>
      <c r="J90" s="1015"/>
      <c r="K90" s="1013"/>
      <c r="L90" s="1013"/>
      <c r="M90" s="1013"/>
      <c r="N90" s="1013"/>
      <c r="O90" s="1013"/>
      <c r="P90" s="1013"/>
      <c r="Q90" s="1015"/>
      <c r="R90" s="1013"/>
      <c r="S90" s="1016"/>
    </row>
    <row r="91" spans="1:19" ht="20.100000000000001" customHeight="1">
      <c r="A91" s="906"/>
      <c r="B91" s="907"/>
      <c r="C91" s="908"/>
      <c r="D91" s="909"/>
      <c r="E91" s="1386" t="s">
        <v>1467</v>
      </c>
      <c r="F91" s="1387"/>
      <c r="G91" s="1387"/>
      <c r="H91" s="1387"/>
      <c r="I91" s="1387"/>
      <c r="J91" s="1387"/>
      <c r="K91" s="1388"/>
      <c r="L91" s="1386" t="s">
        <v>1468</v>
      </c>
      <c r="M91" s="1387"/>
      <c r="N91" s="1387"/>
      <c r="O91" s="1387"/>
      <c r="P91" s="1387"/>
      <c r="Q91" s="1387"/>
      <c r="R91" s="1388"/>
      <c r="S91" s="910"/>
    </row>
    <row r="92" spans="1:19" ht="39.950000000000003" customHeight="1">
      <c r="A92" s="911" t="s">
        <v>248</v>
      </c>
      <c r="B92" s="912" t="s">
        <v>57</v>
      </c>
      <c r="C92" s="913" t="s">
        <v>249</v>
      </c>
      <c r="D92" s="914" t="s">
        <v>250</v>
      </c>
      <c r="E92" s="915" t="s">
        <v>1405</v>
      </c>
      <c r="F92" s="916" t="s">
        <v>1499</v>
      </c>
      <c r="G92" s="917" t="s">
        <v>1498</v>
      </c>
      <c r="H92" s="918" t="s">
        <v>1513</v>
      </c>
      <c r="I92" s="918" t="s">
        <v>1514</v>
      </c>
      <c r="J92" s="917" t="s">
        <v>1406</v>
      </c>
      <c r="K92" s="919" t="s">
        <v>1515</v>
      </c>
      <c r="L92" s="915" t="s">
        <v>1405</v>
      </c>
      <c r="M92" s="916" t="s">
        <v>1499</v>
      </c>
      <c r="N92" s="917" t="s">
        <v>1498</v>
      </c>
      <c r="O92" s="918" t="s">
        <v>1513</v>
      </c>
      <c r="P92" s="918" t="s">
        <v>1514</v>
      </c>
      <c r="Q92" s="917" t="s">
        <v>1406</v>
      </c>
      <c r="R92" s="919" t="s">
        <v>1515</v>
      </c>
      <c r="S92" s="920" t="s">
        <v>1140</v>
      </c>
    </row>
    <row r="93" spans="1:19" ht="20.100000000000001" customHeight="1">
      <c r="A93" s="921" t="s">
        <v>251</v>
      </c>
      <c r="B93" s="922" t="s">
        <v>62</v>
      </c>
      <c r="C93" s="923" t="s">
        <v>60</v>
      </c>
      <c r="D93" s="647"/>
      <c r="E93" s="924" t="s">
        <v>60</v>
      </c>
      <c r="F93" s="925"/>
      <c r="G93" s="925"/>
      <c r="H93" s="925"/>
      <c r="I93" s="925"/>
      <c r="J93" s="925" t="s">
        <v>60</v>
      </c>
      <c r="K93" s="926"/>
      <c r="L93" s="924" t="s">
        <v>60</v>
      </c>
      <c r="M93" s="925" t="s">
        <v>60</v>
      </c>
      <c r="N93" s="925"/>
      <c r="O93" s="925"/>
      <c r="P93" s="925"/>
      <c r="Q93" s="925"/>
      <c r="R93" s="926" t="s">
        <v>60</v>
      </c>
      <c r="S93" s="927"/>
    </row>
    <row r="94" spans="1:19" ht="20.100000000000001" customHeight="1">
      <c r="A94" s="964" t="s">
        <v>144</v>
      </c>
      <c r="B94" s="498" t="s">
        <v>143</v>
      </c>
      <c r="C94" s="499" t="s">
        <v>10</v>
      </c>
      <c r="D94" s="500" t="s">
        <v>124</v>
      </c>
      <c r="E94" s="928">
        <v>0</v>
      </c>
      <c r="F94" s="929">
        <v>1.58</v>
      </c>
      <c r="G94" s="929">
        <v>0</v>
      </c>
      <c r="H94" s="929">
        <v>0</v>
      </c>
      <c r="I94" s="929">
        <v>0</v>
      </c>
      <c r="J94" s="930">
        <v>11.41</v>
      </c>
      <c r="K94" s="931">
        <v>11.41</v>
      </c>
      <c r="L94" s="928">
        <v>0</v>
      </c>
      <c r="M94" s="929">
        <v>1.23</v>
      </c>
      <c r="N94" s="929">
        <v>0</v>
      </c>
      <c r="O94" s="929">
        <v>0</v>
      </c>
      <c r="P94" s="929">
        <v>0</v>
      </c>
      <c r="Q94" s="930">
        <v>9.99</v>
      </c>
      <c r="R94" s="931">
        <v>9.99</v>
      </c>
      <c r="S94" s="932">
        <f t="shared" ref="S94:S115" si="10">((R94/K94)-1)*100</f>
        <v>-12.445223488168278</v>
      </c>
    </row>
    <row r="95" spans="1:19" ht="20.100000000000001" customHeight="1">
      <c r="A95" s="964" t="s">
        <v>876</v>
      </c>
      <c r="B95" s="498" t="s">
        <v>877</v>
      </c>
      <c r="C95" s="499" t="s">
        <v>10</v>
      </c>
      <c r="D95" s="500" t="s">
        <v>124</v>
      </c>
      <c r="E95" s="928">
        <v>0</v>
      </c>
      <c r="F95" s="929">
        <v>0.02</v>
      </c>
      <c r="G95" s="929">
        <v>0</v>
      </c>
      <c r="H95" s="929">
        <v>0</v>
      </c>
      <c r="I95" s="929">
        <v>0</v>
      </c>
      <c r="J95" s="930">
        <v>0.02</v>
      </c>
      <c r="K95" s="931">
        <v>0.02</v>
      </c>
      <c r="L95" s="928">
        <v>0</v>
      </c>
      <c r="M95" s="929">
        <v>0.12</v>
      </c>
      <c r="N95" s="929">
        <v>0</v>
      </c>
      <c r="O95" s="929">
        <v>0</v>
      </c>
      <c r="P95" s="929">
        <v>0</v>
      </c>
      <c r="Q95" s="930">
        <v>0.25</v>
      </c>
      <c r="R95" s="931">
        <v>0.25</v>
      </c>
      <c r="S95" s="932">
        <f t="shared" si="10"/>
        <v>1150</v>
      </c>
    </row>
    <row r="96" spans="1:19" ht="20.100000000000001" customHeight="1">
      <c r="A96" s="964" t="s">
        <v>652</v>
      </c>
      <c r="B96" s="498" t="s">
        <v>653</v>
      </c>
      <c r="C96" s="499" t="s">
        <v>10</v>
      </c>
      <c r="D96" s="500" t="s">
        <v>124</v>
      </c>
      <c r="E96" s="928">
        <v>0</v>
      </c>
      <c r="F96" s="929">
        <v>0.22</v>
      </c>
      <c r="G96" s="929">
        <v>0</v>
      </c>
      <c r="H96" s="929">
        <v>0</v>
      </c>
      <c r="I96" s="929">
        <v>0</v>
      </c>
      <c r="J96" s="930">
        <v>0.24</v>
      </c>
      <c r="K96" s="931">
        <v>0.24</v>
      </c>
      <c r="L96" s="928">
        <v>0</v>
      </c>
      <c r="M96" s="929">
        <v>0.6</v>
      </c>
      <c r="N96" s="929">
        <v>0</v>
      </c>
      <c r="O96" s="929">
        <v>0</v>
      </c>
      <c r="P96" s="929">
        <v>0.01</v>
      </c>
      <c r="Q96" s="930">
        <v>1.0900000000000001</v>
      </c>
      <c r="R96" s="931">
        <v>1.1000000000000001</v>
      </c>
      <c r="S96" s="932">
        <f t="shared" si="10"/>
        <v>358.33333333333337</v>
      </c>
    </row>
    <row r="97" spans="1:19" ht="20.100000000000001" customHeight="1">
      <c r="A97" s="964" t="s">
        <v>878</v>
      </c>
      <c r="B97" s="498" t="s">
        <v>879</v>
      </c>
      <c r="C97" s="499" t="s">
        <v>10</v>
      </c>
      <c r="D97" s="500" t="s">
        <v>124</v>
      </c>
      <c r="E97" s="928">
        <v>0</v>
      </c>
      <c r="F97" s="929">
        <v>0</v>
      </c>
      <c r="G97" s="929">
        <v>0</v>
      </c>
      <c r="H97" s="929">
        <v>0</v>
      </c>
      <c r="I97" s="929">
        <v>0</v>
      </c>
      <c r="J97" s="930">
        <v>0.01</v>
      </c>
      <c r="K97" s="931">
        <v>0.01</v>
      </c>
      <c r="L97" s="928">
        <v>0</v>
      </c>
      <c r="M97" s="929">
        <v>0.05</v>
      </c>
      <c r="N97" s="929">
        <v>0</v>
      </c>
      <c r="O97" s="929">
        <v>0</v>
      </c>
      <c r="P97" s="929">
        <v>0</v>
      </c>
      <c r="Q97" s="930">
        <v>0.12</v>
      </c>
      <c r="R97" s="931">
        <v>0.12</v>
      </c>
      <c r="S97" s="932">
        <f t="shared" si="10"/>
        <v>1100</v>
      </c>
    </row>
    <row r="98" spans="1:19" ht="20.100000000000001" customHeight="1">
      <c r="A98" s="964" t="s">
        <v>576</v>
      </c>
      <c r="B98" s="498" t="s">
        <v>577</v>
      </c>
      <c r="C98" s="499" t="s">
        <v>10</v>
      </c>
      <c r="D98" s="500" t="s">
        <v>124</v>
      </c>
      <c r="E98" s="928">
        <v>0</v>
      </c>
      <c r="F98" s="929">
        <v>0</v>
      </c>
      <c r="G98" s="929">
        <v>0</v>
      </c>
      <c r="H98" s="929">
        <v>0</v>
      </c>
      <c r="I98" s="929">
        <v>0</v>
      </c>
      <c r="J98" s="930">
        <v>9.56</v>
      </c>
      <c r="K98" s="931">
        <v>9.56</v>
      </c>
      <c r="L98" s="928">
        <v>0</v>
      </c>
      <c r="M98" s="929">
        <v>0</v>
      </c>
      <c r="N98" s="929">
        <v>0</v>
      </c>
      <c r="O98" s="929">
        <v>0</v>
      </c>
      <c r="P98" s="929">
        <v>0</v>
      </c>
      <c r="Q98" s="930">
        <v>4.03</v>
      </c>
      <c r="R98" s="931">
        <v>4.03</v>
      </c>
      <c r="S98" s="932">
        <f t="shared" si="10"/>
        <v>-57.845188284518834</v>
      </c>
    </row>
    <row r="99" spans="1:19" ht="20.100000000000001" customHeight="1">
      <c r="A99" s="964" t="s">
        <v>1253</v>
      </c>
      <c r="B99" s="498" t="s">
        <v>1424</v>
      </c>
      <c r="C99" s="499" t="s">
        <v>10</v>
      </c>
      <c r="D99" s="500" t="s">
        <v>124</v>
      </c>
      <c r="E99" s="928">
        <v>0</v>
      </c>
      <c r="F99" s="929">
        <v>0</v>
      </c>
      <c r="G99" s="929">
        <v>0</v>
      </c>
      <c r="H99" s="929">
        <v>0</v>
      </c>
      <c r="I99" s="929">
        <v>0</v>
      </c>
      <c r="J99" s="930">
        <v>0</v>
      </c>
      <c r="K99" s="931">
        <v>0</v>
      </c>
      <c r="L99" s="928">
        <v>0</v>
      </c>
      <c r="M99" s="929">
        <v>0.1</v>
      </c>
      <c r="N99" s="929">
        <v>0</v>
      </c>
      <c r="O99" s="929">
        <v>0</v>
      </c>
      <c r="P99" s="929">
        <v>0</v>
      </c>
      <c r="Q99" s="930">
        <v>0.02</v>
      </c>
      <c r="R99" s="931">
        <v>0.02</v>
      </c>
      <c r="S99" s="933" t="e">
        <f t="shared" si="10"/>
        <v>#DIV/0!</v>
      </c>
    </row>
    <row r="100" spans="1:19" ht="20.100000000000001" customHeight="1">
      <c r="A100" s="964" t="s">
        <v>68</v>
      </c>
      <c r="B100" s="498" t="s">
        <v>142</v>
      </c>
      <c r="C100" s="499" t="s">
        <v>10</v>
      </c>
      <c r="D100" s="500" t="s">
        <v>124</v>
      </c>
      <c r="E100" s="928">
        <v>0</v>
      </c>
      <c r="F100" s="929">
        <v>0.9</v>
      </c>
      <c r="G100" s="929">
        <v>0</v>
      </c>
      <c r="H100" s="929">
        <v>0</v>
      </c>
      <c r="I100" s="929">
        <v>3.08</v>
      </c>
      <c r="J100" s="930">
        <v>16.12</v>
      </c>
      <c r="K100" s="931">
        <v>19.200000000000003</v>
      </c>
      <c r="L100" s="928">
        <v>0</v>
      </c>
      <c r="M100" s="929">
        <v>1.73</v>
      </c>
      <c r="N100" s="929">
        <v>0</v>
      </c>
      <c r="O100" s="929">
        <v>0</v>
      </c>
      <c r="P100" s="929">
        <v>2.0099999999999998</v>
      </c>
      <c r="Q100" s="930">
        <v>13.96</v>
      </c>
      <c r="R100" s="931">
        <v>15.97</v>
      </c>
      <c r="S100" s="932">
        <f t="shared" si="10"/>
        <v>-16.822916666666675</v>
      </c>
    </row>
    <row r="101" spans="1:19" ht="20.100000000000001" customHeight="1">
      <c r="A101" s="964" t="s">
        <v>882</v>
      </c>
      <c r="B101" s="498" t="s">
        <v>883</v>
      </c>
      <c r="C101" s="499" t="s">
        <v>10</v>
      </c>
      <c r="D101" s="500" t="s">
        <v>124</v>
      </c>
      <c r="E101" s="928">
        <v>0</v>
      </c>
      <c r="F101" s="929">
        <v>0.54</v>
      </c>
      <c r="G101" s="929">
        <v>0</v>
      </c>
      <c r="H101" s="929">
        <v>0</v>
      </c>
      <c r="I101" s="929">
        <v>0</v>
      </c>
      <c r="J101" s="930">
        <v>5.07</v>
      </c>
      <c r="K101" s="931">
        <v>5.07</v>
      </c>
      <c r="L101" s="928">
        <v>0</v>
      </c>
      <c r="M101" s="929">
        <v>0.91</v>
      </c>
      <c r="N101" s="929">
        <v>0</v>
      </c>
      <c r="O101" s="929">
        <v>0</v>
      </c>
      <c r="P101" s="929">
        <v>0</v>
      </c>
      <c r="Q101" s="930">
        <v>7.44</v>
      </c>
      <c r="R101" s="931">
        <v>7.44</v>
      </c>
      <c r="S101" s="932">
        <f t="shared" si="10"/>
        <v>46.745562130177511</v>
      </c>
    </row>
    <row r="102" spans="1:19" ht="20.100000000000001" customHeight="1">
      <c r="A102" s="964" t="s">
        <v>886</v>
      </c>
      <c r="B102" s="498" t="s">
        <v>887</v>
      </c>
      <c r="C102" s="499" t="s">
        <v>10</v>
      </c>
      <c r="D102" s="500" t="s">
        <v>124</v>
      </c>
      <c r="E102" s="928">
        <v>0</v>
      </c>
      <c r="F102" s="929">
        <v>0.23</v>
      </c>
      <c r="G102" s="929">
        <v>0</v>
      </c>
      <c r="H102" s="929">
        <v>0</v>
      </c>
      <c r="I102" s="929">
        <v>0</v>
      </c>
      <c r="J102" s="930">
        <v>3.03</v>
      </c>
      <c r="K102" s="931">
        <v>3.03</v>
      </c>
      <c r="L102" s="928">
        <v>0</v>
      </c>
      <c r="M102" s="929">
        <v>0.52</v>
      </c>
      <c r="N102" s="929">
        <v>0</v>
      </c>
      <c r="O102" s="929">
        <v>0</v>
      </c>
      <c r="P102" s="929">
        <v>0</v>
      </c>
      <c r="Q102" s="930">
        <v>4.8600000000000003</v>
      </c>
      <c r="R102" s="931">
        <v>4.8600000000000003</v>
      </c>
      <c r="S102" s="932">
        <f t="shared" si="10"/>
        <v>60.396039603960425</v>
      </c>
    </row>
    <row r="103" spans="1:19" ht="20.100000000000001" customHeight="1">
      <c r="A103" s="964" t="s">
        <v>654</v>
      </c>
      <c r="B103" s="498" t="s">
        <v>655</v>
      </c>
      <c r="C103" s="499" t="s">
        <v>10</v>
      </c>
      <c r="D103" s="500" t="s">
        <v>124</v>
      </c>
      <c r="E103" s="928">
        <v>0</v>
      </c>
      <c r="F103" s="929">
        <v>0</v>
      </c>
      <c r="G103" s="929">
        <v>0</v>
      </c>
      <c r="H103" s="929">
        <v>0</v>
      </c>
      <c r="I103" s="929">
        <v>0.99</v>
      </c>
      <c r="J103" s="930">
        <v>1.1100000000000001</v>
      </c>
      <c r="K103" s="931">
        <v>2.1</v>
      </c>
      <c r="L103" s="928">
        <v>0</v>
      </c>
      <c r="M103" s="929">
        <v>0</v>
      </c>
      <c r="N103" s="929">
        <v>0</v>
      </c>
      <c r="O103" s="929">
        <v>0</v>
      </c>
      <c r="P103" s="929">
        <v>0.6</v>
      </c>
      <c r="Q103" s="930">
        <v>0.53</v>
      </c>
      <c r="R103" s="931">
        <v>1.1299999999999999</v>
      </c>
      <c r="S103" s="932">
        <f t="shared" si="10"/>
        <v>-46.19047619047619</v>
      </c>
    </row>
    <row r="104" spans="1:19" ht="20.100000000000001" customHeight="1">
      <c r="A104" s="964" t="s">
        <v>605</v>
      </c>
      <c r="B104" s="498" t="s">
        <v>606</v>
      </c>
      <c r="C104" s="499" t="s">
        <v>10</v>
      </c>
      <c r="D104" s="500" t="s">
        <v>124</v>
      </c>
      <c r="E104" s="928">
        <v>0.01</v>
      </c>
      <c r="F104" s="929">
        <v>0.48</v>
      </c>
      <c r="G104" s="929">
        <v>0</v>
      </c>
      <c r="H104" s="929">
        <v>0</v>
      </c>
      <c r="I104" s="929">
        <v>0</v>
      </c>
      <c r="J104" s="930">
        <v>25.77</v>
      </c>
      <c r="K104" s="931">
        <v>25.77</v>
      </c>
      <c r="L104" s="928">
        <v>0.01</v>
      </c>
      <c r="M104" s="929">
        <v>0.9</v>
      </c>
      <c r="N104" s="929">
        <v>0</v>
      </c>
      <c r="O104" s="929">
        <v>0</v>
      </c>
      <c r="P104" s="929">
        <v>0</v>
      </c>
      <c r="Q104" s="930">
        <v>17.489999999999998</v>
      </c>
      <c r="R104" s="931">
        <v>17.489999999999998</v>
      </c>
      <c r="S104" s="932">
        <f t="shared" si="10"/>
        <v>-32.130384167636791</v>
      </c>
    </row>
    <row r="105" spans="1:19" ht="20.100000000000001" customHeight="1">
      <c r="A105" s="964" t="s">
        <v>422</v>
      </c>
      <c r="B105" s="498" t="s">
        <v>534</v>
      </c>
      <c r="C105" s="499" t="s">
        <v>10</v>
      </c>
      <c r="D105" s="500" t="s">
        <v>124</v>
      </c>
      <c r="E105" s="928">
        <v>0</v>
      </c>
      <c r="F105" s="929">
        <v>0</v>
      </c>
      <c r="G105" s="929">
        <v>0</v>
      </c>
      <c r="H105" s="929">
        <v>0</v>
      </c>
      <c r="I105" s="929">
        <v>0</v>
      </c>
      <c r="J105" s="930">
        <v>8.3800000000000008</v>
      </c>
      <c r="K105" s="931">
        <v>8.3800000000000008</v>
      </c>
      <c r="L105" s="928">
        <v>0</v>
      </c>
      <c r="M105" s="929">
        <v>0</v>
      </c>
      <c r="N105" s="929">
        <v>0</v>
      </c>
      <c r="O105" s="929">
        <v>0</v>
      </c>
      <c r="P105" s="929">
        <v>0</v>
      </c>
      <c r="Q105" s="930">
        <v>3.48</v>
      </c>
      <c r="R105" s="931">
        <v>3.48</v>
      </c>
      <c r="S105" s="932">
        <f t="shared" si="10"/>
        <v>-58.472553699284013</v>
      </c>
    </row>
    <row r="106" spans="1:19" ht="20.100000000000001" customHeight="1">
      <c r="A106" s="964" t="s">
        <v>600</v>
      </c>
      <c r="B106" s="498" t="s">
        <v>601</v>
      </c>
      <c r="C106" s="499" t="s">
        <v>10</v>
      </c>
      <c r="D106" s="500" t="s">
        <v>124</v>
      </c>
      <c r="E106" s="928">
        <v>0</v>
      </c>
      <c r="F106" s="929">
        <v>0.66</v>
      </c>
      <c r="G106" s="929">
        <v>0</v>
      </c>
      <c r="H106" s="929">
        <v>0</v>
      </c>
      <c r="I106" s="929">
        <v>0</v>
      </c>
      <c r="J106" s="930">
        <v>8.68</v>
      </c>
      <c r="K106" s="931">
        <v>8.68</v>
      </c>
      <c r="L106" s="928">
        <v>0</v>
      </c>
      <c r="M106" s="929">
        <v>0.52</v>
      </c>
      <c r="N106" s="929">
        <v>0</v>
      </c>
      <c r="O106" s="929">
        <v>0</v>
      </c>
      <c r="P106" s="929">
        <v>0</v>
      </c>
      <c r="Q106" s="930">
        <v>5.37</v>
      </c>
      <c r="R106" s="931">
        <v>5.37</v>
      </c>
      <c r="S106" s="932">
        <f t="shared" si="10"/>
        <v>-38.133640552995388</v>
      </c>
    </row>
    <row r="107" spans="1:19" ht="20.100000000000001" customHeight="1">
      <c r="A107" s="964" t="s">
        <v>656</v>
      </c>
      <c r="B107" s="498" t="s">
        <v>657</v>
      </c>
      <c r="C107" s="499" t="s">
        <v>10</v>
      </c>
      <c r="D107" s="500" t="s">
        <v>124</v>
      </c>
      <c r="E107" s="928">
        <v>0</v>
      </c>
      <c r="F107" s="929">
        <v>0.21</v>
      </c>
      <c r="G107" s="929">
        <v>0</v>
      </c>
      <c r="H107" s="929">
        <v>0</v>
      </c>
      <c r="I107" s="929">
        <v>0</v>
      </c>
      <c r="J107" s="930">
        <v>0.39</v>
      </c>
      <c r="K107" s="931">
        <v>0.39</v>
      </c>
      <c r="L107" s="928">
        <v>0</v>
      </c>
      <c r="M107" s="929">
        <v>0.16</v>
      </c>
      <c r="N107" s="929">
        <v>0</v>
      </c>
      <c r="O107" s="929">
        <v>0</v>
      </c>
      <c r="P107" s="929">
        <v>0.02</v>
      </c>
      <c r="Q107" s="930">
        <v>1.63</v>
      </c>
      <c r="R107" s="931">
        <v>1.65</v>
      </c>
      <c r="S107" s="932">
        <f t="shared" si="10"/>
        <v>323.07692307692309</v>
      </c>
    </row>
    <row r="108" spans="1:19" ht="20.100000000000001" customHeight="1">
      <c r="A108" s="964" t="s">
        <v>1</v>
      </c>
      <c r="B108" s="498" t="s">
        <v>141</v>
      </c>
      <c r="C108" s="499" t="s">
        <v>10</v>
      </c>
      <c r="D108" s="500" t="s">
        <v>124</v>
      </c>
      <c r="E108" s="928">
        <v>0</v>
      </c>
      <c r="F108" s="929">
        <v>3.16</v>
      </c>
      <c r="G108" s="929">
        <v>0</v>
      </c>
      <c r="H108" s="929">
        <v>0</v>
      </c>
      <c r="I108" s="929">
        <v>0</v>
      </c>
      <c r="J108" s="930">
        <v>58.24</v>
      </c>
      <c r="K108" s="931">
        <v>58.24</v>
      </c>
      <c r="L108" s="928">
        <v>0.02</v>
      </c>
      <c r="M108" s="929">
        <v>4.5199999999999996</v>
      </c>
      <c r="N108" s="929">
        <v>0</v>
      </c>
      <c r="O108" s="929">
        <v>0</v>
      </c>
      <c r="P108" s="929">
        <v>0</v>
      </c>
      <c r="Q108" s="930">
        <v>57.78</v>
      </c>
      <c r="R108" s="931">
        <v>57.78</v>
      </c>
      <c r="S108" s="932">
        <f t="shared" si="10"/>
        <v>-0.78983516483516203</v>
      </c>
    </row>
    <row r="109" spans="1:19" ht="20.100000000000001" customHeight="1">
      <c r="A109" s="964" t="s">
        <v>41</v>
      </c>
      <c r="B109" s="612" t="s">
        <v>140</v>
      </c>
      <c r="C109" s="499" t="s">
        <v>10</v>
      </c>
      <c r="D109" s="500" t="s">
        <v>124</v>
      </c>
      <c r="E109" s="928">
        <v>0.03</v>
      </c>
      <c r="F109" s="929">
        <v>5.25</v>
      </c>
      <c r="G109" s="929">
        <v>0</v>
      </c>
      <c r="H109" s="929">
        <v>0</v>
      </c>
      <c r="I109" s="929">
        <v>0</v>
      </c>
      <c r="J109" s="930">
        <v>51.18</v>
      </c>
      <c r="K109" s="931">
        <v>51.18</v>
      </c>
      <c r="L109" s="928">
        <v>0</v>
      </c>
      <c r="M109" s="929">
        <v>4.25</v>
      </c>
      <c r="N109" s="929">
        <v>0</v>
      </c>
      <c r="O109" s="929">
        <v>0</v>
      </c>
      <c r="P109" s="929">
        <v>0</v>
      </c>
      <c r="Q109" s="930">
        <v>59.64</v>
      </c>
      <c r="R109" s="931">
        <v>59.64</v>
      </c>
      <c r="S109" s="932">
        <f t="shared" si="10"/>
        <v>16.529894490035169</v>
      </c>
    </row>
    <row r="110" spans="1:19" ht="20.100000000000001" customHeight="1">
      <c r="A110" s="964" t="s">
        <v>1311</v>
      </c>
      <c r="B110" s="612" t="s">
        <v>1425</v>
      </c>
      <c r="C110" s="499" t="s">
        <v>10</v>
      </c>
      <c r="D110" s="500" t="s">
        <v>124</v>
      </c>
      <c r="E110" s="928">
        <v>0</v>
      </c>
      <c r="F110" s="929">
        <v>0.01</v>
      </c>
      <c r="G110" s="929">
        <v>0</v>
      </c>
      <c r="H110" s="929">
        <v>0</v>
      </c>
      <c r="I110" s="929">
        <v>0</v>
      </c>
      <c r="J110" s="930">
        <v>0.01</v>
      </c>
      <c r="K110" s="931">
        <v>0.01</v>
      </c>
      <c r="L110" s="928">
        <v>0</v>
      </c>
      <c r="M110" s="929">
        <v>0.04</v>
      </c>
      <c r="N110" s="929">
        <v>0</v>
      </c>
      <c r="O110" s="929">
        <v>0</v>
      </c>
      <c r="P110" s="929">
        <v>0</v>
      </c>
      <c r="Q110" s="930">
        <v>7.0000000000000007E-2</v>
      </c>
      <c r="R110" s="931">
        <v>7.0000000000000007E-2</v>
      </c>
      <c r="S110" s="933">
        <f t="shared" si="10"/>
        <v>600.00000000000011</v>
      </c>
    </row>
    <row r="111" spans="1:19" ht="20.100000000000001" customHeight="1">
      <c r="A111" s="964" t="s">
        <v>341</v>
      </c>
      <c r="B111" s="498" t="s">
        <v>535</v>
      </c>
      <c r="C111" s="499" t="s">
        <v>10</v>
      </c>
      <c r="D111" s="500" t="s">
        <v>124</v>
      </c>
      <c r="E111" s="928">
        <v>0.01</v>
      </c>
      <c r="F111" s="929">
        <v>0.96</v>
      </c>
      <c r="G111" s="929">
        <v>0</v>
      </c>
      <c r="H111" s="929">
        <v>0</v>
      </c>
      <c r="I111" s="929">
        <v>1.37</v>
      </c>
      <c r="J111" s="930">
        <v>8.36</v>
      </c>
      <c r="K111" s="931">
        <v>9.73</v>
      </c>
      <c r="L111" s="928">
        <v>0</v>
      </c>
      <c r="M111" s="929">
        <v>0.61</v>
      </c>
      <c r="N111" s="929">
        <v>0</v>
      </c>
      <c r="O111" s="929">
        <v>0</v>
      </c>
      <c r="P111" s="929">
        <v>0</v>
      </c>
      <c r="Q111" s="930">
        <v>4.8</v>
      </c>
      <c r="R111" s="931">
        <v>4.8</v>
      </c>
      <c r="S111" s="932">
        <f t="shared" si="10"/>
        <v>-50.668036998972255</v>
      </c>
    </row>
    <row r="112" spans="1:19" ht="20.100000000000001" customHeight="1">
      <c r="A112" s="966" t="s">
        <v>43</v>
      </c>
      <c r="B112" s="967" t="s">
        <v>139</v>
      </c>
      <c r="C112" s="499" t="s">
        <v>10</v>
      </c>
      <c r="D112" s="569" t="s">
        <v>124</v>
      </c>
      <c r="E112" s="928">
        <v>0</v>
      </c>
      <c r="F112" s="929">
        <v>0.08</v>
      </c>
      <c r="G112" s="929">
        <v>0</v>
      </c>
      <c r="H112" s="929">
        <v>0</v>
      </c>
      <c r="I112" s="929">
        <v>0</v>
      </c>
      <c r="J112" s="930">
        <v>13.58</v>
      </c>
      <c r="K112" s="931">
        <v>13.58</v>
      </c>
      <c r="L112" s="928">
        <v>0</v>
      </c>
      <c r="M112" s="929">
        <v>0</v>
      </c>
      <c r="N112" s="929">
        <v>0</v>
      </c>
      <c r="O112" s="929">
        <v>0</v>
      </c>
      <c r="P112" s="929">
        <v>0</v>
      </c>
      <c r="Q112" s="930">
        <v>3.75</v>
      </c>
      <c r="R112" s="931">
        <v>3.75</v>
      </c>
      <c r="S112" s="932">
        <f t="shared" si="10"/>
        <v>-72.385861561119285</v>
      </c>
    </row>
    <row r="113" spans="1:19" ht="20.100000000000001" customHeight="1">
      <c r="A113" s="966" t="s">
        <v>896</v>
      </c>
      <c r="B113" s="967" t="s">
        <v>897</v>
      </c>
      <c r="C113" s="499" t="s">
        <v>10</v>
      </c>
      <c r="D113" s="569" t="s">
        <v>124</v>
      </c>
      <c r="E113" s="928">
        <v>0</v>
      </c>
      <c r="F113" s="929">
        <v>0.01</v>
      </c>
      <c r="G113" s="929">
        <v>0</v>
      </c>
      <c r="H113" s="929">
        <v>0</v>
      </c>
      <c r="I113" s="929">
        <v>0</v>
      </c>
      <c r="J113" s="930">
        <v>0.13</v>
      </c>
      <c r="K113" s="931">
        <v>0.13</v>
      </c>
      <c r="L113" s="928">
        <v>0</v>
      </c>
      <c r="M113" s="929">
        <v>0</v>
      </c>
      <c r="N113" s="929">
        <v>0</v>
      </c>
      <c r="O113" s="929">
        <v>0</v>
      </c>
      <c r="P113" s="929">
        <v>0</v>
      </c>
      <c r="Q113" s="930">
        <v>0</v>
      </c>
      <c r="R113" s="931">
        <v>0</v>
      </c>
      <c r="S113" s="932">
        <f t="shared" si="10"/>
        <v>-100</v>
      </c>
    </row>
    <row r="114" spans="1:19" ht="20.100000000000001" customHeight="1">
      <c r="A114" s="966" t="s">
        <v>658</v>
      </c>
      <c r="B114" s="967" t="s">
        <v>659</v>
      </c>
      <c r="C114" s="499" t="s">
        <v>10</v>
      </c>
      <c r="D114" s="569" t="s">
        <v>124</v>
      </c>
      <c r="E114" s="928">
        <v>0.02</v>
      </c>
      <c r="F114" s="929">
        <v>0.15</v>
      </c>
      <c r="G114" s="929">
        <v>0</v>
      </c>
      <c r="H114" s="929">
        <v>0</v>
      </c>
      <c r="I114" s="929">
        <v>0</v>
      </c>
      <c r="J114" s="930">
        <v>0.15</v>
      </c>
      <c r="K114" s="931">
        <v>0.15</v>
      </c>
      <c r="L114" s="928">
        <v>0.04</v>
      </c>
      <c r="M114" s="929">
        <v>0.62</v>
      </c>
      <c r="N114" s="929">
        <v>0</v>
      </c>
      <c r="O114" s="929">
        <v>0</v>
      </c>
      <c r="P114" s="929">
        <v>0</v>
      </c>
      <c r="Q114" s="930">
        <v>0.94</v>
      </c>
      <c r="R114" s="931">
        <v>0.94</v>
      </c>
      <c r="S114" s="932">
        <f t="shared" si="10"/>
        <v>526.66666666666663</v>
      </c>
    </row>
    <row r="115" spans="1:19" ht="20.100000000000001" customHeight="1">
      <c r="A115" s="964" t="s">
        <v>138</v>
      </c>
      <c r="B115" s="498" t="s">
        <v>137</v>
      </c>
      <c r="C115" s="499" t="s">
        <v>10</v>
      </c>
      <c r="D115" s="500" t="s">
        <v>124</v>
      </c>
      <c r="E115" s="928">
        <v>0</v>
      </c>
      <c r="F115" s="929">
        <v>0.57999999999999996</v>
      </c>
      <c r="G115" s="929">
        <v>0</v>
      </c>
      <c r="H115" s="929">
        <v>0</v>
      </c>
      <c r="I115" s="929">
        <v>0</v>
      </c>
      <c r="J115" s="930">
        <v>17</v>
      </c>
      <c r="K115" s="931">
        <v>17</v>
      </c>
      <c r="L115" s="928">
        <v>0</v>
      </c>
      <c r="M115" s="929">
        <v>0.55000000000000004</v>
      </c>
      <c r="N115" s="929">
        <v>0.46</v>
      </c>
      <c r="O115" s="929">
        <v>0</v>
      </c>
      <c r="P115" s="929">
        <v>0</v>
      </c>
      <c r="Q115" s="930">
        <v>8</v>
      </c>
      <c r="R115" s="931">
        <v>8</v>
      </c>
      <c r="S115" s="932">
        <f t="shared" si="10"/>
        <v>-52.941176470588239</v>
      </c>
    </row>
    <row r="116" spans="1:19" ht="20.100000000000001" customHeight="1">
      <c r="A116" s="966"/>
      <c r="B116" s="967"/>
      <c r="C116" s="499"/>
      <c r="D116" s="663"/>
      <c r="E116" s="942"/>
      <c r="F116" s="943"/>
      <c r="G116" s="943"/>
      <c r="H116" s="943"/>
      <c r="I116" s="943"/>
      <c r="J116" s="944"/>
      <c r="K116" s="945"/>
      <c r="L116" s="942"/>
      <c r="M116" s="943"/>
      <c r="N116" s="943"/>
      <c r="O116" s="943"/>
      <c r="P116" s="943"/>
      <c r="Q116" s="944"/>
      <c r="R116" s="945"/>
      <c r="S116" s="946"/>
    </row>
    <row r="117" spans="1:19" ht="20.100000000000001" customHeight="1">
      <c r="A117" s="947" t="s">
        <v>270</v>
      </c>
      <c r="B117" s="948"/>
      <c r="C117" s="923"/>
      <c r="D117" s="647"/>
      <c r="E117" s="949">
        <f t="shared" ref="E117:R117" si="11">SUM(E93:E116)</f>
        <v>7.0000000000000007E-2</v>
      </c>
      <c r="F117" s="950">
        <f t="shared" si="11"/>
        <v>15.04</v>
      </c>
      <c r="G117" s="950">
        <f t="shared" si="11"/>
        <v>0</v>
      </c>
      <c r="H117" s="950">
        <f t="shared" si="11"/>
        <v>0</v>
      </c>
      <c r="I117" s="950">
        <f t="shared" si="11"/>
        <v>5.44</v>
      </c>
      <c r="J117" s="950">
        <f t="shared" si="11"/>
        <v>238.44</v>
      </c>
      <c r="K117" s="951">
        <f t="shared" si="11"/>
        <v>243.88</v>
      </c>
      <c r="L117" s="949">
        <f t="shared" si="11"/>
        <v>7.0000000000000007E-2</v>
      </c>
      <c r="M117" s="950">
        <f t="shared" si="11"/>
        <v>17.43</v>
      </c>
      <c r="N117" s="950">
        <f t="shared" si="11"/>
        <v>0.46</v>
      </c>
      <c r="O117" s="950">
        <f t="shared" si="11"/>
        <v>0</v>
      </c>
      <c r="P117" s="950">
        <f t="shared" si="11"/>
        <v>2.6399999999999997</v>
      </c>
      <c r="Q117" s="950">
        <f t="shared" si="11"/>
        <v>205.24</v>
      </c>
      <c r="R117" s="951">
        <f t="shared" si="11"/>
        <v>207.88</v>
      </c>
      <c r="S117" s="952">
        <f>((R117/K117)-1)*100</f>
        <v>-14.761358044940131</v>
      </c>
    </row>
    <row r="118" spans="1:19" ht="20.100000000000001" customHeight="1">
      <c r="A118" s="970"/>
      <c r="B118" s="971"/>
      <c r="C118" s="972"/>
      <c r="D118" s="663"/>
      <c r="E118" s="957"/>
      <c r="F118" s="957"/>
      <c r="G118" s="957"/>
      <c r="H118" s="957"/>
      <c r="I118" s="957"/>
      <c r="J118" s="958"/>
      <c r="K118" s="957"/>
      <c r="L118" s="957"/>
      <c r="M118" s="957"/>
      <c r="N118" s="957"/>
      <c r="O118" s="957"/>
      <c r="P118" s="957"/>
      <c r="Q118" s="958"/>
      <c r="R118" s="957"/>
      <c r="S118" s="959"/>
    </row>
    <row r="119" spans="1:19" ht="20.100000000000001" customHeight="1">
      <c r="A119" s="906"/>
      <c r="B119" s="907"/>
      <c r="C119" s="908"/>
      <c r="D119" s="909"/>
      <c r="E119" s="1386" t="s">
        <v>1467</v>
      </c>
      <c r="F119" s="1387"/>
      <c r="G119" s="1387"/>
      <c r="H119" s="1387"/>
      <c r="I119" s="1387"/>
      <c r="J119" s="1387"/>
      <c r="K119" s="1388"/>
      <c r="L119" s="1386" t="s">
        <v>1468</v>
      </c>
      <c r="M119" s="1387"/>
      <c r="N119" s="1387"/>
      <c r="O119" s="1387"/>
      <c r="P119" s="1387"/>
      <c r="Q119" s="1387"/>
      <c r="R119" s="1388"/>
      <c r="S119" s="910"/>
    </row>
    <row r="120" spans="1:19" ht="39.950000000000003" customHeight="1">
      <c r="A120" s="911" t="s">
        <v>248</v>
      </c>
      <c r="B120" s="912" t="s">
        <v>57</v>
      </c>
      <c r="C120" s="913" t="s">
        <v>249</v>
      </c>
      <c r="D120" s="914" t="s">
        <v>250</v>
      </c>
      <c r="E120" s="915" t="s">
        <v>1405</v>
      </c>
      <c r="F120" s="916" t="s">
        <v>1499</v>
      </c>
      <c r="G120" s="917" t="s">
        <v>1498</v>
      </c>
      <c r="H120" s="918" t="s">
        <v>1513</v>
      </c>
      <c r="I120" s="918" t="s">
        <v>1514</v>
      </c>
      <c r="J120" s="917" t="s">
        <v>1406</v>
      </c>
      <c r="K120" s="919" t="s">
        <v>1515</v>
      </c>
      <c r="L120" s="915" t="s">
        <v>1405</v>
      </c>
      <c r="M120" s="916" t="s">
        <v>1499</v>
      </c>
      <c r="N120" s="917" t="s">
        <v>1498</v>
      </c>
      <c r="O120" s="918" t="s">
        <v>1513</v>
      </c>
      <c r="P120" s="918" t="s">
        <v>1514</v>
      </c>
      <c r="Q120" s="917" t="s">
        <v>1406</v>
      </c>
      <c r="R120" s="919" t="s">
        <v>1515</v>
      </c>
      <c r="S120" s="920" t="s">
        <v>1140</v>
      </c>
    </row>
    <row r="121" spans="1:19" ht="20.100000000000001" customHeight="1">
      <c r="A121" s="960" t="s">
        <v>253</v>
      </c>
      <c r="B121" s="961" t="s">
        <v>254</v>
      </c>
      <c r="C121" s="923" t="s">
        <v>60</v>
      </c>
      <c r="D121" s="647"/>
      <c r="E121" s="924" t="s">
        <v>60</v>
      </c>
      <c r="F121" s="925"/>
      <c r="G121" s="925"/>
      <c r="H121" s="925"/>
      <c r="I121" s="925"/>
      <c r="J121" s="925" t="s">
        <v>60</v>
      </c>
      <c r="K121" s="926"/>
      <c r="L121" s="924" t="s">
        <v>60</v>
      </c>
      <c r="M121" s="925" t="s">
        <v>60</v>
      </c>
      <c r="N121" s="925"/>
      <c r="O121" s="925"/>
      <c r="P121" s="925"/>
      <c r="Q121" s="925"/>
      <c r="R121" s="926" t="s">
        <v>60</v>
      </c>
      <c r="S121" s="927"/>
    </row>
    <row r="122" spans="1:19" ht="20.100000000000001" customHeight="1">
      <c r="A122" s="497" t="s">
        <v>578</v>
      </c>
      <c r="B122" s="498" t="s">
        <v>597</v>
      </c>
      <c r="C122" s="499" t="s">
        <v>10</v>
      </c>
      <c r="D122" s="614" t="s">
        <v>127</v>
      </c>
      <c r="E122" s="928">
        <v>0</v>
      </c>
      <c r="F122" s="929">
        <v>0</v>
      </c>
      <c r="G122" s="929">
        <v>0</v>
      </c>
      <c r="H122" s="929">
        <v>0</v>
      </c>
      <c r="I122" s="929">
        <v>0</v>
      </c>
      <c r="J122" s="930">
        <v>4.8</v>
      </c>
      <c r="K122" s="931">
        <v>4.8</v>
      </c>
      <c r="L122" s="928">
        <v>0</v>
      </c>
      <c r="M122" s="929">
        <v>0.59</v>
      </c>
      <c r="N122" s="929">
        <v>0</v>
      </c>
      <c r="O122" s="929">
        <v>0</v>
      </c>
      <c r="P122" s="929">
        <v>0</v>
      </c>
      <c r="Q122" s="930">
        <v>4.07</v>
      </c>
      <c r="R122" s="931">
        <v>4.07</v>
      </c>
      <c r="S122" s="932">
        <f t="shared" ref="S122:S149" si="12">((R122/K122)-1)*100</f>
        <v>-15.208333333333323</v>
      </c>
    </row>
    <row r="123" spans="1:19" ht="20.100000000000001" customHeight="1">
      <c r="A123" s="497" t="s">
        <v>155</v>
      </c>
      <c r="B123" s="498" t="s">
        <v>154</v>
      </c>
      <c r="C123" s="499" t="s">
        <v>10</v>
      </c>
      <c r="D123" s="614" t="s">
        <v>127</v>
      </c>
      <c r="E123" s="928">
        <v>0</v>
      </c>
      <c r="F123" s="929">
        <v>1.57</v>
      </c>
      <c r="G123" s="929">
        <v>0</v>
      </c>
      <c r="H123" s="929">
        <v>0</v>
      </c>
      <c r="I123" s="929">
        <v>0</v>
      </c>
      <c r="J123" s="930">
        <v>11.83</v>
      </c>
      <c r="K123" s="931">
        <v>11.83</v>
      </c>
      <c r="L123" s="928">
        <v>0</v>
      </c>
      <c r="M123" s="929">
        <v>1.03</v>
      </c>
      <c r="N123" s="929">
        <v>0</v>
      </c>
      <c r="O123" s="929">
        <v>0</v>
      </c>
      <c r="P123" s="929">
        <v>0</v>
      </c>
      <c r="Q123" s="930">
        <v>11.78</v>
      </c>
      <c r="R123" s="931">
        <v>11.78</v>
      </c>
      <c r="S123" s="932">
        <f t="shared" si="12"/>
        <v>-0.42265426880812029</v>
      </c>
    </row>
    <row r="124" spans="1:19" ht="20.100000000000001" customHeight="1">
      <c r="A124" s="497" t="s">
        <v>153</v>
      </c>
      <c r="B124" s="498" t="s">
        <v>152</v>
      </c>
      <c r="C124" s="499" t="s">
        <v>10</v>
      </c>
      <c r="D124" s="614" t="s">
        <v>127</v>
      </c>
      <c r="E124" s="928">
        <v>0</v>
      </c>
      <c r="F124" s="929">
        <v>1.69</v>
      </c>
      <c r="G124" s="929">
        <v>0</v>
      </c>
      <c r="H124" s="929">
        <v>0</v>
      </c>
      <c r="I124" s="929">
        <v>0</v>
      </c>
      <c r="J124" s="930">
        <v>30.55</v>
      </c>
      <c r="K124" s="931">
        <v>30.55</v>
      </c>
      <c r="L124" s="928">
        <v>0</v>
      </c>
      <c r="M124" s="929">
        <v>1.92</v>
      </c>
      <c r="N124" s="929">
        <v>0</v>
      </c>
      <c r="O124" s="929">
        <v>0</v>
      </c>
      <c r="P124" s="929">
        <v>0</v>
      </c>
      <c r="Q124" s="930">
        <v>21.88</v>
      </c>
      <c r="R124" s="931">
        <v>21.88</v>
      </c>
      <c r="S124" s="932">
        <f t="shared" si="12"/>
        <v>-28.379705400982004</v>
      </c>
    </row>
    <row r="125" spans="1:19" ht="20.100000000000001" customHeight="1">
      <c r="A125" s="497" t="s">
        <v>151</v>
      </c>
      <c r="B125" s="498" t="s">
        <v>150</v>
      </c>
      <c r="C125" s="499" t="s">
        <v>10</v>
      </c>
      <c r="D125" s="614" t="s">
        <v>127</v>
      </c>
      <c r="E125" s="928">
        <v>0.01</v>
      </c>
      <c r="F125" s="929">
        <v>0.32</v>
      </c>
      <c r="G125" s="929">
        <v>0</v>
      </c>
      <c r="H125" s="929">
        <v>0</v>
      </c>
      <c r="I125" s="929">
        <v>0</v>
      </c>
      <c r="J125" s="930">
        <v>4.24</v>
      </c>
      <c r="K125" s="931">
        <v>4.24</v>
      </c>
      <c r="L125" s="928">
        <v>0</v>
      </c>
      <c r="M125" s="929">
        <v>0</v>
      </c>
      <c r="N125" s="929">
        <v>0</v>
      </c>
      <c r="O125" s="929">
        <v>0</v>
      </c>
      <c r="P125" s="929">
        <v>0</v>
      </c>
      <c r="Q125" s="930">
        <v>4.1500000000000004</v>
      </c>
      <c r="R125" s="931">
        <v>4.1500000000000004</v>
      </c>
      <c r="S125" s="932">
        <f t="shared" si="12"/>
        <v>-2.1226415094339535</v>
      </c>
    </row>
    <row r="126" spans="1:19" ht="20.100000000000001" customHeight="1">
      <c r="A126" s="497" t="s">
        <v>660</v>
      </c>
      <c r="B126" s="498" t="s">
        <v>661</v>
      </c>
      <c r="C126" s="499" t="s">
        <v>10</v>
      </c>
      <c r="D126" s="614" t="s">
        <v>127</v>
      </c>
      <c r="E126" s="928">
        <v>0</v>
      </c>
      <c r="F126" s="929">
        <v>0.12</v>
      </c>
      <c r="G126" s="929">
        <v>0</v>
      </c>
      <c r="H126" s="929">
        <v>0</v>
      </c>
      <c r="I126" s="929">
        <v>0</v>
      </c>
      <c r="J126" s="930">
        <v>0.16</v>
      </c>
      <c r="K126" s="931">
        <v>0.16</v>
      </c>
      <c r="L126" s="928">
        <v>0</v>
      </c>
      <c r="M126" s="929">
        <v>0.08</v>
      </c>
      <c r="N126" s="929">
        <v>0</v>
      </c>
      <c r="O126" s="929">
        <v>0</v>
      </c>
      <c r="P126" s="929">
        <v>0.01</v>
      </c>
      <c r="Q126" s="930">
        <v>0.45</v>
      </c>
      <c r="R126" s="931">
        <v>0.46</v>
      </c>
      <c r="S126" s="932">
        <f t="shared" si="12"/>
        <v>187.5</v>
      </c>
    </row>
    <row r="127" spans="1:19" ht="20.100000000000001" customHeight="1">
      <c r="A127" s="497" t="s">
        <v>13</v>
      </c>
      <c r="B127" s="498" t="s">
        <v>149</v>
      </c>
      <c r="C127" s="499" t="s">
        <v>10</v>
      </c>
      <c r="D127" s="614" t="s">
        <v>127</v>
      </c>
      <c r="E127" s="928">
        <v>0.02</v>
      </c>
      <c r="F127" s="929">
        <v>4.99</v>
      </c>
      <c r="G127" s="929">
        <v>0.04</v>
      </c>
      <c r="H127" s="929">
        <v>0</v>
      </c>
      <c r="I127" s="929">
        <v>0.75</v>
      </c>
      <c r="J127" s="930">
        <v>75.63</v>
      </c>
      <c r="K127" s="931">
        <v>76.38</v>
      </c>
      <c r="L127" s="928">
        <v>0.02</v>
      </c>
      <c r="M127" s="929">
        <v>2.65</v>
      </c>
      <c r="N127" s="929">
        <v>0</v>
      </c>
      <c r="O127" s="929">
        <v>0</v>
      </c>
      <c r="P127" s="929">
        <v>1.9</v>
      </c>
      <c r="Q127" s="930">
        <v>56.07</v>
      </c>
      <c r="R127" s="931">
        <v>57.97</v>
      </c>
      <c r="S127" s="932">
        <f t="shared" si="12"/>
        <v>-24.103168368682905</v>
      </c>
    </row>
    <row r="128" spans="1:19" ht="20.100000000000001" customHeight="1">
      <c r="A128" s="497" t="s">
        <v>662</v>
      </c>
      <c r="B128" s="498" t="s">
        <v>663</v>
      </c>
      <c r="C128" s="499" t="s">
        <v>10</v>
      </c>
      <c r="D128" s="614" t="s">
        <v>127</v>
      </c>
      <c r="E128" s="928">
        <v>0</v>
      </c>
      <c r="F128" s="929">
        <v>0.26</v>
      </c>
      <c r="G128" s="929">
        <v>0</v>
      </c>
      <c r="H128" s="929">
        <v>0</v>
      </c>
      <c r="I128" s="929">
        <v>0</v>
      </c>
      <c r="J128" s="930">
        <v>0.28000000000000003</v>
      </c>
      <c r="K128" s="931">
        <v>0.28000000000000003</v>
      </c>
      <c r="L128" s="928">
        <v>0</v>
      </c>
      <c r="M128" s="929">
        <v>0.03</v>
      </c>
      <c r="N128" s="929">
        <v>0</v>
      </c>
      <c r="O128" s="929">
        <v>0</v>
      </c>
      <c r="P128" s="929">
        <v>0.02</v>
      </c>
      <c r="Q128" s="930">
        <v>0.56000000000000005</v>
      </c>
      <c r="R128" s="931">
        <v>0.58000000000000007</v>
      </c>
      <c r="S128" s="932">
        <f t="shared" si="12"/>
        <v>107.14285714285717</v>
      </c>
    </row>
    <row r="129" spans="1:19" ht="20.100000000000001" customHeight="1">
      <c r="A129" s="497" t="s">
        <v>664</v>
      </c>
      <c r="B129" s="498" t="s">
        <v>665</v>
      </c>
      <c r="C129" s="499" t="s">
        <v>10</v>
      </c>
      <c r="D129" s="614" t="s">
        <v>127</v>
      </c>
      <c r="E129" s="928">
        <v>0</v>
      </c>
      <c r="F129" s="929">
        <v>0.28000000000000003</v>
      </c>
      <c r="G129" s="929">
        <v>0</v>
      </c>
      <c r="H129" s="929">
        <v>0</v>
      </c>
      <c r="I129" s="929">
        <v>0</v>
      </c>
      <c r="J129" s="930">
        <v>0.5</v>
      </c>
      <c r="K129" s="931">
        <v>0.5</v>
      </c>
      <c r="L129" s="928">
        <v>0.01</v>
      </c>
      <c r="M129" s="929">
        <v>0.35</v>
      </c>
      <c r="N129" s="929">
        <v>0</v>
      </c>
      <c r="O129" s="929">
        <v>0</v>
      </c>
      <c r="P129" s="929">
        <v>0</v>
      </c>
      <c r="Q129" s="930">
        <v>1.46</v>
      </c>
      <c r="R129" s="931">
        <v>1.46</v>
      </c>
      <c r="S129" s="932">
        <f t="shared" si="12"/>
        <v>192</v>
      </c>
    </row>
    <row r="130" spans="1:19" ht="20.100000000000001" customHeight="1">
      <c r="A130" s="497" t="s">
        <v>423</v>
      </c>
      <c r="B130" s="498" t="s">
        <v>424</v>
      </c>
      <c r="C130" s="499" t="s">
        <v>10</v>
      </c>
      <c r="D130" s="614" t="s">
        <v>127</v>
      </c>
      <c r="E130" s="928">
        <v>0.01</v>
      </c>
      <c r="F130" s="929">
        <v>0.8</v>
      </c>
      <c r="G130" s="929">
        <v>0</v>
      </c>
      <c r="H130" s="929">
        <v>0</v>
      </c>
      <c r="I130" s="929">
        <v>0.14000000000000001</v>
      </c>
      <c r="J130" s="930">
        <v>6.44</v>
      </c>
      <c r="K130" s="931">
        <v>6.58</v>
      </c>
      <c r="L130" s="928">
        <v>0.01</v>
      </c>
      <c r="M130" s="929">
        <v>0.41</v>
      </c>
      <c r="N130" s="929">
        <v>0</v>
      </c>
      <c r="O130" s="929">
        <v>0</v>
      </c>
      <c r="P130" s="929">
        <v>0</v>
      </c>
      <c r="Q130" s="930">
        <v>1.26</v>
      </c>
      <c r="R130" s="931">
        <v>1.26</v>
      </c>
      <c r="S130" s="932">
        <f t="shared" si="12"/>
        <v>-80.851063829787236</v>
      </c>
    </row>
    <row r="131" spans="1:19" ht="20.100000000000001" customHeight="1">
      <c r="A131" s="497" t="s">
        <v>666</v>
      </c>
      <c r="B131" s="498" t="s">
        <v>667</v>
      </c>
      <c r="C131" s="499" t="s">
        <v>10</v>
      </c>
      <c r="D131" s="614" t="s">
        <v>127</v>
      </c>
      <c r="E131" s="928">
        <v>0</v>
      </c>
      <c r="F131" s="929">
        <v>0</v>
      </c>
      <c r="G131" s="929">
        <v>0</v>
      </c>
      <c r="H131" s="929">
        <v>0</v>
      </c>
      <c r="I131" s="929">
        <v>0</v>
      </c>
      <c r="J131" s="930">
        <v>0.52</v>
      </c>
      <c r="K131" s="931">
        <v>0.52</v>
      </c>
      <c r="L131" s="928">
        <v>0</v>
      </c>
      <c r="M131" s="929">
        <v>0</v>
      </c>
      <c r="N131" s="929">
        <v>0</v>
      </c>
      <c r="O131" s="929">
        <v>0</v>
      </c>
      <c r="P131" s="929">
        <v>0</v>
      </c>
      <c r="Q131" s="930">
        <v>0</v>
      </c>
      <c r="R131" s="931">
        <v>0</v>
      </c>
      <c r="S131" s="932">
        <f t="shared" si="12"/>
        <v>-100</v>
      </c>
    </row>
    <row r="132" spans="1:19" ht="20.100000000000001" customHeight="1">
      <c r="A132" s="497" t="s">
        <v>1273</v>
      </c>
      <c r="B132" s="498" t="s">
        <v>1419</v>
      </c>
      <c r="C132" s="499" t="s">
        <v>10</v>
      </c>
      <c r="D132" s="614" t="s">
        <v>127</v>
      </c>
      <c r="E132" s="928">
        <v>0</v>
      </c>
      <c r="F132" s="929">
        <v>0</v>
      </c>
      <c r="G132" s="929">
        <v>0</v>
      </c>
      <c r="H132" s="929">
        <v>0</v>
      </c>
      <c r="I132" s="929">
        <v>0</v>
      </c>
      <c r="J132" s="930">
        <v>0</v>
      </c>
      <c r="K132" s="931">
        <v>0</v>
      </c>
      <c r="L132" s="928">
        <v>0</v>
      </c>
      <c r="M132" s="929">
        <v>0</v>
      </c>
      <c r="N132" s="929">
        <v>0</v>
      </c>
      <c r="O132" s="929">
        <v>0</v>
      </c>
      <c r="P132" s="929">
        <v>0</v>
      </c>
      <c r="Q132" s="930">
        <v>2.86</v>
      </c>
      <c r="R132" s="931">
        <v>2.86</v>
      </c>
      <c r="S132" s="933" t="e">
        <f t="shared" si="12"/>
        <v>#DIV/0!</v>
      </c>
    </row>
    <row r="133" spans="1:19" ht="20.100000000000001" customHeight="1">
      <c r="A133" s="497" t="s">
        <v>65</v>
      </c>
      <c r="B133" s="498" t="s">
        <v>148</v>
      </c>
      <c r="C133" s="499" t="s">
        <v>10</v>
      </c>
      <c r="D133" s="614" t="s">
        <v>127</v>
      </c>
      <c r="E133" s="928">
        <v>0.12</v>
      </c>
      <c r="F133" s="929">
        <v>5.54</v>
      </c>
      <c r="G133" s="929">
        <v>0</v>
      </c>
      <c r="H133" s="929">
        <v>0.1</v>
      </c>
      <c r="I133" s="929">
        <v>0</v>
      </c>
      <c r="J133" s="930">
        <v>51.48</v>
      </c>
      <c r="K133" s="931">
        <v>51.48</v>
      </c>
      <c r="L133" s="928">
        <v>0.08</v>
      </c>
      <c r="M133" s="929">
        <v>4.7699999999999996</v>
      </c>
      <c r="N133" s="929">
        <v>0</v>
      </c>
      <c r="O133" s="929">
        <v>0</v>
      </c>
      <c r="P133" s="929">
        <v>0</v>
      </c>
      <c r="Q133" s="930">
        <v>56.16</v>
      </c>
      <c r="R133" s="931">
        <v>56.16</v>
      </c>
      <c r="S133" s="932">
        <f t="shared" si="12"/>
        <v>9.0909090909090828</v>
      </c>
    </row>
    <row r="134" spans="1:19" ht="20.100000000000001" customHeight="1">
      <c r="A134" s="497" t="s">
        <v>1285</v>
      </c>
      <c r="B134" s="498" t="s">
        <v>1420</v>
      </c>
      <c r="C134" s="499" t="s">
        <v>10</v>
      </c>
      <c r="D134" s="614" t="s">
        <v>127</v>
      </c>
      <c r="E134" s="928">
        <v>0</v>
      </c>
      <c r="F134" s="929">
        <v>0</v>
      </c>
      <c r="G134" s="929">
        <v>0</v>
      </c>
      <c r="H134" s="929">
        <v>0</v>
      </c>
      <c r="I134" s="929">
        <v>0</v>
      </c>
      <c r="J134" s="930">
        <v>0</v>
      </c>
      <c r="K134" s="931">
        <v>0</v>
      </c>
      <c r="L134" s="928">
        <v>0</v>
      </c>
      <c r="M134" s="929">
        <v>0</v>
      </c>
      <c r="N134" s="929">
        <v>0</v>
      </c>
      <c r="O134" s="929">
        <v>0</v>
      </c>
      <c r="P134" s="929">
        <v>0</v>
      </c>
      <c r="Q134" s="930">
        <v>0.03</v>
      </c>
      <c r="R134" s="931">
        <v>0.03</v>
      </c>
      <c r="S134" s="933" t="e">
        <f t="shared" si="12"/>
        <v>#DIV/0!</v>
      </c>
    </row>
    <row r="135" spans="1:19" ht="20.100000000000001" customHeight="1">
      <c r="A135" s="497" t="s">
        <v>574</v>
      </c>
      <c r="B135" s="498" t="s">
        <v>579</v>
      </c>
      <c r="C135" s="499" t="s">
        <v>10</v>
      </c>
      <c r="D135" s="614" t="s">
        <v>127</v>
      </c>
      <c r="E135" s="928">
        <v>0.01</v>
      </c>
      <c r="F135" s="929">
        <v>0.92</v>
      </c>
      <c r="G135" s="929">
        <v>0</v>
      </c>
      <c r="H135" s="929">
        <v>0</v>
      </c>
      <c r="I135" s="929">
        <v>0</v>
      </c>
      <c r="J135" s="930">
        <v>1.18</v>
      </c>
      <c r="K135" s="931">
        <v>1.18</v>
      </c>
      <c r="L135" s="928">
        <v>0</v>
      </c>
      <c r="M135" s="929">
        <v>1.23</v>
      </c>
      <c r="N135" s="929">
        <v>0</v>
      </c>
      <c r="O135" s="929">
        <v>0</v>
      </c>
      <c r="P135" s="929">
        <v>0</v>
      </c>
      <c r="Q135" s="930">
        <v>2.85</v>
      </c>
      <c r="R135" s="931">
        <v>2.85</v>
      </c>
      <c r="S135" s="932">
        <f t="shared" si="12"/>
        <v>141.52542372881359</v>
      </c>
    </row>
    <row r="136" spans="1:19" ht="20.100000000000001" customHeight="1">
      <c r="A136" s="497" t="s">
        <v>403</v>
      </c>
      <c r="B136" s="498" t="s">
        <v>425</v>
      </c>
      <c r="C136" s="499" t="s">
        <v>10</v>
      </c>
      <c r="D136" s="614" t="s">
        <v>127</v>
      </c>
      <c r="E136" s="928">
        <v>0</v>
      </c>
      <c r="F136" s="929">
        <v>0.45</v>
      </c>
      <c r="G136" s="929">
        <v>0</v>
      </c>
      <c r="H136" s="929">
        <v>0</v>
      </c>
      <c r="I136" s="929">
        <v>0</v>
      </c>
      <c r="J136" s="930">
        <v>2.5</v>
      </c>
      <c r="K136" s="931">
        <v>2.5</v>
      </c>
      <c r="L136" s="928">
        <v>0</v>
      </c>
      <c r="M136" s="929">
        <v>0.1</v>
      </c>
      <c r="N136" s="929">
        <v>0</v>
      </c>
      <c r="O136" s="929">
        <v>0</v>
      </c>
      <c r="P136" s="929">
        <v>0</v>
      </c>
      <c r="Q136" s="930">
        <v>1.42</v>
      </c>
      <c r="R136" s="931">
        <v>1.42</v>
      </c>
      <c r="S136" s="932">
        <f t="shared" si="12"/>
        <v>-43.2</v>
      </c>
    </row>
    <row r="137" spans="1:19" ht="20.100000000000001" customHeight="1">
      <c r="A137" s="497" t="s">
        <v>71</v>
      </c>
      <c r="B137" s="498" t="s">
        <v>147</v>
      </c>
      <c r="C137" s="499" t="s">
        <v>10</v>
      </c>
      <c r="D137" s="614" t="s">
        <v>127</v>
      </c>
      <c r="E137" s="928">
        <v>0</v>
      </c>
      <c r="F137" s="929">
        <v>0.13</v>
      </c>
      <c r="G137" s="929">
        <v>0</v>
      </c>
      <c r="H137" s="929">
        <v>0</v>
      </c>
      <c r="I137" s="929">
        <v>0</v>
      </c>
      <c r="J137" s="930">
        <v>0.94</v>
      </c>
      <c r="K137" s="931">
        <v>0.94</v>
      </c>
      <c r="L137" s="928">
        <v>0</v>
      </c>
      <c r="M137" s="929">
        <v>0.08</v>
      </c>
      <c r="N137" s="929">
        <v>0</v>
      </c>
      <c r="O137" s="929">
        <v>0</v>
      </c>
      <c r="P137" s="929">
        <v>0</v>
      </c>
      <c r="Q137" s="930">
        <v>1.62</v>
      </c>
      <c r="R137" s="931">
        <v>1.62</v>
      </c>
      <c r="S137" s="932">
        <f t="shared" si="12"/>
        <v>72.340425531914903</v>
      </c>
    </row>
    <row r="138" spans="1:19" ht="20.100000000000001" customHeight="1">
      <c r="A138" s="497" t="s">
        <v>518</v>
      </c>
      <c r="B138" s="498" t="s">
        <v>580</v>
      </c>
      <c r="C138" s="499" t="s">
        <v>10</v>
      </c>
      <c r="D138" s="614" t="s">
        <v>127</v>
      </c>
      <c r="E138" s="928">
        <v>0</v>
      </c>
      <c r="F138" s="929">
        <v>0.64</v>
      </c>
      <c r="G138" s="929">
        <v>0</v>
      </c>
      <c r="H138" s="929">
        <v>0</v>
      </c>
      <c r="I138" s="929">
        <v>0</v>
      </c>
      <c r="J138" s="930">
        <v>11.3</v>
      </c>
      <c r="K138" s="931">
        <v>11.3</v>
      </c>
      <c r="L138" s="928">
        <v>0</v>
      </c>
      <c r="M138" s="929">
        <v>0</v>
      </c>
      <c r="N138" s="929">
        <v>0</v>
      </c>
      <c r="O138" s="929">
        <v>0</v>
      </c>
      <c r="P138" s="929">
        <v>0</v>
      </c>
      <c r="Q138" s="930">
        <v>12.36</v>
      </c>
      <c r="R138" s="931">
        <v>12.36</v>
      </c>
      <c r="S138" s="932">
        <f t="shared" si="12"/>
        <v>9.3805309734513074</v>
      </c>
    </row>
    <row r="139" spans="1:19" ht="20.100000000000001" customHeight="1">
      <c r="A139" s="497" t="s">
        <v>426</v>
      </c>
      <c r="B139" s="498" t="s">
        <v>427</v>
      </c>
      <c r="C139" s="499" t="s">
        <v>10</v>
      </c>
      <c r="D139" s="614" t="s">
        <v>127</v>
      </c>
      <c r="E139" s="928">
        <v>0</v>
      </c>
      <c r="F139" s="929">
        <v>0.73</v>
      </c>
      <c r="G139" s="929">
        <v>0</v>
      </c>
      <c r="H139" s="929">
        <v>0</v>
      </c>
      <c r="I139" s="929">
        <v>0</v>
      </c>
      <c r="J139" s="930">
        <v>4.01</v>
      </c>
      <c r="K139" s="931">
        <v>4.01</v>
      </c>
      <c r="L139" s="928">
        <v>0</v>
      </c>
      <c r="M139" s="929">
        <v>0.25</v>
      </c>
      <c r="N139" s="929">
        <v>0</v>
      </c>
      <c r="O139" s="929">
        <v>0</v>
      </c>
      <c r="P139" s="929">
        <v>0</v>
      </c>
      <c r="Q139" s="930">
        <v>2.35</v>
      </c>
      <c r="R139" s="931">
        <v>2.35</v>
      </c>
      <c r="S139" s="932">
        <f t="shared" si="12"/>
        <v>-41.396508728179548</v>
      </c>
    </row>
    <row r="140" spans="1:19" ht="20.100000000000001" customHeight="1">
      <c r="A140" s="497" t="s">
        <v>146</v>
      </c>
      <c r="B140" s="498" t="s">
        <v>145</v>
      </c>
      <c r="C140" s="499" t="s">
        <v>10</v>
      </c>
      <c r="D140" s="614" t="s">
        <v>127</v>
      </c>
      <c r="E140" s="928">
        <v>0</v>
      </c>
      <c r="F140" s="929">
        <v>0.76</v>
      </c>
      <c r="G140" s="929">
        <v>0</v>
      </c>
      <c r="H140" s="929">
        <v>0</v>
      </c>
      <c r="I140" s="929">
        <v>0</v>
      </c>
      <c r="J140" s="930">
        <v>4.4400000000000004</v>
      </c>
      <c r="K140" s="931">
        <v>4.4400000000000004</v>
      </c>
      <c r="L140" s="928">
        <v>0</v>
      </c>
      <c r="M140" s="929">
        <v>0.45</v>
      </c>
      <c r="N140" s="929">
        <v>0</v>
      </c>
      <c r="O140" s="929">
        <v>0</v>
      </c>
      <c r="P140" s="929">
        <v>0</v>
      </c>
      <c r="Q140" s="930">
        <v>3.95</v>
      </c>
      <c r="R140" s="931">
        <v>3.95</v>
      </c>
      <c r="S140" s="932">
        <f t="shared" si="12"/>
        <v>-11.036036036036034</v>
      </c>
    </row>
    <row r="141" spans="1:19" ht="20.100000000000001" customHeight="1">
      <c r="A141" s="497" t="s">
        <v>894</v>
      </c>
      <c r="B141" s="498" t="s">
        <v>895</v>
      </c>
      <c r="C141" s="499" t="s">
        <v>10</v>
      </c>
      <c r="D141" s="614" t="s">
        <v>127</v>
      </c>
      <c r="E141" s="928">
        <v>0</v>
      </c>
      <c r="F141" s="929">
        <v>0.09</v>
      </c>
      <c r="G141" s="929">
        <v>0</v>
      </c>
      <c r="H141" s="929">
        <v>0</v>
      </c>
      <c r="I141" s="929">
        <v>0</v>
      </c>
      <c r="J141" s="930">
        <v>0.57999999999999996</v>
      </c>
      <c r="K141" s="931">
        <v>0.57999999999999996</v>
      </c>
      <c r="L141" s="928">
        <v>0</v>
      </c>
      <c r="M141" s="929">
        <v>0</v>
      </c>
      <c r="N141" s="929">
        <v>0</v>
      </c>
      <c r="O141" s="929">
        <v>0</v>
      </c>
      <c r="P141" s="929">
        <v>0</v>
      </c>
      <c r="Q141" s="930">
        <v>1.43</v>
      </c>
      <c r="R141" s="931">
        <v>1.43</v>
      </c>
      <c r="S141" s="932">
        <f t="shared" si="12"/>
        <v>146.55172413793105</v>
      </c>
    </row>
    <row r="142" spans="1:19" ht="20.100000000000001" customHeight="1">
      <c r="A142" s="497" t="s">
        <v>668</v>
      </c>
      <c r="B142" s="498" t="s">
        <v>669</v>
      </c>
      <c r="C142" s="499" t="s">
        <v>10</v>
      </c>
      <c r="D142" s="614" t="s">
        <v>127</v>
      </c>
      <c r="E142" s="928">
        <v>0</v>
      </c>
      <c r="F142" s="929">
        <v>0</v>
      </c>
      <c r="G142" s="929">
        <v>0</v>
      </c>
      <c r="H142" s="929">
        <v>0</v>
      </c>
      <c r="I142" s="929">
        <v>0</v>
      </c>
      <c r="J142" s="930">
        <v>1.1000000000000001</v>
      </c>
      <c r="K142" s="931">
        <v>1.1000000000000001</v>
      </c>
      <c r="L142" s="928">
        <v>0</v>
      </c>
      <c r="M142" s="929">
        <v>0</v>
      </c>
      <c r="N142" s="929">
        <v>0</v>
      </c>
      <c r="O142" s="929">
        <v>0</v>
      </c>
      <c r="P142" s="929">
        <v>0</v>
      </c>
      <c r="Q142" s="930">
        <v>0.6</v>
      </c>
      <c r="R142" s="931">
        <v>0.6</v>
      </c>
      <c r="S142" s="932">
        <f t="shared" si="12"/>
        <v>-45.45454545454546</v>
      </c>
    </row>
    <row r="143" spans="1:19" ht="20.100000000000001" customHeight="1">
      <c r="A143" s="497" t="s">
        <v>670</v>
      </c>
      <c r="B143" s="498" t="s">
        <v>671</v>
      </c>
      <c r="C143" s="499" t="s">
        <v>10</v>
      </c>
      <c r="D143" s="614" t="s">
        <v>127</v>
      </c>
      <c r="E143" s="928">
        <v>0.02</v>
      </c>
      <c r="F143" s="929">
        <v>0</v>
      </c>
      <c r="G143" s="929">
        <v>0</v>
      </c>
      <c r="H143" s="929">
        <v>0</v>
      </c>
      <c r="I143" s="929">
        <v>0</v>
      </c>
      <c r="J143" s="930">
        <v>0.09</v>
      </c>
      <c r="K143" s="931">
        <v>0.09</v>
      </c>
      <c r="L143" s="928">
        <v>0</v>
      </c>
      <c r="M143" s="929">
        <v>7.0000000000000007E-2</v>
      </c>
      <c r="N143" s="929">
        <v>0</v>
      </c>
      <c r="O143" s="929">
        <v>0</v>
      </c>
      <c r="P143" s="929">
        <v>0</v>
      </c>
      <c r="Q143" s="930">
        <v>0.17</v>
      </c>
      <c r="R143" s="931">
        <v>0.17</v>
      </c>
      <c r="S143" s="932">
        <f t="shared" si="12"/>
        <v>88.8888888888889</v>
      </c>
    </row>
    <row r="144" spans="1:19" ht="20.100000000000001" customHeight="1">
      <c r="A144" s="497" t="s">
        <v>1336</v>
      </c>
      <c r="B144" s="498" t="s">
        <v>1421</v>
      </c>
      <c r="C144" s="499" t="s">
        <v>10</v>
      </c>
      <c r="D144" s="614" t="s">
        <v>127</v>
      </c>
      <c r="E144" s="928">
        <v>0</v>
      </c>
      <c r="F144" s="929">
        <v>0</v>
      </c>
      <c r="G144" s="929">
        <v>0</v>
      </c>
      <c r="H144" s="929">
        <v>0</v>
      </c>
      <c r="I144" s="929">
        <v>0</v>
      </c>
      <c r="J144" s="930">
        <v>0</v>
      </c>
      <c r="K144" s="931">
        <v>0</v>
      </c>
      <c r="L144" s="928">
        <v>0</v>
      </c>
      <c r="M144" s="929">
        <v>0.05</v>
      </c>
      <c r="N144" s="929">
        <v>0</v>
      </c>
      <c r="O144" s="929">
        <v>0</v>
      </c>
      <c r="P144" s="929">
        <v>0</v>
      </c>
      <c r="Q144" s="930">
        <v>0.04</v>
      </c>
      <c r="R144" s="931">
        <v>0.04</v>
      </c>
      <c r="S144" s="933" t="e">
        <f t="shared" si="12"/>
        <v>#DIV/0!</v>
      </c>
    </row>
    <row r="145" spans="1:19" ht="20.100000000000001" customHeight="1">
      <c r="A145" s="497" t="s">
        <v>342</v>
      </c>
      <c r="B145" s="498" t="s">
        <v>536</v>
      </c>
      <c r="C145" s="499" t="s">
        <v>10</v>
      </c>
      <c r="D145" s="614" t="s">
        <v>127</v>
      </c>
      <c r="E145" s="928">
        <v>0.01</v>
      </c>
      <c r="F145" s="929">
        <v>0.06</v>
      </c>
      <c r="G145" s="929">
        <v>0</v>
      </c>
      <c r="H145" s="929">
        <v>0</v>
      </c>
      <c r="I145" s="929">
        <v>0</v>
      </c>
      <c r="J145" s="930">
        <v>1.01</v>
      </c>
      <c r="K145" s="931">
        <v>1.01</v>
      </c>
      <c r="L145" s="928">
        <v>0</v>
      </c>
      <c r="M145" s="929">
        <v>0</v>
      </c>
      <c r="N145" s="929">
        <v>0</v>
      </c>
      <c r="O145" s="929">
        <v>0</v>
      </c>
      <c r="P145" s="929">
        <v>0</v>
      </c>
      <c r="Q145" s="930">
        <v>0</v>
      </c>
      <c r="R145" s="931">
        <v>0</v>
      </c>
      <c r="S145" s="932">
        <f t="shared" si="12"/>
        <v>-100</v>
      </c>
    </row>
    <row r="146" spans="1:19" ht="20.100000000000001" customHeight="1">
      <c r="A146" s="497" t="s">
        <v>373</v>
      </c>
      <c r="B146" s="498" t="s">
        <v>537</v>
      </c>
      <c r="C146" s="499" t="s">
        <v>10</v>
      </c>
      <c r="D146" s="614" t="s">
        <v>127</v>
      </c>
      <c r="E146" s="928">
        <v>0</v>
      </c>
      <c r="F146" s="929">
        <v>2.5099999999999998</v>
      </c>
      <c r="G146" s="929">
        <v>0.1</v>
      </c>
      <c r="H146" s="929">
        <v>0</v>
      </c>
      <c r="I146" s="929">
        <v>0</v>
      </c>
      <c r="J146" s="930">
        <v>32.71</v>
      </c>
      <c r="K146" s="931">
        <v>32.71</v>
      </c>
      <c r="L146" s="928">
        <v>0</v>
      </c>
      <c r="M146" s="929">
        <v>1.55</v>
      </c>
      <c r="N146" s="929">
        <v>0</v>
      </c>
      <c r="O146" s="929">
        <v>0</v>
      </c>
      <c r="P146" s="929">
        <v>0</v>
      </c>
      <c r="Q146" s="930">
        <v>32.869999999999997</v>
      </c>
      <c r="R146" s="931">
        <v>32.869999999999997</v>
      </c>
      <c r="S146" s="932">
        <f t="shared" si="12"/>
        <v>0.48914704983185064</v>
      </c>
    </row>
    <row r="147" spans="1:19" ht="20.100000000000001" customHeight="1">
      <c r="A147" s="497" t="s">
        <v>672</v>
      </c>
      <c r="B147" s="498" t="s">
        <v>673</v>
      </c>
      <c r="C147" s="499" t="s">
        <v>10</v>
      </c>
      <c r="D147" s="614" t="s">
        <v>127</v>
      </c>
      <c r="E147" s="928">
        <v>0</v>
      </c>
      <c r="F147" s="929">
        <v>0.21</v>
      </c>
      <c r="G147" s="929">
        <v>0</v>
      </c>
      <c r="H147" s="929">
        <v>0</v>
      </c>
      <c r="I147" s="929">
        <v>0</v>
      </c>
      <c r="J147" s="930">
        <v>0.67</v>
      </c>
      <c r="K147" s="931">
        <v>0.67</v>
      </c>
      <c r="L147" s="928">
        <v>0</v>
      </c>
      <c r="M147" s="929">
        <v>0</v>
      </c>
      <c r="N147" s="929">
        <v>0</v>
      </c>
      <c r="O147" s="929">
        <v>0</v>
      </c>
      <c r="P147" s="929">
        <v>0</v>
      </c>
      <c r="Q147" s="930">
        <v>1.48</v>
      </c>
      <c r="R147" s="931">
        <v>1.48</v>
      </c>
      <c r="S147" s="932">
        <f t="shared" si="12"/>
        <v>120.89552238805967</v>
      </c>
    </row>
    <row r="148" spans="1:19" ht="20.100000000000001" customHeight="1">
      <c r="A148" s="497" t="s">
        <v>674</v>
      </c>
      <c r="B148" s="498" t="s">
        <v>675</v>
      </c>
      <c r="C148" s="499" t="s">
        <v>10</v>
      </c>
      <c r="D148" s="614" t="s">
        <v>127</v>
      </c>
      <c r="E148" s="928">
        <v>0</v>
      </c>
      <c r="F148" s="929">
        <v>0.38</v>
      </c>
      <c r="G148" s="929">
        <v>0</v>
      </c>
      <c r="H148" s="929">
        <v>0</v>
      </c>
      <c r="I148" s="929">
        <v>0</v>
      </c>
      <c r="J148" s="930">
        <v>7.57</v>
      </c>
      <c r="K148" s="931">
        <v>7.57</v>
      </c>
      <c r="L148" s="928">
        <v>0</v>
      </c>
      <c r="M148" s="929">
        <v>0.24</v>
      </c>
      <c r="N148" s="929">
        <v>0</v>
      </c>
      <c r="O148" s="929">
        <v>0</v>
      </c>
      <c r="P148" s="929">
        <v>0</v>
      </c>
      <c r="Q148" s="930">
        <v>9.1300000000000008</v>
      </c>
      <c r="R148" s="931">
        <v>9.1300000000000008</v>
      </c>
      <c r="S148" s="932">
        <f t="shared" si="12"/>
        <v>20.607661822985477</v>
      </c>
    </row>
    <row r="149" spans="1:19" ht="20.100000000000001" customHeight="1">
      <c r="A149" s="497" t="s">
        <v>428</v>
      </c>
      <c r="B149" s="498" t="s">
        <v>429</v>
      </c>
      <c r="C149" s="499" t="s">
        <v>10</v>
      </c>
      <c r="D149" s="614" t="s">
        <v>127</v>
      </c>
      <c r="E149" s="928">
        <v>0</v>
      </c>
      <c r="F149" s="929">
        <v>0.33</v>
      </c>
      <c r="G149" s="929">
        <v>0</v>
      </c>
      <c r="H149" s="929">
        <v>0</v>
      </c>
      <c r="I149" s="929">
        <v>0</v>
      </c>
      <c r="J149" s="930">
        <v>6.08</v>
      </c>
      <c r="K149" s="931">
        <v>6.08</v>
      </c>
      <c r="L149" s="928">
        <v>0</v>
      </c>
      <c r="M149" s="929">
        <v>0.24</v>
      </c>
      <c r="N149" s="929">
        <v>0</v>
      </c>
      <c r="O149" s="929">
        <v>0</v>
      </c>
      <c r="P149" s="929">
        <v>0</v>
      </c>
      <c r="Q149" s="930">
        <v>5.27</v>
      </c>
      <c r="R149" s="931">
        <v>5.27</v>
      </c>
      <c r="S149" s="932">
        <f t="shared" si="12"/>
        <v>-13.322368421052644</v>
      </c>
    </row>
    <row r="150" spans="1:19" ht="20.100000000000001" customHeight="1">
      <c r="A150" s="966"/>
      <c r="B150" s="967"/>
      <c r="C150" s="499"/>
      <c r="D150" s="663"/>
      <c r="E150" s="942"/>
      <c r="F150" s="943"/>
      <c r="G150" s="943"/>
      <c r="H150" s="943"/>
      <c r="I150" s="943"/>
      <c r="J150" s="944"/>
      <c r="K150" s="945"/>
      <c r="L150" s="942"/>
      <c r="M150" s="943"/>
      <c r="N150" s="943"/>
      <c r="O150" s="943"/>
      <c r="P150" s="943"/>
      <c r="Q150" s="944"/>
      <c r="R150" s="945"/>
      <c r="S150" s="946"/>
    </row>
    <row r="151" spans="1:19" ht="20.100000000000001" customHeight="1">
      <c r="A151" s="968" t="s">
        <v>271</v>
      </c>
      <c r="B151" s="969"/>
      <c r="C151" s="923"/>
      <c r="D151" s="647"/>
      <c r="E151" s="949">
        <f t="shared" ref="E151:R151" si="13">SUM(E121:E150)</f>
        <v>0.2</v>
      </c>
      <c r="F151" s="950">
        <f t="shared" si="13"/>
        <v>22.779999999999998</v>
      </c>
      <c r="G151" s="950">
        <f t="shared" si="13"/>
        <v>0.14000000000000001</v>
      </c>
      <c r="H151" s="950">
        <f t="shared" si="13"/>
        <v>0.1</v>
      </c>
      <c r="I151" s="950">
        <f t="shared" si="13"/>
        <v>0.89</v>
      </c>
      <c r="J151" s="950">
        <f t="shared" si="13"/>
        <v>260.61</v>
      </c>
      <c r="K151" s="951">
        <f t="shared" si="13"/>
        <v>261.5</v>
      </c>
      <c r="L151" s="949">
        <f t="shared" si="13"/>
        <v>0.12</v>
      </c>
      <c r="M151" s="950">
        <f t="shared" si="13"/>
        <v>16.09</v>
      </c>
      <c r="N151" s="950">
        <f t="shared" si="13"/>
        <v>0</v>
      </c>
      <c r="O151" s="950">
        <f t="shared" si="13"/>
        <v>0</v>
      </c>
      <c r="P151" s="950">
        <f t="shared" si="13"/>
        <v>1.93</v>
      </c>
      <c r="Q151" s="950">
        <f t="shared" si="13"/>
        <v>236.26999999999992</v>
      </c>
      <c r="R151" s="951">
        <f t="shared" si="13"/>
        <v>238.19999999999993</v>
      </c>
      <c r="S151" s="952">
        <f>((R151/K151)-1)*100</f>
        <v>-8.9101338432122645</v>
      </c>
    </row>
    <row r="152" spans="1:19" ht="20.100000000000001" customHeight="1">
      <c r="A152" s="970"/>
      <c r="B152" s="971"/>
      <c r="C152" s="972"/>
      <c r="D152" s="663"/>
      <c r="E152" s="957"/>
      <c r="F152" s="957"/>
      <c r="G152" s="957"/>
      <c r="H152" s="957"/>
      <c r="I152" s="957"/>
      <c r="J152" s="958"/>
      <c r="K152" s="957"/>
      <c r="L152" s="957"/>
      <c r="M152" s="957"/>
      <c r="N152" s="957"/>
      <c r="O152" s="957"/>
      <c r="P152" s="957"/>
      <c r="Q152" s="958"/>
      <c r="R152" s="957"/>
      <c r="S152" s="959"/>
    </row>
    <row r="153" spans="1:19" ht="20.100000000000001" customHeight="1">
      <c r="A153" s="906"/>
      <c r="B153" s="907"/>
      <c r="C153" s="908"/>
      <c r="D153" s="909"/>
      <c r="E153" s="1386" t="s">
        <v>1467</v>
      </c>
      <c r="F153" s="1387"/>
      <c r="G153" s="1387"/>
      <c r="H153" s="1387"/>
      <c r="I153" s="1387"/>
      <c r="J153" s="1387"/>
      <c r="K153" s="1388"/>
      <c r="L153" s="1386" t="s">
        <v>1468</v>
      </c>
      <c r="M153" s="1387"/>
      <c r="N153" s="1387"/>
      <c r="O153" s="1387"/>
      <c r="P153" s="1387"/>
      <c r="Q153" s="1387"/>
      <c r="R153" s="1388"/>
      <c r="S153" s="910"/>
    </row>
    <row r="154" spans="1:19" ht="39.950000000000003" customHeight="1">
      <c r="A154" s="911" t="s">
        <v>248</v>
      </c>
      <c r="B154" s="912" t="s">
        <v>57</v>
      </c>
      <c r="C154" s="913" t="s">
        <v>249</v>
      </c>
      <c r="D154" s="914" t="s">
        <v>250</v>
      </c>
      <c r="E154" s="915" t="s">
        <v>1405</v>
      </c>
      <c r="F154" s="916" t="s">
        <v>1499</v>
      </c>
      <c r="G154" s="917" t="s">
        <v>1498</v>
      </c>
      <c r="H154" s="918" t="s">
        <v>1513</v>
      </c>
      <c r="I154" s="918" t="s">
        <v>1514</v>
      </c>
      <c r="J154" s="917" t="s">
        <v>1406</v>
      </c>
      <c r="K154" s="919" t="s">
        <v>1515</v>
      </c>
      <c r="L154" s="915" t="s">
        <v>1405</v>
      </c>
      <c r="M154" s="916" t="s">
        <v>1499</v>
      </c>
      <c r="N154" s="917" t="s">
        <v>1498</v>
      </c>
      <c r="O154" s="918" t="s">
        <v>1513</v>
      </c>
      <c r="P154" s="918" t="s">
        <v>1514</v>
      </c>
      <c r="Q154" s="917" t="s">
        <v>1406</v>
      </c>
      <c r="R154" s="919" t="s">
        <v>1515</v>
      </c>
      <c r="S154" s="920" t="s">
        <v>1140</v>
      </c>
    </row>
    <row r="155" spans="1:19" ht="20.100000000000001" customHeight="1">
      <c r="A155" s="973" t="s">
        <v>256</v>
      </c>
      <c r="B155" s="974" t="s">
        <v>63</v>
      </c>
      <c r="C155" s="923" t="s">
        <v>60</v>
      </c>
      <c r="D155" s="647"/>
      <c r="E155" s="924" t="s">
        <v>60</v>
      </c>
      <c r="F155" s="925"/>
      <c r="G155" s="925"/>
      <c r="H155" s="925"/>
      <c r="I155" s="925"/>
      <c r="J155" s="925" t="s">
        <v>60</v>
      </c>
      <c r="K155" s="926"/>
      <c r="L155" s="924" t="s">
        <v>60</v>
      </c>
      <c r="M155" s="925" t="s">
        <v>60</v>
      </c>
      <c r="N155" s="925"/>
      <c r="O155" s="925"/>
      <c r="P155" s="925"/>
      <c r="Q155" s="925"/>
      <c r="R155" s="926" t="s">
        <v>60</v>
      </c>
      <c r="S155" s="927"/>
    </row>
    <row r="156" spans="1:19" ht="20.100000000000001" customHeight="1">
      <c r="A156" s="964" t="s">
        <v>581</v>
      </c>
      <c r="B156" s="498" t="s">
        <v>582</v>
      </c>
      <c r="C156" s="499" t="s">
        <v>10</v>
      </c>
      <c r="D156" s="500" t="s">
        <v>128</v>
      </c>
      <c r="E156" s="928">
        <v>0</v>
      </c>
      <c r="F156" s="929">
        <v>0.25</v>
      </c>
      <c r="G156" s="929">
        <v>0</v>
      </c>
      <c r="H156" s="929">
        <v>0</v>
      </c>
      <c r="I156" s="929">
        <v>0</v>
      </c>
      <c r="J156" s="930">
        <v>4.87</v>
      </c>
      <c r="K156" s="931">
        <v>4.87</v>
      </c>
      <c r="L156" s="928">
        <v>0</v>
      </c>
      <c r="M156" s="929">
        <v>0</v>
      </c>
      <c r="N156" s="929">
        <v>0</v>
      </c>
      <c r="O156" s="929">
        <v>0</v>
      </c>
      <c r="P156" s="929">
        <v>0</v>
      </c>
      <c r="Q156" s="930">
        <v>6.89</v>
      </c>
      <c r="R156" s="931">
        <v>6.89</v>
      </c>
      <c r="S156" s="932">
        <f t="shared" ref="S156:S177" si="14">((R156/K156)-1)*100</f>
        <v>41.47843942505132</v>
      </c>
    </row>
    <row r="157" spans="1:19" ht="20.100000000000001" customHeight="1">
      <c r="A157" s="964" t="s">
        <v>12</v>
      </c>
      <c r="B157" s="498" t="s">
        <v>163</v>
      </c>
      <c r="C157" s="499" t="s">
        <v>10</v>
      </c>
      <c r="D157" s="614" t="s">
        <v>128</v>
      </c>
      <c r="E157" s="928">
        <v>0</v>
      </c>
      <c r="F157" s="929">
        <v>1.68</v>
      </c>
      <c r="G157" s="929">
        <v>0</v>
      </c>
      <c r="H157" s="929">
        <v>0</v>
      </c>
      <c r="I157" s="929">
        <v>0</v>
      </c>
      <c r="J157" s="930">
        <v>19.73</v>
      </c>
      <c r="K157" s="931">
        <v>19.73</v>
      </c>
      <c r="L157" s="928">
        <v>0</v>
      </c>
      <c r="M157" s="929">
        <v>1.8</v>
      </c>
      <c r="N157" s="929">
        <v>0</v>
      </c>
      <c r="O157" s="929">
        <v>0</v>
      </c>
      <c r="P157" s="929">
        <v>0</v>
      </c>
      <c r="Q157" s="930">
        <v>21.95</v>
      </c>
      <c r="R157" s="931">
        <v>21.95</v>
      </c>
      <c r="S157" s="932">
        <f t="shared" si="14"/>
        <v>11.251900658895075</v>
      </c>
    </row>
    <row r="158" spans="1:19" ht="20.100000000000001" customHeight="1">
      <c r="A158" s="964" t="s">
        <v>20</v>
      </c>
      <c r="B158" s="498" t="s">
        <v>162</v>
      </c>
      <c r="C158" s="499" t="s">
        <v>10</v>
      </c>
      <c r="D158" s="500" t="s">
        <v>128</v>
      </c>
      <c r="E158" s="928">
        <v>0.01</v>
      </c>
      <c r="F158" s="929">
        <v>0.4</v>
      </c>
      <c r="G158" s="929">
        <v>0</v>
      </c>
      <c r="H158" s="929">
        <v>0</v>
      </c>
      <c r="I158" s="929">
        <v>0</v>
      </c>
      <c r="J158" s="930">
        <v>8.3000000000000007</v>
      </c>
      <c r="K158" s="931">
        <v>8.3000000000000007</v>
      </c>
      <c r="L158" s="928">
        <v>0</v>
      </c>
      <c r="M158" s="929">
        <v>0.52</v>
      </c>
      <c r="N158" s="929">
        <v>0</v>
      </c>
      <c r="O158" s="929">
        <v>0</v>
      </c>
      <c r="P158" s="929">
        <v>0</v>
      </c>
      <c r="Q158" s="930">
        <v>5.88</v>
      </c>
      <c r="R158" s="931">
        <v>5.88</v>
      </c>
      <c r="S158" s="932">
        <f t="shared" si="14"/>
        <v>-29.156626506024107</v>
      </c>
    </row>
    <row r="159" spans="1:19" ht="20.100000000000001" customHeight="1">
      <c r="A159" s="964" t="s">
        <v>369</v>
      </c>
      <c r="B159" s="498" t="s">
        <v>538</v>
      </c>
      <c r="C159" s="499" t="s">
        <v>10</v>
      </c>
      <c r="D159" s="500" t="s">
        <v>128</v>
      </c>
      <c r="E159" s="928">
        <v>0</v>
      </c>
      <c r="F159" s="929">
        <v>0.74</v>
      </c>
      <c r="G159" s="929">
        <v>0</v>
      </c>
      <c r="H159" s="929">
        <v>0</v>
      </c>
      <c r="I159" s="929">
        <v>0.27</v>
      </c>
      <c r="J159" s="930">
        <v>7.35</v>
      </c>
      <c r="K159" s="931">
        <v>7.6199999999999992</v>
      </c>
      <c r="L159" s="928">
        <v>0</v>
      </c>
      <c r="M159" s="929">
        <v>0.9</v>
      </c>
      <c r="N159" s="929">
        <v>0</v>
      </c>
      <c r="O159" s="929">
        <v>0</v>
      </c>
      <c r="P159" s="929">
        <v>0.47</v>
      </c>
      <c r="Q159" s="930">
        <v>6.65</v>
      </c>
      <c r="R159" s="931">
        <v>7.12</v>
      </c>
      <c r="S159" s="932">
        <f t="shared" si="14"/>
        <v>-6.5616797900262309</v>
      </c>
    </row>
    <row r="160" spans="1:19" ht="20.100000000000001" customHeight="1">
      <c r="A160" s="964" t="s">
        <v>27</v>
      </c>
      <c r="B160" s="498" t="s">
        <v>161</v>
      </c>
      <c r="C160" s="499" t="s">
        <v>10</v>
      </c>
      <c r="D160" s="500" t="s">
        <v>128</v>
      </c>
      <c r="E160" s="928">
        <v>0.01</v>
      </c>
      <c r="F160" s="929">
        <v>1.79</v>
      </c>
      <c r="G160" s="929">
        <v>0</v>
      </c>
      <c r="H160" s="929">
        <v>0</v>
      </c>
      <c r="I160" s="929">
        <v>0</v>
      </c>
      <c r="J160" s="930">
        <v>21</v>
      </c>
      <c r="K160" s="931">
        <v>21</v>
      </c>
      <c r="L160" s="928">
        <v>0</v>
      </c>
      <c r="M160" s="929">
        <v>1.1599999999999999</v>
      </c>
      <c r="N160" s="929">
        <v>0</v>
      </c>
      <c r="O160" s="929">
        <v>0</v>
      </c>
      <c r="P160" s="929">
        <v>0</v>
      </c>
      <c r="Q160" s="930">
        <v>17.510000000000002</v>
      </c>
      <c r="R160" s="931">
        <v>17.510000000000002</v>
      </c>
      <c r="S160" s="932">
        <f t="shared" si="14"/>
        <v>-16.61904761904761</v>
      </c>
    </row>
    <row r="161" spans="1:19" ht="20.100000000000001" customHeight="1">
      <c r="A161" s="964" t="s">
        <v>64</v>
      </c>
      <c r="B161" s="498" t="s">
        <v>160</v>
      </c>
      <c r="C161" s="499" t="s">
        <v>10</v>
      </c>
      <c r="D161" s="500" t="s">
        <v>128</v>
      </c>
      <c r="E161" s="928">
        <v>0.04</v>
      </c>
      <c r="F161" s="929">
        <v>1.93</v>
      </c>
      <c r="G161" s="929">
        <v>0</v>
      </c>
      <c r="H161" s="929">
        <v>0</v>
      </c>
      <c r="I161" s="929">
        <v>0</v>
      </c>
      <c r="J161" s="930">
        <v>34.93</v>
      </c>
      <c r="K161" s="931">
        <v>34.93</v>
      </c>
      <c r="L161" s="928">
        <v>0.06</v>
      </c>
      <c r="M161" s="929">
        <v>1.46</v>
      </c>
      <c r="N161" s="929">
        <v>0</v>
      </c>
      <c r="O161" s="929">
        <v>0</v>
      </c>
      <c r="P161" s="929">
        <v>0</v>
      </c>
      <c r="Q161" s="930">
        <v>38.14</v>
      </c>
      <c r="R161" s="931">
        <v>38.14</v>
      </c>
      <c r="S161" s="932">
        <f t="shared" si="14"/>
        <v>9.1898081878041715</v>
      </c>
    </row>
    <row r="162" spans="1:19" ht="20.100000000000001" customHeight="1">
      <c r="A162" s="964" t="s">
        <v>884</v>
      </c>
      <c r="B162" s="498" t="s">
        <v>885</v>
      </c>
      <c r="C162" s="499" t="s">
        <v>10</v>
      </c>
      <c r="D162" s="500" t="s">
        <v>128</v>
      </c>
      <c r="E162" s="928">
        <v>0</v>
      </c>
      <c r="F162" s="929">
        <v>0.26</v>
      </c>
      <c r="G162" s="929">
        <v>0</v>
      </c>
      <c r="H162" s="929">
        <v>0</v>
      </c>
      <c r="I162" s="929">
        <v>0</v>
      </c>
      <c r="J162" s="930">
        <v>0.72</v>
      </c>
      <c r="K162" s="931">
        <v>0.72</v>
      </c>
      <c r="L162" s="928">
        <v>0.01</v>
      </c>
      <c r="M162" s="929">
        <v>0.54</v>
      </c>
      <c r="N162" s="929">
        <v>0</v>
      </c>
      <c r="O162" s="929">
        <v>0</v>
      </c>
      <c r="P162" s="929">
        <v>0</v>
      </c>
      <c r="Q162" s="930">
        <v>1.03</v>
      </c>
      <c r="R162" s="931">
        <v>1.03</v>
      </c>
      <c r="S162" s="932">
        <f t="shared" si="14"/>
        <v>43.055555555555557</v>
      </c>
    </row>
    <row r="163" spans="1:19" ht="20.100000000000001" customHeight="1">
      <c r="A163" s="964" t="s">
        <v>430</v>
      </c>
      <c r="B163" s="498" t="s">
        <v>156</v>
      </c>
      <c r="C163" s="499" t="s">
        <v>10</v>
      </c>
      <c r="D163" s="500" t="s">
        <v>128</v>
      </c>
      <c r="E163" s="928">
        <v>0</v>
      </c>
      <c r="F163" s="929">
        <v>0</v>
      </c>
      <c r="G163" s="929">
        <v>0</v>
      </c>
      <c r="H163" s="929">
        <v>0</v>
      </c>
      <c r="I163" s="929">
        <v>0</v>
      </c>
      <c r="J163" s="930">
        <v>5.38</v>
      </c>
      <c r="K163" s="931">
        <v>5.38</v>
      </c>
      <c r="L163" s="928">
        <v>0</v>
      </c>
      <c r="M163" s="929">
        <v>0.7</v>
      </c>
      <c r="N163" s="929">
        <v>0</v>
      </c>
      <c r="O163" s="929">
        <v>0</v>
      </c>
      <c r="P163" s="929">
        <v>0</v>
      </c>
      <c r="Q163" s="930">
        <v>5.66</v>
      </c>
      <c r="R163" s="931">
        <v>5.66</v>
      </c>
      <c r="S163" s="932">
        <f t="shared" si="14"/>
        <v>5.2044609665427455</v>
      </c>
    </row>
    <row r="164" spans="1:19" ht="20.100000000000001" customHeight="1">
      <c r="A164" s="964" t="s">
        <v>888</v>
      </c>
      <c r="B164" s="498" t="s">
        <v>889</v>
      </c>
      <c r="C164" s="499" t="s">
        <v>10</v>
      </c>
      <c r="D164" s="500" t="s">
        <v>128</v>
      </c>
      <c r="E164" s="928">
        <v>0</v>
      </c>
      <c r="F164" s="929">
        <v>0</v>
      </c>
      <c r="G164" s="929">
        <v>0</v>
      </c>
      <c r="H164" s="929">
        <v>0</v>
      </c>
      <c r="I164" s="929">
        <v>0</v>
      </c>
      <c r="J164" s="930">
        <v>0.1</v>
      </c>
      <c r="K164" s="931">
        <v>0.1</v>
      </c>
      <c r="L164" s="928">
        <v>0</v>
      </c>
      <c r="M164" s="929">
        <v>0</v>
      </c>
      <c r="N164" s="929">
        <v>0</v>
      </c>
      <c r="O164" s="929">
        <v>0</v>
      </c>
      <c r="P164" s="929">
        <v>0</v>
      </c>
      <c r="Q164" s="930">
        <v>0</v>
      </c>
      <c r="R164" s="931">
        <v>0</v>
      </c>
      <c r="S164" s="932">
        <f t="shared" si="14"/>
        <v>-100</v>
      </c>
    </row>
    <row r="165" spans="1:19" ht="20.100000000000001" customHeight="1">
      <c r="A165" s="964" t="s">
        <v>676</v>
      </c>
      <c r="B165" s="498" t="s">
        <v>677</v>
      </c>
      <c r="C165" s="499" t="s">
        <v>10</v>
      </c>
      <c r="D165" s="500" t="s">
        <v>128</v>
      </c>
      <c r="E165" s="928">
        <v>0</v>
      </c>
      <c r="F165" s="929">
        <v>0</v>
      </c>
      <c r="G165" s="929">
        <v>0</v>
      </c>
      <c r="H165" s="929">
        <v>0</v>
      </c>
      <c r="I165" s="929">
        <v>0</v>
      </c>
      <c r="J165" s="930">
        <v>8.7799999999999994</v>
      </c>
      <c r="K165" s="931">
        <v>8.7799999999999994</v>
      </c>
      <c r="L165" s="928">
        <v>0</v>
      </c>
      <c r="M165" s="929">
        <v>0</v>
      </c>
      <c r="N165" s="929">
        <v>0</v>
      </c>
      <c r="O165" s="929">
        <v>0</v>
      </c>
      <c r="P165" s="929">
        <v>0</v>
      </c>
      <c r="Q165" s="930">
        <v>4.71</v>
      </c>
      <c r="R165" s="931">
        <v>4.71</v>
      </c>
      <c r="S165" s="932">
        <f t="shared" si="14"/>
        <v>-46.355353075170832</v>
      </c>
    </row>
    <row r="166" spans="1:19" ht="20.100000000000001" customHeight="1">
      <c r="A166" s="964" t="s">
        <v>31</v>
      </c>
      <c r="B166" s="498" t="s">
        <v>159</v>
      </c>
      <c r="C166" s="499" t="s">
        <v>10</v>
      </c>
      <c r="D166" s="500" t="s">
        <v>128</v>
      </c>
      <c r="E166" s="928">
        <v>0</v>
      </c>
      <c r="F166" s="929">
        <v>2.5099999999999998</v>
      </c>
      <c r="G166" s="929">
        <v>0</v>
      </c>
      <c r="H166" s="929">
        <v>0</v>
      </c>
      <c r="I166" s="929">
        <v>0</v>
      </c>
      <c r="J166" s="930">
        <v>119.95</v>
      </c>
      <c r="K166" s="931">
        <v>119.95</v>
      </c>
      <c r="L166" s="928">
        <v>0</v>
      </c>
      <c r="M166" s="929">
        <v>3.62</v>
      </c>
      <c r="N166" s="929">
        <v>0</v>
      </c>
      <c r="O166" s="929">
        <v>0</v>
      </c>
      <c r="P166" s="929">
        <v>0</v>
      </c>
      <c r="Q166" s="930">
        <v>117.53</v>
      </c>
      <c r="R166" s="931">
        <v>117.53</v>
      </c>
      <c r="S166" s="932">
        <f t="shared" si="14"/>
        <v>-2.0175072947061334</v>
      </c>
    </row>
    <row r="167" spans="1:19" ht="20.100000000000001" customHeight="1">
      <c r="A167" s="964" t="s">
        <v>602</v>
      </c>
      <c r="B167" s="498" t="s">
        <v>603</v>
      </c>
      <c r="C167" s="499" t="s">
        <v>10</v>
      </c>
      <c r="D167" s="500" t="s">
        <v>128</v>
      </c>
      <c r="E167" s="928">
        <v>0</v>
      </c>
      <c r="F167" s="929">
        <v>1.1499999999999999</v>
      </c>
      <c r="G167" s="929">
        <v>0</v>
      </c>
      <c r="H167" s="929">
        <v>0</v>
      </c>
      <c r="I167" s="929">
        <v>0</v>
      </c>
      <c r="J167" s="930">
        <v>1.52</v>
      </c>
      <c r="K167" s="931">
        <v>1.52</v>
      </c>
      <c r="L167" s="928">
        <v>0</v>
      </c>
      <c r="M167" s="929">
        <v>2.66</v>
      </c>
      <c r="N167" s="929">
        <v>0</v>
      </c>
      <c r="O167" s="929">
        <v>0</v>
      </c>
      <c r="P167" s="929">
        <v>0</v>
      </c>
      <c r="Q167" s="930">
        <v>4.4400000000000004</v>
      </c>
      <c r="R167" s="931">
        <v>4.4400000000000004</v>
      </c>
      <c r="S167" s="932">
        <f t="shared" si="14"/>
        <v>192.10526315789477</v>
      </c>
    </row>
    <row r="168" spans="1:19" ht="20.100000000000001" customHeight="1">
      <c r="A168" s="964" t="s">
        <v>70</v>
      </c>
      <c r="B168" s="498" t="s">
        <v>158</v>
      </c>
      <c r="C168" s="499" t="s">
        <v>10</v>
      </c>
      <c r="D168" s="500" t="s">
        <v>128</v>
      </c>
      <c r="E168" s="928">
        <v>0</v>
      </c>
      <c r="F168" s="929">
        <v>0</v>
      </c>
      <c r="G168" s="929">
        <v>0</v>
      </c>
      <c r="H168" s="929">
        <v>0</v>
      </c>
      <c r="I168" s="929">
        <v>0</v>
      </c>
      <c r="J168" s="930">
        <v>0.96</v>
      </c>
      <c r="K168" s="931">
        <v>0.96</v>
      </c>
      <c r="L168" s="928">
        <v>0</v>
      </c>
      <c r="M168" s="929">
        <v>0</v>
      </c>
      <c r="N168" s="929">
        <v>0</v>
      </c>
      <c r="O168" s="929">
        <v>0</v>
      </c>
      <c r="P168" s="929">
        <v>0</v>
      </c>
      <c r="Q168" s="930">
        <v>0.43</v>
      </c>
      <c r="R168" s="931">
        <v>0.43</v>
      </c>
      <c r="S168" s="932">
        <f t="shared" si="14"/>
        <v>-55.208333333333329</v>
      </c>
    </row>
    <row r="169" spans="1:19" ht="20.100000000000001" customHeight="1">
      <c r="A169" s="964" t="s">
        <v>678</v>
      </c>
      <c r="B169" s="498" t="s">
        <v>679</v>
      </c>
      <c r="C169" s="499" t="s">
        <v>10</v>
      </c>
      <c r="D169" s="500" t="s">
        <v>128</v>
      </c>
      <c r="E169" s="928">
        <v>0.01</v>
      </c>
      <c r="F169" s="929">
        <v>1.28</v>
      </c>
      <c r="G169" s="929">
        <v>0</v>
      </c>
      <c r="H169" s="929">
        <v>0</v>
      </c>
      <c r="I169" s="929">
        <v>0</v>
      </c>
      <c r="J169" s="930">
        <v>2.04</v>
      </c>
      <c r="K169" s="931">
        <v>2.04</v>
      </c>
      <c r="L169" s="928">
        <v>0</v>
      </c>
      <c r="M169" s="929">
        <v>0.42</v>
      </c>
      <c r="N169" s="929">
        <v>0</v>
      </c>
      <c r="O169" s="929">
        <v>0</v>
      </c>
      <c r="P169" s="929">
        <v>0</v>
      </c>
      <c r="Q169" s="930">
        <v>4.07</v>
      </c>
      <c r="R169" s="931">
        <v>4.07</v>
      </c>
      <c r="S169" s="932">
        <f t="shared" si="14"/>
        <v>99.509803921568633</v>
      </c>
    </row>
    <row r="170" spans="1:19" ht="20.100000000000001" customHeight="1">
      <c r="A170" s="964" t="s">
        <v>680</v>
      </c>
      <c r="B170" s="498" t="s">
        <v>681</v>
      </c>
      <c r="C170" s="499" t="s">
        <v>10</v>
      </c>
      <c r="D170" s="500" t="s">
        <v>128</v>
      </c>
      <c r="E170" s="928">
        <v>0</v>
      </c>
      <c r="F170" s="929">
        <v>0.2</v>
      </c>
      <c r="G170" s="929">
        <v>0</v>
      </c>
      <c r="H170" s="929">
        <v>0</v>
      </c>
      <c r="I170" s="929">
        <v>0</v>
      </c>
      <c r="J170" s="930">
        <v>0.32</v>
      </c>
      <c r="K170" s="931">
        <v>0.32</v>
      </c>
      <c r="L170" s="928">
        <v>0</v>
      </c>
      <c r="M170" s="929">
        <v>0.28000000000000003</v>
      </c>
      <c r="N170" s="929">
        <v>0</v>
      </c>
      <c r="O170" s="929">
        <v>0</v>
      </c>
      <c r="P170" s="929">
        <v>0.02</v>
      </c>
      <c r="Q170" s="930">
        <v>1.49</v>
      </c>
      <c r="R170" s="931">
        <v>1.51</v>
      </c>
      <c r="S170" s="932">
        <f t="shared" si="14"/>
        <v>371.875</v>
      </c>
    </row>
    <row r="171" spans="1:19" ht="20.100000000000001" customHeight="1">
      <c r="A171" s="964" t="s">
        <v>328</v>
      </c>
      <c r="B171" s="498" t="s">
        <v>539</v>
      </c>
      <c r="C171" s="499" t="s">
        <v>10</v>
      </c>
      <c r="D171" s="500" t="s">
        <v>128</v>
      </c>
      <c r="E171" s="928">
        <v>0</v>
      </c>
      <c r="F171" s="929">
        <v>0</v>
      </c>
      <c r="G171" s="929">
        <v>0</v>
      </c>
      <c r="H171" s="929">
        <v>0</v>
      </c>
      <c r="I171" s="929">
        <v>0</v>
      </c>
      <c r="J171" s="930">
        <v>15.76</v>
      </c>
      <c r="K171" s="931">
        <v>15.76</v>
      </c>
      <c r="L171" s="928">
        <v>0</v>
      </c>
      <c r="M171" s="929">
        <v>0</v>
      </c>
      <c r="N171" s="929">
        <v>0</v>
      </c>
      <c r="O171" s="929">
        <v>0</v>
      </c>
      <c r="P171" s="929">
        <v>0</v>
      </c>
      <c r="Q171" s="930">
        <v>13.79</v>
      </c>
      <c r="R171" s="931">
        <v>13.79</v>
      </c>
      <c r="S171" s="932">
        <f t="shared" si="14"/>
        <v>-12.5</v>
      </c>
    </row>
    <row r="172" spans="1:19" ht="20.100000000000001" customHeight="1">
      <c r="A172" s="964" t="s">
        <v>74</v>
      </c>
      <c r="B172" s="498" t="s">
        <v>157</v>
      </c>
      <c r="C172" s="499" t="s">
        <v>10</v>
      </c>
      <c r="D172" s="500" t="s">
        <v>128</v>
      </c>
      <c r="E172" s="928">
        <v>0.01</v>
      </c>
      <c r="F172" s="929">
        <v>3.95</v>
      </c>
      <c r="G172" s="929">
        <v>0</v>
      </c>
      <c r="H172" s="929">
        <v>0</v>
      </c>
      <c r="I172" s="929">
        <v>0</v>
      </c>
      <c r="J172" s="930">
        <v>39.200000000000003</v>
      </c>
      <c r="K172" s="931">
        <v>39.200000000000003</v>
      </c>
      <c r="L172" s="928">
        <v>0</v>
      </c>
      <c r="M172" s="929">
        <v>2.63</v>
      </c>
      <c r="N172" s="929">
        <v>0</v>
      </c>
      <c r="O172" s="929">
        <v>0</v>
      </c>
      <c r="P172" s="929">
        <v>0</v>
      </c>
      <c r="Q172" s="930">
        <v>41.92</v>
      </c>
      <c r="R172" s="931">
        <v>41.92</v>
      </c>
      <c r="S172" s="932">
        <f t="shared" si="14"/>
        <v>6.938775510204076</v>
      </c>
    </row>
    <row r="173" spans="1:19" ht="20.100000000000001" customHeight="1">
      <c r="A173" s="964" t="s">
        <v>343</v>
      </c>
      <c r="B173" s="498" t="s">
        <v>540</v>
      </c>
      <c r="C173" s="499" t="s">
        <v>10</v>
      </c>
      <c r="D173" s="500" t="s">
        <v>128</v>
      </c>
      <c r="E173" s="928">
        <v>0</v>
      </c>
      <c r="F173" s="929">
        <v>1.26</v>
      </c>
      <c r="G173" s="929">
        <v>0</v>
      </c>
      <c r="H173" s="929">
        <v>0</v>
      </c>
      <c r="I173" s="929">
        <v>0</v>
      </c>
      <c r="J173" s="930">
        <v>3.06</v>
      </c>
      <c r="K173" s="931">
        <v>3.06</v>
      </c>
      <c r="L173" s="928">
        <v>0</v>
      </c>
      <c r="M173" s="929">
        <v>0.36</v>
      </c>
      <c r="N173" s="929">
        <v>0</v>
      </c>
      <c r="O173" s="929">
        <v>0</v>
      </c>
      <c r="P173" s="929">
        <v>0</v>
      </c>
      <c r="Q173" s="930">
        <v>2.7</v>
      </c>
      <c r="R173" s="931">
        <v>2.7</v>
      </c>
      <c r="S173" s="932">
        <f t="shared" si="14"/>
        <v>-11.764705882352933</v>
      </c>
    </row>
    <row r="174" spans="1:19" ht="20.100000000000001" customHeight="1">
      <c r="A174" s="964" t="s">
        <v>372</v>
      </c>
      <c r="B174" s="498" t="s">
        <v>395</v>
      </c>
      <c r="C174" s="499" t="s">
        <v>10</v>
      </c>
      <c r="D174" s="500" t="s">
        <v>128</v>
      </c>
      <c r="E174" s="928">
        <v>0</v>
      </c>
      <c r="F174" s="929">
        <v>0.43</v>
      </c>
      <c r="G174" s="929">
        <v>0</v>
      </c>
      <c r="H174" s="929">
        <v>0</v>
      </c>
      <c r="I174" s="929">
        <v>0</v>
      </c>
      <c r="J174" s="930">
        <v>26.72</v>
      </c>
      <c r="K174" s="931">
        <v>26.72</v>
      </c>
      <c r="L174" s="928">
        <v>0</v>
      </c>
      <c r="M174" s="929">
        <v>0.82</v>
      </c>
      <c r="N174" s="929">
        <v>0</v>
      </c>
      <c r="O174" s="929">
        <v>0</v>
      </c>
      <c r="P174" s="929">
        <v>0</v>
      </c>
      <c r="Q174" s="930">
        <v>39.79</v>
      </c>
      <c r="R174" s="931">
        <v>39.79</v>
      </c>
      <c r="S174" s="932">
        <f t="shared" si="14"/>
        <v>48.914670658682645</v>
      </c>
    </row>
    <row r="175" spans="1:19" ht="20.100000000000001" customHeight="1">
      <c r="A175" s="964" t="s">
        <v>682</v>
      </c>
      <c r="B175" s="1017" t="s">
        <v>683</v>
      </c>
      <c r="C175" s="499" t="s">
        <v>10</v>
      </c>
      <c r="D175" s="569" t="s">
        <v>128</v>
      </c>
      <c r="E175" s="928">
        <v>0</v>
      </c>
      <c r="F175" s="929">
        <v>0.17</v>
      </c>
      <c r="G175" s="929">
        <v>0</v>
      </c>
      <c r="H175" s="929">
        <v>0</v>
      </c>
      <c r="I175" s="929">
        <v>0</v>
      </c>
      <c r="J175" s="930">
        <v>0.16</v>
      </c>
      <c r="K175" s="931">
        <v>0.16</v>
      </c>
      <c r="L175" s="928">
        <v>0</v>
      </c>
      <c r="M175" s="929">
        <v>0</v>
      </c>
      <c r="N175" s="929">
        <v>0</v>
      </c>
      <c r="O175" s="929">
        <v>0</v>
      </c>
      <c r="P175" s="929">
        <v>0</v>
      </c>
      <c r="Q175" s="930">
        <v>0</v>
      </c>
      <c r="R175" s="931">
        <v>0</v>
      </c>
      <c r="S175" s="932">
        <f t="shared" si="14"/>
        <v>-100</v>
      </c>
    </row>
    <row r="176" spans="1:19" ht="20.100000000000001" customHeight="1">
      <c r="A176" s="964" t="s">
        <v>405</v>
      </c>
      <c r="B176" s="498" t="s">
        <v>414</v>
      </c>
      <c r="C176" s="499" t="s">
        <v>10</v>
      </c>
      <c r="D176" s="500" t="s">
        <v>128</v>
      </c>
      <c r="E176" s="928">
        <v>0</v>
      </c>
      <c r="F176" s="929">
        <v>0</v>
      </c>
      <c r="G176" s="929">
        <v>0</v>
      </c>
      <c r="H176" s="929">
        <v>0</v>
      </c>
      <c r="I176" s="929">
        <v>0</v>
      </c>
      <c r="J176" s="930">
        <v>0.56999999999999995</v>
      </c>
      <c r="K176" s="931">
        <v>0.56999999999999995</v>
      </c>
      <c r="L176" s="928">
        <v>0</v>
      </c>
      <c r="M176" s="929">
        <v>0</v>
      </c>
      <c r="N176" s="929">
        <v>0</v>
      </c>
      <c r="O176" s="929">
        <v>0</v>
      </c>
      <c r="P176" s="929">
        <v>0</v>
      </c>
      <c r="Q176" s="930">
        <v>0</v>
      </c>
      <c r="R176" s="931">
        <v>0</v>
      </c>
      <c r="S176" s="932">
        <f t="shared" si="14"/>
        <v>-100</v>
      </c>
    </row>
    <row r="177" spans="1:19" ht="20.100000000000001" customHeight="1">
      <c r="A177" s="497" t="s">
        <v>702</v>
      </c>
      <c r="B177" s="498" t="s">
        <v>703</v>
      </c>
      <c r="C177" s="499" t="s">
        <v>844</v>
      </c>
      <c r="D177" s="500" t="s">
        <v>558</v>
      </c>
      <c r="E177" s="928">
        <v>0</v>
      </c>
      <c r="F177" s="929">
        <v>0.28999999999999998</v>
      </c>
      <c r="G177" s="929">
        <v>0</v>
      </c>
      <c r="H177" s="929">
        <v>0</v>
      </c>
      <c r="I177" s="929">
        <v>0</v>
      </c>
      <c r="J177" s="930">
        <v>0.5</v>
      </c>
      <c r="K177" s="931">
        <v>0.5</v>
      </c>
      <c r="L177" s="928">
        <v>0</v>
      </c>
      <c r="M177" s="929">
        <v>1.05</v>
      </c>
      <c r="N177" s="929">
        <v>0</v>
      </c>
      <c r="O177" s="929">
        <v>0</v>
      </c>
      <c r="P177" s="929">
        <v>0.02</v>
      </c>
      <c r="Q177" s="930">
        <v>1.47</v>
      </c>
      <c r="R177" s="931">
        <v>1.49</v>
      </c>
      <c r="S177" s="932">
        <f t="shared" si="14"/>
        <v>198</v>
      </c>
    </row>
    <row r="178" spans="1:19" ht="20.100000000000001" customHeight="1">
      <c r="A178" s="966"/>
      <c r="B178" s="967"/>
      <c r="C178" s="499"/>
      <c r="D178" s="663"/>
      <c r="E178" s="942"/>
      <c r="F178" s="943"/>
      <c r="G178" s="943"/>
      <c r="H178" s="943"/>
      <c r="I178" s="943"/>
      <c r="J178" s="944"/>
      <c r="K178" s="945"/>
      <c r="L178" s="942"/>
      <c r="M178" s="943"/>
      <c r="N178" s="943"/>
      <c r="O178" s="943"/>
      <c r="P178" s="943"/>
      <c r="Q178" s="944"/>
      <c r="R178" s="945"/>
      <c r="S178" s="946"/>
    </row>
    <row r="179" spans="1:19" ht="20.100000000000001" customHeight="1">
      <c r="A179" s="977" t="s">
        <v>272</v>
      </c>
      <c r="B179" s="978"/>
      <c r="C179" s="923"/>
      <c r="D179" s="647"/>
      <c r="E179" s="949">
        <f t="shared" ref="E179:R179" si="15">SUM(E155:E178)</f>
        <v>7.9999999999999988E-2</v>
      </c>
      <c r="F179" s="950">
        <f t="shared" si="15"/>
        <v>18.29</v>
      </c>
      <c r="G179" s="950">
        <f t="shared" si="15"/>
        <v>0</v>
      </c>
      <c r="H179" s="950">
        <f t="shared" si="15"/>
        <v>0</v>
      </c>
      <c r="I179" s="950">
        <f t="shared" si="15"/>
        <v>0.27</v>
      </c>
      <c r="J179" s="950">
        <f t="shared" si="15"/>
        <v>321.92000000000007</v>
      </c>
      <c r="K179" s="951">
        <f t="shared" si="15"/>
        <v>322.19000000000005</v>
      </c>
      <c r="L179" s="949">
        <f t="shared" si="15"/>
        <v>6.9999999999999993E-2</v>
      </c>
      <c r="M179" s="950">
        <f t="shared" si="15"/>
        <v>18.919999999999998</v>
      </c>
      <c r="N179" s="950">
        <f t="shared" si="15"/>
        <v>0</v>
      </c>
      <c r="O179" s="950">
        <f t="shared" si="15"/>
        <v>0</v>
      </c>
      <c r="P179" s="950">
        <f t="shared" si="15"/>
        <v>0.51</v>
      </c>
      <c r="Q179" s="950">
        <f t="shared" si="15"/>
        <v>336.05</v>
      </c>
      <c r="R179" s="951">
        <f t="shared" si="15"/>
        <v>336.56</v>
      </c>
      <c r="S179" s="952">
        <f>((R179/K179)-1)*100</f>
        <v>4.4601011825320391</v>
      </c>
    </row>
    <row r="180" spans="1:19" ht="20.100000000000001" customHeight="1">
      <c r="A180" s="970"/>
      <c r="B180" s="971"/>
      <c r="C180" s="972"/>
      <c r="D180" s="663"/>
      <c r="E180" s="957"/>
      <c r="F180" s="957"/>
      <c r="G180" s="957"/>
      <c r="H180" s="957"/>
      <c r="I180" s="957"/>
      <c r="J180" s="958"/>
      <c r="K180" s="957"/>
      <c r="L180" s="957"/>
      <c r="M180" s="957"/>
      <c r="N180" s="957"/>
      <c r="O180" s="957"/>
      <c r="P180" s="957"/>
      <c r="Q180" s="958"/>
      <c r="R180" s="957"/>
      <c r="S180" s="959"/>
    </row>
    <row r="181" spans="1:19" ht="20.100000000000001" customHeight="1">
      <c r="A181" s="906"/>
      <c r="B181" s="907"/>
      <c r="C181" s="908"/>
      <c r="D181" s="909"/>
      <c r="E181" s="1386" t="s">
        <v>1467</v>
      </c>
      <c r="F181" s="1387"/>
      <c r="G181" s="1387"/>
      <c r="H181" s="1387"/>
      <c r="I181" s="1387"/>
      <c r="J181" s="1387"/>
      <c r="K181" s="1388"/>
      <c r="L181" s="1386" t="s">
        <v>1468</v>
      </c>
      <c r="M181" s="1387"/>
      <c r="N181" s="1387"/>
      <c r="O181" s="1387"/>
      <c r="P181" s="1387"/>
      <c r="Q181" s="1387"/>
      <c r="R181" s="1388"/>
      <c r="S181" s="910"/>
    </row>
    <row r="182" spans="1:19" ht="39.950000000000003" customHeight="1">
      <c r="A182" s="911" t="s">
        <v>248</v>
      </c>
      <c r="B182" s="912" t="s">
        <v>57</v>
      </c>
      <c r="C182" s="913" t="s">
        <v>249</v>
      </c>
      <c r="D182" s="914" t="s">
        <v>250</v>
      </c>
      <c r="E182" s="915" t="s">
        <v>1405</v>
      </c>
      <c r="F182" s="916" t="s">
        <v>1499</v>
      </c>
      <c r="G182" s="917" t="s">
        <v>1498</v>
      </c>
      <c r="H182" s="918" t="s">
        <v>1513</v>
      </c>
      <c r="I182" s="918" t="s">
        <v>1514</v>
      </c>
      <c r="J182" s="917" t="s">
        <v>1406</v>
      </c>
      <c r="K182" s="919" t="s">
        <v>1515</v>
      </c>
      <c r="L182" s="915" t="s">
        <v>1405</v>
      </c>
      <c r="M182" s="916" t="s">
        <v>1499</v>
      </c>
      <c r="N182" s="917" t="s">
        <v>1498</v>
      </c>
      <c r="O182" s="918" t="s">
        <v>1513</v>
      </c>
      <c r="P182" s="918" t="s">
        <v>1514</v>
      </c>
      <c r="Q182" s="917" t="s">
        <v>1406</v>
      </c>
      <c r="R182" s="919" t="s">
        <v>1515</v>
      </c>
      <c r="S182" s="920" t="s">
        <v>1140</v>
      </c>
    </row>
    <row r="183" spans="1:19" ht="20.100000000000001" customHeight="1">
      <c r="A183" s="979" t="s">
        <v>258</v>
      </c>
      <c r="B183" s="980" t="s">
        <v>79</v>
      </c>
      <c r="C183" s="923" t="s">
        <v>60</v>
      </c>
      <c r="D183" s="647"/>
      <c r="E183" s="924" t="s">
        <v>60</v>
      </c>
      <c r="F183" s="925"/>
      <c r="G183" s="925"/>
      <c r="H183" s="925"/>
      <c r="I183" s="925"/>
      <c r="J183" s="925" t="s">
        <v>60</v>
      </c>
      <c r="K183" s="926"/>
      <c r="L183" s="924" t="s">
        <v>60</v>
      </c>
      <c r="M183" s="925" t="s">
        <v>60</v>
      </c>
      <c r="N183" s="925"/>
      <c r="O183" s="925"/>
      <c r="P183" s="925"/>
      <c r="Q183" s="925"/>
      <c r="R183" s="926" t="s">
        <v>60</v>
      </c>
      <c r="S183" s="927"/>
    </row>
    <row r="184" spans="1:19" ht="20.100000000000001" customHeight="1">
      <c r="A184" s="964" t="s">
        <v>512</v>
      </c>
      <c r="B184" s="498" t="s">
        <v>541</v>
      </c>
      <c r="C184" s="499" t="s">
        <v>10</v>
      </c>
      <c r="D184" s="500" t="s">
        <v>130</v>
      </c>
      <c r="E184" s="928">
        <v>0</v>
      </c>
      <c r="F184" s="929">
        <v>0.65</v>
      </c>
      <c r="G184" s="929">
        <v>0</v>
      </c>
      <c r="H184" s="929">
        <v>0</v>
      </c>
      <c r="I184" s="929">
        <v>0</v>
      </c>
      <c r="J184" s="930">
        <v>2.38</v>
      </c>
      <c r="K184" s="931">
        <v>2.38</v>
      </c>
      <c r="L184" s="928">
        <v>0</v>
      </c>
      <c r="M184" s="929">
        <v>0.36</v>
      </c>
      <c r="N184" s="929">
        <v>0</v>
      </c>
      <c r="O184" s="929">
        <v>0</v>
      </c>
      <c r="P184" s="929">
        <v>0</v>
      </c>
      <c r="Q184" s="930">
        <v>2.7</v>
      </c>
      <c r="R184" s="931">
        <v>2.7</v>
      </c>
      <c r="S184" s="932">
        <f t="shared" ref="S184:S199" si="16">((R184/K184)-1)*100</f>
        <v>13.445378151260524</v>
      </c>
    </row>
    <row r="185" spans="1:19" ht="20.100000000000001" customHeight="1">
      <c r="A185" s="964" t="s">
        <v>400</v>
      </c>
      <c r="B185" s="498" t="s">
        <v>415</v>
      </c>
      <c r="C185" s="499" t="s">
        <v>10</v>
      </c>
      <c r="D185" s="500" t="s">
        <v>130</v>
      </c>
      <c r="E185" s="928">
        <v>0</v>
      </c>
      <c r="F185" s="929">
        <v>0.32</v>
      </c>
      <c r="G185" s="929">
        <v>0</v>
      </c>
      <c r="H185" s="929">
        <v>0</v>
      </c>
      <c r="I185" s="929">
        <v>0.28000000000000003</v>
      </c>
      <c r="J185" s="930">
        <v>4.95</v>
      </c>
      <c r="K185" s="931">
        <v>5.23</v>
      </c>
      <c r="L185" s="928">
        <v>0</v>
      </c>
      <c r="M185" s="929">
        <v>0</v>
      </c>
      <c r="N185" s="929">
        <v>0</v>
      </c>
      <c r="O185" s="929">
        <v>0</v>
      </c>
      <c r="P185" s="929">
        <v>0</v>
      </c>
      <c r="Q185" s="930">
        <v>2.19</v>
      </c>
      <c r="R185" s="931">
        <v>2.19</v>
      </c>
      <c r="S185" s="932">
        <f t="shared" si="16"/>
        <v>-58.126195028680691</v>
      </c>
    </row>
    <row r="186" spans="1:19" ht="20.100000000000001" customHeight="1">
      <c r="A186" s="964" t="s">
        <v>514</v>
      </c>
      <c r="B186" s="965" t="s">
        <v>543</v>
      </c>
      <c r="C186" s="499" t="s">
        <v>10</v>
      </c>
      <c r="D186" s="500" t="s">
        <v>130</v>
      </c>
      <c r="E186" s="928">
        <v>0</v>
      </c>
      <c r="F186" s="929">
        <v>0</v>
      </c>
      <c r="G186" s="929">
        <v>0</v>
      </c>
      <c r="H186" s="929">
        <v>0</v>
      </c>
      <c r="I186" s="929">
        <v>0</v>
      </c>
      <c r="J186" s="930">
        <v>5.48</v>
      </c>
      <c r="K186" s="931">
        <v>5.48</v>
      </c>
      <c r="L186" s="928">
        <v>0</v>
      </c>
      <c r="M186" s="929">
        <v>0</v>
      </c>
      <c r="N186" s="929">
        <v>0</v>
      </c>
      <c r="O186" s="929">
        <v>0</v>
      </c>
      <c r="P186" s="929">
        <v>0</v>
      </c>
      <c r="Q186" s="930">
        <v>6.87</v>
      </c>
      <c r="R186" s="931">
        <v>6.87</v>
      </c>
      <c r="S186" s="932">
        <f t="shared" si="16"/>
        <v>25.36496350364963</v>
      </c>
    </row>
    <row r="187" spans="1:19" ht="20.100000000000001" customHeight="1">
      <c r="A187" s="964" t="s">
        <v>583</v>
      </c>
      <c r="B187" s="498" t="s">
        <v>584</v>
      </c>
      <c r="C187" s="499" t="s">
        <v>10</v>
      </c>
      <c r="D187" s="500" t="s">
        <v>130</v>
      </c>
      <c r="E187" s="928">
        <v>0</v>
      </c>
      <c r="F187" s="929">
        <v>1.21</v>
      </c>
      <c r="G187" s="929">
        <v>0</v>
      </c>
      <c r="H187" s="929">
        <v>0</v>
      </c>
      <c r="I187" s="929">
        <v>0</v>
      </c>
      <c r="J187" s="930">
        <v>4.16</v>
      </c>
      <c r="K187" s="931">
        <v>4.16</v>
      </c>
      <c r="L187" s="928">
        <v>0</v>
      </c>
      <c r="M187" s="929">
        <v>1.29</v>
      </c>
      <c r="N187" s="929">
        <v>0</v>
      </c>
      <c r="O187" s="929">
        <v>0</v>
      </c>
      <c r="P187" s="929">
        <v>0</v>
      </c>
      <c r="Q187" s="930">
        <v>9.06</v>
      </c>
      <c r="R187" s="931">
        <v>9.06</v>
      </c>
      <c r="S187" s="932">
        <f t="shared" si="16"/>
        <v>117.78846153846155</v>
      </c>
    </row>
    <row r="188" spans="1:19" ht="20.100000000000001" customHeight="1">
      <c r="A188" s="964" t="s">
        <v>684</v>
      </c>
      <c r="B188" s="498" t="s">
        <v>685</v>
      </c>
      <c r="C188" s="499" t="s">
        <v>10</v>
      </c>
      <c r="D188" s="500" t="s">
        <v>130</v>
      </c>
      <c r="E188" s="928">
        <v>0</v>
      </c>
      <c r="F188" s="929">
        <v>0</v>
      </c>
      <c r="G188" s="929">
        <v>0</v>
      </c>
      <c r="H188" s="929">
        <v>0</v>
      </c>
      <c r="I188" s="929">
        <v>0</v>
      </c>
      <c r="J188" s="930">
        <v>8.16</v>
      </c>
      <c r="K188" s="931">
        <v>8.16</v>
      </c>
      <c r="L188" s="928">
        <v>0</v>
      </c>
      <c r="M188" s="929">
        <v>0</v>
      </c>
      <c r="N188" s="929">
        <v>0</v>
      </c>
      <c r="O188" s="929">
        <v>0</v>
      </c>
      <c r="P188" s="929">
        <v>0</v>
      </c>
      <c r="Q188" s="930">
        <v>2.27</v>
      </c>
      <c r="R188" s="931">
        <v>2.27</v>
      </c>
      <c r="S188" s="932">
        <f t="shared" si="16"/>
        <v>-72.181372549019613</v>
      </c>
    </row>
    <row r="189" spans="1:19" ht="20.100000000000001" customHeight="1">
      <c r="A189" s="964" t="s">
        <v>401</v>
      </c>
      <c r="B189" s="498" t="s">
        <v>544</v>
      </c>
      <c r="C189" s="499" t="s">
        <v>10</v>
      </c>
      <c r="D189" s="500" t="s">
        <v>130</v>
      </c>
      <c r="E189" s="928">
        <v>0</v>
      </c>
      <c r="F189" s="929">
        <v>1.67</v>
      </c>
      <c r="G189" s="929">
        <v>0.12</v>
      </c>
      <c r="H189" s="929">
        <v>0</v>
      </c>
      <c r="I189" s="929">
        <v>0</v>
      </c>
      <c r="J189" s="930">
        <v>9.39</v>
      </c>
      <c r="K189" s="931">
        <v>9.39</v>
      </c>
      <c r="L189" s="928">
        <v>0</v>
      </c>
      <c r="M189" s="929">
        <v>1.0900000000000001</v>
      </c>
      <c r="N189" s="929">
        <v>0</v>
      </c>
      <c r="O189" s="929">
        <v>0</v>
      </c>
      <c r="P189" s="929">
        <v>0</v>
      </c>
      <c r="Q189" s="930">
        <v>10.38</v>
      </c>
      <c r="R189" s="931">
        <v>10.38</v>
      </c>
      <c r="S189" s="932">
        <f t="shared" si="16"/>
        <v>10.543130990415328</v>
      </c>
    </row>
    <row r="190" spans="1:19" ht="20.100000000000001" customHeight="1">
      <c r="A190" s="964" t="s">
        <v>402</v>
      </c>
      <c r="B190" s="498" t="s">
        <v>545</v>
      </c>
      <c r="C190" s="499" t="s">
        <v>10</v>
      </c>
      <c r="D190" s="500" t="s">
        <v>130</v>
      </c>
      <c r="E190" s="928">
        <v>0</v>
      </c>
      <c r="F190" s="929">
        <v>0.9</v>
      </c>
      <c r="G190" s="929">
        <v>0</v>
      </c>
      <c r="H190" s="929">
        <v>0</v>
      </c>
      <c r="I190" s="929">
        <v>0</v>
      </c>
      <c r="J190" s="930">
        <v>22.15</v>
      </c>
      <c r="K190" s="931">
        <v>22.15</v>
      </c>
      <c r="L190" s="928">
        <v>0</v>
      </c>
      <c r="M190" s="929">
        <v>1.31</v>
      </c>
      <c r="N190" s="929">
        <v>0</v>
      </c>
      <c r="O190" s="929">
        <v>0</v>
      </c>
      <c r="P190" s="929">
        <v>0</v>
      </c>
      <c r="Q190" s="930">
        <v>21.06</v>
      </c>
      <c r="R190" s="931">
        <v>21.06</v>
      </c>
      <c r="S190" s="932">
        <f t="shared" si="16"/>
        <v>-4.9209932279909658</v>
      </c>
    </row>
    <row r="191" spans="1:19" ht="20.100000000000001" customHeight="1">
      <c r="A191" s="964" t="s">
        <v>166</v>
      </c>
      <c r="B191" s="498" t="s">
        <v>165</v>
      </c>
      <c r="C191" s="499" t="s">
        <v>10</v>
      </c>
      <c r="D191" s="500" t="s">
        <v>130</v>
      </c>
      <c r="E191" s="928">
        <v>0.01</v>
      </c>
      <c r="F191" s="929">
        <v>3.08</v>
      </c>
      <c r="G191" s="929">
        <v>0</v>
      </c>
      <c r="H191" s="929">
        <v>0</v>
      </c>
      <c r="I191" s="929">
        <v>0</v>
      </c>
      <c r="J191" s="930">
        <v>16.739999999999998</v>
      </c>
      <c r="K191" s="931">
        <v>16.739999999999998</v>
      </c>
      <c r="L191" s="928">
        <v>0.02</v>
      </c>
      <c r="M191" s="929">
        <v>2.4</v>
      </c>
      <c r="N191" s="929">
        <v>0</v>
      </c>
      <c r="O191" s="929">
        <v>0</v>
      </c>
      <c r="P191" s="929">
        <v>0</v>
      </c>
      <c r="Q191" s="930">
        <v>14.41</v>
      </c>
      <c r="R191" s="931">
        <v>14.41</v>
      </c>
      <c r="S191" s="932">
        <f t="shared" si="16"/>
        <v>-13.918757467144561</v>
      </c>
    </row>
    <row r="192" spans="1:19" ht="20.100000000000001" customHeight="1">
      <c r="A192" s="964" t="s">
        <v>516</v>
      </c>
      <c r="B192" s="498" t="s">
        <v>546</v>
      </c>
      <c r="C192" s="499" t="s">
        <v>10</v>
      </c>
      <c r="D192" s="500" t="s">
        <v>130</v>
      </c>
      <c r="E192" s="928">
        <v>0</v>
      </c>
      <c r="F192" s="929">
        <v>1.43</v>
      </c>
      <c r="G192" s="929">
        <v>0</v>
      </c>
      <c r="H192" s="929">
        <v>0</v>
      </c>
      <c r="I192" s="929">
        <v>0.7</v>
      </c>
      <c r="J192" s="930">
        <v>8.2100000000000009</v>
      </c>
      <c r="K192" s="931">
        <v>8.91</v>
      </c>
      <c r="L192" s="928">
        <v>0.01</v>
      </c>
      <c r="M192" s="929">
        <v>0.8</v>
      </c>
      <c r="N192" s="929">
        <v>0</v>
      </c>
      <c r="O192" s="929">
        <v>0</v>
      </c>
      <c r="P192" s="929">
        <v>0.53</v>
      </c>
      <c r="Q192" s="930">
        <v>6.58</v>
      </c>
      <c r="R192" s="931">
        <v>7.11</v>
      </c>
      <c r="S192" s="932">
        <f t="shared" si="16"/>
        <v>-20.202020202020201</v>
      </c>
    </row>
    <row r="193" spans="1:19" ht="20.100000000000001" customHeight="1">
      <c r="A193" s="964" t="s">
        <v>370</v>
      </c>
      <c r="B193" s="498" t="s">
        <v>394</v>
      </c>
      <c r="C193" s="499" t="s">
        <v>10</v>
      </c>
      <c r="D193" s="500" t="s">
        <v>130</v>
      </c>
      <c r="E193" s="928">
        <v>0</v>
      </c>
      <c r="F193" s="929">
        <v>0.15</v>
      </c>
      <c r="G193" s="929">
        <v>0</v>
      </c>
      <c r="H193" s="929">
        <v>0</v>
      </c>
      <c r="I193" s="929">
        <v>0</v>
      </c>
      <c r="J193" s="930">
        <v>0.78</v>
      </c>
      <c r="K193" s="931">
        <v>0.78</v>
      </c>
      <c r="L193" s="928">
        <v>0</v>
      </c>
      <c r="M193" s="929">
        <v>0.09</v>
      </c>
      <c r="N193" s="929">
        <v>0</v>
      </c>
      <c r="O193" s="929">
        <v>0</v>
      </c>
      <c r="P193" s="929">
        <v>0</v>
      </c>
      <c r="Q193" s="930">
        <v>1.46</v>
      </c>
      <c r="R193" s="931">
        <v>1.46</v>
      </c>
      <c r="S193" s="932">
        <f t="shared" si="16"/>
        <v>87.179487179487154</v>
      </c>
    </row>
    <row r="194" spans="1:19" ht="20.100000000000001" customHeight="1">
      <c r="A194" s="964" t="s">
        <v>686</v>
      </c>
      <c r="B194" s="498" t="s">
        <v>687</v>
      </c>
      <c r="C194" s="499" t="s">
        <v>10</v>
      </c>
      <c r="D194" s="500" t="s">
        <v>130</v>
      </c>
      <c r="E194" s="928">
        <v>0</v>
      </c>
      <c r="F194" s="929">
        <v>0.14000000000000001</v>
      </c>
      <c r="G194" s="929">
        <v>0</v>
      </c>
      <c r="H194" s="929">
        <v>0</v>
      </c>
      <c r="I194" s="929">
        <v>0</v>
      </c>
      <c r="J194" s="930">
        <v>3.26</v>
      </c>
      <c r="K194" s="931">
        <v>3.26</v>
      </c>
      <c r="L194" s="928">
        <v>0</v>
      </c>
      <c r="M194" s="929">
        <v>0.44</v>
      </c>
      <c r="N194" s="929">
        <v>0</v>
      </c>
      <c r="O194" s="929">
        <v>0</v>
      </c>
      <c r="P194" s="929">
        <v>0</v>
      </c>
      <c r="Q194" s="930">
        <v>2.2200000000000002</v>
      </c>
      <c r="R194" s="931">
        <v>2.2200000000000002</v>
      </c>
      <c r="S194" s="932">
        <f t="shared" si="16"/>
        <v>-31.901840490797539</v>
      </c>
    </row>
    <row r="195" spans="1:19" ht="20.100000000000001" customHeight="1">
      <c r="A195" s="964" t="s">
        <v>40</v>
      </c>
      <c r="B195" s="498" t="s">
        <v>164</v>
      </c>
      <c r="C195" s="499" t="s">
        <v>10</v>
      </c>
      <c r="D195" s="500" t="s">
        <v>130</v>
      </c>
      <c r="E195" s="928">
        <v>0</v>
      </c>
      <c r="F195" s="929">
        <v>0</v>
      </c>
      <c r="G195" s="929">
        <v>0</v>
      </c>
      <c r="H195" s="929">
        <v>0</v>
      </c>
      <c r="I195" s="929">
        <v>0</v>
      </c>
      <c r="J195" s="930">
        <v>7.34</v>
      </c>
      <c r="K195" s="931">
        <v>7.34</v>
      </c>
      <c r="L195" s="928">
        <v>0</v>
      </c>
      <c r="M195" s="929">
        <v>0</v>
      </c>
      <c r="N195" s="929">
        <v>0.28000000000000003</v>
      </c>
      <c r="O195" s="929">
        <v>0</v>
      </c>
      <c r="P195" s="929">
        <v>0</v>
      </c>
      <c r="Q195" s="930">
        <v>2.2000000000000002</v>
      </c>
      <c r="R195" s="931">
        <v>2.2000000000000002</v>
      </c>
      <c r="S195" s="932">
        <f t="shared" si="16"/>
        <v>-70.027247956403272</v>
      </c>
    </row>
    <row r="196" spans="1:19" ht="20.100000000000001" customHeight="1">
      <c r="A196" s="964" t="s">
        <v>371</v>
      </c>
      <c r="B196" s="498" t="s">
        <v>547</v>
      </c>
      <c r="C196" s="499" t="s">
        <v>10</v>
      </c>
      <c r="D196" s="500" t="s">
        <v>130</v>
      </c>
      <c r="E196" s="928">
        <v>0.01</v>
      </c>
      <c r="F196" s="929">
        <v>1.2</v>
      </c>
      <c r="G196" s="929">
        <v>0</v>
      </c>
      <c r="H196" s="929">
        <v>0</v>
      </c>
      <c r="I196" s="929">
        <v>0.62</v>
      </c>
      <c r="J196" s="930">
        <v>10.24</v>
      </c>
      <c r="K196" s="931">
        <v>10.86</v>
      </c>
      <c r="L196" s="928">
        <v>0.01</v>
      </c>
      <c r="M196" s="929">
        <v>0.94</v>
      </c>
      <c r="N196" s="929">
        <v>0</v>
      </c>
      <c r="O196" s="929">
        <v>0</v>
      </c>
      <c r="P196" s="929">
        <v>0.87</v>
      </c>
      <c r="Q196" s="930">
        <v>11.13</v>
      </c>
      <c r="R196" s="931">
        <v>12</v>
      </c>
      <c r="S196" s="932">
        <f t="shared" si="16"/>
        <v>10.497237569060779</v>
      </c>
    </row>
    <row r="197" spans="1:19" ht="20.100000000000001" customHeight="1">
      <c r="A197" s="964" t="s">
        <v>344</v>
      </c>
      <c r="B197" s="498" t="s">
        <v>548</v>
      </c>
      <c r="C197" s="499" t="s">
        <v>10</v>
      </c>
      <c r="D197" s="500" t="s">
        <v>130</v>
      </c>
      <c r="E197" s="928">
        <v>0</v>
      </c>
      <c r="F197" s="929">
        <v>0.17</v>
      </c>
      <c r="G197" s="929">
        <v>0</v>
      </c>
      <c r="H197" s="929">
        <v>0</v>
      </c>
      <c r="I197" s="929">
        <v>0</v>
      </c>
      <c r="J197" s="930">
        <v>2.38</v>
      </c>
      <c r="K197" s="931">
        <v>2.38</v>
      </c>
      <c r="L197" s="928">
        <v>0.01</v>
      </c>
      <c r="M197" s="929">
        <v>0.55000000000000004</v>
      </c>
      <c r="N197" s="929">
        <v>0</v>
      </c>
      <c r="O197" s="929">
        <v>0</v>
      </c>
      <c r="P197" s="929">
        <v>0</v>
      </c>
      <c r="Q197" s="930">
        <v>2.21</v>
      </c>
      <c r="R197" s="931">
        <v>2.21</v>
      </c>
      <c r="S197" s="932">
        <f t="shared" si="16"/>
        <v>-7.1428571428571397</v>
      </c>
    </row>
    <row r="198" spans="1:19" ht="20.100000000000001" customHeight="1">
      <c r="A198" s="964" t="s">
        <v>688</v>
      </c>
      <c r="B198" s="965" t="s">
        <v>689</v>
      </c>
      <c r="C198" s="499" t="s">
        <v>10</v>
      </c>
      <c r="D198" s="500" t="s">
        <v>130</v>
      </c>
      <c r="E198" s="928">
        <v>0</v>
      </c>
      <c r="F198" s="929">
        <v>0.26</v>
      </c>
      <c r="G198" s="929">
        <v>0</v>
      </c>
      <c r="H198" s="929">
        <v>0</v>
      </c>
      <c r="I198" s="929">
        <v>0</v>
      </c>
      <c r="J198" s="930">
        <v>0.24</v>
      </c>
      <c r="K198" s="931">
        <v>0.24</v>
      </c>
      <c r="L198" s="928">
        <v>0</v>
      </c>
      <c r="M198" s="929">
        <v>0.06</v>
      </c>
      <c r="N198" s="929">
        <v>0</v>
      </c>
      <c r="O198" s="929">
        <v>0</v>
      </c>
      <c r="P198" s="929">
        <v>0.01</v>
      </c>
      <c r="Q198" s="930">
        <v>0.54</v>
      </c>
      <c r="R198" s="931">
        <v>0.55000000000000004</v>
      </c>
      <c r="S198" s="932">
        <f t="shared" si="16"/>
        <v>129.16666666666669</v>
      </c>
    </row>
    <row r="199" spans="1:19" ht="20.100000000000001" customHeight="1">
      <c r="A199" s="964" t="s">
        <v>898</v>
      </c>
      <c r="B199" s="965" t="s">
        <v>899</v>
      </c>
      <c r="C199" s="499" t="s">
        <v>10</v>
      </c>
      <c r="D199" s="500" t="s">
        <v>130</v>
      </c>
      <c r="E199" s="928">
        <v>0</v>
      </c>
      <c r="F199" s="929">
        <v>0</v>
      </c>
      <c r="G199" s="929">
        <v>0</v>
      </c>
      <c r="H199" s="929">
        <v>0</v>
      </c>
      <c r="I199" s="929">
        <v>0</v>
      </c>
      <c r="J199" s="930">
        <v>0.09</v>
      </c>
      <c r="K199" s="931">
        <v>0.09</v>
      </c>
      <c r="L199" s="928">
        <v>0.01</v>
      </c>
      <c r="M199" s="929">
        <v>0.39</v>
      </c>
      <c r="N199" s="929">
        <v>0</v>
      </c>
      <c r="O199" s="929">
        <v>0</v>
      </c>
      <c r="P199" s="929">
        <v>0</v>
      </c>
      <c r="Q199" s="930">
        <v>0.26</v>
      </c>
      <c r="R199" s="931">
        <v>0.26</v>
      </c>
      <c r="S199" s="946">
        <f t="shared" si="16"/>
        <v>188.88888888888891</v>
      </c>
    </row>
    <row r="200" spans="1:19" ht="20.100000000000001" customHeight="1">
      <c r="A200" s="1018"/>
      <c r="B200" s="1019"/>
      <c r="C200" s="1020"/>
      <c r="D200" s="1021"/>
      <c r="E200" s="942"/>
      <c r="F200" s="943"/>
      <c r="G200" s="943"/>
      <c r="H200" s="943"/>
      <c r="I200" s="943"/>
      <c r="J200" s="944"/>
      <c r="K200" s="945"/>
      <c r="L200" s="942"/>
      <c r="M200" s="943"/>
      <c r="N200" s="943"/>
      <c r="O200" s="943"/>
      <c r="P200" s="943"/>
      <c r="Q200" s="944"/>
      <c r="R200" s="945"/>
      <c r="S200" s="946"/>
    </row>
    <row r="201" spans="1:19" ht="20.100000000000001" customHeight="1">
      <c r="A201" s="983" t="s">
        <v>273</v>
      </c>
      <c r="B201" s="984"/>
      <c r="C201" s="923"/>
      <c r="D201" s="647"/>
      <c r="E201" s="949">
        <f t="shared" ref="E201:R201" si="17">SUM(E183:E200)</f>
        <v>0.02</v>
      </c>
      <c r="F201" s="950">
        <f t="shared" si="17"/>
        <v>11.18</v>
      </c>
      <c r="G201" s="950">
        <f t="shared" si="17"/>
        <v>0.12</v>
      </c>
      <c r="H201" s="950">
        <f t="shared" si="17"/>
        <v>0</v>
      </c>
      <c r="I201" s="950">
        <f t="shared" si="17"/>
        <v>1.6</v>
      </c>
      <c r="J201" s="950">
        <f t="shared" si="17"/>
        <v>105.95</v>
      </c>
      <c r="K201" s="951">
        <f t="shared" si="17"/>
        <v>107.55</v>
      </c>
      <c r="L201" s="949">
        <f t="shared" si="17"/>
        <v>6.0000000000000005E-2</v>
      </c>
      <c r="M201" s="950">
        <f t="shared" si="17"/>
        <v>9.7200000000000024</v>
      </c>
      <c r="N201" s="950">
        <f t="shared" si="17"/>
        <v>0.28000000000000003</v>
      </c>
      <c r="O201" s="950">
        <f t="shared" si="17"/>
        <v>0</v>
      </c>
      <c r="P201" s="950">
        <f t="shared" si="17"/>
        <v>1.41</v>
      </c>
      <c r="Q201" s="950">
        <f t="shared" si="17"/>
        <v>95.539999999999992</v>
      </c>
      <c r="R201" s="951">
        <f t="shared" si="17"/>
        <v>96.949999999999989</v>
      </c>
      <c r="S201" s="952">
        <f>((R201/K201)-1)*100</f>
        <v>-9.8558809855881062</v>
      </c>
    </row>
    <row r="202" spans="1:19" ht="20.100000000000001" customHeight="1">
      <c r="A202" s="970"/>
      <c r="B202" s="971"/>
      <c r="C202" s="972"/>
      <c r="D202" s="663"/>
      <c r="E202" s="957"/>
      <c r="F202" s="957"/>
      <c r="G202" s="957"/>
      <c r="H202" s="957"/>
      <c r="I202" s="957"/>
      <c r="J202" s="958"/>
      <c r="K202" s="957"/>
      <c r="L202" s="957"/>
      <c r="M202" s="957"/>
      <c r="N202" s="957"/>
      <c r="O202" s="957"/>
      <c r="P202" s="957"/>
      <c r="Q202" s="958"/>
      <c r="R202" s="957"/>
      <c r="S202" s="959"/>
    </row>
    <row r="203" spans="1:19" ht="20.100000000000001" customHeight="1">
      <c r="A203" s="906"/>
      <c r="B203" s="907"/>
      <c r="C203" s="908"/>
      <c r="D203" s="909"/>
      <c r="E203" s="1386" t="s">
        <v>1467</v>
      </c>
      <c r="F203" s="1387"/>
      <c r="G203" s="1387"/>
      <c r="H203" s="1387"/>
      <c r="I203" s="1387"/>
      <c r="J203" s="1387"/>
      <c r="K203" s="1388"/>
      <c r="L203" s="1386" t="s">
        <v>1468</v>
      </c>
      <c r="M203" s="1387"/>
      <c r="N203" s="1387"/>
      <c r="O203" s="1387"/>
      <c r="P203" s="1387"/>
      <c r="Q203" s="1387"/>
      <c r="R203" s="1388"/>
      <c r="S203" s="910"/>
    </row>
    <row r="204" spans="1:19" ht="39.950000000000003" customHeight="1">
      <c r="A204" s="911" t="s">
        <v>248</v>
      </c>
      <c r="B204" s="912" t="s">
        <v>57</v>
      </c>
      <c r="C204" s="913" t="s">
        <v>249</v>
      </c>
      <c r="D204" s="914" t="s">
        <v>250</v>
      </c>
      <c r="E204" s="915" t="s">
        <v>1405</v>
      </c>
      <c r="F204" s="916" t="s">
        <v>1499</v>
      </c>
      <c r="G204" s="917" t="s">
        <v>1498</v>
      </c>
      <c r="H204" s="918" t="s">
        <v>1513</v>
      </c>
      <c r="I204" s="918" t="s">
        <v>1514</v>
      </c>
      <c r="J204" s="917" t="s">
        <v>1406</v>
      </c>
      <c r="K204" s="919" t="s">
        <v>1515</v>
      </c>
      <c r="L204" s="915" t="s">
        <v>1405</v>
      </c>
      <c r="M204" s="916" t="s">
        <v>1499</v>
      </c>
      <c r="N204" s="917" t="s">
        <v>1498</v>
      </c>
      <c r="O204" s="918" t="s">
        <v>1513</v>
      </c>
      <c r="P204" s="918" t="s">
        <v>1514</v>
      </c>
      <c r="Q204" s="917" t="s">
        <v>1406</v>
      </c>
      <c r="R204" s="919" t="s">
        <v>1515</v>
      </c>
      <c r="S204" s="920" t="s">
        <v>1140</v>
      </c>
    </row>
    <row r="205" spans="1:19" ht="20.100000000000001" customHeight="1">
      <c r="A205" s="985" t="s">
        <v>260</v>
      </c>
      <c r="B205" s="986" t="s">
        <v>261</v>
      </c>
      <c r="C205" s="923" t="s">
        <v>60</v>
      </c>
      <c r="D205" s="647"/>
      <c r="E205" s="924" t="s">
        <v>60</v>
      </c>
      <c r="F205" s="925"/>
      <c r="G205" s="925"/>
      <c r="H205" s="925"/>
      <c r="I205" s="925"/>
      <c r="J205" s="925" t="s">
        <v>60</v>
      </c>
      <c r="K205" s="926"/>
      <c r="L205" s="924" t="s">
        <v>60</v>
      </c>
      <c r="M205" s="925" t="s">
        <v>60</v>
      </c>
      <c r="N205" s="925"/>
      <c r="O205" s="925"/>
      <c r="P205" s="925"/>
      <c r="Q205" s="925"/>
      <c r="R205" s="926" t="s">
        <v>60</v>
      </c>
      <c r="S205" s="927"/>
    </row>
    <row r="206" spans="1:19" ht="20.100000000000001" customHeight="1">
      <c r="A206" s="964" t="s">
        <v>345</v>
      </c>
      <c r="B206" s="498" t="s">
        <v>1410</v>
      </c>
      <c r="C206" s="499" t="s">
        <v>10</v>
      </c>
      <c r="D206" s="577" t="s">
        <v>1371</v>
      </c>
      <c r="E206" s="928">
        <v>0</v>
      </c>
      <c r="F206" s="929">
        <v>0.15</v>
      </c>
      <c r="G206" s="929">
        <v>0</v>
      </c>
      <c r="H206" s="929">
        <v>0</v>
      </c>
      <c r="I206" s="929">
        <v>0.26</v>
      </c>
      <c r="J206" s="930">
        <v>2.96</v>
      </c>
      <c r="K206" s="931">
        <v>3.2199999999999998</v>
      </c>
      <c r="L206" s="928">
        <v>0.01</v>
      </c>
      <c r="M206" s="929">
        <v>0.05</v>
      </c>
      <c r="N206" s="929">
        <v>0</v>
      </c>
      <c r="O206" s="929">
        <v>0</v>
      </c>
      <c r="P206" s="929">
        <v>0.08</v>
      </c>
      <c r="Q206" s="930">
        <v>0.83</v>
      </c>
      <c r="R206" s="931">
        <v>0.90999999999999992</v>
      </c>
      <c r="S206" s="946">
        <f t="shared" ref="S206:S232" si="18">((R206/K206)-1)*100</f>
        <v>-71.739130434782624</v>
      </c>
    </row>
    <row r="207" spans="1:19" ht="20.100000000000001" customHeight="1">
      <c r="A207" s="964" t="s">
        <v>1263</v>
      </c>
      <c r="B207" s="498" t="s">
        <v>1411</v>
      </c>
      <c r="C207" s="499" t="s">
        <v>10</v>
      </c>
      <c r="D207" s="577" t="s">
        <v>1371</v>
      </c>
      <c r="E207" s="928">
        <v>0</v>
      </c>
      <c r="F207" s="929">
        <v>0</v>
      </c>
      <c r="G207" s="929">
        <v>0</v>
      </c>
      <c r="H207" s="929">
        <v>0</v>
      </c>
      <c r="I207" s="929">
        <v>0</v>
      </c>
      <c r="J207" s="930">
        <v>0</v>
      </c>
      <c r="K207" s="931">
        <v>0</v>
      </c>
      <c r="L207" s="928">
        <v>0</v>
      </c>
      <c r="M207" s="929">
        <v>0</v>
      </c>
      <c r="N207" s="929">
        <v>0</v>
      </c>
      <c r="O207" s="929">
        <v>0</v>
      </c>
      <c r="P207" s="929">
        <v>0</v>
      </c>
      <c r="Q207" s="930">
        <v>0</v>
      </c>
      <c r="R207" s="931">
        <v>0</v>
      </c>
      <c r="S207" s="946" t="e">
        <f t="shared" si="18"/>
        <v>#DIV/0!</v>
      </c>
    </row>
    <row r="208" spans="1:19" ht="20.100000000000001" customHeight="1">
      <c r="A208" s="964" t="s">
        <v>34</v>
      </c>
      <c r="B208" s="498" t="s">
        <v>1412</v>
      </c>
      <c r="C208" s="499" t="s">
        <v>10</v>
      </c>
      <c r="D208" s="577" t="s">
        <v>1371</v>
      </c>
      <c r="E208" s="928">
        <v>0</v>
      </c>
      <c r="F208" s="929">
        <v>0.14000000000000001</v>
      </c>
      <c r="G208" s="929">
        <v>0</v>
      </c>
      <c r="H208" s="929">
        <v>0</v>
      </c>
      <c r="I208" s="929">
        <v>0</v>
      </c>
      <c r="J208" s="930">
        <v>8.34</v>
      </c>
      <c r="K208" s="931">
        <v>8.34</v>
      </c>
      <c r="L208" s="928">
        <v>0</v>
      </c>
      <c r="M208" s="929">
        <v>0</v>
      </c>
      <c r="N208" s="929">
        <v>0</v>
      </c>
      <c r="O208" s="929">
        <v>0</v>
      </c>
      <c r="P208" s="929">
        <v>0</v>
      </c>
      <c r="Q208" s="930">
        <v>6.89</v>
      </c>
      <c r="R208" s="931">
        <v>6.89</v>
      </c>
      <c r="S208" s="946">
        <f t="shared" si="18"/>
        <v>-17.386091127098325</v>
      </c>
    </row>
    <row r="209" spans="1:19" ht="20.100000000000001" customHeight="1">
      <c r="A209" s="942" t="s">
        <v>517</v>
      </c>
      <c r="B209" s="945" t="s">
        <v>1413</v>
      </c>
      <c r="C209" s="499" t="s">
        <v>10</v>
      </c>
      <c r="D209" s="577" t="s">
        <v>1371</v>
      </c>
      <c r="E209" s="928">
        <v>0</v>
      </c>
      <c r="F209" s="928">
        <v>0.76</v>
      </c>
      <c r="G209" s="928">
        <v>0</v>
      </c>
      <c r="H209" s="928">
        <v>0</v>
      </c>
      <c r="I209" s="928">
        <v>0</v>
      </c>
      <c r="J209" s="928">
        <v>2.0499999999999998</v>
      </c>
      <c r="K209" s="928">
        <v>2.0499999999999998</v>
      </c>
      <c r="L209" s="928">
        <v>0</v>
      </c>
      <c r="M209" s="928">
        <v>1.35</v>
      </c>
      <c r="N209" s="928">
        <v>0</v>
      </c>
      <c r="O209" s="928">
        <v>0</v>
      </c>
      <c r="P209" s="928">
        <v>0</v>
      </c>
      <c r="Q209" s="928">
        <v>4.03</v>
      </c>
      <c r="R209" s="928">
        <v>4.03</v>
      </c>
      <c r="S209" s="946">
        <f t="shared" si="18"/>
        <v>96.585365853658558</v>
      </c>
    </row>
    <row r="210" spans="1:19" ht="20.100000000000001" customHeight="1">
      <c r="A210" s="497" t="s">
        <v>346</v>
      </c>
      <c r="B210" s="498" t="s">
        <v>549</v>
      </c>
      <c r="C210" s="499" t="s">
        <v>10</v>
      </c>
      <c r="D210" s="500" t="s">
        <v>132</v>
      </c>
      <c r="E210" s="928">
        <v>0</v>
      </c>
      <c r="F210" s="929">
        <v>0</v>
      </c>
      <c r="G210" s="929">
        <v>0</v>
      </c>
      <c r="H210" s="929">
        <v>0</v>
      </c>
      <c r="I210" s="929">
        <v>0</v>
      </c>
      <c r="J210" s="930">
        <v>3.81</v>
      </c>
      <c r="K210" s="931">
        <v>3.81</v>
      </c>
      <c r="L210" s="928">
        <v>0</v>
      </c>
      <c r="M210" s="929">
        <v>0</v>
      </c>
      <c r="N210" s="929">
        <v>0</v>
      </c>
      <c r="O210" s="929">
        <v>0</v>
      </c>
      <c r="P210" s="929">
        <v>1.59</v>
      </c>
      <c r="Q210" s="930">
        <v>3.08</v>
      </c>
      <c r="R210" s="931">
        <v>4.67</v>
      </c>
      <c r="S210" s="932">
        <f t="shared" si="18"/>
        <v>22.572178477690287</v>
      </c>
    </row>
    <row r="211" spans="1:19" ht="20.100000000000001" customHeight="1">
      <c r="A211" s="497" t="s">
        <v>67</v>
      </c>
      <c r="B211" s="498" t="s">
        <v>174</v>
      </c>
      <c r="C211" s="499" t="s">
        <v>10</v>
      </c>
      <c r="D211" s="500" t="s">
        <v>132</v>
      </c>
      <c r="E211" s="928">
        <v>0</v>
      </c>
      <c r="F211" s="929">
        <v>0</v>
      </c>
      <c r="G211" s="929">
        <v>0</v>
      </c>
      <c r="H211" s="929">
        <v>0</v>
      </c>
      <c r="I211" s="929">
        <v>0</v>
      </c>
      <c r="J211" s="930">
        <v>1.85</v>
      </c>
      <c r="K211" s="931">
        <v>1.85</v>
      </c>
      <c r="L211" s="928">
        <v>0</v>
      </c>
      <c r="M211" s="929">
        <v>0</v>
      </c>
      <c r="N211" s="929">
        <v>0</v>
      </c>
      <c r="O211" s="929">
        <v>0</v>
      </c>
      <c r="P211" s="929">
        <v>0</v>
      </c>
      <c r="Q211" s="930">
        <v>1.29</v>
      </c>
      <c r="R211" s="931">
        <v>1.29</v>
      </c>
      <c r="S211" s="932">
        <f t="shared" si="18"/>
        <v>-30.270270270270274</v>
      </c>
    </row>
    <row r="212" spans="1:19" ht="20.100000000000001" customHeight="1">
      <c r="A212" s="497" t="s">
        <v>431</v>
      </c>
      <c r="B212" s="498" t="s">
        <v>550</v>
      </c>
      <c r="C212" s="499" t="s">
        <v>10</v>
      </c>
      <c r="D212" s="500" t="s">
        <v>132</v>
      </c>
      <c r="E212" s="928">
        <v>0</v>
      </c>
      <c r="F212" s="929">
        <v>0</v>
      </c>
      <c r="G212" s="929">
        <v>0</v>
      </c>
      <c r="H212" s="929">
        <v>0</v>
      </c>
      <c r="I212" s="929">
        <v>0</v>
      </c>
      <c r="J212" s="930">
        <v>2.87</v>
      </c>
      <c r="K212" s="931">
        <v>2.87</v>
      </c>
      <c r="L212" s="928">
        <v>0</v>
      </c>
      <c r="M212" s="929">
        <v>0</v>
      </c>
      <c r="N212" s="929">
        <v>0</v>
      </c>
      <c r="O212" s="929">
        <v>0</v>
      </c>
      <c r="P212" s="929">
        <v>0</v>
      </c>
      <c r="Q212" s="930">
        <v>0.04</v>
      </c>
      <c r="R212" s="931">
        <v>0.04</v>
      </c>
      <c r="S212" s="932">
        <f t="shared" si="18"/>
        <v>-98.606271777003485</v>
      </c>
    </row>
    <row r="213" spans="1:19" ht="20.100000000000001" customHeight="1">
      <c r="A213" s="497" t="s">
        <v>513</v>
      </c>
      <c r="B213" s="498" t="s">
        <v>542</v>
      </c>
      <c r="C213" s="499" t="s">
        <v>10</v>
      </c>
      <c r="D213" s="500" t="s">
        <v>132</v>
      </c>
      <c r="E213" s="928">
        <v>0</v>
      </c>
      <c r="F213" s="929">
        <v>1.75</v>
      </c>
      <c r="G213" s="929">
        <v>0</v>
      </c>
      <c r="H213" s="929">
        <v>0</v>
      </c>
      <c r="I213" s="929">
        <v>0</v>
      </c>
      <c r="J213" s="930">
        <v>4.2699999999999996</v>
      </c>
      <c r="K213" s="931">
        <v>4.2699999999999996</v>
      </c>
      <c r="L213" s="928">
        <v>0</v>
      </c>
      <c r="M213" s="929">
        <v>1.19</v>
      </c>
      <c r="N213" s="929">
        <v>0</v>
      </c>
      <c r="O213" s="929">
        <v>0</v>
      </c>
      <c r="P213" s="929">
        <v>0</v>
      </c>
      <c r="Q213" s="930">
        <v>7.65</v>
      </c>
      <c r="R213" s="931">
        <v>7.65</v>
      </c>
      <c r="S213" s="932">
        <f t="shared" si="18"/>
        <v>79.156908665105405</v>
      </c>
    </row>
    <row r="214" spans="1:19" ht="20.100000000000001" customHeight="1">
      <c r="A214" s="497" t="s">
        <v>173</v>
      </c>
      <c r="B214" s="498" t="s">
        <v>172</v>
      </c>
      <c r="C214" s="499" t="s">
        <v>10</v>
      </c>
      <c r="D214" s="500" t="s">
        <v>132</v>
      </c>
      <c r="E214" s="928">
        <v>0.01</v>
      </c>
      <c r="F214" s="929">
        <v>1.24</v>
      </c>
      <c r="G214" s="929">
        <v>0</v>
      </c>
      <c r="H214" s="929">
        <v>0</v>
      </c>
      <c r="I214" s="929">
        <v>0</v>
      </c>
      <c r="J214" s="930">
        <v>30.33</v>
      </c>
      <c r="K214" s="931">
        <v>30.33</v>
      </c>
      <c r="L214" s="928">
        <v>0.01</v>
      </c>
      <c r="M214" s="929">
        <v>1.79</v>
      </c>
      <c r="N214" s="929">
        <v>0</v>
      </c>
      <c r="O214" s="929">
        <v>0</v>
      </c>
      <c r="P214" s="929">
        <v>0</v>
      </c>
      <c r="Q214" s="930">
        <v>25.18</v>
      </c>
      <c r="R214" s="931">
        <v>25.18</v>
      </c>
      <c r="S214" s="932">
        <f t="shared" si="18"/>
        <v>-16.979887899769196</v>
      </c>
    </row>
    <row r="215" spans="1:19" ht="20.100000000000001" customHeight="1">
      <c r="A215" s="497" t="s">
        <v>368</v>
      </c>
      <c r="B215" s="498" t="s">
        <v>551</v>
      </c>
      <c r="C215" s="499" t="s">
        <v>10</v>
      </c>
      <c r="D215" s="500" t="s">
        <v>132</v>
      </c>
      <c r="E215" s="928">
        <v>0.01</v>
      </c>
      <c r="F215" s="929">
        <v>1.1499999999999999</v>
      </c>
      <c r="G215" s="929">
        <v>0</v>
      </c>
      <c r="H215" s="929">
        <v>0</v>
      </c>
      <c r="I215" s="929">
        <v>0</v>
      </c>
      <c r="J215" s="930">
        <v>9.41</v>
      </c>
      <c r="K215" s="931">
        <v>9.41</v>
      </c>
      <c r="L215" s="928">
        <v>0.01</v>
      </c>
      <c r="M215" s="929">
        <v>1.6</v>
      </c>
      <c r="N215" s="929">
        <v>0</v>
      </c>
      <c r="O215" s="929">
        <v>0</v>
      </c>
      <c r="P215" s="929">
        <v>0</v>
      </c>
      <c r="Q215" s="930">
        <v>12.23</v>
      </c>
      <c r="R215" s="931">
        <v>12.23</v>
      </c>
      <c r="S215" s="932">
        <f t="shared" si="18"/>
        <v>29.968119022316685</v>
      </c>
    </row>
    <row r="216" spans="1:19" ht="20.100000000000001" customHeight="1">
      <c r="A216" s="497" t="s">
        <v>880</v>
      </c>
      <c r="B216" s="498" t="s">
        <v>881</v>
      </c>
      <c r="C216" s="499" t="s">
        <v>10</v>
      </c>
      <c r="D216" s="500" t="s">
        <v>132</v>
      </c>
      <c r="E216" s="928">
        <v>0</v>
      </c>
      <c r="F216" s="929">
        <v>0.06</v>
      </c>
      <c r="G216" s="929">
        <v>0</v>
      </c>
      <c r="H216" s="929">
        <v>0</v>
      </c>
      <c r="I216" s="929">
        <v>0</v>
      </c>
      <c r="J216" s="930">
        <v>7.0000000000000007E-2</v>
      </c>
      <c r="K216" s="931">
        <v>7.0000000000000007E-2</v>
      </c>
      <c r="L216" s="928">
        <v>0</v>
      </c>
      <c r="M216" s="929">
        <v>0.3</v>
      </c>
      <c r="N216" s="929">
        <v>0</v>
      </c>
      <c r="O216" s="929">
        <v>0</v>
      </c>
      <c r="P216" s="929">
        <v>0</v>
      </c>
      <c r="Q216" s="930">
        <v>0.39</v>
      </c>
      <c r="R216" s="931">
        <v>0.39</v>
      </c>
      <c r="S216" s="932">
        <f t="shared" si="18"/>
        <v>457.14285714285711</v>
      </c>
    </row>
    <row r="217" spans="1:19" ht="20.100000000000001" customHeight="1">
      <c r="A217" s="497" t="s">
        <v>1254</v>
      </c>
      <c r="B217" s="498" t="s">
        <v>1414</v>
      </c>
      <c r="C217" s="499" t="s">
        <v>10</v>
      </c>
      <c r="D217" s="500" t="s">
        <v>132</v>
      </c>
      <c r="E217" s="928">
        <v>0</v>
      </c>
      <c r="F217" s="929">
        <v>0</v>
      </c>
      <c r="G217" s="929">
        <v>0</v>
      </c>
      <c r="H217" s="929">
        <v>0</v>
      </c>
      <c r="I217" s="929">
        <v>0</v>
      </c>
      <c r="J217" s="930">
        <v>0</v>
      </c>
      <c r="K217" s="931">
        <v>0</v>
      </c>
      <c r="L217" s="928">
        <v>0.01</v>
      </c>
      <c r="M217" s="929">
        <v>0</v>
      </c>
      <c r="N217" s="929">
        <v>0</v>
      </c>
      <c r="O217" s="929">
        <v>0</v>
      </c>
      <c r="P217" s="929">
        <v>0</v>
      </c>
      <c r="Q217" s="930">
        <v>0.04</v>
      </c>
      <c r="R217" s="931">
        <v>0.04</v>
      </c>
      <c r="S217" s="933" t="e">
        <f t="shared" si="18"/>
        <v>#DIV/0!</v>
      </c>
    </row>
    <row r="218" spans="1:19" ht="20.100000000000001" customHeight="1">
      <c r="A218" s="497" t="s">
        <v>515</v>
      </c>
      <c r="B218" s="498" t="s">
        <v>596</v>
      </c>
      <c r="C218" s="499" t="s">
        <v>10</v>
      </c>
      <c r="D218" s="500" t="s">
        <v>132</v>
      </c>
      <c r="E218" s="928">
        <v>0</v>
      </c>
      <c r="F218" s="929">
        <v>0</v>
      </c>
      <c r="G218" s="929">
        <v>0</v>
      </c>
      <c r="H218" s="929">
        <v>0</v>
      </c>
      <c r="I218" s="929">
        <v>0</v>
      </c>
      <c r="J218" s="930">
        <v>3.51</v>
      </c>
      <c r="K218" s="931">
        <v>3.51</v>
      </c>
      <c r="L218" s="928">
        <v>0</v>
      </c>
      <c r="M218" s="929">
        <v>0</v>
      </c>
      <c r="N218" s="929">
        <v>0</v>
      </c>
      <c r="O218" s="929">
        <v>0</v>
      </c>
      <c r="P218" s="929">
        <v>0</v>
      </c>
      <c r="Q218" s="930">
        <v>1.06</v>
      </c>
      <c r="R218" s="931">
        <v>1.06</v>
      </c>
      <c r="S218" s="932">
        <f t="shared" si="18"/>
        <v>-69.800569800569789</v>
      </c>
    </row>
    <row r="219" spans="1:19" ht="20.100000000000001" customHeight="1">
      <c r="A219" s="497" t="s">
        <v>171</v>
      </c>
      <c r="B219" s="498" t="s">
        <v>170</v>
      </c>
      <c r="C219" s="499" t="s">
        <v>10</v>
      </c>
      <c r="D219" s="500" t="s">
        <v>132</v>
      </c>
      <c r="E219" s="928">
        <v>0</v>
      </c>
      <c r="F219" s="929">
        <v>0.8</v>
      </c>
      <c r="G219" s="929">
        <v>0</v>
      </c>
      <c r="H219" s="929">
        <v>0</v>
      </c>
      <c r="I219" s="929">
        <v>1.24</v>
      </c>
      <c r="J219" s="930">
        <v>26.5</v>
      </c>
      <c r="K219" s="931">
        <v>27.74</v>
      </c>
      <c r="L219" s="928">
        <v>0</v>
      </c>
      <c r="M219" s="929">
        <v>1.64</v>
      </c>
      <c r="N219" s="929">
        <v>0</v>
      </c>
      <c r="O219" s="929">
        <v>0</v>
      </c>
      <c r="P219" s="929">
        <v>0</v>
      </c>
      <c r="Q219" s="930">
        <v>18.489999999999998</v>
      </c>
      <c r="R219" s="931">
        <v>18.489999999999998</v>
      </c>
      <c r="S219" s="932">
        <f t="shared" si="18"/>
        <v>-33.345349675558765</v>
      </c>
    </row>
    <row r="220" spans="1:19" ht="20.100000000000001" customHeight="1">
      <c r="A220" s="497" t="s">
        <v>573</v>
      </c>
      <c r="B220" s="498" t="s">
        <v>690</v>
      </c>
      <c r="C220" s="499" t="s">
        <v>10</v>
      </c>
      <c r="D220" s="500" t="s">
        <v>132</v>
      </c>
      <c r="E220" s="928">
        <v>0</v>
      </c>
      <c r="F220" s="929">
        <v>0.51</v>
      </c>
      <c r="G220" s="929">
        <v>0</v>
      </c>
      <c r="H220" s="929">
        <v>0</v>
      </c>
      <c r="I220" s="929">
        <v>0</v>
      </c>
      <c r="J220" s="930">
        <v>5.16</v>
      </c>
      <c r="K220" s="931">
        <v>5.16</v>
      </c>
      <c r="L220" s="928">
        <v>0.01</v>
      </c>
      <c r="M220" s="929">
        <v>0.5</v>
      </c>
      <c r="N220" s="929">
        <v>0</v>
      </c>
      <c r="O220" s="929">
        <v>0</v>
      </c>
      <c r="P220" s="929">
        <v>0</v>
      </c>
      <c r="Q220" s="930">
        <v>8.25</v>
      </c>
      <c r="R220" s="931">
        <v>8.25</v>
      </c>
      <c r="S220" s="932">
        <f t="shared" si="18"/>
        <v>59.883720930232556</v>
      </c>
    </row>
    <row r="221" spans="1:19" ht="20.100000000000001" customHeight="1">
      <c r="A221" s="497" t="s">
        <v>77</v>
      </c>
      <c r="B221" s="498" t="s">
        <v>169</v>
      </c>
      <c r="C221" s="499" t="s">
        <v>10</v>
      </c>
      <c r="D221" s="500" t="s">
        <v>132</v>
      </c>
      <c r="E221" s="928">
        <v>0.01</v>
      </c>
      <c r="F221" s="929">
        <v>2.81</v>
      </c>
      <c r="G221" s="929">
        <v>0</v>
      </c>
      <c r="H221" s="929">
        <v>0</v>
      </c>
      <c r="I221" s="929">
        <v>1.86</v>
      </c>
      <c r="J221" s="930">
        <v>38.99</v>
      </c>
      <c r="K221" s="931">
        <v>40.85</v>
      </c>
      <c r="L221" s="928">
        <v>0</v>
      </c>
      <c r="M221" s="929">
        <v>2.46</v>
      </c>
      <c r="N221" s="929">
        <v>0</v>
      </c>
      <c r="O221" s="929">
        <v>0</v>
      </c>
      <c r="P221" s="929">
        <v>2.91</v>
      </c>
      <c r="Q221" s="930">
        <v>31.14</v>
      </c>
      <c r="R221" s="931">
        <v>34.049999999999997</v>
      </c>
      <c r="S221" s="932">
        <f t="shared" si="18"/>
        <v>-16.646266829865375</v>
      </c>
    </row>
    <row r="222" spans="1:19" ht="20.100000000000001" customHeight="1">
      <c r="A222" s="508" t="s">
        <v>29</v>
      </c>
      <c r="B222" s="498" t="s">
        <v>168</v>
      </c>
      <c r="C222" s="499" t="s">
        <v>10</v>
      </c>
      <c r="D222" s="500" t="s">
        <v>132</v>
      </c>
      <c r="E222" s="928">
        <v>0</v>
      </c>
      <c r="F222" s="929">
        <v>0.51</v>
      </c>
      <c r="G222" s="929">
        <v>0</v>
      </c>
      <c r="H222" s="929">
        <v>0</v>
      </c>
      <c r="I222" s="929">
        <v>0</v>
      </c>
      <c r="J222" s="930">
        <v>3.5</v>
      </c>
      <c r="K222" s="931">
        <v>3.5</v>
      </c>
      <c r="L222" s="928">
        <v>0</v>
      </c>
      <c r="M222" s="929">
        <v>0.35</v>
      </c>
      <c r="N222" s="929">
        <v>0</v>
      </c>
      <c r="O222" s="929">
        <v>0</v>
      </c>
      <c r="P222" s="929">
        <v>0</v>
      </c>
      <c r="Q222" s="930">
        <v>3.84</v>
      </c>
      <c r="R222" s="931">
        <v>3.84</v>
      </c>
      <c r="S222" s="932">
        <f t="shared" si="18"/>
        <v>9.7142857142857189</v>
      </c>
    </row>
    <row r="223" spans="1:19" ht="20.100000000000001" customHeight="1">
      <c r="A223" s="508" t="s">
        <v>890</v>
      </c>
      <c r="B223" s="498" t="s">
        <v>891</v>
      </c>
      <c r="C223" s="499" t="s">
        <v>10</v>
      </c>
      <c r="D223" s="500" t="s">
        <v>132</v>
      </c>
      <c r="E223" s="928">
        <v>0</v>
      </c>
      <c r="F223" s="929">
        <v>0.05</v>
      </c>
      <c r="G223" s="929">
        <v>0</v>
      </c>
      <c r="H223" s="929">
        <v>0</v>
      </c>
      <c r="I223" s="929">
        <v>0</v>
      </c>
      <c r="J223" s="930">
        <v>0.17</v>
      </c>
      <c r="K223" s="931">
        <v>0.17</v>
      </c>
      <c r="L223" s="928">
        <v>0</v>
      </c>
      <c r="M223" s="929">
        <v>0.16</v>
      </c>
      <c r="N223" s="929">
        <v>0</v>
      </c>
      <c r="O223" s="929">
        <v>0</v>
      </c>
      <c r="P223" s="929">
        <v>0</v>
      </c>
      <c r="Q223" s="930">
        <v>0.38</v>
      </c>
      <c r="R223" s="931">
        <v>0.38</v>
      </c>
      <c r="S223" s="932">
        <f t="shared" si="18"/>
        <v>123.52941176470588</v>
      </c>
    </row>
    <row r="224" spans="1:19" ht="20.100000000000001" customHeight="1">
      <c r="A224" s="508" t="s">
        <v>1415</v>
      </c>
      <c r="B224" s="498" t="s">
        <v>1416</v>
      </c>
      <c r="C224" s="499" t="s">
        <v>10</v>
      </c>
      <c r="D224" s="500" t="s">
        <v>132</v>
      </c>
      <c r="E224" s="928">
        <v>0</v>
      </c>
      <c r="F224" s="929">
        <v>0</v>
      </c>
      <c r="G224" s="929">
        <v>0</v>
      </c>
      <c r="H224" s="929">
        <v>0</v>
      </c>
      <c r="I224" s="929">
        <v>0</v>
      </c>
      <c r="J224" s="930">
        <v>0</v>
      </c>
      <c r="K224" s="931">
        <v>0</v>
      </c>
      <c r="L224" s="928">
        <v>0</v>
      </c>
      <c r="M224" s="929">
        <v>0</v>
      </c>
      <c r="N224" s="929">
        <v>0</v>
      </c>
      <c r="O224" s="929">
        <v>0</v>
      </c>
      <c r="P224" s="929">
        <v>0</v>
      </c>
      <c r="Q224" s="930">
        <v>0.02</v>
      </c>
      <c r="R224" s="931">
        <v>0.02</v>
      </c>
      <c r="S224" s="933" t="e">
        <f t="shared" si="18"/>
        <v>#DIV/0!</v>
      </c>
    </row>
    <row r="225" spans="1:19" ht="20.100000000000001" customHeight="1">
      <c r="A225" s="508" t="s">
        <v>1298</v>
      </c>
      <c r="B225" s="498" t="s">
        <v>1417</v>
      </c>
      <c r="C225" s="499" t="s">
        <v>10</v>
      </c>
      <c r="D225" s="500" t="s">
        <v>132</v>
      </c>
      <c r="E225" s="928">
        <v>0</v>
      </c>
      <c r="F225" s="929">
        <v>0</v>
      </c>
      <c r="G225" s="929">
        <v>0</v>
      </c>
      <c r="H225" s="929">
        <v>0</v>
      </c>
      <c r="I225" s="929">
        <v>0</v>
      </c>
      <c r="J225" s="930">
        <v>0</v>
      </c>
      <c r="K225" s="931">
        <v>0</v>
      </c>
      <c r="L225" s="928">
        <v>0</v>
      </c>
      <c r="M225" s="929">
        <v>0.25</v>
      </c>
      <c r="N225" s="929">
        <v>0</v>
      </c>
      <c r="O225" s="929">
        <v>0</v>
      </c>
      <c r="P225" s="929">
        <v>0</v>
      </c>
      <c r="Q225" s="930">
        <v>0.68</v>
      </c>
      <c r="R225" s="931">
        <v>0.68</v>
      </c>
      <c r="S225" s="933" t="e">
        <f t="shared" si="18"/>
        <v>#DIV/0!</v>
      </c>
    </row>
    <row r="226" spans="1:19" ht="20.100000000000001" customHeight="1">
      <c r="A226" s="508" t="s">
        <v>1308</v>
      </c>
      <c r="B226" s="498" t="s">
        <v>1418</v>
      </c>
      <c r="C226" s="499" t="s">
        <v>10</v>
      </c>
      <c r="D226" s="500" t="s">
        <v>132</v>
      </c>
      <c r="E226" s="928">
        <v>0</v>
      </c>
      <c r="F226" s="929">
        <v>0</v>
      </c>
      <c r="G226" s="929">
        <v>0</v>
      </c>
      <c r="H226" s="929">
        <v>0</v>
      </c>
      <c r="I226" s="929">
        <v>0</v>
      </c>
      <c r="J226" s="930">
        <v>0</v>
      </c>
      <c r="K226" s="931">
        <v>0</v>
      </c>
      <c r="L226" s="928">
        <v>0</v>
      </c>
      <c r="M226" s="929">
        <v>0</v>
      </c>
      <c r="N226" s="929">
        <v>0</v>
      </c>
      <c r="O226" s="929">
        <v>0</v>
      </c>
      <c r="P226" s="929">
        <v>0</v>
      </c>
      <c r="Q226" s="930">
        <v>0.03</v>
      </c>
      <c r="R226" s="931">
        <v>0.03</v>
      </c>
      <c r="S226" s="933" t="e">
        <f t="shared" si="18"/>
        <v>#DIV/0!</v>
      </c>
    </row>
    <row r="227" spans="1:19" ht="20.100000000000001" customHeight="1">
      <c r="A227" s="497" t="s">
        <v>78</v>
      </c>
      <c r="B227" s="498" t="s">
        <v>167</v>
      </c>
      <c r="C227" s="499" t="s">
        <v>10</v>
      </c>
      <c r="D227" s="500" t="s">
        <v>132</v>
      </c>
      <c r="E227" s="928">
        <v>0</v>
      </c>
      <c r="F227" s="929">
        <v>0.31</v>
      </c>
      <c r="G227" s="929">
        <v>0</v>
      </c>
      <c r="H227" s="929">
        <v>0</v>
      </c>
      <c r="I227" s="929">
        <v>0</v>
      </c>
      <c r="J227" s="930">
        <v>13.42</v>
      </c>
      <c r="K227" s="931">
        <v>13.42</v>
      </c>
      <c r="L227" s="928">
        <v>0</v>
      </c>
      <c r="M227" s="929">
        <v>0.6</v>
      </c>
      <c r="N227" s="929">
        <v>0.1</v>
      </c>
      <c r="O227" s="929">
        <v>0</v>
      </c>
      <c r="P227" s="929">
        <v>0</v>
      </c>
      <c r="Q227" s="930">
        <v>4.76</v>
      </c>
      <c r="R227" s="931">
        <v>4.76</v>
      </c>
      <c r="S227" s="932">
        <f t="shared" si="18"/>
        <v>-64.530551415797319</v>
      </c>
    </row>
    <row r="228" spans="1:19" ht="20.100000000000001" customHeight="1">
      <c r="A228" s="497" t="s">
        <v>404</v>
      </c>
      <c r="B228" s="498" t="s">
        <v>416</v>
      </c>
      <c r="C228" s="499" t="s">
        <v>10</v>
      </c>
      <c r="D228" s="500" t="s">
        <v>132</v>
      </c>
      <c r="E228" s="928">
        <v>0</v>
      </c>
      <c r="F228" s="929">
        <v>0.11</v>
      </c>
      <c r="G228" s="929">
        <v>0</v>
      </c>
      <c r="H228" s="929">
        <v>0</v>
      </c>
      <c r="I228" s="929">
        <v>0</v>
      </c>
      <c r="J228" s="930">
        <v>3.4</v>
      </c>
      <c r="K228" s="931">
        <v>3.4</v>
      </c>
      <c r="L228" s="928">
        <v>0</v>
      </c>
      <c r="M228" s="929">
        <v>0</v>
      </c>
      <c r="N228" s="929">
        <v>0</v>
      </c>
      <c r="O228" s="929">
        <v>0</v>
      </c>
      <c r="P228" s="929">
        <v>0</v>
      </c>
      <c r="Q228" s="930">
        <v>0</v>
      </c>
      <c r="R228" s="931">
        <v>0</v>
      </c>
      <c r="S228" s="932">
        <f t="shared" si="18"/>
        <v>-100</v>
      </c>
    </row>
    <row r="229" spans="1:19" ht="20.100000000000001" customHeight="1">
      <c r="A229" s="497" t="s">
        <v>691</v>
      </c>
      <c r="B229" s="498" t="s">
        <v>692</v>
      </c>
      <c r="C229" s="499" t="s">
        <v>10</v>
      </c>
      <c r="D229" s="500" t="s">
        <v>132</v>
      </c>
      <c r="E229" s="928">
        <v>0</v>
      </c>
      <c r="F229" s="929">
        <v>0.84</v>
      </c>
      <c r="G229" s="929">
        <v>0</v>
      </c>
      <c r="H229" s="929">
        <v>0</v>
      </c>
      <c r="I229" s="929">
        <v>0</v>
      </c>
      <c r="J229" s="930">
        <v>0.63</v>
      </c>
      <c r="K229" s="931">
        <v>0.63</v>
      </c>
      <c r="L229" s="928">
        <v>0</v>
      </c>
      <c r="M229" s="929">
        <v>0.7</v>
      </c>
      <c r="N229" s="929">
        <v>0</v>
      </c>
      <c r="O229" s="929">
        <v>0</v>
      </c>
      <c r="P229" s="929">
        <v>0</v>
      </c>
      <c r="Q229" s="930">
        <v>2.71</v>
      </c>
      <c r="R229" s="931">
        <v>2.71</v>
      </c>
      <c r="S229" s="932">
        <f t="shared" si="18"/>
        <v>330.15873015873012</v>
      </c>
    </row>
    <row r="230" spans="1:19" ht="20.100000000000001" customHeight="1">
      <c r="A230" s="497" t="s">
        <v>519</v>
      </c>
      <c r="B230" s="498" t="s">
        <v>552</v>
      </c>
      <c r="C230" s="499" t="s">
        <v>10</v>
      </c>
      <c r="D230" s="500" t="s">
        <v>132</v>
      </c>
      <c r="E230" s="928">
        <v>0</v>
      </c>
      <c r="F230" s="929">
        <v>1.93</v>
      </c>
      <c r="G230" s="929">
        <v>0</v>
      </c>
      <c r="H230" s="929">
        <v>0</v>
      </c>
      <c r="I230" s="929">
        <v>0</v>
      </c>
      <c r="J230" s="930">
        <v>41.36</v>
      </c>
      <c r="K230" s="931">
        <v>41.36</v>
      </c>
      <c r="L230" s="928">
        <v>0</v>
      </c>
      <c r="M230" s="929">
        <v>3.44</v>
      </c>
      <c r="N230" s="929">
        <v>0</v>
      </c>
      <c r="O230" s="929">
        <v>0</v>
      </c>
      <c r="P230" s="929">
        <v>0</v>
      </c>
      <c r="Q230" s="930">
        <v>38.15</v>
      </c>
      <c r="R230" s="931">
        <v>38.15</v>
      </c>
      <c r="S230" s="932">
        <f t="shared" si="18"/>
        <v>-7.7611218568665379</v>
      </c>
    </row>
    <row r="231" spans="1:19" ht="20.100000000000001" customHeight="1">
      <c r="A231" s="497" t="s">
        <v>575</v>
      </c>
      <c r="B231" s="498" t="s">
        <v>585</v>
      </c>
      <c r="C231" s="499" t="s">
        <v>10</v>
      </c>
      <c r="D231" s="500" t="s">
        <v>132</v>
      </c>
      <c r="E231" s="928">
        <v>0</v>
      </c>
      <c r="F231" s="929">
        <v>0.49</v>
      </c>
      <c r="G231" s="929">
        <v>0</v>
      </c>
      <c r="H231" s="929">
        <v>0</v>
      </c>
      <c r="I231" s="929">
        <v>0</v>
      </c>
      <c r="J231" s="930">
        <v>3.21</v>
      </c>
      <c r="K231" s="931">
        <v>3.21</v>
      </c>
      <c r="L231" s="928">
        <v>0</v>
      </c>
      <c r="M231" s="929">
        <v>0</v>
      </c>
      <c r="N231" s="929">
        <v>0</v>
      </c>
      <c r="O231" s="929">
        <v>0</v>
      </c>
      <c r="P231" s="929">
        <v>0.01</v>
      </c>
      <c r="Q231" s="930">
        <v>1.24</v>
      </c>
      <c r="R231" s="931">
        <v>1.25</v>
      </c>
      <c r="S231" s="932">
        <f t="shared" si="18"/>
        <v>-61.059190031152653</v>
      </c>
    </row>
    <row r="232" spans="1:19" ht="20.100000000000001" customHeight="1">
      <c r="A232" s="497" t="s">
        <v>693</v>
      </c>
      <c r="B232" s="498" t="s">
        <v>694</v>
      </c>
      <c r="C232" s="499" t="s">
        <v>10</v>
      </c>
      <c r="D232" s="500" t="s">
        <v>132</v>
      </c>
      <c r="E232" s="928">
        <v>0</v>
      </c>
      <c r="F232" s="929">
        <v>0.27</v>
      </c>
      <c r="G232" s="929">
        <v>0</v>
      </c>
      <c r="H232" s="929">
        <v>0</v>
      </c>
      <c r="I232" s="929">
        <v>0</v>
      </c>
      <c r="J232" s="930">
        <v>0.27</v>
      </c>
      <c r="K232" s="931">
        <v>0.27</v>
      </c>
      <c r="L232" s="928">
        <v>0</v>
      </c>
      <c r="M232" s="929">
        <v>0.02</v>
      </c>
      <c r="N232" s="929">
        <v>0</v>
      </c>
      <c r="O232" s="929">
        <v>0</v>
      </c>
      <c r="P232" s="929">
        <v>0.01</v>
      </c>
      <c r="Q232" s="930">
        <v>0.28000000000000003</v>
      </c>
      <c r="R232" s="931">
        <v>0.29000000000000004</v>
      </c>
      <c r="S232" s="932">
        <f t="shared" si="18"/>
        <v>7.4074074074074181</v>
      </c>
    </row>
    <row r="233" spans="1:19" ht="20.100000000000001" customHeight="1">
      <c r="A233" s="966"/>
      <c r="B233" s="967"/>
      <c r="C233" s="499"/>
      <c r="D233" s="663"/>
      <c r="E233" s="942"/>
      <c r="F233" s="943"/>
      <c r="G233" s="943"/>
      <c r="H233" s="943"/>
      <c r="I233" s="943"/>
      <c r="J233" s="944"/>
      <c r="K233" s="945"/>
      <c r="L233" s="942"/>
      <c r="M233" s="943"/>
      <c r="N233" s="943"/>
      <c r="O233" s="943"/>
      <c r="P233" s="943"/>
      <c r="Q233" s="944"/>
      <c r="R233" s="945"/>
      <c r="S233" s="946"/>
    </row>
    <row r="234" spans="1:19" ht="20.100000000000001" customHeight="1">
      <c r="A234" s="1384" t="s">
        <v>274</v>
      </c>
      <c r="B234" s="1393"/>
      <c r="C234" s="923"/>
      <c r="D234" s="647"/>
      <c r="E234" s="949">
        <f t="shared" ref="E234:R234" si="19">SUM(E205:E233)</f>
        <v>0.03</v>
      </c>
      <c r="F234" s="950">
        <f t="shared" si="19"/>
        <v>13.879999999999999</v>
      </c>
      <c r="G234" s="950">
        <f t="shared" si="19"/>
        <v>0</v>
      </c>
      <c r="H234" s="950">
        <f t="shared" si="19"/>
        <v>0</v>
      </c>
      <c r="I234" s="950">
        <f t="shared" si="19"/>
        <v>3.3600000000000003</v>
      </c>
      <c r="J234" s="950">
        <f t="shared" si="19"/>
        <v>206.07999999999998</v>
      </c>
      <c r="K234" s="951">
        <f t="shared" si="19"/>
        <v>209.44</v>
      </c>
      <c r="L234" s="949">
        <f t="shared" si="19"/>
        <v>0.05</v>
      </c>
      <c r="M234" s="950">
        <f t="shared" si="19"/>
        <v>16.399999999999999</v>
      </c>
      <c r="N234" s="950">
        <f t="shared" si="19"/>
        <v>0.1</v>
      </c>
      <c r="O234" s="950">
        <f t="shared" si="19"/>
        <v>0</v>
      </c>
      <c r="P234" s="950">
        <f t="shared" si="19"/>
        <v>4.5999999999999996</v>
      </c>
      <c r="Q234" s="950">
        <f t="shared" si="19"/>
        <v>172.68000000000004</v>
      </c>
      <c r="R234" s="951">
        <f t="shared" si="19"/>
        <v>177.28</v>
      </c>
      <c r="S234" s="952">
        <f>((R234/K234)-1)*100</f>
        <v>-15.355233002291824</v>
      </c>
    </row>
    <row r="235" spans="1:19" ht="20.100000000000001" customHeight="1">
      <c r="A235" s="970"/>
      <c r="B235" s="971"/>
      <c r="C235" s="972"/>
      <c r="D235" s="663"/>
      <c r="E235" s="957"/>
      <c r="F235" s="957"/>
      <c r="G235" s="957"/>
      <c r="H235" s="957"/>
      <c r="I235" s="957"/>
      <c r="J235" s="958"/>
      <c r="K235" s="957"/>
      <c r="L235" s="957"/>
      <c r="M235" s="957"/>
      <c r="N235" s="957"/>
      <c r="O235" s="957"/>
      <c r="P235" s="957"/>
      <c r="Q235" s="958"/>
      <c r="R235" s="957"/>
      <c r="S235" s="959"/>
    </row>
    <row r="236" spans="1:19" ht="20.100000000000001" customHeight="1">
      <c r="A236" s="906"/>
      <c r="B236" s="907"/>
      <c r="C236" s="908"/>
      <c r="D236" s="909"/>
      <c r="E236" s="1386" t="s">
        <v>1467</v>
      </c>
      <c r="F236" s="1387"/>
      <c r="G236" s="1387"/>
      <c r="H236" s="1387"/>
      <c r="I236" s="1387"/>
      <c r="J236" s="1387"/>
      <c r="K236" s="1388"/>
      <c r="L236" s="1386" t="s">
        <v>1468</v>
      </c>
      <c r="M236" s="1387"/>
      <c r="N236" s="1387"/>
      <c r="O236" s="1387"/>
      <c r="P236" s="1387"/>
      <c r="Q236" s="1387"/>
      <c r="R236" s="1388"/>
      <c r="S236" s="910"/>
    </row>
    <row r="237" spans="1:19" ht="39.950000000000003" customHeight="1">
      <c r="A237" s="911" t="s">
        <v>248</v>
      </c>
      <c r="B237" s="912" t="s">
        <v>57</v>
      </c>
      <c r="C237" s="913" t="s">
        <v>249</v>
      </c>
      <c r="D237" s="914" t="s">
        <v>250</v>
      </c>
      <c r="E237" s="915" t="s">
        <v>1405</v>
      </c>
      <c r="F237" s="916" t="s">
        <v>1499</v>
      </c>
      <c r="G237" s="917" t="s">
        <v>1498</v>
      </c>
      <c r="H237" s="918" t="s">
        <v>1513</v>
      </c>
      <c r="I237" s="918" t="s">
        <v>1514</v>
      </c>
      <c r="J237" s="917" t="s">
        <v>1406</v>
      </c>
      <c r="K237" s="919" t="s">
        <v>1515</v>
      </c>
      <c r="L237" s="915" t="s">
        <v>1405</v>
      </c>
      <c r="M237" s="916" t="s">
        <v>1499</v>
      </c>
      <c r="N237" s="917" t="s">
        <v>1498</v>
      </c>
      <c r="O237" s="918" t="s">
        <v>1513</v>
      </c>
      <c r="P237" s="918" t="s">
        <v>1514</v>
      </c>
      <c r="Q237" s="917" t="s">
        <v>1406</v>
      </c>
      <c r="R237" s="919" t="s">
        <v>1515</v>
      </c>
      <c r="S237" s="920" t="s">
        <v>1140</v>
      </c>
    </row>
    <row r="238" spans="1:19" ht="20.100000000000001" customHeight="1">
      <c r="A238" s="1022" t="s">
        <v>263</v>
      </c>
      <c r="B238" s="621" t="s">
        <v>264</v>
      </c>
      <c r="C238" s="923" t="s">
        <v>60</v>
      </c>
      <c r="D238" s="647"/>
      <c r="E238" s="924" t="s">
        <v>60</v>
      </c>
      <c r="F238" s="925"/>
      <c r="G238" s="925"/>
      <c r="H238" s="925"/>
      <c r="I238" s="925"/>
      <c r="J238" s="925" t="s">
        <v>60</v>
      </c>
      <c r="K238" s="926"/>
      <c r="L238" s="924" t="s">
        <v>60</v>
      </c>
      <c r="M238" s="925" t="s">
        <v>60</v>
      </c>
      <c r="N238" s="925"/>
      <c r="O238" s="925"/>
      <c r="P238" s="925"/>
      <c r="Q238" s="925"/>
      <c r="R238" s="926" t="s">
        <v>60</v>
      </c>
      <c r="S238" s="927"/>
    </row>
    <row r="239" spans="1:19" ht="20.100000000000001" customHeight="1">
      <c r="A239" s="964" t="s">
        <v>307</v>
      </c>
      <c r="B239" s="498" t="s">
        <v>308</v>
      </c>
      <c r="C239" s="499" t="s">
        <v>10</v>
      </c>
      <c r="D239" s="500" t="s">
        <v>136</v>
      </c>
      <c r="E239" s="928">
        <v>0</v>
      </c>
      <c r="F239" s="929">
        <v>0</v>
      </c>
      <c r="G239" s="929">
        <v>0</v>
      </c>
      <c r="H239" s="929">
        <v>0</v>
      </c>
      <c r="I239" s="929">
        <v>0</v>
      </c>
      <c r="J239" s="930">
        <v>4.92</v>
      </c>
      <c r="K239" s="931">
        <v>4.92</v>
      </c>
      <c r="L239" s="928">
        <v>0</v>
      </c>
      <c r="M239" s="929">
        <v>1.01</v>
      </c>
      <c r="N239" s="929">
        <v>0</v>
      </c>
      <c r="O239" s="929">
        <v>0</v>
      </c>
      <c r="P239" s="929">
        <v>0</v>
      </c>
      <c r="Q239" s="930">
        <v>4.09</v>
      </c>
      <c r="R239" s="931">
        <v>4.09</v>
      </c>
      <c r="S239" s="932">
        <f>((R239/K239)-1)*100</f>
        <v>-16.869918699186993</v>
      </c>
    </row>
    <row r="240" spans="1:19" ht="20.100000000000001" customHeight="1">
      <c r="A240" s="497" t="s">
        <v>695</v>
      </c>
      <c r="B240" s="498" t="s">
        <v>1120</v>
      </c>
      <c r="C240" s="499" t="s">
        <v>10</v>
      </c>
      <c r="D240" s="500" t="s">
        <v>136</v>
      </c>
      <c r="E240" s="928">
        <v>0</v>
      </c>
      <c r="F240" s="929">
        <v>0</v>
      </c>
      <c r="G240" s="929">
        <v>0</v>
      </c>
      <c r="H240" s="929">
        <v>0</v>
      </c>
      <c r="I240" s="929">
        <v>0</v>
      </c>
      <c r="J240" s="930">
        <v>0.5</v>
      </c>
      <c r="K240" s="931">
        <v>0.5</v>
      </c>
      <c r="L240" s="928">
        <v>0</v>
      </c>
      <c r="M240" s="929">
        <v>0</v>
      </c>
      <c r="N240" s="929">
        <v>0</v>
      </c>
      <c r="O240" s="929">
        <v>0</v>
      </c>
      <c r="P240" s="929">
        <v>0</v>
      </c>
      <c r="Q240" s="930">
        <v>0</v>
      </c>
      <c r="R240" s="931">
        <v>0</v>
      </c>
      <c r="S240" s="932">
        <f>((R240/K240)-1)*100</f>
        <v>-100</v>
      </c>
    </row>
    <row r="241" spans="1:19" ht="20.100000000000001" customHeight="1">
      <c r="A241" s="497" t="s">
        <v>696</v>
      </c>
      <c r="B241" s="498" t="s">
        <v>697</v>
      </c>
      <c r="C241" s="499" t="s">
        <v>10</v>
      </c>
      <c r="D241" s="500" t="s">
        <v>136</v>
      </c>
      <c r="E241" s="928">
        <v>0</v>
      </c>
      <c r="F241" s="929">
        <v>0</v>
      </c>
      <c r="G241" s="929">
        <v>0</v>
      </c>
      <c r="H241" s="929">
        <v>0</v>
      </c>
      <c r="I241" s="929">
        <v>0</v>
      </c>
      <c r="J241" s="930">
        <v>1.59</v>
      </c>
      <c r="K241" s="931">
        <v>1.59</v>
      </c>
      <c r="L241" s="928">
        <v>0</v>
      </c>
      <c r="M241" s="929">
        <v>0</v>
      </c>
      <c r="N241" s="929">
        <v>0</v>
      </c>
      <c r="O241" s="929">
        <v>0</v>
      </c>
      <c r="P241" s="929">
        <v>0</v>
      </c>
      <c r="Q241" s="930">
        <v>1.05</v>
      </c>
      <c r="R241" s="931">
        <v>1.05</v>
      </c>
      <c r="S241" s="932">
        <f>((R241/K241)-1)*100</f>
        <v>-33.962264150943398</v>
      </c>
    </row>
    <row r="242" spans="1:19" ht="20.100000000000001" customHeight="1">
      <c r="A242" s="497" t="s">
        <v>698</v>
      </c>
      <c r="B242" s="498" t="s">
        <v>1422</v>
      </c>
      <c r="C242" s="499" t="s">
        <v>10</v>
      </c>
      <c r="D242" s="577" t="s">
        <v>1423</v>
      </c>
      <c r="E242" s="928">
        <v>0</v>
      </c>
      <c r="F242" s="929">
        <v>0</v>
      </c>
      <c r="G242" s="929">
        <v>0</v>
      </c>
      <c r="H242" s="929">
        <v>0</v>
      </c>
      <c r="I242" s="929">
        <v>0</v>
      </c>
      <c r="J242" s="930">
        <v>0.1</v>
      </c>
      <c r="K242" s="931">
        <v>0.1</v>
      </c>
      <c r="L242" s="928">
        <v>0</v>
      </c>
      <c r="M242" s="929">
        <v>0</v>
      </c>
      <c r="N242" s="929">
        <v>0</v>
      </c>
      <c r="O242" s="929">
        <v>0</v>
      </c>
      <c r="P242" s="929">
        <v>0</v>
      </c>
      <c r="Q242" s="930">
        <v>0.11</v>
      </c>
      <c r="R242" s="931">
        <v>0.11</v>
      </c>
      <c r="S242" s="946"/>
    </row>
    <row r="243" spans="1:19" ht="20.100000000000001" customHeight="1">
      <c r="A243" s="942"/>
      <c r="B243" s="945"/>
      <c r="C243" s="975"/>
      <c r="D243" s="663"/>
      <c r="E243" s="942"/>
      <c r="F243" s="943"/>
      <c r="G243" s="943"/>
      <c r="H243" s="943"/>
      <c r="I243" s="943"/>
      <c r="J243" s="944"/>
      <c r="K243" s="945"/>
      <c r="L243" s="942"/>
      <c r="M243" s="943"/>
      <c r="N243" s="943"/>
      <c r="O243" s="943"/>
      <c r="P243" s="943"/>
      <c r="Q243" s="944"/>
      <c r="R243" s="945"/>
      <c r="S243" s="927"/>
    </row>
    <row r="244" spans="1:19" ht="20.100000000000001" customHeight="1">
      <c r="A244" s="1023" t="s">
        <v>1142</v>
      </c>
      <c r="B244" s="1024"/>
      <c r="C244" s="923"/>
      <c r="D244" s="647"/>
      <c r="E244" s="949">
        <f t="shared" ref="E244:R244" si="20">SUM(E238:E243)</f>
        <v>0</v>
      </c>
      <c r="F244" s="950">
        <f t="shared" si="20"/>
        <v>0</v>
      </c>
      <c r="G244" s="950">
        <f t="shared" si="20"/>
        <v>0</v>
      </c>
      <c r="H244" s="950">
        <f t="shared" si="20"/>
        <v>0</v>
      </c>
      <c r="I244" s="950">
        <f t="shared" si="20"/>
        <v>0</v>
      </c>
      <c r="J244" s="950">
        <f t="shared" si="20"/>
        <v>7.1099999999999994</v>
      </c>
      <c r="K244" s="951">
        <f t="shared" si="20"/>
        <v>7.1099999999999994</v>
      </c>
      <c r="L244" s="949">
        <f t="shared" si="20"/>
        <v>0</v>
      </c>
      <c r="M244" s="950">
        <f t="shared" si="20"/>
        <v>1.01</v>
      </c>
      <c r="N244" s="950">
        <f t="shared" si="20"/>
        <v>0</v>
      </c>
      <c r="O244" s="950">
        <f t="shared" si="20"/>
        <v>0</v>
      </c>
      <c r="P244" s="950">
        <f t="shared" si="20"/>
        <v>0</v>
      </c>
      <c r="Q244" s="950">
        <f t="shared" si="20"/>
        <v>5.25</v>
      </c>
      <c r="R244" s="951">
        <f t="shared" si="20"/>
        <v>5.25</v>
      </c>
      <c r="S244" s="952">
        <f>((R244/K244)-1)*100</f>
        <v>-26.160337552742607</v>
      </c>
    </row>
    <row r="245" spans="1:19" ht="20.100000000000001" customHeight="1">
      <c r="A245" s="970"/>
      <c r="B245" s="971"/>
      <c r="C245" s="972"/>
      <c r="D245" s="663"/>
      <c r="E245" s="957"/>
      <c r="F245" s="957"/>
      <c r="G245" s="957"/>
      <c r="H245" s="957"/>
      <c r="I245" s="957"/>
      <c r="J245" s="958"/>
      <c r="K245" s="957"/>
      <c r="L245" s="957"/>
      <c r="M245" s="957"/>
      <c r="N245" s="957"/>
      <c r="O245" s="957"/>
      <c r="P245" s="957"/>
      <c r="Q245" s="958"/>
      <c r="R245" s="957"/>
      <c r="S245" s="959"/>
    </row>
    <row r="246" spans="1:19" ht="20.100000000000001" hidden="1" customHeight="1">
      <c r="A246" s="906" t="s">
        <v>248</v>
      </c>
      <c r="B246" s="907" t="s">
        <v>57</v>
      </c>
      <c r="C246" s="908" t="s">
        <v>249</v>
      </c>
      <c r="D246" s="909" t="s">
        <v>250</v>
      </c>
      <c r="E246" s="1025" t="s">
        <v>595</v>
      </c>
      <c r="F246" s="1026"/>
      <c r="G246" s="1026"/>
      <c r="H246" s="1026"/>
      <c r="I246" s="1026"/>
      <c r="J246" s="1027"/>
      <c r="K246" s="1028"/>
      <c r="L246" s="1025" t="s">
        <v>620</v>
      </c>
      <c r="M246" s="1026"/>
      <c r="N246" s="1026"/>
      <c r="O246" s="1026"/>
      <c r="P246" s="1026"/>
      <c r="Q246" s="1027"/>
      <c r="R246" s="1028"/>
      <c r="S246" s="1029" t="s">
        <v>56</v>
      </c>
    </row>
    <row r="247" spans="1:19" ht="20.100000000000001" hidden="1" customHeight="1">
      <c r="A247" s="1030"/>
      <c r="B247" s="1031"/>
      <c r="C247" s="1032"/>
      <c r="D247" s="1033"/>
      <c r="E247" s="1034" t="s">
        <v>58</v>
      </c>
      <c r="F247" s="916" t="s">
        <v>420</v>
      </c>
      <c r="G247" s="916"/>
      <c r="H247" s="916"/>
      <c r="I247" s="916" t="s">
        <v>325</v>
      </c>
      <c r="J247" s="1035" t="s">
        <v>323</v>
      </c>
      <c r="K247" s="1036" t="s">
        <v>324</v>
      </c>
      <c r="L247" s="1034" t="s">
        <v>58</v>
      </c>
      <c r="M247" s="916" t="s">
        <v>420</v>
      </c>
      <c r="N247" s="916" t="s">
        <v>325</v>
      </c>
      <c r="O247" s="916"/>
      <c r="P247" s="916"/>
      <c r="Q247" s="1035" t="s">
        <v>323</v>
      </c>
      <c r="R247" s="1036" t="s">
        <v>324</v>
      </c>
      <c r="S247" s="920" t="s">
        <v>59</v>
      </c>
    </row>
    <row r="248" spans="1:19" ht="20.100000000000001" hidden="1" customHeight="1">
      <c r="A248" s="939"/>
      <c r="B248" s="1037"/>
      <c r="C248" s="941"/>
      <c r="D248" s="663"/>
      <c r="E248" s="942"/>
      <c r="F248" s="943"/>
      <c r="G248" s="943"/>
      <c r="H248" s="943"/>
      <c r="I248" s="943"/>
      <c r="J248" s="944"/>
      <c r="K248" s="945"/>
      <c r="L248" s="942"/>
      <c r="M248" s="943"/>
      <c r="N248" s="943"/>
      <c r="O248" s="943"/>
      <c r="P248" s="943"/>
      <c r="Q248" s="944"/>
      <c r="R248" s="945"/>
      <c r="S248" s="946"/>
    </row>
    <row r="249" spans="1:19" ht="20.100000000000001" hidden="1" customHeight="1">
      <c r="A249" s="1038" t="s">
        <v>864</v>
      </c>
      <c r="B249" s="1039" t="s">
        <v>875</v>
      </c>
      <c r="C249" s="923" t="s">
        <v>60</v>
      </c>
      <c r="D249" s="647"/>
      <c r="E249" s="924" t="s">
        <v>60</v>
      </c>
      <c r="F249" s="925"/>
      <c r="G249" s="925"/>
      <c r="H249" s="925"/>
      <c r="I249" s="925"/>
      <c r="J249" s="925" t="s">
        <v>60</v>
      </c>
      <c r="K249" s="926"/>
      <c r="L249" s="924" t="s">
        <v>60</v>
      </c>
      <c r="M249" s="925" t="s">
        <v>60</v>
      </c>
      <c r="N249" s="925"/>
      <c r="O249" s="925"/>
      <c r="P249" s="925"/>
      <c r="Q249" s="925"/>
      <c r="R249" s="926" t="s">
        <v>60</v>
      </c>
      <c r="S249" s="927"/>
    </row>
    <row r="250" spans="1:19" ht="20.100000000000001" hidden="1" customHeight="1">
      <c r="A250" s="966"/>
      <c r="B250" s="1040"/>
      <c r="C250" s="499"/>
      <c r="D250" s="1041"/>
      <c r="E250" s="928"/>
      <c r="F250" s="929"/>
      <c r="G250" s="929"/>
      <c r="H250" s="929"/>
      <c r="I250" s="929"/>
      <c r="J250" s="930"/>
      <c r="K250" s="931">
        <f t="shared" ref="K250:K256" si="21">I250+J250</f>
        <v>0</v>
      </c>
      <c r="L250" s="928"/>
      <c r="M250" s="929"/>
      <c r="N250" s="929"/>
      <c r="O250" s="929"/>
      <c r="P250" s="929"/>
      <c r="Q250" s="930"/>
      <c r="R250" s="931">
        <f t="shared" ref="R250:R256" si="22">N250+Q250</f>
        <v>0</v>
      </c>
      <c r="S250" s="932" t="e">
        <f t="shared" ref="S250:S256" si="23">((R250/K250)-1)*100</f>
        <v>#DIV/0!</v>
      </c>
    </row>
    <row r="251" spans="1:19" ht="20.100000000000001" hidden="1" customHeight="1">
      <c r="A251" s="966"/>
      <c r="B251" s="1040"/>
      <c r="C251" s="499"/>
      <c r="D251" s="1041"/>
      <c r="E251" s="928"/>
      <c r="F251" s="929"/>
      <c r="G251" s="929"/>
      <c r="H251" s="929"/>
      <c r="I251" s="929"/>
      <c r="J251" s="930"/>
      <c r="K251" s="931">
        <f t="shared" si="21"/>
        <v>0</v>
      </c>
      <c r="L251" s="928"/>
      <c r="M251" s="929"/>
      <c r="N251" s="929"/>
      <c r="O251" s="929"/>
      <c r="P251" s="929"/>
      <c r="Q251" s="930"/>
      <c r="R251" s="931">
        <f t="shared" si="22"/>
        <v>0</v>
      </c>
      <c r="S251" s="932" t="e">
        <f t="shared" si="23"/>
        <v>#DIV/0!</v>
      </c>
    </row>
    <row r="252" spans="1:19" ht="20.100000000000001" hidden="1" customHeight="1">
      <c r="A252" s="966"/>
      <c r="B252" s="1040"/>
      <c r="C252" s="499"/>
      <c r="D252" s="1041"/>
      <c r="E252" s="928"/>
      <c r="F252" s="929"/>
      <c r="G252" s="929"/>
      <c r="H252" s="929"/>
      <c r="I252" s="929"/>
      <c r="J252" s="930"/>
      <c r="K252" s="931">
        <f t="shared" si="21"/>
        <v>0</v>
      </c>
      <c r="L252" s="928"/>
      <c r="M252" s="929"/>
      <c r="N252" s="929"/>
      <c r="O252" s="929"/>
      <c r="P252" s="929"/>
      <c r="Q252" s="930"/>
      <c r="R252" s="931">
        <f t="shared" si="22"/>
        <v>0</v>
      </c>
      <c r="S252" s="932" t="e">
        <f t="shared" si="23"/>
        <v>#DIV/0!</v>
      </c>
    </row>
    <row r="253" spans="1:19" ht="20.100000000000001" hidden="1" customHeight="1">
      <c r="A253" s="966"/>
      <c r="B253" s="1040"/>
      <c r="C253" s="499"/>
      <c r="D253" s="1041"/>
      <c r="E253" s="928"/>
      <c r="F253" s="929"/>
      <c r="G253" s="929"/>
      <c r="H253" s="929"/>
      <c r="I253" s="929"/>
      <c r="J253" s="930"/>
      <c r="K253" s="931">
        <f t="shared" si="21"/>
        <v>0</v>
      </c>
      <c r="L253" s="928"/>
      <c r="M253" s="929"/>
      <c r="N253" s="929"/>
      <c r="O253" s="929"/>
      <c r="P253" s="929"/>
      <c r="Q253" s="930"/>
      <c r="R253" s="931">
        <f t="shared" si="22"/>
        <v>0</v>
      </c>
      <c r="S253" s="932" t="e">
        <f t="shared" si="23"/>
        <v>#DIV/0!</v>
      </c>
    </row>
    <row r="254" spans="1:19" ht="20.100000000000001" hidden="1" customHeight="1">
      <c r="A254" s="966"/>
      <c r="B254" s="1040"/>
      <c r="C254" s="499"/>
      <c r="D254" s="1041"/>
      <c r="E254" s="928"/>
      <c r="F254" s="929"/>
      <c r="G254" s="929"/>
      <c r="H254" s="929"/>
      <c r="I254" s="929"/>
      <c r="J254" s="930"/>
      <c r="K254" s="931">
        <f t="shared" si="21"/>
        <v>0</v>
      </c>
      <c r="L254" s="928"/>
      <c r="M254" s="929"/>
      <c r="N254" s="929"/>
      <c r="O254" s="929"/>
      <c r="P254" s="929"/>
      <c r="Q254" s="930"/>
      <c r="R254" s="931">
        <f t="shared" si="22"/>
        <v>0</v>
      </c>
      <c r="S254" s="932" t="e">
        <f t="shared" si="23"/>
        <v>#DIV/0!</v>
      </c>
    </row>
    <row r="255" spans="1:19" ht="20.100000000000001" hidden="1" customHeight="1">
      <c r="A255" s="966"/>
      <c r="B255" s="1040"/>
      <c r="C255" s="499"/>
      <c r="D255" s="1041"/>
      <c r="E255" s="928"/>
      <c r="F255" s="929"/>
      <c r="G255" s="929"/>
      <c r="H255" s="929"/>
      <c r="I255" s="929"/>
      <c r="J255" s="930"/>
      <c r="K255" s="931">
        <f t="shared" si="21"/>
        <v>0</v>
      </c>
      <c r="L255" s="928"/>
      <c r="M255" s="929"/>
      <c r="N255" s="929"/>
      <c r="O255" s="929"/>
      <c r="P255" s="929"/>
      <c r="Q255" s="930"/>
      <c r="R255" s="931">
        <f t="shared" si="22"/>
        <v>0</v>
      </c>
      <c r="S255" s="932" t="e">
        <f t="shared" si="23"/>
        <v>#DIV/0!</v>
      </c>
    </row>
    <row r="256" spans="1:19" ht="20.100000000000001" hidden="1" customHeight="1">
      <c r="A256" s="966"/>
      <c r="B256" s="1040"/>
      <c r="C256" s="499"/>
      <c r="D256" s="1041"/>
      <c r="E256" s="928"/>
      <c r="F256" s="929"/>
      <c r="G256" s="929"/>
      <c r="H256" s="929"/>
      <c r="I256" s="929"/>
      <c r="J256" s="930"/>
      <c r="K256" s="931">
        <f t="shared" si="21"/>
        <v>0</v>
      </c>
      <c r="L256" s="928"/>
      <c r="M256" s="929"/>
      <c r="N256" s="929"/>
      <c r="O256" s="929"/>
      <c r="P256" s="929"/>
      <c r="Q256" s="930"/>
      <c r="R256" s="931">
        <f t="shared" si="22"/>
        <v>0</v>
      </c>
      <c r="S256" s="932" t="e">
        <f t="shared" si="23"/>
        <v>#DIV/0!</v>
      </c>
    </row>
    <row r="257" spans="1:19" ht="20.100000000000001" hidden="1" customHeight="1">
      <c r="A257" s="966"/>
      <c r="B257" s="1042"/>
      <c r="C257" s="499"/>
      <c r="D257" s="663"/>
      <c r="E257" s="942"/>
      <c r="F257" s="943"/>
      <c r="G257" s="943"/>
      <c r="H257" s="943"/>
      <c r="I257" s="943"/>
      <c r="J257" s="944"/>
      <c r="K257" s="945"/>
      <c r="L257" s="942"/>
      <c r="M257" s="943"/>
      <c r="N257" s="943"/>
      <c r="O257" s="943"/>
      <c r="P257" s="943"/>
      <c r="Q257" s="944"/>
      <c r="R257" s="945"/>
      <c r="S257" s="946"/>
    </row>
    <row r="258" spans="1:19" ht="20.100000000000001" hidden="1" customHeight="1">
      <c r="A258" s="1043" t="s">
        <v>1143</v>
      </c>
      <c r="B258" s="1044"/>
      <c r="C258" s="923"/>
      <c r="D258" s="647"/>
      <c r="E258" s="949">
        <f t="shared" ref="E258:R258" si="24">SUM(E249:E257)</f>
        <v>0</v>
      </c>
      <c r="F258" s="950">
        <f t="shared" si="24"/>
        <v>0</v>
      </c>
      <c r="G258" s="950">
        <f t="shared" si="24"/>
        <v>0</v>
      </c>
      <c r="H258" s="950">
        <f t="shared" si="24"/>
        <v>0</v>
      </c>
      <c r="I258" s="950">
        <f t="shared" si="24"/>
        <v>0</v>
      </c>
      <c r="J258" s="950">
        <f t="shared" si="24"/>
        <v>0</v>
      </c>
      <c r="K258" s="951">
        <f t="shared" si="24"/>
        <v>0</v>
      </c>
      <c r="L258" s="949">
        <f t="shared" si="24"/>
        <v>0</v>
      </c>
      <c r="M258" s="950">
        <f t="shared" si="24"/>
        <v>0</v>
      </c>
      <c r="N258" s="950">
        <f t="shared" si="24"/>
        <v>0</v>
      </c>
      <c r="O258" s="950">
        <f t="shared" si="24"/>
        <v>0</v>
      </c>
      <c r="P258" s="950">
        <f t="shared" si="24"/>
        <v>0</v>
      </c>
      <c r="Q258" s="950">
        <f t="shared" si="24"/>
        <v>0</v>
      </c>
      <c r="R258" s="951">
        <f t="shared" si="24"/>
        <v>0</v>
      </c>
      <c r="S258" s="952" t="e">
        <f>((R258/K258)-1)*100</f>
        <v>#DIV/0!</v>
      </c>
    </row>
    <row r="259" spans="1:19" ht="19.5" hidden="1" customHeight="1">
      <c r="A259" s="953"/>
      <c r="B259" s="955"/>
      <c r="C259" s="955"/>
      <c r="D259" s="1045"/>
      <c r="E259" s="1046"/>
      <c r="F259" s="1046"/>
      <c r="G259" s="1046"/>
      <c r="H259" s="1046"/>
      <c r="I259" s="1046"/>
      <c r="J259" s="1047"/>
      <c r="K259" s="1046"/>
      <c r="L259" s="1046"/>
      <c r="M259" s="1046"/>
      <c r="N259" s="1046"/>
      <c r="O259" s="1046"/>
      <c r="P259" s="1046"/>
      <c r="Q259" s="1047"/>
      <c r="R259" s="1046"/>
      <c r="S259" s="1048"/>
    </row>
    <row r="260" spans="1:19" ht="20.100000000000001" customHeight="1">
      <c r="A260" s="1049" t="s">
        <v>1520</v>
      </c>
      <c r="B260" s="1050"/>
      <c r="C260" s="1051"/>
      <c r="D260" s="647"/>
      <c r="E260" s="1004">
        <f t="shared" ref="E260:R260" si="25">SUM(E93:E259)/2</f>
        <v>0.40000000000000008</v>
      </c>
      <c r="F260" s="1005">
        <f t="shared" si="25"/>
        <v>81.170000000000059</v>
      </c>
      <c r="G260" s="1005">
        <f t="shared" si="25"/>
        <v>0.26</v>
      </c>
      <c r="H260" s="1005">
        <f t="shared" si="25"/>
        <v>0.1</v>
      </c>
      <c r="I260" s="1005">
        <f t="shared" si="25"/>
        <v>11.559999999999999</v>
      </c>
      <c r="J260" s="1005">
        <f t="shared" si="25"/>
        <v>1140.1100000000006</v>
      </c>
      <c r="K260" s="1006">
        <f t="shared" si="25"/>
        <v>1151.6700000000003</v>
      </c>
      <c r="L260" s="1004">
        <f t="shared" si="25"/>
        <v>0.37000000000000011</v>
      </c>
      <c r="M260" s="1005">
        <f t="shared" si="25"/>
        <v>79.569999999999979</v>
      </c>
      <c r="N260" s="1005">
        <f t="shared" si="25"/>
        <v>0.84000000000000019</v>
      </c>
      <c r="O260" s="1005">
        <f t="shared" si="25"/>
        <v>0</v>
      </c>
      <c r="P260" s="1005">
        <f t="shared" si="25"/>
        <v>11.09</v>
      </c>
      <c r="Q260" s="1005">
        <f t="shared" si="25"/>
        <v>1051.0300000000004</v>
      </c>
      <c r="R260" s="1006">
        <f t="shared" si="25"/>
        <v>1062.1200000000006</v>
      </c>
      <c r="S260" s="952">
        <f>((R260/K260)-1)*100</f>
        <v>-7.7756649040089387</v>
      </c>
    </row>
    <row r="261" spans="1:19" ht="20.100000000000001" customHeight="1">
      <c r="A261" s="1049" t="s">
        <v>1521</v>
      </c>
      <c r="B261" s="1050"/>
      <c r="C261" s="1051"/>
      <c r="D261" s="647"/>
      <c r="E261" s="1004">
        <v>0.42</v>
      </c>
      <c r="F261" s="1005">
        <v>81.17</v>
      </c>
      <c r="G261" s="1005">
        <v>0.26</v>
      </c>
      <c r="H261" s="1005">
        <v>0.1</v>
      </c>
      <c r="I261" s="1005">
        <v>11.56</v>
      </c>
      <c r="J261" s="1005">
        <v>1140.08</v>
      </c>
      <c r="K261" s="1006">
        <f>SUM(I261:J261)</f>
        <v>1151.6399999999999</v>
      </c>
      <c r="L261" s="1004">
        <v>0.39</v>
      </c>
      <c r="M261" s="1005">
        <v>79.55</v>
      </c>
      <c r="N261" s="1005">
        <v>0.84</v>
      </c>
      <c r="O261" s="1005">
        <v>0</v>
      </c>
      <c r="P261" s="1005">
        <v>11.09</v>
      </c>
      <c r="Q261" s="1005">
        <v>1051.06</v>
      </c>
      <c r="R261" s="1006">
        <f>SUM(N261:Q261)</f>
        <v>1062.99</v>
      </c>
      <c r="S261" s="952">
        <f>((R261/K261)-1)*100</f>
        <v>-7.6977180368865135</v>
      </c>
    </row>
    <row r="262" spans="1:19" ht="20.100000000000001" customHeight="1">
      <c r="A262" s="994"/>
      <c r="B262" s="995"/>
      <c r="C262" s="995"/>
      <c r="D262" s="996"/>
      <c r="E262" s="997"/>
      <c r="F262" s="997"/>
      <c r="G262" s="997"/>
      <c r="H262" s="997"/>
      <c r="I262" s="997"/>
      <c r="J262" s="998"/>
      <c r="K262" s="997"/>
      <c r="L262" s="997"/>
      <c r="M262" s="997"/>
      <c r="N262" s="997"/>
      <c r="O262" s="997"/>
      <c r="P262" s="997"/>
      <c r="Q262" s="998"/>
      <c r="R262" s="997"/>
      <c r="S262" s="999"/>
    </row>
    <row r="263" spans="1:19" ht="20.100000000000001" customHeight="1">
      <c r="A263" s="994"/>
      <c r="B263" s="995"/>
      <c r="C263" s="995"/>
      <c r="D263" s="996"/>
      <c r="E263" s="997"/>
      <c r="F263" s="997"/>
      <c r="G263" s="997"/>
      <c r="H263" s="997"/>
      <c r="I263" s="997"/>
      <c r="J263" s="998"/>
      <c r="K263" s="997"/>
      <c r="L263" s="997"/>
      <c r="M263" s="997"/>
      <c r="N263" s="997"/>
      <c r="O263" s="997"/>
      <c r="P263" s="997"/>
      <c r="Q263" s="998"/>
      <c r="R263" s="997"/>
      <c r="S263" s="999"/>
    </row>
    <row r="264" spans="1:19" ht="30" customHeight="1">
      <c r="A264" s="1052" t="s">
        <v>1465</v>
      </c>
      <c r="B264" s="1053" t="s">
        <v>1358</v>
      </c>
      <c r="C264" s="995"/>
      <c r="D264" s="996"/>
      <c r="E264" s="997"/>
      <c r="F264" s="997"/>
      <c r="G264" s="997"/>
      <c r="H264" s="997"/>
      <c r="I264" s="997"/>
      <c r="J264" s="998"/>
      <c r="K264" s="997"/>
      <c r="L264" s="997"/>
      <c r="M264" s="997"/>
      <c r="N264" s="997"/>
      <c r="O264" s="997"/>
      <c r="P264" s="997"/>
      <c r="Q264" s="998"/>
      <c r="R264" s="997"/>
      <c r="S264" s="999"/>
    </row>
    <row r="265" spans="1:19" ht="20.100000000000001" customHeight="1">
      <c r="A265" s="1054"/>
      <c r="B265" s="1055"/>
      <c r="C265" s="995"/>
      <c r="D265" s="996"/>
      <c r="E265" s="997"/>
      <c r="F265" s="997"/>
      <c r="G265" s="997"/>
      <c r="H265" s="997"/>
      <c r="I265" s="997"/>
      <c r="J265" s="998"/>
      <c r="K265" s="997"/>
      <c r="L265" s="997"/>
      <c r="M265" s="997"/>
      <c r="N265" s="997"/>
      <c r="O265" s="997"/>
      <c r="P265" s="997"/>
      <c r="Q265" s="998"/>
      <c r="R265" s="997"/>
      <c r="S265" s="999"/>
    </row>
    <row r="266" spans="1:19" ht="20.100000000000001" customHeight="1">
      <c r="A266" s="906"/>
      <c r="B266" s="907"/>
      <c r="C266" s="908"/>
      <c r="D266" s="909"/>
      <c r="E266" s="1386" t="s">
        <v>1467</v>
      </c>
      <c r="F266" s="1387"/>
      <c r="G266" s="1387"/>
      <c r="H266" s="1387"/>
      <c r="I266" s="1387"/>
      <c r="J266" s="1387"/>
      <c r="K266" s="1388"/>
      <c r="L266" s="1386" t="s">
        <v>1468</v>
      </c>
      <c r="M266" s="1387"/>
      <c r="N266" s="1387"/>
      <c r="O266" s="1387"/>
      <c r="P266" s="1387"/>
      <c r="Q266" s="1387"/>
      <c r="R266" s="1388"/>
      <c r="S266" s="910"/>
    </row>
    <row r="267" spans="1:19" ht="39.950000000000003" customHeight="1">
      <c r="A267" s="911" t="s">
        <v>248</v>
      </c>
      <c r="B267" s="912" t="s">
        <v>57</v>
      </c>
      <c r="C267" s="913" t="s">
        <v>249</v>
      </c>
      <c r="D267" s="914" t="s">
        <v>250</v>
      </c>
      <c r="E267" s="915" t="s">
        <v>1405</v>
      </c>
      <c r="F267" s="916" t="s">
        <v>1499</v>
      </c>
      <c r="G267" s="917" t="s">
        <v>1498</v>
      </c>
      <c r="H267" s="918" t="s">
        <v>1513</v>
      </c>
      <c r="I267" s="918" t="s">
        <v>1514</v>
      </c>
      <c r="J267" s="917" t="s">
        <v>1406</v>
      </c>
      <c r="K267" s="919" t="s">
        <v>1515</v>
      </c>
      <c r="L267" s="915" t="s">
        <v>1405</v>
      </c>
      <c r="M267" s="916" t="s">
        <v>1499</v>
      </c>
      <c r="N267" s="917" t="s">
        <v>1498</v>
      </c>
      <c r="O267" s="918" t="s">
        <v>1513</v>
      </c>
      <c r="P267" s="918" t="s">
        <v>1514</v>
      </c>
      <c r="Q267" s="917" t="s">
        <v>1406</v>
      </c>
      <c r="R267" s="919" t="s">
        <v>1515</v>
      </c>
      <c r="S267" s="920" t="s">
        <v>1140</v>
      </c>
    </row>
    <row r="268" spans="1:19" ht="20.100000000000001" customHeight="1">
      <c r="A268" s="964" t="s">
        <v>598</v>
      </c>
      <c r="B268" s="498" t="s">
        <v>599</v>
      </c>
      <c r="C268" s="499" t="s">
        <v>843</v>
      </c>
      <c r="D268" s="500" t="s">
        <v>130</v>
      </c>
      <c r="E268" s="928">
        <v>0</v>
      </c>
      <c r="F268" s="929">
        <v>0.5</v>
      </c>
      <c r="G268" s="929">
        <v>0</v>
      </c>
      <c r="H268" s="929">
        <v>0</v>
      </c>
      <c r="I268" s="929">
        <v>0</v>
      </c>
      <c r="J268" s="930">
        <v>0.76</v>
      </c>
      <c r="K268" s="931">
        <v>0.76</v>
      </c>
      <c r="L268" s="928">
        <v>0</v>
      </c>
      <c r="M268" s="929">
        <v>0.76</v>
      </c>
      <c r="N268" s="929">
        <v>0</v>
      </c>
      <c r="O268" s="929">
        <v>0</v>
      </c>
      <c r="P268" s="929">
        <v>0</v>
      </c>
      <c r="Q268" s="930">
        <v>2.5</v>
      </c>
      <c r="R268" s="931">
        <v>2.5</v>
      </c>
      <c r="S268" s="932">
        <f t="shared" ref="S268:S276" si="26">((R268/K268)-1)*100</f>
        <v>228.9473684210526</v>
      </c>
    </row>
    <row r="269" spans="1:19" ht="20.100000000000001" customHeight="1">
      <c r="A269" s="964" t="s">
        <v>1105</v>
      </c>
      <c r="B269" s="498" t="s">
        <v>1104</v>
      </c>
      <c r="C269" s="499" t="s">
        <v>843</v>
      </c>
      <c r="D269" s="614" t="s">
        <v>851</v>
      </c>
      <c r="E269" s="928">
        <v>0.01</v>
      </c>
      <c r="F269" s="929">
        <v>1.31</v>
      </c>
      <c r="G269" s="929">
        <v>0</v>
      </c>
      <c r="H269" s="929">
        <v>0</v>
      </c>
      <c r="I269" s="929">
        <v>0</v>
      </c>
      <c r="J269" s="930">
        <v>2.33</v>
      </c>
      <c r="K269" s="931">
        <v>2.33</v>
      </c>
      <c r="L269" s="928">
        <v>0.01</v>
      </c>
      <c r="M269" s="929">
        <v>1.68</v>
      </c>
      <c r="N269" s="929">
        <v>0</v>
      </c>
      <c r="O269" s="929">
        <v>0</v>
      </c>
      <c r="P269" s="929">
        <v>0</v>
      </c>
      <c r="Q269" s="930">
        <v>3.89</v>
      </c>
      <c r="R269" s="931">
        <v>3.89</v>
      </c>
      <c r="S269" s="932">
        <f t="shared" si="26"/>
        <v>66.952789699570815</v>
      </c>
    </row>
    <row r="270" spans="1:19" ht="20.100000000000001" customHeight="1">
      <c r="A270" s="497" t="s">
        <v>604</v>
      </c>
      <c r="B270" s="643" t="s">
        <v>1462</v>
      </c>
      <c r="C270" s="644" t="s">
        <v>842</v>
      </c>
      <c r="D270" s="645" t="s">
        <v>124</v>
      </c>
      <c r="E270" s="928">
        <v>0</v>
      </c>
      <c r="F270" s="929">
        <v>0.83</v>
      </c>
      <c r="G270" s="929">
        <v>0</v>
      </c>
      <c r="H270" s="929">
        <v>0</v>
      </c>
      <c r="I270" s="929">
        <v>0</v>
      </c>
      <c r="J270" s="930">
        <v>2.46</v>
      </c>
      <c r="K270" s="931">
        <v>2.46</v>
      </c>
      <c r="L270" s="928">
        <v>0</v>
      </c>
      <c r="M270" s="929">
        <v>1.1000000000000001</v>
      </c>
      <c r="N270" s="929">
        <v>0</v>
      </c>
      <c r="O270" s="929">
        <v>0</v>
      </c>
      <c r="P270" s="929">
        <v>0</v>
      </c>
      <c r="Q270" s="930">
        <v>2.5099999999999998</v>
      </c>
      <c r="R270" s="931">
        <v>2.5099999999999998</v>
      </c>
      <c r="S270" s="932">
        <f t="shared" si="26"/>
        <v>2.0325203252032464</v>
      </c>
    </row>
    <row r="271" spans="1:19" ht="20.100000000000001" customHeight="1">
      <c r="A271" s="497" t="s">
        <v>1107</v>
      </c>
      <c r="B271" s="646" t="s">
        <v>1112</v>
      </c>
      <c r="C271" s="644" t="s">
        <v>842</v>
      </c>
      <c r="D271" s="647" t="s">
        <v>1113</v>
      </c>
      <c r="E271" s="1056">
        <v>0.03</v>
      </c>
      <c r="F271" s="929">
        <v>0.33</v>
      </c>
      <c r="G271" s="929">
        <v>0</v>
      </c>
      <c r="H271" s="929">
        <v>0</v>
      </c>
      <c r="I271" s="929">
        <v>0</v>
      </c>
      <c r="J271" s="930">
        <v>0.47</v>
      </c>
      <c r="K271" s="931">
        <v>0.47</v>
      </c>
      <c r="L271" s="928">
        <v>0.03</v>
      </c>
      <c r="M271" s="929">
        <v>0.89</v>
      </c>
      <c r="N271" s="929">
        <v>0</v>
      </c>
      <c r="O271" s="929">
        <v>0</v>
      </c>
      <c r="P271" s="929">
        <v>0</v>
      </c>
      <c r="Q271" s="930">
        <v>1.54</v>
      </c>
      <c r="R271" s="931">
        <v>1.54</v>
      </c>
      <c r="S271" s="946">
        <f t="shared" si="26"/>
        <v>227.65957446808511</v>
      </c>
    </row>
    <row r="272" spans="1:19" ht="20.100000000000001" customHeight="1">
      <c r="A272" s="497" t="s">
        <v>1339</v>
      </c>
      <c r="B272" s="646" t="s">
        <v>1463</v>
      </c>
      <c r="C272" s="644" t="s">
        <v>842</v>
      </c>
      <c r="D272" s="647" t="s">
        <v>1113</v>
      </c>
      <c r="E272" s="1056">
        <v>0</v>
      </c>
      <c r="F272" s="929">
        <v>0</v>
      </c>
      <c r="G272" s="929">
        <v>0</v>
      </c>
      <c r="H272" s="929">
        <v>0</v>
      </c>
      <c r="I272" s="929">
        <v>0</v>
      </c>
      <c r="J272" s="930">
        <v>0</v>
      </c>
      <c r="K272" s="931">
        <v>0</v>
      </c>
      <c r="L272" s="928">
        <v>0.02</v>
      </c>
      <c r="M272" s="929">
        <v>0</v>
      </c>
      <c r="N272" s="929">
        <v>0</v>
      </c>
      <c r="O272" s="929">
        <v>0</v>
      </c>
      <c r="P272" s="929">
        <v>0</v>
      </c>
      <c r="Q272" s="930">
        <v>0.17</v>
      </c>
      <c r="R272" s="931">
        <v>0.17</v>
      </c>
      <c r="S272" s="946" t="e">
        <f t="shared" si="26"/>
        <v>#DIV/0!</v>
      </c>
    </row>
    <row r="273" spans="1:19" ht="20.100000000000001" customHeight="1">
      <c r="A273" s="497" t="s">
        <v>1342</v>
      </c>
      <c r="B273" s="646" t="s">
        <v>1464</v>
      </c>
      <c r="C273" s="644" t="s">
        <v>842</v>
      </c>
      <c r="D273" s="647" t="s">
        <v>1113</v>
      </c>
      <c r="E273" s="1056">
        <v>0</v>
      </c>
      <c r="F273" s="929">
        <v>0</v>
      </c>
      <c r="G273" s="929">
        <v>0</v>
      </c>
      <c r="H273" s="929">
        <v>0</v>
      </c>
      <c r="I273" s="929">
        <v>0</v>
      </c>
      <c r="J273" s="930">
        <v>0</v>
      </c>
      <c r="K273" s="931">
        <v>0</v>
      </c>
      <c r="L273" s="928">
        <v>0.03</v>
      </c>
      <c r="M273" s="929">
        <v>0</v>
      </c>
      <c r="N273" s="929">
        <v>0</v>
      </c>
      <c r="O273" s="929">
        <v>0</v>
      </c>
      <c r="P273" s="929">
        <v>0</v>
      </c>
      <c r="Q273" s="930">
        <v>0.06</v>
      </c>
      <c r="R273" s="931">
        <v>0.06</v>
      </c>
      <c r="S273" s="946" t="e">
        <f t="shared" si="26"/>
        <v>#DIV/0!</v>
      </c>
    </row>
    <row r="274" spans="1:19" ht="20.100000000000001" customHeight="1">
      <c r="A274" s="497" t="s">
        <v>1302</v>
      </c>
      <c r="B274" s="646" t="s">
        <v>1461</v>
      </c>
      <c r="C274" s="644" t="s">
        <v>842</v>
      </c>
      <c r="D274" s="647" t="s">
        <v>1114</v>
      </c>
      <c r="E274" s="1056">
        <v>0</v>
      </c>
      <c r="F274" s="929">
        <v>0</v>
      </c>
      <c r="G274" s="929">
        <v>0</v>
      </c>
      <c r="H274" s="929">
        <v>0</v>
      </c>
      <c r="I274" s="929">
        <v>0</v>
      </c>
      <c r="J274" s="930">
        <v>0</v>
      </c>
      <c r="K274" s="931">
        <v>0</v>
      </c>
      <c r="L274" s="928">
        <v>0.01</v>
      </c>
      <c r="M274" s="929">
        <v>0</v>
      </c>
      <c r="N274" s="929">
        <v>0</v>
      </c>
      <c r="O274" s="929">
        <v>0</v>
      </c>
      <c r="P274" s="929">
        <v>0</v>
      </c>
      <c r="Q274" s="930">
        <v>0.06</v>
      </c>
      <c r="R274" s="931">
        <v>0.06</v>
      </c>
      <c r="S274" s="946" t="e">
        <f t="shared" si="26"/>
        <v>#DIV/0!</v>
      </c>
    </row>
    <row r="275" spans="1:19" ht="20.100000000000001" customHeight="1">
      <c r="A275" s="497" t="s">
        <v>1108</v>
      </c>
      <c r="B275" s="646" t="s">
        <v>1111</v>
      </c>
      <c r="C275" s="644" t="s">
        <v>842</v>
      </c>
      <c r="D275" s="647" t="s">
        <v>1114</v>
      </c>
      <c r="E275" s="1056">
        <v>0.02</v>
      </c>
      <c r="F275" s="929">
        <v>0.88</v>
      </c>
      <c r="G275" s="929">
        <v>0</v>
      </c>
      <c r="H275" s="929">
        <v>0</v>
      </c>
      <c r="I275" s="929">
        <v>0</v>
      </c>
      <c r="J275" s="930">
        <v>0.59</v>
      </c>
      <c r="K275" s="931">
        <v>0.59</v>
      </c>
      <c r="L275" s="928">
        <v>0.02</v>
      </c>
      <c r="M275" s="929">
        <v>0.62</v>
      </c>
      <c r="N275" s="929">
        <v>0</v>
      </c>
      <c r="O275" s="929">
        <v>0</v>
      </c>
      <c r="P275" s="929">
        <v>0</v>
      </c>
      <c r="Q275" s="930">
        <v>2.1800000000000002</v>
      </c>
      <c r="R275" s="931">
        <v>2.1800000000000002</v>
      </c>
      <c r="S275" s="946">
        <f t="shared" si="26"/>
        <v>269.49152542372883</v>
      </c>
    </row>
    <row r="276" spans="1:19" ht="20.100000000000001" customHeight="1">
      <c r="A276" s="497" t="s">
        <v>1109</v>
      </c>
      <c r="B276" s="646" t="s">
        <v>1110</v>
      </c>
      <c r="C276" s="644" t="s">
        <v>842</v>
      </c>
      <c r="D276" s="647" t="s">
        <v>1115</v>
      </c>
      <c r="E276" s="1056">
        <v>0</v>
      </c>
      <c r="F276" s="929">
        <v>0.64</v>
      </c>
      <c r="G276" s="929">
        <v>0</v>
      </c>
      <c r="H276" s="929">
        <v>0</v>
      </c>
      <c r="I276" s="929">
        <v>0</v>
      </c>
      <c r="J276" s="930">
        <v>0.83</v>
      </c>
      <c r="K276" s="931">
        <v>0.83</v>
      </c>
      <c r="L276" s="928">
        <v>0.05</v>
      </c>
      <c r="M276" s="929">
        <v>1.18</v>
      </c>
      <c r="N276" s="929">
        <v>0</v>
      </c>
      <c r="O276" s="929">
        <v>0</v>
      </c>
      <c r="P276" s="929">
        <v>0</v>
      </c>
      <c r="Q276" s="930">
        <v>1.89</v>
      </c>
      <c r="R276" s="931">
        <v>1.89</v>
      </c>
      <c r="S276" s="946">
        <f t="shared" si="26"/>
        <v>127.71084337349396</v>
      </c>
    </row>
    <row r="277" spans="1:19" ht="20.100000000000001" customHeight="1">
      <c r="A277" s="649"/>
      <c r="B277" s="650"/>
      <c r="C277" s="651"/>
      <c r="D277" s="647"/>
      <c r="E277" s="1056"/>
      <c r="F277" s="929"/>
      <c r="G277" s="929"/>
      <c r="H277" s="929"/>
      <c r="I277" s="929"/>
      <c r="J277" s="930"/>
      <c r="K277" s="931"/>
      <c r="L277" s="928"/>
      <c r="M277" s="929"/>
      <c r="N277" s="929"/>
      <c r="O277" s="929"/>
      <c r="P277" s="929"/>
      <c r="Q277" s="930"/>
      <c r="R277" s="931"/>
      <c r="S277" s="946"/>
    </row>
    <row r="278" spans="1:19" ht="20.100000000000001" customHeight="1">
      <c r="A278" s="1049" t="s">
        <v>1519</v>
      </c>
      <c r="B278" s="1050"/>
      <c r="C278" s="1051"/>
      <c r="D278" s="647"/>
      <c r="E278" s="1004">
        <f t="shared" ref="E278:J278" si="27">SUM(E268:E277)</f>
        <v>0.06</v>
      </c>
      <c r="F278" s="1005">
        <f t="shared" si="27"/>
        <v>4.49</v>
      </c>
      <c r="G278" s="1005">
        <f t="shared" si="27"/>
        <v>0</v>
      </c>
      <c r="H278" s="1005">
        <f t="shared" si="27"/>
        <v>0</v>
      </c>
      <c r="I278" s="1005">
        <f t="shared" si="27"/>
        <v>0</v>
      </c>
      <c r="J278" s="1005">
        <f t="shared" si="27"/>
        <v>7.4399999999999995</v>
      </c>
      <c r="K278" s="1006">
        <f>SUM(I278:J278)</f>
        <v>7.4399999999999995</v>
      </c>
      <c r="L278" s="1004">
        <f t="shared" ref="L278:R278" si="28">SUM(L268:L277)</f>
        <v>0.16999999999999998</v>
      </c>
      <c r="M278" s="1005">
        <f t="shared" si="28"/>
        <v>6.2299999999999995</v>
      </c>
      <c r="N278" s="1005">
        <f t="shared" si="28"/>
        <v>0</v>
      </c>
      <c r="O278" s="1005">
        <f t="shared" si="28"/>
        <v>0</v>
      </c>
      <c r="P278" s="1005">
        <f t="shared" si="28"/>
        <v>0</v>
      </c>
      <c r="Q278" s="1005">
        <f t="shared" si="28"/>
        <v>14.800000000000002</v>
      </c>
      <c r="R278" s="1006">
        <f t="shared" si="28"/>
        <v>14.800000000000002</v>
      </c>
      <c r="S278" s="952">
        <f>((R278/K278)-1)*100</f>
        <v>98.924731182795739</v>
      </c>
    </row>
    <row r="279" spans="1:19" ht="20.100000000000001" customHeight="1">
      <c r="A279" s="1049" t="s">
        <v>1522</v>
      </c>
      <c r="B279" s="1050"/>
      <c r="C279" s="1051"/>
      <c r="D279" s="647"/>
      <c r="E279" s="1004">
        <v>7.0000000000000007E-2</v>
      </c>
      <c r="F279" s="1005">
        <v>4.5</v>
      </c>
      <c r="G279" s="1005">
        <v>0</v>
      </c>
      <c r="H279" s="1005">
        <v>0</v>
      </c>
      <c r="I279" s="1005">
        <v>0</v>
      </c>
      <c r="J279" s="1005">
        <v>7.44</v>
      </c>
      <c r="K279" s="1006">
        <f>SUM(I279:J279)</f>
        <v>7.44</v>
      </c>
      <c r="L279" s="1004">
        <v>0.18</v>
      </c>
      <c r="M279" s="1005">
        <v>6.22</v>
      </c>
      <c r="N279" s="1005">
        <v>0</v>
      </c>
      <c r="O279" s="1005">
        <v>0</v>
      </c>
      <c r="P279" s="1005">
        <v>0</v>
      </c>
      <c r="Q279" s="1005">
        <v>14.8</v>
      </c>
      <c r="R279" s="1006">
        <f>SUM(P279:Q279)</f>
        <v>14.8</v>
      </c>
      <c r="S279" s="952">
        <f>((R279/K279)-1)*100</f>
        <v>98.924731182795696</v>
      </c>
    </row>
    <row r="280" spans="1:19" ht="20.100000000000001" customHeight="1">
      <c r="A280" s="1057"/>
      <c r="B280" s="1058"/>
      <c r="C280" s="899"/>
      <c r="D280" s="1059"/>
      <c r="E280" s="1060"/>
      <c r="F280" s="1060"/>
      <c r="G280" s="1060"/>
      <c r="H280" s="1060"/>
      <c r="I280" s="1060"/>
      <c r="J280" s="1060"/>
      <c r="K280" s="1060"/>
      <c r="L280" s="1060"/>
      <c r="M280" s="1060"/>
      <c r="N280" s="1060"/>
      <c r="O280" s="1060"/>
      <c r="P280" s="1060"/>
      <c r="Q280" s="1060"/>
      <c r="R280" s="1060"/>
      <c r="S280" s="1061"/>
    </row>
    <row r="281" spans="1:19" ht="20.100000000000001" customHeight="1">
      <c r="A281" s="994"/>
      <c r="B281" s="995"/>
      <c r="C281" s="995"/>
      <c r="D281" s="996"/>
      <c r="E281" s="997"/>
      <c r="F281" s="997"/>
      <c r="G281" s="997"/>
      <c r="H281" s="997"/>
      <c r="I281" s="997"/>
      <c r="J281" s="998"/>
      <c r="K281" s="997"/>
      <c r="L281" s="997"/>
      <c r="M281" s="997"/>
      <c r="N281" s="997"/>
      <c r="O281" s="997"/>
      <c r="P281" s="997"/>
      <c r="Q281" s="998"/>
      <c r="R281" s="997"/>
      <c r="S281" s="999"/>
    </row>
    <row r="282" spans="1:19" ht="30" customHeight="1">
      <c r="A282" s="1062" t="s">
        <v>1506</v>
      </c>
      <c r="B282" s="1063" t="s">
        <v>296</v>
      </c>
      <c r="C282" s="1064"/>
      <c r="D282" s="1058"/>
      <c r="E282" s="1064"/>
      <c r="F282" s="1064"/>
      <c r="G282" s="1064"/>
      <c r="H282" s="1064"/>
      <c r="I282" s="1064"/>
      <c r="J282" s="1064"/>
      <c r="K282" s="901"/>
      <c r="L282" s="1064"/>
      <c r="M282" s="1064"/>
      <c r="N282" s="1064"/>
      <c r="O282" s="1064"/>
      <c r="P282" s="1064"/>
      <c r="Q282" s="1064"/>
      <c r="R282" s="1064"/>
      <c r="S282" s="902"/>
    </row>
    <row r="283" spans="1:19" ht="20.100000000000001" customHeight="1">
      <c r="A283" s="1013"/>
      <c r="B283" s="1013"/>
      <c r="C283" s="1013"/>
      <c r="D283" s="1065"/>
      <c r="E283" s="1013"/>
      <c r="F283" s="1013"/>
      <c r="G283" s="1013"/>
      <c r="H283" s="1013"/>
      <c r="I283" s="1013"/>
      <c r="J283" s="1015"/>
      <c r="K283" s="1013"/>
      <c r="L283" s="1013"/>
      <c r="M283" s="1013"/>
      <c r="N283" s="1013"/>
      <c r="O283" s="1013"/>
      <c r="P283" s="1013"/>
      <c r="Q283" s="1015"/>
      <c r="R283" s="1013"/>
      <c r="S283" s="1016"/>
    </row>
    <row r="284" spans="1:19" ht="20.100000000000001" customHeight="1">
      <c r="A284" s="906"/>
      <c r="B284" s="907"/>
      <c r="C284" s="908"/>
      <c r="D284" s="909"/>
      <c r="E284" s="1386" t="s">
        <v>1467</v>
      </c>
      <c r="F284" s="1387"/>
      <c r="G284" s="1387"/>
      <c r="H284" s="1387"/>
      <c r="I284" s="1387"/>
      <c r="J284" s="1387"/>
      <c r="K284" s="1388"/>
      <c r="L284" s="1386" t="s">
        <v>1468</v>
      </c>
      <c r="M284" s="1387"/>
      <c r="N284" s="1387"/>
      <c r="O284" s="1387"/>
      <c r="P284" s="1387"/>
      <c r="Q284" s="1387"/>
      <c r="R284" s="1388"/>
      <c r="S284" s="910"/>
    </row>
    <row r="285" spans="1:19" ht="39.950000000000003" customHeight="1">
      <c r="A285" s="911" t="s">
        <v>248</v>
      </c>
      <c r="B285" s="912" t="s">
        <v>57</v>
      </c>
      <c r="C285" s="913" t="s">
        <v>249</v>
      </c>
      <c r="D285" s="914" t="s">
        <v>250</v>
      </c>
      <c r="E285" s="915" t="s">
        <v>1405</v>
      </c>
      <c r="F285" s="916" t="s">
        <v>1499</v>
      </c>
      <c r="G285" s="917" t="s">
        <v>1498</v>
      </c>
      <c r="H285" s="918" t="s">
        <v>1513</v>
      </c>
      <c r="I285" s="918" t="s">
        <v>1514</v>
      </c>
      <c r="J285" s="917" t="s">
        <v>1406</v>
      </c>
      <c r="K285" s="919" t="s">
        <v>1515</v>
      </c>
      <c r="L285" s="915" t="s">
        <v>1405</v>
      </c>
      <c r="M285" s="916" t="s">
        <v>1499</v>
      </c>
      <c r="N285" s="917" t="s">
        <v>1498</v>
      </c>
      <c r="O285" s="918" t="s">
        <v>1513</v>
      </c>
      <c r="P285" s="918" t="s">
        <v>1514</v>
      </c>
      <c r="Q285" s="917" t="s">
        <v>1406</v>
      </c>
      <c r="R285" s="919" t="s">
        <v>1515</v>
      </c>
      <c r="S285" s="920" t="s">
        <v>1140</v>
      </c>
    </row>
    <row r="286" spans="1:19" ht="20.100000000000001" customHeight="1">
      <c r="A286" s="660" t="s">
        <v>374</v>
      </c>
      <c r="B286" s="612" t="s">
        <v>504</v>
      </c>
      <c r="C286" s="721" t="s">
        <v>17</v>
      </c>
      <c r="D286" s="653" t="s">
        <v>127</v>
      </c>
      <c r="E286" s="928">
        <v>0.01</v>
      </c>
      <c r="F286" s="929">
        <v>0.86</v>
      </c>
      <c r="G286" s="929">
        <v>0</v>
      </c>
      <c r="H286" s="929">
        <v>0</v>
      </c>
      <c r="I286" s="929">
        <v>0</v>
      </c>
      <c r="J286" s="930">
        <v>1.72</v>
      </c>
      <c r="K286" s="931">
        <v>1.72</v>
      </c>
      <c r="L286" s="928">
        <v>0.02</v>
      </c>
      <c r="M286" s="929">
        <v>1.1200000000000001</v>
      </c>
      <c r="N286" s="929">
        <v>0</v>
      </c>
      <c r="O286" s="929">
        <v>0</v>
      </c>
      <c r="P286" s="929">
        <v>0</v>
      </c>
      <c r="Q286" s="930">
        <v>1.82</v>
      </c>
      <c r="R286" s="931">
        <v>1.82</v>
      </c>
      <c r="S286" s="932">
        <f>((R286/K286)-1)*100</f>
        <v>5.8139534883721034</v>
      </c>
    </row>
    <row r="287" spans="1:19" ht="20.100000000000001" customHeight="1">
      <c r="A287" s="497" t="s">
        <v>505</v>
      </c>
      <c r="B287" s="498" t="s">
        <v>567</v>
      </c>
      <c r="C287" s="499" t="s">
        <v>17</v>
      </c>
      <c r="D287" s="614" t="s">
        <v>128</v>
      </c>
      <c r="E287" s="1066">
        <v>0</v>
      </c>
      <c r="F287" s="1067">
        <v>4.51</v>
      </c>
      <c r="G287" s="1067">
        <v>0</v>
      </c>
      <c r="H287" s="1067">
        <v>0</v>
      </c>
      <c r="I287" s="1067">
        <v>0</v>
      </c>
      <c r="J287" s="1068">
        <v>15.26</v>
      </c>
      <c r="K287" s="1069">
        <v>15.26</v>
      </c>
      <c r="L287" s="1066">
        <v>0</v>
      </c>
      <c r="M287" s="1067">
        <v>10.43</v>
      </c>
      <c r="N287" s="1067">
        <v>0</v>
      </c>
      <c r="O287" s="1067">
        <v>0</v>
      </c>
      <c r="P287" s="1067">
        <v>0</v>
      </c>
      <c r="Q287" s="1068">
        <v>17.66</v>
      </c>
      <c r="R287" s="1069">
        <v>17.66</v>
      </c>
      <c r="S287" s="1070">
        <f>((R287/K287)-1)*100</f>
        <v>15.727391874180864</v>
      </c>
    </row>
    <row r="288" spans="1:19" ht="20.100000000000001" customHeight="1">
      <c r="A288" s="497" t="s">
        <v>509</v>
      </c>
      <c r="B288" s="498" t="s">
        <v>568</v>
      </c>
      <c r="C288" s="499" t="s">
        <v>17</v>
      </c>
      <c r="D288" s="653" t="s">
        <v>128</v>
      </c>
      <c r="E288" s="928">
        <v>0</v>
      </c>
      <c r="F288" s="929">
        <v>0.23</v>
      </c>
      <c r="G288" s="929">
        <v>0.18</v>
      </c>
      <c r="H288" s="929">
        <v>0</v>
      </c>
      <c r="I288" s="929">
        <v>0.66</v>
      </c>
      <c r="J288" s="930">
        <v>2.92</v>
      </c>
      <c r="K288" s="931">
        <v>3.58</v>
      </c>
      <c r="L288" s="928">
        <v>0.04</v>
      </c>
      <c r="M288" s="929">
        <v>0.13</v>
      </c>
      <c r="N288" s="929">
        <v>0.28999999999999998</v>
      </c>
      <c r="O288" s="929">
        <v>0</v>
      </c>
      <c r="P288" s="929">
        <v>1.2</v>
      </c>
      <c r="Q288" s="930">
        <v>1.6</v>
      </c>
      <c r="R288" s="931">
        <v>2.8</v>
      </c>
      <c r="S288" s="932">
        <f>((R288/K288)-1)*100</f>
        <v>-21.787709497206709</v>
      </c>
    </row>
    <row r="289" spans="1:19" ht="20.100000000000001" customHeight="1">
      <c r="A289" s="497" t="s">
        <v>54</v>
      </c>
      <c r="B289" s="498" t="s">
        <v>239</v>
      </c>
      <c r="C289" s="499" t="s">
        <v>17</v>
      </c>
      <c r="D289" s="653" t="s">
        <v>128</v>
      </c>
      <c r="E289" s="928">
        <v>0</v>
      </c>
      <c r="F289" s="929">
        <v>1.24</v>
      </c>
      <c r="G289" s="929">
        <v>0</v>
      </c>
      <c r="H289" s="929">
        <v>0</v>
      </c>
      <c r="I289" s="929">
        <v>0</v>
      </c>
      <c r="J289" s="930">
        <v>10.050000000000001</v>
      </c>
      <c r="K289" s="931">
        <v>10.050000000000001</v>
      </c>
      <c r="L289" s="928">
        <v>0</v>
      </c>
      <c r="M289" s="929">
        <v>0.7</v>
      </c>
      <c r="N289" s="929">
        <v>1</v>
      </c>
      <c r="O289" s="929">
        <v>0</v>
      </c>
      <c r="P289" s="929">
        <v>0</v>
      </c>
      <c r="Q289" s="930">
        <v>6.42</v>
      </c>
      <c r="R289" s="931">
        <v>6.42</v>
      </c>
      <c r="S289" s="932">
        <f>((R289/K289)-1)*100</f>
        <v>-36.119402985074636</v>
      </c>
    </row>
    <row r="290" spans="1:19" ht="20.100000000000001" customHeight="1">
      <c r="A290" s="497" t="s">
        <v>901</v>
      </c>
      <c r="B290" s="746" t="s">
        <v>900</v>
      </c>
      <c r="C290" s="499" t="s">
        <v>17</v>
      </c>
      <c r="D290" s="663" t="s">
        <v>864</v>
      </c>
      <c r="E290" s="928">
        <v>0.01</v>
      </c>
      <c r="F290" s="929">
        <v>0.54</v>
      </c>
      <c r="G290" s="929">
        <v>0</v>
      </c>
      <c r="H290" s="929">
        <v>0</v>
      </c>
      <c r="I290" s="929">
        <v>0</v>
      </c>
      <c r="J290" s="930">
        <v>0.47</v>
      </c>
      <c r="K290" s="931">
        <v>0.47</v>
      </c>
      <c r="L290" s="928">
        <v>0.02</v>
      </c>
      <c r="M290" s="929">
        <v>0.49</v>
      </c>
      <c r="N290" s="929">
        <v>0</v>
      </c>
      <c r="O290" s="929">
        <v>0</v>
      </c>
      <c r="P290" s="929">
        <v>0</v>
      </c>
      <c r="Q290" s="930">
        <v>1.31</v>
      </c>
      <c r="R290" s="931">
        <v>1.31</v>
      </c>
      <c r="S290" s="946">
        <f>((R290/K290)-1)*100</f>
        <v>178.7234042553192</v>
      </c>
    </row>
    <row r="291" spans="1:19" ht="20.100000000000001" customHeight="1">
      <c r="A291" s="1071"/>
      <c r="B291" s="1042"/>
      <c r="C291" s="499"/>
      <c r="D291" s="663"/>
      <c r="E291" s="942"/>
      <c r="F291" s="943"/>
      <c r="G291" s="943"/>
      <c r="H291" s="943"/>
      <c r="I291" s="943"/>
      <c r="J291" s="944"/>
      <c r="K291" s="945"/>
      <c r="L291" s="942"/>
      <c r="M291" s="943"/>
      <c r="N291" s="943"/>
      <c r="O291" s="943"/>
      <c r="P291" s="943"/>
      <c r="Q291" s="944"/>
      <c r="R291" s="945"/>
      <c r="S291" s="946"/>
    </row>
    <row r="292" spans="1:19" ht="20.100000000000001" customHeight="1">
      <c r="A292" s="1049" t="s">
        <v>1523</v>
      </c>
      <c r="B292" s="1050"/>
      <c r="C292" s="1051"/>
      <c r="D292" s="647"/>
      <c r="E292" s="1004">
        <f t="shared" ref="E292:R292" si="29">SUM(E286:E291)</f>
        <v>0.02</v>
      </c>
      <c r="F292" s="1005">
        <f t="shared" si="29"/>
        <v>7.3800000000000008</v>
      </c>
      <c r="G292" s="1005">
        <f t="shared" si="29"/>
        <v>0.18</v>
      </c>
      <c r="H292" s="1005">
        <f t="shared" si="29"/>
        <v>0</v>
      </c>
      <c r="I292" s="1005">
        <f t="shared" si="29"/>
        <v>0.66</v>
      </c>
      <c r="J292" s="1005">
        <f t="shared" si="29"/>
        <v>30.419999999999998</v>
      </c>
      <c r="K292" s="1006">
        <f t="shared" si="29"/>
        <v>31.080000000000002</v>
      </c>
      <c r="L292" s="1004">
        <f t="shared" si="29"/>
        <v>0.08</v>
      </c>
      <c r="M292" s="1005">
        <f t="shared" si="29"/>
        <v>12.870000000000001</v>
      </c>
      <c r="N292" s="1005">
        <f t="shared" si="29"/>
        <v>1.29</v>
      </c>
      <c r="O292" s="1005">
        <f t="shared" si="29"/>
        <v>0</v>
      </c>
      <c r="P292" s="1005">
        <f t="shared" si="29"/>
        <v>1.2</v>
      </c>
      <c r="Q292" s="1005">
        <f t="shared" si="29"/>
        <v>28.81</v>
      </c>
      <c r="R292" s="1006">
        <f t="shared" si="29"/>
        <v>30.01</v>
      </c>
      <c r="S292" s="952">
        <f>((R292/K292)-1)*100</f>
        <v>-3.4427284427284488</v>
      </c>
    </row>
    <row r="293" spans="1:19" ht="20.100000000000001" customHeight="1">
      <c r="A293" s="1049" t="s">
        <v>1524</v>
      </c>
      <c r="B293" s="1050"/>
      <c r="C293" s="1051"/>
      <c r="D293" s="647"/>
      <c r="E293" s="1004">
        <v>0.02</v>
      </c>
      <c r="F293" s="1005">
        <v>7.39</v>
      </c>
      <c r="G293" s="1005">
        <v>0.18</v>
      </c>
      <c r="H293" s="1005">
        <v>0</v>
      </c>
      <c r="I293" s="1005">
        <v>0.66</v>
      </c>
      <c r="J293" s="1005">
        <v>30.41</v>
      </c>
      <c r="K293" s="1006">
        <f>SUM(I293:J293)</f>
        <v>31.07</v>
      </c>
      <c r="L293" s="1004">
        <v>7.0000000000000007E-2</v>
      </c>
      <c r="M293" s="1005">
        <v>12.87</v>
      </c>
      <c r="N293" s="1005">
        <v>1.29</v>
      </c>
      <c r="O293" s="1005">
        <v>0</v>
      </c>
      <c r="P293" s="1005">
        <v>1.2</v>
      </c>
      <c r="Q293" s="1005">
        <v>28.8</v>
      </c>
      <c r="R293" s="1006">
        <f>SUM(N293:Q293)</f>
        <v>31.29</v>
      </c>
      <c r="S293" s="952">
        <f>((R293/K293)-1)*100</f>
        <v>0.70807853234631235</v>
      </c>
    </row>
    <row r="294" spans="1:19" ht="20.100000000000001" customHeight="1">
      <c r="A294" s="994"/>
      <c r="B294" s="995"/>
      <c r="C294" s="995"/>
      <c r="D294" s="996"/>
      <c r="E294" s="997"/>
      <c r="F294" s="997"/>
      <c r="G294" s="997"/>
      <c r="H294" s="997"/>
      <c r="I294" s="997"/>
      <c r="J294" s="998"/>
      <c r="K294" s="997"/>
      <c r="L294" s="997"/>
      <c r="M294" s="997"/>
      <c r="N294" s="997"/>
      <c r="O294" s="997"/>
      <c r="P294" s="997"/>
      <c r="Q294" s="998"/>
      <c r="R294" s="997"/>
      <c r="S294" s="999"/>
    </row>
    <row r="295" spans="1:19" ht="20.100000000000001" customHeight="1">
      <c r="A295" s="994"/>
      <c r="B295" s="995"/>
      <c r="C295" s="995"/>
      <c r="D295" s="996"/>
      <c r="E295" s="997"/>
      <c r="F295" s="997"/>
      <c r="G295" s="997"/>
      <c r="H295" s="997"/>
      <c r="I295" s="997"/>
      <c r="J295" s="998"/>
      <c r="K295" s="997"/>
      <c r="L295" s="997"/>
      <c r="M295" s="997"/>
      <c r="N295" s="997"/>
      <c r="O295" s="997"/>
      <c r="P295" s="997"/>
      <c r="Q295" s="998"/>
      <c r="R295" s="997"/>
      <c r="S295" s="999"/>
    </row>
    <row r="296" spans="1:19" ht="30" customHeight="1">
      <c r="A296" s="1072" t="s">
        <v>299</v>
      </c>
      <c r="B296" s="1063" t="s">
        <v>7</v>
      </c>
      <c r="C296" s="1064"/>
      <c r="D296" s="1058"/>
      <c r="E296" s="1064"/>
      <c r="F296" s="1064"/>
      <c r="G296" s="1064"/>
      <c r="H296" s="1064"/>
      <c r="I296" s="1064"/>
      <c r="J296" s="1064"/>
      <c r="K296" s="901"/>
      <c r="L296" s="1064"/>
      <c r="M296" s="1064"/>
      <c r="N296" s="1064"/>
      <c r="O296" s="1064"/>
      <c r="P296" s="1064"/>
      <c r="Q296" s="1064"/>
      <c r="R296" s="1064"/>
      <c r="S296" s="902"/>
    </row>
    <row r="297" spans="1:19" ht="20.100000000000001" customHeight="1">
      <c r="A297" s="1013"/>
      <c r="B297" s="1013"/>
      <c r="C297" s="1013"/>
      <c r="D297" s="1065"/>
      <c r="E297" s="1013"/>
      <c r="F297" s="1013"/>
      <c r="G297" s="1013"/>
      <c r="H297" s="1013"/>
      <c r="I297" s="1013"/>
      <c r="J297" s="1015"/>
      <c r="K297" s="1013"/>
      <c r="L297" s="1013"/>
      <c r="M297" s="1013"/>
      <c r="N297" s="1013"/>
      <c r="O297" s="1013"/>
      <c r="P297" s="1013"/>
      <c r="Q297" s="1015"/>
      <c r="R297" s="1013"/>
      <c r="S297" s="1016"/>
    </row>
    <row r="298" spans="1:19" ht="20.100000000000001" customHeight="1">
      <c r="A298" s="906"/>
      <c r="B298" s="907"/>
      <c r="C298" s="908"/>
      <c r="D298" s="909"/>
      <c r="E298" s="1386" t="s">
        <v>1467</v>
      </c>
      <c r="F298" s="1387"/>
      <c r="G298" s="1387"/>
      <c r="H298" s="1387"/>
      <c r="I298" s="1387"/>
      <c r="J298" s="1387"/>
      <c r="K298" s="1388"/>
      <c r="L298" s="1386" t="s">
        <v>1468</v>
      </c>
      <c r="M298" s="1387"/>
      <c r="N298" s="1387"/>
      <c r="O298" s="1387"/>
      <c r="P298" s="1387"/>
      <c r="Q298" s="1387"/>
      <c r="R298" s="1388"/>
      <c r="S298" s="910"/>
    </row>
    <row r="299" spans="1:19" ht="39.950000000000003" customHeight="1">
      <c r="A299" s="911" t="s">
        <v>248</v>
      </c>
      <c r="B299" s="912" t="s">
        <v>57</v>
      </c>
      <c r="C299" s="913" t="s">
        <v>249</v>
      </c>
      <c r="D299" s="914" t="s">
        <v>250</v>
      </c>
      <c r="E299" s="915" t="s">
        <v>1405</v>
      </c>
      <c r="F299" s="916" t="s">
        <v>1499</v>
      </c>
      <c r="G299" s="917" t="s">
        <v>1498</v>
      </c>
      <c r="H299" s="918" t="s">
        <v>1513</v>
      </c>
      <c r="I299" s="918" t="s">
        <v>1514</v>
      </c>
      <c r="J299" s="917" t="s">
        <v>1406</v>
      </c>
      <c r="K299" s="919" t="s">
        <v>1515</v>
      </c>
      <c r="L299" s="915" t="s">
        <v>1405</v>
      </c>
      <c r="M299" s="916" t="s">
        <v>1499</v>
      </c>
      <c r="N299" s="917" t="s">
        <v>1498</v>
      </c>
      <c r="O299" s="918" t="s">
        <v>1513</v>
      </c>
      <c r="P299" s="918" t="s">
        <v>1514</v>
      </c>
      <c r="Q299" s="917" t="s">
        <v>1406</v>
      </c>
      <c r="R299" s="919" t="s">
        <v>1515</v>
      </c>
      <c r="S299" s="920" t="s">
        <v>1140</v>
      </c>
    </row>
    <row r="300" spans="1:19" ht="20.100000000000001" customHeight="1">
      <c r="A300" s="660" t="s">
        <v>375</v>
      </c>
      <c r="B300" s="612" t="s">
        <v>506</v>
      </c>
      <c r="C300" s="499" t="s">
        <v>23</v>
      </c>
      <c r="D300" s="614" t="s">
        <v>128</v>
      </c>
      <c r="E300" s="1073" t="s">
        <v>1426</v>
      </c>
      <c r="F300" s="929">
        <v>0.42</v>
      </c>
      <c r="G300" s="929">
        <v>0</v>
      </c>
      <c r="H300" s="929">
        <v>0</v>
      </c>
      <c r="I300" s="929">
        <v>0</v>
      </c>
      <c r="J300" s="930">
        <v>1.17</v>
      </c>
      <c r="K300" s="931">
        <v>1.17</v>
      </c>
      <c r="L300" s="928">
        <v>0</v>
      </c>
      <c r="M300" s="929">
        <v>0</v>
      </c>
      <c r="N300" s="929">
        <v>0</v>
      </c>
      <c r="O300" s="929">
        <v>0</v>
      </c>
      <c r="P300" s="929">
        <v>0</v>
      </c>
      <c r="Q300" s="930">
        <v>1.42</v>
      </c>
      <c r="R300" s="931">
        <v>1.42</v>
      </c>
      <c r="S300" s="932">
        <f>((R300/K300)-1)*100</f>
        <v>21.367521367521359</v>
      </c>
    </row>
    <row r="301" spans="1:19" ht="20.100000000000001" customHeight="1">
      <c r="A301" s="660" t="s">
        <v>507</v>
      </c>
      <c r="B301" s="612" t="s">
        <v>508</v>
      </c>
      <c r="C301" s="499" t="s">
        <v>23</v>
      </c>
      <c r="D301" s="614" t="s">
        <v>128</v>
      </c>
      <c r="E301" s="1073" t="s">
        <v>1426</v>
      </c>
      <c r="F301" s="929">
        <v>3.38</v>
      </c>
      <c r="G301" s="929">
        <v>0</v>
      </c>
      <c r="H301" s="929">
        <v>0</v>
      </c>
      <c r="I301" s="929">
        <v>0</v>
      </c>
      <c r="J301" s="930">
        <v>1.06</v>
      </c>
      <c r="K301" s="931">
        <v>1.06</v>
      </c>
      <c r="L301" s="928">
        <v>0</v>
      </c>
      <c r="M301" s="929">
        <v>3.34</v>
      </c>
      <c r="N301" s="929">
        <v>0</v>
      </c>
      <c r="O301" s="929">
        <v>0</v>
      </c>
      <c r="P301" s="929">
        <v>0</v>
      </c>
      <c r="Q301" s="930">
        <v>0.52</v>
      </c>
      <c r="R301" s="931">
        <v>0.52</v>
      </c>
      <c r="S301" s="932">
        <f>((R301/K301)-1)*100</f>
        <v>-50.943396226415096</v>
      </c>
    </row>
    <row r="302" spans="1:19" ht="20.100000000000001" customHeight="1">
      <c r="A302" s="660" t="s">
        <v>242</v>
      </c>
      <c r="B302" s="612" t="s">
        <v>241</v>
      </c>
      <c r="C302" s="499" t="s">
        <v>23</v>
      </c>
      <c r="D302" s="614" t="s">
        <v>128</v>
      </c>
      <c r="E302" s="1073" t="s">
        <v>1426</v>
      </c>
      <c r="F302" s="929">
        <v>5.05</v>
      </c>
      <c r="G302" s="929">
        <v>0</v>
      </c>
      <c r="H302" s="929">
        <v>0</v>
      </c>
      <c r="I302" s="929">
        <v>0</v>
      </c>
      <c r="J302" s="930">
        <v>1.25</v>
      </c>
      <c r="K302" s="931">
        <v>1.25</v>
      </c>
      <c r="L302" s="928">
        <v>0</v>
      </c>
      <c r="M302" s="929">
        <v>5.07</v>
      </c>
      <c r="N302" s="929">
        <v>0</v>
      </c>
      <c r="O302" s="929">
        <v>0</v>
      </c>
      <c r="P302" s="929">
        <v>0</v>
      </c>
      <c r="Q302" s="930">
        <v>1.57</v>
      </c>
      <c r="R302" s="931">
        <v>1.57</v>
      </c>
      <c r="S302" s="932">
        <f>((R302/K302)-1)*100</f>
        <v>25.6</v>
      </c>
    </row>
    <row r="303" spans="1:19" ht="20.100000000000001" customHeight="1">
      <c r="A303" s="660" t="s">
        <v>53</v>
      </c>
      <c r="B303" s="612" t="s">
        <v>240</v>
      </c>
      <c r="C303" s="499" t="s">
        <v>23</v>
      </c>
      <c r="D303" s="614" t="s">
        <v>128</v>
      </c>
      <c r="E303" s="1073" t="s">
        <v>1426</v>
      </c>
      <c r="F303" s="929">
        <v>0</v>
      </c>
      <c r="G303" s="929">
        <v>0</v>
      </c>
      <c r="H303" s="929">
        <v>0</v>
      </c>
      <c r="I303" s="929">
        <v>0</v>
      </c>
      <c r="J303" s="930">
        <v>8.3699999999999992</v>
      </c>
      <c r="K303" s="931">
        <v>8.3699999999999992</v>
      </c>
      <c r="L303" s="928">
        <v>0</v>
      </c>
      <c r="M303" s="929">
        <v>0</v>
      </c>
      <c r="N303" s="929">
        <v>0</v>
      </c>
      <c r="O303" s="929">
        <v>0</v>
      </c>
      <c r="P303" s="929">
        <v>0</v>
      </c>
      <c r="Q303" s="930">
        <v>8.11</v>
      </c>
      <c r="R303" s="931">
        <v>8.11</v>
      </c>
      <c r="S303" s="932">
        <f>((R303/K303)-1)*100</f>
        <v>-3.1063321385901954</v>
      </c>
    </row>
    <row r="304" spans="1:19" ht="20.100000000000001" customHeight="1">
      <c r="A304" s="660" t="s">
        <v>317</v>
      </c>
      <c r="B304" s="612" t="s">
        <v>569</v>
      </c>
      <c r="C304" s="499" t="s">
        <v>23</v>
      </c>
      <c r="D304" s="614" t="s">
        <v>128</v>
      </c>
      <c r="E304" s="1073" t="s">
        <v>1426</v>
      </c>
      <c r="F304" s="1067">
        <v>0.28999999999999998</v>
      </c>
      <c r="G304" s="1067">
        <v>0</v>
      </c>
      <c r="H304" s="1067">
        <v>0</v>
      </c>
      <c r="I304" s="1067">
        <v>0</v>
      </c>
      <c r="J304" s="1068">
        <v>2.82</v>
      </c>
      <c r="K304" s="1069">
        <v>2.82</v>
      </c>
      <c r="L304" s="1066">
        <v>0</v>
      </c>
      <c r="M304" s="1067">
        <v>0</v>
      </c>
      <c r="N304" s="1067">
        <v>0</v>
      </c>
      <c r="O304" s="1067">
        <v>0</v>
      </c>
      <c r="P304" s="1067">
        <v>0</v>
      </c>
      <c r="Q304" s="1068">
        <v>2.9</v>
      </c>
      <c r="R304" s="1069">
        <v>2.9</v>
      </c>
      <c r="S304" s="1070">
        <f>((R304/K304)-1)*100</f>
        <v>2.8368794326241176</v>
      </c>
    </row>
    <row r="305" spans="1:19" ht="20.100000000000001" customHeight="1">
      <c r="A305" s="1071"/>
      <c r="B305" s="1074"/>
      <c r="C305" s="499"/>
      <c r="D305" s="663"/>
      <c r="E305" s="976"/>
      <c r="F305" s="943"/>
      <c r="G305" s="943"/>
      <c r="H305" s="943"/>
      <c r="I305" s="943"/>
      <c r="J305" s="944"/>
      <c r="K305" s="945"/>
      <c r="L305" s="942"/>
      <c r="M305" s="943"/>
      <c r="N305" s="943"/>
      <c r="O305" s="943"/>
      <c r="P305" s="943"/>
      <c r="Q305" s="944"/>
      <c r="R305" s="945"/>
      <c r="S305" s="946"/>
    </row>
    <row r="306" spans="1:19" ht="20.100000000000001" customHeight="1">
      <c r="A306" s="1049" t="s">
        <v>300</v>
      </c>
      <c r="B306" s="1050"/>
      <c r="C306" s="1051"/>
      <c r="D306" s="647"/>
      <c r="E306" s="1004">
        <f t="shared" ref="E306:R306" si="30">SUM(E300:E305)</f>
        <v>0</v>
      </c>
      <c r="F306" s="1005">
        <f t="shared" si="30"/>
        <v>9.1399999999999988</v>
      </c>
      <c r="G306" s="1005">
        <f t="shared" si="30"/>
        <v>0</v>
      </c>
      <c r="H306" s="1005">
        <f t="shared" si="30"/>
        <v>0</v>
      </c>
      <c r="I306" s="1005">
        <f t="shared" si="30"/>
        <v>0</v>
      </c>
      <c r="J306" s="1005">
        <f t="shared" si="30"/>
        <v>14.67</v>
      </c>
      <c r="K306" s="1006">
        <f t="shared" si="30"/>
        <v>14.67</v>
      </c>
      <c r="L306" s="1004">
        <f t="shared" si="30"/>
        <v>0</v>
      </c>
      <c r="M306" s="1005">
        <f t="shared" si="30"/>
        <v>8.41</v>
      </c>
      <c r="N306" s="1005">
        <f t="shared" si="30"/>
        <v>0</v>
      </c>
      <c r="O306" s="1005">
        <f t="shared" si="30"/>
        <v>0</v>
      </c>
      <c r="P306" s="1005">
        <f t="shared" si="30"/>
        <v>0</v>
      </c>
      <c r="Q306" s="1005">
        <f t="shared" si="30"/>
        <v>14.52</v>
      </c>
      <c r="R306" s="1006">
        <f t="shared" si="30"/>
        <v>14.52</v>
      </c>
      <c r="S306" s="952">
        <f>((R306/K306)-1)*100</f>
        <v>-1.0224948875255602</v>
      </c>
    </row>
    <row r="307" spans="1:19" ht="20.100000000000001" customHeight="1">
      <c r="A307" s="1049" t="s">
        <v>301</v>
      </c>
      <c r="B307" s="1050"/>
      <c r="C307" s="1051"/>
      <c r="D307" s="647"/>
      <c r="E307" s="1075">
        <v>0</v>
      </c>
      <c r="F307" s="1076">
        <v>9.1300000000000008</v>
      </c>
      <c r="G307" s="1076">
        <v>0</v>
      </c>
      <c r="H307" s="1076">
        <v>0</v>
      </c>
      <c r="I307" s="1076">
        <v>0</v>
      </c>
      <c r="J307" s="1076">
        <v>14.67</v>
      </c>
      <c r="K307" s="1077">
        <f>SUM(I307:J307)</f>
        <v>14.67</v>
      </c>
      <c r="L307" s="1075">
        <v>0</v>
      </c>
      <c r="M307" s="1076">
        <v>8.41</v>
      </c>
      <c r="N307" s="1076">
        <v>0</v>
      </c>
      <c r="O307" s="1076">
        <v>0</v>
      </c>
      <c r="P307" s="1076">
        <v>0</v>
      </c>
      <c r="Q307" s="1076">
        <v>14.52</v>
      </c>
      <c r="R307" s="1077">
        <f>SUM(N307:Q307)</f>
        <v>14.52</v>
      </c>
      <c r="S307" s="952">
        <f>((R307/K307)-1)*100</f>
        <v>-1.0224948875255602</v>
      </c>
    </row>
    <row r="308" spans="1:19" ht="20.100000000000001" customHeight="1">
      <c r="A308" s="994"/>
      <c r="B308" s="995"/>
      <c r="C308" s="995"/>
      <c r="D308" s="996"/>
      <c r="E308" s="997"/>
      <c r="F308" s="997"/>
      <c r="G308" s="997"/>
      <c r="H308" s="997"/>
      <c r="I308" s="997"/>
      <c r="J308" s="998"/>
      <c r="K308" s="997"/>
      <c r="L308" s="997"/>
      <c r="M308" s="997"/>
      <c r="N308" s="997"/>
      <c r="O308" s="997"/>
      <c r="P308" s="997"/>
      <c r="Q308" s="998"/>
      <c r="R308" s="997"/>
      <c r="S308" s="999"/>
    </row>
    <row r="309" spans="1:19" ht="30" customHeight="1">
      <c r="A309" s="897" t="s">
        <v>277</v>
      </c>
      <c r="B309" s="898" t="s">
        <v>1624</v>
      </c>
      <c r="C309" s="1078" t="s">
        <v>1629</v>
      </c>
      <c r="D309" s="900"/>
      <c r="E309" s="901"/>
      <c r="F309" s="901"/>
      <c r="G309" s="901"/>
      <c r="H309" s="901"/>
      <c r="I309" s="901"/>
      <c r="J309" s="901"/>
      <c r="K309" s="901"/>
      <c r="L309" s="901"/>
      <c r="M309" s="901"/>
      <c r="N309" s="901"/>
      <c r="O309" s="901"/>
      <c r="P309" s="901"/>
      <c r="Q309" s="901"/>
      <c r="R309" s="901"/>
      <c r="S309" s="902"/>
    </row>
    <row r="310" spans="1:19" ht="20.100000000000001" customHeight="1">
      <c r="A310" s="1013"/>
      <c r="B310" s="1013"/>
      <c r="C310" s="1013"/>
      <c r="D310" s="1014"/>
      <c r="E310" s="1013"/>
      <c r="F310" s="1013"/>
      <c r="G310" s="1013"/>
      <c r="H310" s="1013"/>
      <c r="I310" s="1013"/>
      <c r="J310" s="1015"/>
      <c r="K310" s="1013"/>
      <c r="L310" s="1013"/>
      <c r="M310" s="1013"/>
      <c r="N310" s="1013"/>
      <c r="O310" s="1013"/>
      <c r="P310" s="1013"/>
      <c r="Q310" s="1015"/>
      <c r="R310" s="1013"/>
      <c r="S310" s="1016"/>
    </row>
    <row r="311" spans="1:19" ht="20.100000000000001" customHeight="1">
      <c r="A311" s="906"/>
      <c r="B311" s="907"/>
      <c r="C311" s="908"/>
      <c r="D311" s="909"/>
      <c r="E311" s="1386" t="s">
        <v>1467</v>
      </c>
      <c r="F311" s="1387"/>
      <c r="G311" s="1387"/>
      <c r="H311" s="1387"/>
      <c r="I311" s="1387"/>
      <c r="J311" s="1387"/>
      <c r="K311" s="1388"/>
      <c r="L311" s="1386" t="s">
        <v>1468</v>
      </c>
      <c r="M311" s="1387"/>
      <c r="N311" s="1387"/>
      <c r="O311" s="1387"/>
      <c r="P311" s="1387"/>
      <c r="Q311" s="1387"/>
      <c r="R311" s="1388"/>
      <c r="S311" s="910"/>
    </row>
    <row r="312" spans="1:19" ht="39.950000000000003" customHeight="1">
      <c r="A312" s="911" t="s">
        <v>248</v>
      </c>
      <c r="B312" s="912" t="s">
        <v>57</v>
      </c>
      <c r="C312" s="913" t="s">
        <v>249</v>
      </c>
      <c r="D312" s="914" t="s">
        <v>250</v>
      </c>
      <c r="E312" s="915" t="s">
        <v>1405</v>
      </c>
      <c r="F312" s="916" t="s">
        <v>1499</v>
      </c>
      <c r="G312" s="917" t="s">
        <v>1498</v>
      </c>
      <c r="H312" s="918" t="s">
        <v>1513</v>
      </c>
      <c r="I312" s="918" t="s">
        <v>1514</v>
      </c>
      <c r="J312" s="917" t="s">
        <v>1406</v>
      </c>
      <c r="K312" s="919" t="s">
        <v>1515</v>
      </c>
      <c r="L312" s="915" t="s">
        <v>1405</v>
      </c>
      <c r="M312" s="916" t="s">
        <v>1499</v>
      </c>
      <c r="N312" s="917" t="s">
        <v>1498</v>
      </c>
      <c r="O312" s="918" t="s">
        <v>1513</v>
      </c>
      <c r="P312" s="918" t="s">
        <v>1514</v>
      </c>
      <c r="Q312" s="917" t="s">
        <v>1406</v>
      </c>
      <c r="R312" s="919" t="s">
        <v>1515</v>
      </c>
      <c r="S312" s="920" t="s">
        <v>1140</v>
      </c>
    </row>
    <row r="313" spans="1:19" ht="20.100000000000001" customHeight="1">
      <c r="A313" s="960" t="s">
        <v>253</v>
      </c>
      <c r="B313" s="961" t="s">
        <v>254</v>
      </c>
      <c r="C313" s="923" t="s">
        <v>60</v>
      </c>
      <c r="D313" s="647"/>
      <c r="E313" s="924" t="s">
        <v>60</v>
      </c>
      <c r="F313" s="925"/>
      <c r="G313" s="925"/>
      <c r="H313" s="925"/>
      <c r="I313" s="925"/>
      <c r="J313" s="1079" t="s">
        <v>60</v>
      </c>
      <c r="K313" s="926"/>
      <c r="L313" s="924" t="s">
        <v>60</v>
      </c>
      <c r="M313" s="925" t="s">
        <v>60</v>
      </c>
      <c r="N313" s="925"/>
      <c r="O313" s="925"/>
      <c r="P313" s="925"/>
      <c r="Q313" s="925"/>
      <c r="R313" s="926" t="s">
        <v>60</v>
      </c>
      <c r="S313" s="927"/>
    </row>
    <row r="314" spans="1:19" ht="20.100000000000001" customHeight="1">
      <c r="A314" s="497" t="s">
        <v>704</v>
      </c>
      <c r="B314" s="498" t="s">
        <v>705</v>
      </c>
      <c r="C314" s="499" t="s">
        <v>9</v>
      </c>
      <c r="D314" s="614" t="s">
        <v>127</v>
      </c>
      <c r="E314" s="928">
        <v>0</v>
      </c>
      <c r="F314" s="929">
        <v>0</v>
      </c>
      <c r="G314" s="929">
        <v>0.67</v>
      </c>
      <c r="H314" s="929">
        <v>0</v>
      </c>
      <c r="I314" s="929">
        <v>0</v>
      </c>
      <c r="J314" s="930">
        <v>1.25</v>
      </c>
      <c r="K314" s="931">
        <v>1.25</v>
      </c>
      <c r="L314" s="928">
        <v>0</v>
      </c>
      <c r="M314" s="929">
        <v>0.11</v>
      </c>
      <c r="N314" s="929">
        <v>0.55000000000000004</v>
      </c>
      <c r="O314" s="929">
        <v>0</v>
      </c>
      <c r="P314" s="929">
        <v>0</v>
      </c>
      <c r="Q314" s="930">
        <v>2.08</v>
      </c>
      <c r="R314" s="931">
        <v>2.08</v>
      </c>
      <c r="S314" s="932">
        <f t="shared" ref="S314:S353" si="31">((R314/K314)-1)*100</f>
        <v>66.40000000000002</v>
      </c>
    </row>
    <row r="315" spans="1:19" ht="20.100000000000001" customHeight="1">
      <c r="A315" s="497" t="s">
        <v>706</v>
      </c>
      <c r="B315" s="498" t="s">
        <v>707</v>
      </c>
      <c r="C315" s="499" t="s">
        <v>9</v>
      </c>
      <c r="D315" s="614" t="s">
        <v>127</v>
      </c>
      <c r="E315" s="928">
        <v>0</v>
      </c>
      <c r="F315" s="929">
        <v>0</v>
      </c>
      <c r="G315" s="929">
        <v>7.0000000000000007E-2</v>
      </c>
      <c r="H315" s="929">
        <v>0</v>
      </c>
      <c r="I315" s="929">
        <v>0</v>
      </c>
      <c r="J315" s="930">
        <v>0.26</v>
      </c>
      <c r="K315" s="931">
        <v>0.26</v>
      </c>
      <c r="L315" s="928">
        <v>0</v>
      </c>
      <c r="M315" s="929">
        <v>0</v>
      </c>
      <c r="N315" s="929">
        <v>0.24</v>
      </c>
      <c r="O315" s="929">
        <v>0</v>
      </c>
      <c r="P315" s="929">
        <v>0</v>
      </c>
      <c r="Q315" s="930">
        <v>0</v>
      </c>
      <c r="R315" s="931">
        <v>0</v>
      </c>
      <c r="S315" s="932">
        <f t="shared" si="31"/>
        <v>-100</v>
      </c>
    </row>
    <row r="316" spans="1:19" ht="20.100000000000001" customHeight="1">
      <c r="A316" s="497" t="s">
        <v>435</v>
      </c>
      <c r="B316" s="498" t="s">
        <v>436</v>
      </c>
      <c r="C316" s="499" t="s">
        <v>9</v>
      </c>
      <c r="D316" s="614" t="s">
        <v>127</v>
      </c>
      <c r="E316" s="928">
        <v>0</v>
      </c>
      <c r="F316" s="929">
        <v>0.19</v>
      </c>
      <c r="G316" s="929">
        <v>1.92</v>
      </c>
      <c r="H316" s="929">
        <v>0</v>
      </c>
      <c r="I316" s="929">
        <v>2.13</v>
      </c>
      <c r="J316" s="930">
        <v>5.0999999999999996</v>
      </c>
      <c r="K316" s="931">
        <v>7.2299999999999995</v>
      </c>
      <c r="L316" s="928">
        <v>0</v>
      </c>
      <c r="M316" s="929">
        <v>0.16</v>
      </c>
      <c r="N316" s="929">
        <v>2.5099999999999998</v>
      </c>
      <c r="O316" s="929">
        <v>0</v>
      </c>
      <c r="P316" s="929">
        <v>2.38</v>
      </c>
      <c r="Q316" s="930">
        <v>5.57</v>
      </c>
      <c r="R316" s="931">
        <v>7.95</v>
      </c>
      <c r="S316" s="932">
        <f t="shared" si="31"/>
        <v>9.9585062240663991</v>
      </c>
    </row>
    <row r="317" spans="1:19" ht="20.100000000000001" customHeight="1">
      <c r="A317" s="497" t="s">
        <v>347</v>
      </c>
      <c r="B317" s="498" t="s">
        <v>437</v>
      </c>
      <c r="C317" s="499" t="s">
        <v>9</v>
      </c>
      <c r="D317" s="614" t="s">
        <v>127</v>
      </c>
      <c r="E317" s="928">
        <v>0</v>
      </c>
      <c r="F317" s="929">
        <v>0.22</v>
      </c>
      <c r="G317" s="929">
        <v>0.59</v>
      </c>
      <c r="H317" s="929">
        <v>0</v>
      </c>
      <c r="I317" s="929">
        <v>0.31</v>
      </c>
      <c r="J317" s="930">
        <v>0.89</v>
      </c>
      <c r="K317" s="931">
        <v>1.2</v>
      </c>
      <c r="L317" s="928">
        <v>0</v>
      </c>
      <c r="M317" s="929">
        <v>0.19</v>
      </c>
      <c r="N317" s="929">
        <v>0.91</v>
      </c>
      <c r="O317" s="929">
        <v>0</v>
      </c>
      <c r="P317" s="929">
        <v>0</v>
      </c>
      <c r="Q317" s="930">
        <v>0.74</v>
      </c>
      <c r="R317" s="931">
        <v>0.74</v>
      </c>
      <c r="S317" s="932">
        <f t="shared" si="31"/>
        <v>-38.333333333333329</v>
      </c>
    </row>
    <row r="318" spans="1:19" ht="20.100000000000001" customHeight="1">
      <c r="A318" s="497" t="s">
        <v>708</v>
      </c>
      <c r="B318" s="498" t="s">
        <v>709</v>
      </c>
      <c r="C318" s="499" t="s">
        <v>9</v>
      </c>
      <c r="D318" s="614" t="s">
        <v>127</v>
      </c>
      <c r="E318" s="928">
        <v>0</v>
      </c>
      <c r="F318" s="929">
        <v>0.66</v>
      </c>
      <c r="G318" s="929">
        <v>0</v>
      </c>
      <c r="H318" s="929">
        <v>0</v>
      </c>
      <c r="I318" s="929">
        <v>0</v>
      </c>
      <c r="J318" s="930">
        <v>0</v>
      </c>
      <c r="K318" s="931">
        <v>0</v>
      </c>
      <c r="L318" s="928">
        <v>0</v>
      </c>
      <c r="M318" s="929">
        <v>0</v>
      </c>
      <c r="N318" s="929">
        <v>0</v>
      </c>
      <c r="O318" s="929">
        <v>0</v>
      </c>
      <c r="P318" s="929">
        <v>0</v>
      </c>
      <c r="Q318" s="930">
        <v>0</v>
      </c>
      <c r="R318" s="931">
        <v>0</v>
      </c>
      <c r="S318" s="932" t="e">
        <f t="shared" si="31"/>
        <v>#DIV/0!</v>
      </c>
    </row>
    <row r="319" spans="1:19" ht="20.100000000000001" customHeight="1">
      <c r="A319" s="497" t="s">
        <v>710</v>
      </c>
      <c r="B319" s="498" t="s">
        <v>711</v>
      </c>
      <c r="C319" s="499" t="s">
        <v>9</v>
      </c>
      <c r="D319" s="614" t="s">
        <v>127</v>
      </c>
      <c r="E319" s="928">
        <v>0</v>
      </c>
      <c r="F319" s="929">
        <v>0.31</v>
      </c>
      <c r="G319" s="929">
        <v>0</v>
      </c>
      <c r="H319" s="929">
        <v>0</v>
      </c>
      <c r="I319" s="929">
        <v>0</v>
      </c>
      <c r="J319" s="930">
        <v>0.88</v>
      </c>
      <c r="K319" s="931">
        <v>0.88</v>
      </c>
      <c r="L319" s="928">
        <v>0</v>
      </c>
      <c r="M319" s="929">
        <v>0</v>
      </c>
      <c r="N319" s="929">
        <v>0</v>
      </c>
      <c r="O319" s="929">
        <v>0</v>
      </c>
      <c r="P319" s="929">
        <v>0</v>
      </c>
      <c r="Q319" s="930">
        <v>0</v>
      </c>
      <c r="R319" s="931">
        <v>0</v>
      </c>
      <c r="S319" s="932">
        <f t="shared" si="31"/>
        <v>-100</v>
      </c>
    </row>
    <row r="320" spans="1:19" ht="20.100000000000001" customHeight="1">
      <c r="A320" s="497" t="s">
        <v>521</v>
      </c>
      <c r="B320" s="498" t="s">
        <v>553</v>
      </c>
      <c r="C320" s="499" t="s">
        <v>9</v>
      </c>
      <c r="D320" s="614" t="s">
        <v>127</v>
      </c>
      <c r="E320" s="928">
        <v>0</v>
      </c>
      <c r="F320" s="929">
        <v>0.02</v>
      </c>
      <c r="G320" s="929">
        <v>0.43</v>
      </c>
      <c r="H320" s="929">
        <v>0</v>
      </c>
      <c r="I320" s="929">
        <v>0.14000000000000001</v>
      </c>
      <c r="J320" s="930">
        <v>2.1</v>
      </c>
      <c r="K320" s="931">
        <v>2.2400000000000002</v>
      </c>
      <c r="L320" s="928">
        <v>0</v>
      </c>
      <c r="M320" s="929">
        <v>0</v>
      </c>
      <c r="N320" s="929">
        <v>0.28999999999999998</v>
      </c>
      <c r="O320" s="929">
        <v>0</v>
      </c>
      <c r="P320" s="929">
        <v>0.65</v>
      </c>
      <c r="Q320" s="930">
        <v>1.53</v>
      </c>
      <c r="R320" s="931">
        <v>2.1800000000000002</v>
      </c>
      <c r="S320" s="932">
        <f t="shared" si="31"/>
        <v>-2.6785714285714302</v>
      </c>
    </row>
    <row r="321" spans="1:19" ht="20.100000000000001" customHeight="1">
      <c r="A321" s="497" t="s">
        <v>76</v>
      </c>
      <c r="B321" s="498" t="s">
        <v>185</v>
      </c>
      <c r="C321" s="499" t="s">
        <v>9</v>
      </c>
      <c r="D321" s="653" t="s">
        <v>1114</v>
      </c>
      <c r="E321" s="928">
        <v>0.01</v>
      </c>
      <c r="F321" s="929">
        <v>0</v>
      </c>
      <c r="G321" s="929">
        <v>0.65</v>
      </c>
      <c r="H321" s="929">
        <v>0</v>
      </c>
      <c r="I321" s="929">
        <v>0.86</v>
      </c>
      <c r="J321" s="930">
        <v>1.93</v>
      </c>
      <c r="K321" s="931">
        <v>2.79</v>
      </c>
      <c r="L321" s="928">
        <v>0.01</v>
      </c>
      <c r="M321" s="929">
        <v>0</v>
      </c>
      <c r="N321" s="929">
        <v>0.91</v>
      </c>
      <c r="O321" s="929">
        <v>0</v>
      </c>
      <c r="P321" s="929">
        <v>0.93</v>
      </c>
      <c r="Q321" s="930">
        <v>2.13</v>
      </c>
      <c r="R321" s="931">
        <v>3.06</v>
      </c>
      <c r="S321" s="932">
        <f t="shared" si="31"/>
        <v>9.6774193548387011</v>
      </c>
    </row>
    <row r="322" spans="1:19" ht="20.100000000000001" customHeight="1">
      <c r="A322" s="497" t="s">
        <v>712</v>
      </c>
      <c r="B322" s="498" t="s">
        <v>713</v>
      </c>
      <c r="C322" s="499" t="s">
        <v>9</v>
      </c>
      <c r="D322" s="614" t="s">
        <v>127</v>
      </c>
      <c r="E322" s="928">
        <v>0</v>
      </c>
      <c r="F322" s="929">
        <v>0</v>
      </c>
      <c r="G322" s="929">
        <v>0.33</v>
      </c>
      <c r="H322" s="929">
        <v>0</v>
      </c>
      <c r="I322" s="929">
        <v>0.12</v>
      </c>
      <c r="J322" s="930">
        <v>0.36</v>
      </c>
      <c r="K322" s="931">
        <v>0.48</v>
      </c>
      <c r="L322" s="928">
        <v>0</v>
      </c>
      <c r="M322" s="929">
        <v>0</v>
      </c>
      <c r="N322" s="929">
        <v>0.46</v>
      </c>
      <c r="O322" s="929">
        <v>0</v>
      </c>
      <c r="P322" s="929">
        <v>0</v>
      </c>
      <c r="Q322" s="930">
        <v>0.67</v>
      </c>
      <c r="R322" s="931">
        <v>0.67</v>
      </c>
      <c r="S322" s="932">
        <f t="shared" si="31"/>
        <v>39.58333333333335</v>
      </c>
    </row>
    <row r="323" spans="1:19" ht="20.100000000000001" customHeight="1">
      <c r="A323" s="497" t="s">
        <v>69</v>
      </c>
      <c r="B323" s="498" t="s">
        <v>181</v>
      </c>
      <c r="C323" s="499" t="s">
        <v>9</v>
      </c>
      <c r="D323" s="614" t="s">
        <v>127</v>
      </c>
      <c r="E323" s="928">
        <v>0</v>
      </c>
      <c r="F323" s="929">
        <v>0.32</v>
      </c>
      <c r="G323" s="929">
        <v>2.65</v>
      </c>
      <c r="H323" s="929">
        <v>0</v>
      </c>
      <c r="I323" s="929">
        <v>0.28000000000000003</v>
      </c>
      <c r="J323" s="930">
        <v>8.11</v>
      </c>
      <c r="K323" s="931">
        <v>8.3899999999999988</v>
      </c>
      <c r="L323" s="928">
        <v>0</v>
      </c>
      <c r="M323" s="929">
        <v>0.42</v>
      </c>
      <c r="N323" s="929">
        <v>1.1200000000000001</v>
      </c>
      <c r="O323" s="929">
        <v>0</v>
      </c>
      <c r="P323" s="929">
        <v>0.43</v>
      </c>
      <c r="Q323" s="930">
        <v>6.38</v>
      </c>
      <c r="R323" s="931">
        <v>6.81</v>
      </c>
      <c r="S323" s="932">
        <f t="shared" si="31"/>
        <v>-18.83194278903456</v>
      </c>
    </row>
    <row r="324" spans="1:19" ht="20.100000000000001" customHeight="1">
      <c r="A324" s="497" t="s">
        <v>714</v>
      </c>
      <c r="B324" s="498" t="s">
        <v>715</v>
      </c>
      <c r="C324" s="499" t="s">
        <v>9</v>
      </c>
      <c r="D324" s="614" t="s">
        <v>127</v>
      </c>
      <c r="E324" s="928">
        <v>0</v>
      </c>
      <c r="F324" s="929">
        <v>0.47</v>
      </c>
      <c r="G324" s="929">
        <v>0</v>
      </c>
      <c r="H324" s="929">
        <v>0</v>
      </c>
      <c r="I324" s="929">
        <v>0</v>
      </c>
      <c r="J324" s="930">
        <v>0.28000000000000003</v>
      </c>
      <c r="K324" s="931">
        <v>0.28000000000000003</v>
      </c>
      <c r="L324" s="928">
        <v>0</v>
      </c>
      <c r="M324" s="929">
        <v>0</v>
      </c>
      <c r="N324" s="929">
        <v>0</v>
      </c>
      <c r="O324" s="929">
        <v>0</v>
      </c>
      <c r="P324" s="929">
        <v>0</v>
      </c>
      <c r="Q324" s="930">
        <v>0</v>
      </c>
      <c r="R324" s="931">
        <v>0</v>
      </c>
      <c r="S324" s="932">
        <f t="shared" si="31"/>
        <v>-100</v>
      </c>
    </row>
    <row r="325" spans="1:19" ht="20.100000000000001" customHeight="1">
      <c r="A325" s="497" t="s">
        <v>716</v>
      </c>
      <c r="B325" s="498" t="s">
        <v>717</v>
      </c>
      <c r="C325" s="499" t="s">
        <v>9</v>
      </c>
      <c r="D325" s="614" t="s">
        <v>127</v>
      </c>
      <c r="E325" s="928">
        <v>0</v>
      </c>
      <c r="F325" s="929">
        <v>0.22</v>
      </c>
      <c r="G325" s="929">
        <v>0</v>
      </c>
      <c r="H325" s="929">
        <v>0</v>
      </c>
      <c r="I325" s="929">
        <v>0</v>
      </c>
      <c r="J325" s="930">
        <v>1.33</v>
      </c>
      <c r="K325" s="931">
        <v>1.33</v>
      </c>
      <c r="L325" s="928">
        <v>0</v>
      </c>
      <c r="M325" s="929">
        <v>0</v>
      </c>
      <c r="N325" s="929">
        <v>0.85</v>
      </c>
      <c r="O325" s="929">
        <v>0</v>
      </c>
      <c r="P325" s="929">
        <v>0.14000000000000001</v>
      </c>
      <c r="Q325" s="930">
        <v>0.3</v>
      </c>
      <c r="R325" s="931">
        <v>0.44</v>
      </c>
      <c r="S325" s="932">
        <f t="shared" si="31"/>
        <v>-66.917293233082702</v>
      </c>
    </row>
    <row r="326" spans="1:19" ht="20.100000000000001" customHeight="1">
      <c r="A326" s="497" t="s">
        <v>522</v>
      </c>
      <c r="B326" s="498" t="s">
        <v>554</v>
      </c>
      <c r="C326" s="499" t="s">
        <v>9</v>
      </c>
      <c r="D326" s="614" t="s">
        <v>127</v>
      </c>
      <c r="E326" s="928">
        <v>0</v>
      </c>
      <c r="F326" s="929">
        <v>0.33</v>
      </c>
      <c r="G326" s="929">
        <v>0.47</v>
      </c>
      <c r="H326" s="929">
        <v>0</v>
      </c>
      <c r="I326" s="929">
        <v>0.36</v>
      </c>
      <c r="J326" s="930">
        <v>1.67</v>
      </c>
      <c r="K326" s="931">
        <v>2.0299999999999998</v>
      </c>
      <c r="L326" s="928">
        <v>0</v>
      </c>
      <c r="M326" s="929">
        <v>0.6</v>
      </c>
      <c r="N326" s="929">
        <v>1.52</v>
      </c>
      <c r="O326" s="929">
        <v>0</v>
      </c>
      <c r="P326" s="929">
        <v>0.24</v>
      </c>
      <c r="Q326" s="930">
        <v>2.4500000000000002</v>
      </c>
      <c r="R326" s="931">
        <v>2.6900000000000004</v>
      </c>
      <c r="S326" s="932">
        <f t="shared" si="31"/>
        <v>32.512315270935986</v>
      </c>
    </row>
    <row r="327" spans="1:19" ht="20.100000000000001" customHeight="1">
      <c r="A327" s="497" t="s">
        <v>718</v>
      </c>
      <c r="B327" s="498" t="s">
        <v>719</v>
      </c>
      <c r="C327" s="499" t="s">
        <v>9</v>
      </c>
      <c r="D327" s="614" t="s">
        <v>127</v>
      </c>
      <c r="E327" s="928">
        <v>0</v>
      </c>
      <c r="F327" s="929">
        <v>0</v>
      </c>
      <c r="G327" s="929">
        <v>0.16</v>
      </c>
      <c r="H327" s="929">
        <v>0</v>
      </c>
      <c r="I327" s="929">
        <v>0</v>
      </c>
      <c r="J327" s="930">
        <v>0.68</v>
      </c>
      <c r="K327" s="931">
        <v>0.68</v>
      </c>
      <c r="L327" s="928">
        <v>0</v>
      </c>
      <c r="M327" s="929">
        <v>0</v>
      </c>
      <c r="N327" s="929">
        <v>0.14000000000000001</v>
      </c>
      <c r="O327" s="929">
        <v>0</v>
      </c>
      <c r="P327" s="929">
        <v>0.05</v>
      </c>
      <c r="Q327" s="930">
        <v>0.74</v>
      </c>
      <c r="R327" s="931">
        <v>0.79</v>
      </c>
      <c r="S327" s="932">
        <f t="shared" si="31"/>
        <v>16.176470588235283</v>
      </c>
    </row>
    <row r="328" spans="1:19" ht="20.100000000000001" customHeight="1">
      <c r="A328" s="497" t="s">
        <v>720</v>
      </c>
      <c r="B328" s="498" t="s">
        <v>721</v>
      </c>
      <c r="C328" s="499" t="s">
        <v>9</v>
      </c>
      <c r="D328" s="614" t="s">
        <v>127</v>
      </c>
      <c r="E328" s="928">
        <v>0</v>
      </c>
      <c r="F328" s="929">
        <v>0</v>
      </c>
      <c r="G328" s="929">
        <v>0</v>
      </c>
      <c r="H328" s="929">
        <v>0</v>
      </c>
      <c r="I328" s="929">
        <v>0</v>
      </c>
      <c r="J328" s="930">
        <v>0.19</v>
      </c>
      <c r="K328" s="931">
        <v>0.19</v>
      </c>
      <c r="L328" s="928">
        <v>0</v>
      </c>
      <c r="M328" s="929">
        <v>0</v>
      </c>
      <c r="N328" s="929">
        <v>0</v>
      </c>
      <c r="O328" s="929">
        <v>0</v>
      </c>
      <c r="P328" s="929">
        <v>0</v>
      </c>
      <c r="Q328" s="930">
        <v>0</v>
      </c>
      <c r="R328" s="931">
        <v>0</v>
      </c>
      <c r="S328" s="932">
        <f t="shared" si="31"/>
        <v>-100</v>
      </c>
    </row>
    <row r="329" spans="1:19" ht="20.100000000000001" customHeight="1">
      <c r="A329" s="497" t="s">
        <v>722</v>
      </c>
      <c r="B329" s="498" t="s">
        <v>723</v>
      </c>
      <c r="C329" s="499" t="s">
        <v>9</v>
      </c>
      <c r="D329" s="614" t="s">
        <v>127</v>
      </c>
      <c r="E329" s="928">
        <v>0</v>
      </c>
      <c r="F329" s="929">
        <v>0</v>
      </c>
      <c r="G329" s="929">
        <v>0.92</v>
      </c>
      <c r="H329" s="929">
        <v>0</v>
      </c>
      <c r="I329" s="929">
        <v>0</v>
      </c>
      <c r="J329" s="930">
        <v>1.52</v>
      </c>
      <c r="K329" s="931">
        <v>1.52</v>
      </c>
      <c r="L329" s="928">
        <v>0</v>
      </c>
      <c r="M329" s="929">
        <v>0.22</v>
      </c>
      <c r="N329" s="929">
        <v>1.6</v>
      </c>
      <c r="O329" s="929">
        <v>0</v>
      </c>
      <c r="P329" s="929">
        <v>0.21</v>
      </c>
      <c r="Q329" s="930">
        <v>3.14</v>
      </c>
      <c r="R329" s="931">
        <v>3.35</v>
      </c>
      <c r="S329" s="932">
        <f t="shared" si="31"/>
        <v>120.39473684210526</v>
      </c>
    </row>
    <row r="330" spans="1:19" ht="20.100000000000001" customHeight="1">
      <c r="A330" s="497" t="s">
        <v>915</v>
      </c>
      <c r="B330" s="498" t="s">
        <v>916</v>
      </c>
      <c r="C330" s="499" t="s">
        <v>904</v>
      </c>
      <c r="D330" s="614" t="s">
        <v>1114</v>
      </c>
      <c r="E330" s="928">
        <v>0</v>
      </c>
      <c r="F330" s="929">
        <v>7.0000000000000007E-2</v>
      </c>
      <c r="G330" s="929">
        <v>0</v>
      </c>
      <c r="H330" s="929">
        <v>0</v>
      </c>
      <c r="I330" s="929">
        <v>0</v>
      </c>
      <c r="J330" s="930">
        <v>0.04</v>
      </c>
      <c r="K330" s="931">
        <v>0.04</v>
      </c>
      <c r="L330" s="928">
        <v>0</v>
      </c>
      <c r="M330" s="929">
        <v>0</v>
      </c>
      <c r="N330" s="929">
        <v>0</v>
      </c>
      <c r="O330" s="929">
        <v>0</v>
      </c>
      <c r="P330" s="929">
        <v>0</v>
      </c>
      <c r="Q330" s="930">
        <v>0</v>
      </c>
      <c r="R330" s="931">
        <v>0</v>
      </c>
      <c r="S330" s="932">
        <f t="shared" si="31"/>
        <v>-100</v>
      </c>
    </row>
    <row r="331" spans="1:19" ht="20.100000000000001" customHeight="1">
      <c r="A331" s="497" t="s">
        <v>0</v>
      </c>
      <c r="B331" s="498" t="s">
        <v>183</v>
      </c>
      <c r="C331" s="499" t="s">
        <v>9</v>
      </c>
      <c r="D331" s="614" t="s">
        <v>1114</v>
      </c>
      <c r="E331" s="928">
        <v>7.0000000000000007E-2</v>
      </c>
      <c r="F331" s="929">
        <v>2.5299999999999998</v>
      </c>
      <c r="G331" s="929">
        <v>5.75</v>
      </c>
      <c r="H331" s="929">
        <v>0</v>
      </c>
      <c r="I331" s="929">
        <v>6.87</v>
      </c>
      <c r="J331" s="930">
        <v>26.42</v>
      </c>
      <c r="K331" s="931">
        <v>33.29</v>
      </c>
      <c r="L331" s="928">
        <v>0.05</v>
      </c>
      <c r="M331" s="929">
        <v>0.77</v>
      </c>
      <c r="N331" s="929">
        <v>3.51</v>
      </c>
      <c r="O331" s="929">
        <v>0</v>
      </c>
      <c r="P331" s="929">
        <v>11.32</v>
      </c>
      <c r="Q331" s="930">
        <v>19.920000000000002</v>
      </c>
      <c r="R331" s="931">
        <v>31.240000000000002</v>
      </c>
      <c r="S331" s="932">
        <f t="shared" si="31"/>
        <v>-6.1580054070291323</v>
      </c>
    </row>
    <row r="332" spans="1:19" ht="20.100000000000001" customHeight="1">
      <c r="A332" s="497" t="s">
        <v>382</v>
      </c>
      <c r="B332" s="498" t="s">
        <v>440</v>
      </c>
      <c r="C332" s="499" t="s">
        <v>9</v>
      </c>
      <c r="D332" s="614" t="s">
        <v>127</v>
      </c>
      <c r="E332" s="928">
        <v>0</v>
      </c>
      <c r="F332" s="929">
        <v>0</v>
      </c>
      <c r="G332" s="929">
        <v>0.47</v>
      </c>
      <c r="H332" s="929">
        <v>0</v>
      </c>
      <c r="I332" s="929">
        <v>0.51</v>
      </c>
      <c r="J332" s="930">
        <v>2.36</v>
      </c>
      <c r="K332" s="931">
        <v>2.87</v>
      </c>
      <c r="L332" s="928">
        <v>0</v>
      </c>
      <c r="M332" s="929">
        <v>0</v>
      </c>
      <c r="N332" s="929">
        <v>0.49</v>
      </c>
      <c r="O332" s="929">
        <v>0</v>
      </c>
      <c r="P332" s="929">
        <v>0.43</v>
      </c>
      <c r="Q332" s="930">
        <v>1.1599999999999999</v>
      </c>
      <c r="R332" s="931">
        <v>1.5899999999999999</v>
      </c>
      <c r="S332" s="932">
        <f t="shared" si="31"/>
        <v>-44.599303135888512</v>
      </c>
    </row>
    <row r="333" spans="1:19" ht="20.100000000000001" customHeight="1">
      <c r="A333" s="497" t="s">
        <v>348</v>
      </c>
      <c r="B333" s="498" t="s">
        <v>441</v>
      </c>
      <c r="C333" s="499" t="s">
        <v>9</v>
      </c>
      <c r="D333" s="614" t="s">
        <v>127</v>
      </c>
      <c r="E333" s="928">
        <v>0.03</v>
      </c>
      <c r="F333" s="929">
        <v>0.04</v>
      </c>
      <c r="G333" s="929">
        <v>0.04</v>
      </c>
      <c r="H333" s="929">
        <v>0</v>
      </c>
      <c r="I333" s="929">
        <v>0</v>
      </c>
      <c r="J333" s="930">
        <v>0.5</v>
      </c>
      <c r="K333" s="931">
        <v>0.5</v>
      </c>
      <c r="L333" s="928">
        <v>0.04</v>
      </c>
      <c r="M333" s="929">
        <v>0.14000000000000001</v>
      </c>
      <c r="N333" s="929">
        <v>0.15</v>
      </c>
      <c r="O333" s="929">
        <v>0</v>
      </c>
      <c r="P333" s="929">
        <v>0</v>
      </c>
      <c r="Q333" s="930">
        <v>0.32</v>
      </c>
      <c r="R333" s="931">
        <v>0.32</v>
      </c>
      <c r="S333" s="932">
        <f t="shared" si="31"/>
        <v>-36</v>
      </c>
    </row>
    <row r="334" spans="1:19" ht="20.100000000000001" customHeight="1">
      <c r="A334" s="497" t="s">
        <v>442</v>
      </c>
      <c r="B334" s="498" t="s">
        <v>443</v>
      </c>
      <c r="C334" s="499" t="s">
        <v>9</v>
      </c>
      <c r="D334" s="614" t="s">
        <v>127</v>
      </c>
      <c r="E334" s="928">
        <v>0</v>
      </c>
      <c r="F334" s="929">
        <v>0</v>
      </c>
      <c r="G334" s="929">
        <v>1.7</v>
      </c>
      <c r="H334" s="929">
        <v>0</v>
      </c>
      <c r="I334" s="929">
        <v>1.5</v>
      </c>
      <c r="J334" s="930">
        <v>3.27</v>
      </c>
      <c r="K334" s="931">
        <v>4.7699999999999996</v>
      </c>
      <c r="L334" s="928">
        <v>0</v>
      </c>
      <c r="M334" s="929">
        <v>0</v>
      </c>
      <c r="N334" s="929">
        <v>1.03</v>
      </c>
      <c r="O334" s="929">
        <v>0</v>
      </c>
      <c r="P334" s="929">
        <v>1.1599999999999999</v>
      </c>
      <c r="Q334" s="930">
        <v>3.88</v>
      </c>
      <c r="R334" s="931">
        <v>5.04</v>
      </c>
      <c r="S334" s="932">
        <f t="shared" si="31"/>
        <v>5.660377358490587</v>
      </c>
    </row>
    <row r="335" spans="1:19" ht="20.100000000000001" customHeight="1">
      <c r="A335" s="497" t="s">
        <v>724</v>
      </c>
      <c r="B335" s="498" t="s">
        <v>725</v>
      </c>
      <c r="C335" s="499" t="s">
        <v>9</v>
      </c>
      <c r="D335" s="614" t="s">
        <v>127</v>
      </c>
      <c r="E335" s="928">
        <v>0</v>
      </c>
      <c r="F335" s="929">
        <v>0.17</v>
      </c>
      <c r="G335" s="929">
        <v>0</v>
      </c>
      <c r="H335" s="929">
        <v>0</v>
      </c>
      <c r="I335" s="929">
        <v>0</v>
      </c>
      <c r="J335" s="930">
        <v>0.6</v>
      </c>
      <c r="K335" s="931">
        <v>0.6</v>
      </c>
      <c r="L335" s="928">
        <v>0</v>
      </c>
      <c r="M335" s="929">
        <v>0</v>
      </c>
      <c r="N335" s="929">
        <v>0</v>
      </c>
      <c r="O335" s="929">
        <v>0</v>
      </c>
      <c r="P335" s="929">
        <v>0</v>
      </c>
      <c r="Q335" s="930">
        <v>0</v>
      </c>
      <c r="R335" s="931">
        <v>0</v>
      </c>
      <c r="S335" s="932">
        <f t="shared" si="31"/>
        <v>-100</v>
      </c>
    </row>
    <row r="336" spans="1:19" ht="20.100000000000001" customHeight="1">
      <c r="A336" s="497" t="s">
        <v>726</v>
      </c>
      <c r="B336" s="498" t="s">
        <v>727</v>
      </c>
      <c r="C336" s="499" t="s">
        <v>9</v>
      </c>
      <c r="D336" s="614" t="s">
        <v>127</v>
      </c>
      <c r="E336" s="928">
        <v>0</v>
      </c>
      <c r="F336" s="929">
        <v>0.38</v>
      </c>
      <c r="G336" s="929">
        <v>0</v>
      </c>
      <c r="H336" s="929">
        <v>0</v>
      </c>
      <c r="I336" s="929">
        <v>0</v>
      </c>
      <c r="J336" s="930">
        <v>0.25</v>
      </c>
      <c r="K336" s="931">
        <v>0.25</v>
      </c>
      <c r="L336" s="928">
        <v>0</v>
      </c>
      <c r="M336" s="929">
        <v>0</v>
      </c>
      <c r="N336" s="929">
        <v>0</v>
      </c>
      <c r="O336" s="929">
        <v>0</v>
      </c>
      <c r="P336" s="929">
        <v>0</v>
      </c>
      <c r="Q336" s="930">
        <v>0</v>
      </c>
      <c r="R336" s="931">
        <v>0</v>
      </c>
      <c r="S336" s="932">
        <f t="shared" si="31"/>
        <v>-100</v>
      </c>
    </row>
    <row r="337" spans="1:19" ht="20.100000000000001" customHeight="1">
      <c r="A337" s="497" t="s">
        <v>349</v>
      </c>
      <c r="B337" s="498" t="s">
        <v>1121</v>
      </c>
      <c r="C337" s="499" t="s">
        <v>9</v>
      </c>
      <c r="D337" s="614" t="s">
        <v>127</v>
      </c>
      <c r="E337" s="928">
        <v>0</v>
      </c>
      <c r="F337" s="929">
        <v>0.26</v>
      </c>
      <c r="G337" s="929">
        <v>0.66</v>
      </c>
      <c r="H337" s="929">
        <v>0</v>
      </c>
      <c r="I337" s="929">
        <v>0.1</v>
      </c>
      <c r="J337" s="930">
        <v>1.29</v>
      </c>
      <c r="K337" s="931">
        <v>1.3900000000000001</v>
      </c>
      <c r="L337" s="928">
        <v>0</v>
      </c>
      <c r="M337" s="929">
        <v>0</v>
      </c>
      <c r="N337" s="929">
        <v>0</v>
      </c>
      <c r="O337" s="929">
        <v>0</v>
      </c>
      <c r="P337" s="929">
        <v>0</v>
      </c>
      <c r="Q337" s="930">
        <v>0</v>
      </c>
      <c r="R337" s="931">
        <v>0</v>
      </c>
      <c r="S337" s="932">
        <f t="shared" si="31"/>
        <v>-100</v>
      </c>
    </row>
    <row r="338" spans="1:19" ht="20.100000000000001" customHeight="1">
      <c r="A338" s="497" t="s">
        <v>892</v>
      </c>
      <c r="B338" s="498" t="s">
        <v>893</v>
      </c>
      <c r="C338" s="499" t="s">
        <v>9</v>
      </c>
      <c r="D338" s="614" t="s">
        <v>1114</v>
      </c>
      <c r="E338" s="928">
        <v>0</v>
      </c>
      <c r="F338" s="929">
        <v>0</v>
      </c>
      <c r="G338" s="929">
        <v>7.0000000000000007E-2</v>
      </c>
      <c r="H338" s="929">
        <v>0</v>
      </c>
      <c r="I338" s="929">
        <v>0</v>
      </c>
      <c r="J338" s="930">
        <v>0.14000000000000001</v>
      </c>
      <c r="K338" s="931">
        <v>0.14000000000000001</v>
      </c>
      <c r="L338" s="928">
        <v>0</v>
      </c>
      <c r="M338" s="929">
        <v>0</v>
      </c>
      <c r="N338" s="929">
        <v>0.1</v>
      </c>
      <c r="O338" s="929">
        <v>0</v>
      </c>
      <c r="P338" s="929">
        <v>0</v>
      </c>
      <c r="Q338" s="930">
        <v>0.23</v>
      </c>
      <c r="R338" s="931">
        <v>0.23</v>
      </c>
      <c r="S338" s="932">
        <f t="shared" si="31"/>
        <v>64.285714285714278</v>
      </c>
    </row>
    <row r="339" spans="1:19" ht="20.100000000000001" customHeight="1">
      <c r="A339" s="497" t="s">
        <v>407</v>
      </c>
      <c r="B339" s="498" t="s">
        <v>417</v>
      </c>
      <c r="C339" s="499" t="s">
        <v>9</v>
      </c>
      <c r="D339" s="614" t="s">
        <v>127</v>
      </c>
      <c r="E339" s="928">
        <v>0</v>
      </c>
      <c r="F339" s="929">
        <v>0.09</v>
      </c>
      <c r="G339" s="929">
        <v>1.32</v>
      </c>
      <c r="H339" s="929">
        <v>0</v>
      </c>
      <c r="I339" s="929">
        <v>1.19</v>
      </c>
      <c r="J339" s="930">
        <v>6.4</v>
      </c>
      <c r="K339" s="931">
        <v>7.59</v>
      </c>
      <c r="L339" s="928">
        <v>0</v>
      </c>
      <c r="M339" s="929">
        <v>0.23</v>
      </c>
      <c r="N339" s="929">
        <v>2.54</v>
      </c>
      <c r="O339" s="929">
        <v>0</v>
      </c>
      <c r="P339" s="929">
        <v>1.86</v>
      </c>
      <c r="Q339" s="930">
        <v>2.65</v>
      </c>
      <c r="R339" s="931">
        <v>4.51</v>
      </c>
      <c r="S339" s="932">
        <f t="shared" si="31"/>
        <v>-40.579710144927539</v>
      </c>
    </row>
    <row r="340" spans="1:19" ht="20.100000000000001" customHeight="1">
      <c r="A340" s="497" t="s">
        <v>525</v>
      </c>
      <c r="B340" s="498" t="s">
        <v>555</v>
      </c>
      <c r="C340" s="499" t="s">
        <v>9</v>
      </c>
      <c r="D340" s="614" t="s">
        <v>127</v>
      </c>
      <c r="E340" s="928">
        <v>0</v>
      </c>
      <c r="F340" s="929">
        <v>0</v>
      </c>
      <c r="G340" s="929">
        <v>0.15</v>
      </c>
      <c r="H340" s="929">
        <v>0</v>
      </c>
      <c r="I340" s="929">
        <v>0.36</v>
      </c>
      <c r="J340" s="930">
        <v>0.8</v>
      </c>
      <c r="K340" s="931">
        <v>1.1600000000000001</v>
      </c>
      <c r="L340" s="928">
        <v>0</v>
      </c>
      <c r="M340" s="929">
        <v>0</v>
      </c>
      <c r="N340" s="929">
        <v>0.14000000000000001</v>
      </c>
      <c r="O340" s="929">
        <v>0</v>
      </c>
      <c r="P340" s="929">
        <v>0.23</v>
      </c>
      <c r="Q340" s="930">
        <v>0.53</v>
      </c>
      <c r="R340" s="931">
        <v>0.76</v>
      </c>
      <c r="S340" s="932">
        <f t="shared" si="31"/>
        <v>-34.482758620689658</v>
      </c>
    </row>
    <row r="341" spans="1:19" ht="20.100000000000001" customHeight="1">
      <c r="A341" s="497" t="s">
        <v>728</v>
      </c>
      <c r="B341" s="498" t="s">
        <v>729</v>
      </c>
      <c r="C341" s="499" t="s">
        <v>9</v>
      </c>
      <c r="D341" s="614" t="s">
        <v>127</v>
      </c>
      <c r="E341" s="928">
        <v>0</v>
      </c>
      <c r="F341" s="929">
        <v>0.35</v>
      </c>
      <c r="G341" s="929">
        <v>0</v>
      </c>
      <c r="H341" s="929">
        <v>0</v>
      </c>
      <c r="I341" s="929">
        <v>0</v>
      </c>
      <c r="J341" s="930">
        <v>0.4</v>
      </c>
      <c r="K341" s="931">
        <v>0.4</v>
      </c>
      <c r="L341" s="928">
        <v>0</v>
      </c>
      <c r="M341" s="929">
        <v>0</v>
      </c>
      <c r="N341" s="929">
        <v>0</v>
      </c>
      <c r="O341" s="929">
        <v>0</v>
      </c>
      <c r="P341" s="929">
        <v>0</v>
      </c>
      <c r="Q341" s="930">
        <v>0</v>
      </c>
      <c r="R341" s="931">
        <v>0</v>
      </c>
      <c r="S341" s="932">
        <f t="shared" si="31"/>
        <v>-100</v>
      </c>
    </row>
    <row r="342" spans="1:19" ht="20.100000000000001" customHeight="1">
      <c r="A342" s="497" t="s">
        <v>730</v>
      </c>
      <c r="B342" s="498" t="s">
        <v>731</v>
      </c>
      <c r="C342" s="499" t="s">
        <v>9</v>
      </c>
      <c r="D342" s="614" t="s">
        <v>127</v>
      </c>
      <c r="E342" s="928">
        <v>0</v>
      </c>
      <c r="F342" s="929">
        <v>0</v>
      </c>
      <c r="G342" s="929">
        <v>0</v>
      </c>
      <c r="H342" s="929">
        <v>0</v>
      </c>
      <c r="I342" s="929">
        <v>0</v>
      </c>
      <c r="J342" s="930">
        <v>0.6</v>
      </c>
      <c r="K342" s="931">
        <v>0.6</v>
      </c>
      <c r="L342" s="928">
        <v>0</v>
      </c>
      <c r="M342" s="929">
        <v>0</v>
      </c>
      <c r="N342" s="929">
        <v>0</v>
      </c>
      <c r="O342" s="929">
        <v>0</v>
      </c>
      <c r="P342" s="929">
        <v>0</v>
      </c>
      <c r="Q342" s="930">
        <v>0</v>
      </c>
      <c r="R342" s="931">
        <v>0</v>
      </c>
      <c r="S342" s="932">
        <f t="shared" si="31"/>
        <v>-100</v>
      </c>
    </row>
    <row r="343" spans="1:19" ht="20.100000000000001" customHeight="1">
      <c r="A343" s="497" t="s">
        <v>44</v>
      </c>
      <c r="B343" s="498" t="s">
        <v>178</v>
      </c>
      <c r="C343" s="499" t="s">
        <v>9</v>
      </c>
      <c r="D343" s="614" t="s">
        <v>127</v>
      </c>
      <c r="E343" s="928">
        <v>0</v>
      </c>
      <c r="F343" s="929">
        <v>0</v>
      </c>
      <c r="G343" s="929">
        <v>0.41</v>
      </c>
      <c r="H343" s="929">
        <v>0</v>
      </c>
      <c r="I343" s="929">
        <v>0.03</v>
      </c>
      <c r="J343" s="930">
        <v>0.54</v>
      </c>
      <c r="K343" s="931">
        <v>0.57000000000000006</v>
      </c>
      <c r="L343" s="928">
        <v>0</v>
      </c>
      <c r="M343" s="929">
        <v>0</v>
      </c>
      <c r="N343" s="929">
        <v>0.47</v>
      </c>
      <c r="O343" s="929">
        <v>0</v>
      </c>
      <c r="P343" s="929">
        <v>0</v>
      </c>
      <c r="Q343" s="930">
        <v>0.76</v>
      </c>
      <c r="R343" s="931">
        <v>0.76</v>
      </c>
      <c r="S343" s="932">
        <f t="shared" si="31"/>
        <v>33.333333333333329</v>
      </c>
    </row>
    <row r="344" spans="1:19" ht="20.100000000000001" customHeight="1">
      <c r="A344" s="497" t="s">
        <v>732</v>
      </c>
      <c r="B344" s="498" t="s">
        <v>733</v>
      </c>
      <c r="C344" s="499" t="s">
        <v>9</v>
      </c>
      <c r="D344" s="614" t="s">
        <v>127</v>
      </c>
      <c r="E344" s="928">
        <v>0</v>
      </c>
      <c r="F344" s="929">
        <v>0.39</v>
      </c>
      <c r="G344" s="929">
        <v>0</v>
      </c>
      <c r="H344" s="929">
        <v>0</v>
      </c>
      <c r="I344" s="929">
        <v>0</v>
      </c>
      <c r="J344" s="930">
        <v>0.54</v>
      </c>
      <c r="K344" s="931">
        <v>0.54</v>
      </c>
      <c r="L344" s="928">
        <v>0</v>
      </c>
      <c r="M344" s="929">
        <v>0</v>
      </c>
      <c r="N344" s="929">
        <v>0</v>
      </c>
      <c r="O344" s="929">
        <v>0</v>
      </c>
      <c r="P344" s="929">
        <v>0</v>
      </c>
      <c r="Q344" s="930">
        <v>0</v>
      </c>
      <c r="R344" s="931">
        <v>0</v>
      </c>
      <c r="S344" s="932">
        <f t="shared" si="31"/>
        <v>-100</v>
      </c>
    </row>
    <row r="345" spans="1:19" ht="20.100000000000001" customHeight="1">
      <c r="A345" s="497" t="s">
        <v>1061</v>
      </c>
      <c r="B345" s="498" t="s">
        <v>1062</v>
      </c>
      <c r="C345" s="499" t="s">
        <v>9</v>
      </c>
      <c r="D345" s="614" t="s">
        <v>127</v>
      </c>
      <c r="E345" s="928">
        <v>0</v>
      </c>
      <c r="F345" s="929">
        <v>0</v>
      </c>
      <c r="G345" s="929">
        <v>0</v>
      </c>
      <c r="H345" s="929">
        <v>0</v>
      </c>
      <c r="I345" s="929">
        <v>0</v>
      </c>
      <c r="J345" s="930">
        <v>0.05</v>
      </c>
      <c r="K345" s="931">
        <v>0.05</v>
      </c>
      <c r="L345" s="928">
        <v>0</v>
      </c>
      <c r="M345" s="929">
        <v>0</v>
      </c>
      <c r="N345" s="929">
        <v>0.02</v>
      </c>
      <c r="O345" s="929">
        <v>0</v>
      </c>
      <c r="P345" s="929">
        <v>0</v>
      </c>
      <c r="Q345" s="930">
        <v>0.02</v>
      </c>
      <c r="R345" s="931">
        <v>0.02</v>
      </c>
      <c r="S345" s="932">
        <f t="shared" si="31"/>
        <v>-60.000000000000007</v>
      </c>
    </row>
    <row r="346" spans="1:19" ht="20.100000000000001" customHeight="1">
      <c r="A346" s="497" t="s">
        <v>46</v>
      </c>
      <c r="B346" s="498" t="s">
        <v>182</v>
      </c>
      <c r="C346" s="499" t="s">
        <v>9</v>
      </c>
      <c r="D346" s="614" t="s">
        <v>1114</v>
      </c>
      <c r="E346" s="928">
        <v>0.11</v>
      </c>
      <c r="F346" s="929">
        <v>7.61</v>
      </c>
      <c r="G346" s="929">
        <v>23.57</v>
      </c>
      <c r="H346" s="929">
        <v>0</v>
      </c>
      <c r="I346" s="929">
        <v>17.95</v>
      </c>
      <c r="J346" s="930">
        <v>123.92</v>
      </c>
      <c r="K346" s="931">
        <v>141.87</v>
      </c>
      <c r="L346" s="928">
        <v>0.12</v>
      </c>
      <c r="M346" s="929">
        <v>7.99</v>
      </c>
      <c r="N346" s="929">
        <v>26</v>
      </c>
      <c r="O346" s="929">
        <v>0</v>
      </c>
      <c r="P346" s="929">
        <v>28.79</v>
      </c>
      <c r="Q346" s="930">
        <v>85.31</v>
      </c>
      <c r="R346" s="931">
        <v>114.1</v>
      </c>
      <c r="S346" s="932">
        <f t="shared" si="31"/>
        <v>-19.574258123634326</v>
      </c>
    </row>
    <row r="347" spans="1:19" ht="20.100000000000001" customHeight="1">
      <c r="A347" s="497" t="s">
        <v>47</v>
      </c>
      <c r="B347" s="498" t="s">
        <v>177</v>
      </c>
      <c r="C347" s="499" t="s">
        <v>9</v>
      </c>
      <c r="D347" s="614" t="s">
        <v>127</v>
      </c>
      <c r="E347" s="928">
        <v>0.01</v>
      </c>
      <c r="F347" s="929">
        <v>0</v>
      </c>
      <c r="G347" s="929">
        <v>1.43</v>
      </c>
      <c r="H347" s="929">
        <v>0</v>
      </c>
      <c r="I347" s="929">
        <v>2.0499999999999998</v>
      </c>
      <c r="J347" s="930">
        <v>1.62</v>
      </c>
      <c r="K347" s="931">
        <v>3.67</v>
      </c>
      <c r="L347" s="928">
        <v>0.01</v>
      </c>
      <c r="M347" s="929">
        <v>0</v>
      </c>
      <c r="N347" s="929">
        <v>0.47</v>
      </c>
      <c r="O347" s="929">
        <v>0</v>
      </c>
      <c r="P347" s="929">
        <v>2.5299999999999998</v>
      </c>
      <c r="Q347" s="930">
        <v>1.63</v>
      </c>
      <c r="R347" s="931">
        <v>4.16</v>
      </c>
      <c r="S347" s="932">
        <f t="shared" si="31"/>
        <v>13.351498637602187</v>
      </c>
    </row>
    <row r="348" spans="1:19" ht="20.100000000000001" customHeight="1">
      <c r="A348" s="497" t="s">
        <v>1153</v>
      </c>
      <c r="B348" s="498" t="s">
        <v>1154</v>
      </c>
      <c r="C348" s="499" t="s">
        <v>9</v>
      </c>
      <c r="D348" s="614" t="s">
        <v>127</v>
      </c>
      <c r="E348" s="928">
        <v>0</v>
      </c>
      <c r="F348" s="929">
        <v>0</v>
      </c>
      <c r="G348" s="929">
        <v>0.32</v>
      </c>
      <c r="H348" s="929">
        <v>0</v>
      </c>
      <c r="I348" s="929">
        <v>0</v>
      </c>
      <c r="J348" s="930">
        <v>0.02</v>
      </c>
      <c r="K348" s="931">
        <v>0.02</v>
      </c>
      <c r="L348" s="928">
        <v>0</v>
      </c>
      <c r="M348" s="929">
        <v>0</v>
      </c>
      <c r="N348" s="929">
        <v>0.09</v>
      </c>
      <c r="O348" s="929">
        <v>0</v>
      </c>
      <c r="P348" s="929">
        <v>0</v>
      </c>
      <c r="Q348" s="930">
        <v>0.17</v>
      </c>
      <c r="R348" s="931">
        <v>0.17</v>
      </c>
      <c r="S348" s="932">
        <f t="shared" si="31"/>
        <v>750</v>
      </c>
    </row>
    <row r="349" spans="1:19" ht="20.100000000000001" customHeight="1">
      <c r="A349" s="497" t="s">
        <v>734</v>
      </c>
      <c r="B349" s="498" t="s">
        <v>735</v>
      </c>
      <c r="C349" s="499" t="s">
        <v>9</v>
      </c>
      <c r="D349" s="614" t="s">
        <v>127</v>
      </c>
      <c r="E349" s="928">
        <v>0</v>
      </c>
      <c r="F349" s="929">
        <v>7.0000000000000007E-2</v>
      </c>
      <c r="G349" s="929">
        <v>0</v>
      </c>
      <c r="H349" s="929">
        <v>0</v>
      </c>
      <c r="I349" s="929">
        <v>0</v>
      </c>
      <c r="J349" s="930">
        <v>0.11</v>
      </c>
      <c r="K349" s="931">
        <v>0.11</v>
      </c>
      <c r="L349" s="928">
        <v>0</v>
      </c>
      <c r="M349" s="929">
        <v>0</v>
      </c>
      <c r="N349" s="929">
        <v>0</v>
      </c>
      <c r="O349" s="929">
        <v>0</v>
      </c>
      <c r="P349" s="929">
        <v>0</v>
      </c>
      <c r="Q349" s="930">
        <v>0</v>
      </c>
      <c r="R349" s="931">
        <v>0</v>
      </c>
      <c r="S349" s="932">
        <f t="shared" si="31"/>
        <v>-100</v>
      </c>
    </row>
    <row r="350" spans="1:19" ht="20.100000000000001" customHeight="1">
      <c r="A350" s="497" t="s">
        <v>176</v>
      </c>
      <c r="B350" s="498" t="s">
        <v>175</v>
      </c>
      <c r="C350" s="499" t="s">
        <v>9</v>
      </c>
      <c r="D350" s="614" t="s">
        <v>127</v>
      </c>
      <c r="E350" s="928">
        <v>0</v>
      </c>
      <c r="F350" s="929">
        <v>0</v>
      </c>
      <c r="G350" s="929">
        <v>0.74</v>
      </c>
      <c r="H350" s="929">
        <v>0</v>
      </c>
      <c r="I350" s="929">
        <v>1.05</v>
      </c>
      <c r="J350" s="930">
        <v>2.0699999999999998</v>
      </c>
      <c r="K350" s="931">
        <v>3.12</v>
      </c>
      <c r="L350" s="928">
        <v>0</v>
      </c>
      <c r="M350" s="929">
        <v>0</v>
      </c>
      <c r="N350" s="929">
        <v>0.66</v>
      </c>
      <c r="O350" s="929">
        <v>0</v>
      </c>
      <c r="P350" s="929">
        <v>0.48</v>
      </c>
      <c r="Q350" s="930">
        <v>1.74</v>
      </c>
      <c r="R350" s="931">
        <v>2.2199999999999998</v>
      </c>
      <c r="S350" s="932">
        <f t="shared" si="31"/>
        <v>-28.846153846153854</v>
      </c>
    </row>
    <row r="351" spans="1:19" ht="20.100000000000001" customHeight="1">
      <c r="A351" s="497" t="s">
        <v>736</v>
      </c>
      <c r="B351" s="498" t="s">
        <v>737</v>
      </c>
      <c r="C351" s="499" t="s">
        <v>9</v>
      </c>
      <c r="D351" s="614" t="s">
        <v>127</v>
      </c>
      <c r="E351" s="928">
        <v>0</v>
      </c>
      <c r="F351" s="929">
        <v>0</v>
      </c>
      <c r="G351" s="929">
        <v>0.21</v>
      </c>
      <c r="H351" s="929">
        <v>0</v>
      </c>
      <c r="I351" s="929">
        <v>0</v>
      </c>
      <c r="J351" s="930">
        <v>0.05</v>
      </c>
      <c r="K351" s="931">
        <v>0.05</v>
      </c>
      <c r="L351" s="928">
        <v>0</v>
      </c>
      <c r="M351" s="929">
        <v>0</v>
      </c>
      <c r="N351" s="929">
        <v>0.12</v>
      </c>
      <c r="O351" s="929">
        <v>0</v>
      </c>
      <c r="P351" s="929">
        <v>0</v>
      </c>
      <c r="Q351" s="930">
        <v>0.23</v>
      </c>
      <c r="R351" s="931">
        <v>0.23</v>
      </c>
      <c r="S351" s="932">
        <f t="shared" si="31"/>
        <v>359.99999999999994</v>
      </c>
    </row>
    <row r="352" spans="1:19" ht="20.100000000000001" customHeight="1">
      <c r="A352" s="497" t="s">
        <v>1276</v>
      </c>
      <c r="B352" s="498" t="s">
        <v>1595</v>
      </c>
      <c r="C352" s="499" t="s">
        <v>904</v>
      </c>
      <c r="D352" s="659" t="s">
        <v>1631</v>
      </c>
      <c r="E352" s="928">
        <v>0</v>
      </c>
      <c r="F352" s="929">
        <v>0</v>
      </c>
      <c r="G352" s="929">
        <v>0</v>
      </c>
      <c r="H352" s="929">
        <v>0</v>
      </c>
      <c r="I352" s="929">
        <v>0</v>
      </c>
      <c r="J352" s="930">
        <v>0</v>
      </c>
      <c r="K352" s="931">
        <v>0</v>
      </c>
      <c r="L352" s="928">
        <v>0</v>
      </c>
      <c r="M352" s="929">
        <v>0</v>
      </c>
      <c r="N352" s="929">
        <v>0</v>
      </c>
      <c r="O352" s="929">
        <v>0</v>
      </c>
      <c r="P352" s="929">
        <v>0</v>
      </c>
      <c r="Q352" s="930">
        <v>0.04</v>
      </c>
      <c r="R352" s="931">
        <v>0.04</v>
      </c>
      <c r="S352" s="933" t="e">
        <f t="shared" si="31"/>
        <v>#DIV/0!</v>
      </c>
    </row>
    <row r="353" spans="1:19" ht="20.100000000000001" customHeight="1">
      <c r="A353" s="497" t="s">
        <v>309</v>
      </c>
      <c r="B353" s="498" t="s">
        <v>310</v>
      </c>
      <c r="C353" s="499" t="s">
        <v>9</v>
      </c>
      <c r="D353" s="614" t="s">
        <v>1483</v>
      </c>
      <c r="E353" s="928">
        <v>0.01</v>
      </c>
      <c r="F353" s="929">
        <v>2.13</v>
      </c>
      <c r="G353" s="929">
        <v>0.92</v>
      </c>
      <c r="H353" s="929">
        <v>0</v>
      </c>
      <c r="I353" s="929">
        <v>1.61</v>
      </c>
      <c r="J353" s="930">
        <v>4.91</v>
      </c>
      <c r="K353" s="931">
        <v>6.5200000000000005</v>
      </c>
      <c r="L353" s="928">
        <v>0</v>
      </c>
      <c r="M353" s="929">
        <v>0.75</v>
      </c>
      <c r="N353" s="929">
        <v>1.02</v>
      </c>
      <c r="O353" s="929">
        <v>0</v>
      </c>
      <c r="P353" s="929">
        <v>3.68</v>
      </c>
      <c r="Q353" s="930">
        <v>7.26</v>
      </c>
      <c r="R353" s="931">
        <v>10.94</v>
      </c>
      <c r="S353" s="932">
        <f t="shared" si="31"/>
        <v>67.791411042944773</v>
      </c>
    </row>
    <row r="414" spans="1:19" ht="20.100000000000001" customHeight="1">
      <c r="A414" s="970"/>
      <c r="B414" s="971"/>
      <c r="C414" s="972"/>
      <c r="D414" s="663"/>
      <c r="E414" s="957"/>
      <c r="F414" s="957"/>
      <c r="G414" s="957"/>
      <c r="H414" s="957"/>
      <c r="I414" s="957"/>
      <c r="J414" s="958"/>
      <c r="K414" s="957"/>
      <c r="L414" s="957"/>
      <c r="M414" s="957"/>
      <c r="N414" s="957"/>
      <c r="O414" s="957"/>
      <c r="P414" s="957"/>
      <c r="Q414" s="958"/>
      <c r="R414" s="957"/>
      <c r="S414" s="959"/>
    </row>
    <row r="415" spans="1:19" ht="20.100000000000001" customHeight="1">
      <c r="A415" s="906"/>
      <c r="B415" s="907"/>
      <c r="C415" s="908"/>
      <c r="D415" s="909"/>
      <c r="E415" s="1386" t="s">
        <v>1467</v>
      </c>
      <c r="F415" s="1387"/>
      <c r="G415" s="1387"/>
      <c r="H415" s="1387"/>
      <c r="I415" s="1387"/>
      <c r="J415" s="1387"/>
      <c r="K415" s="1388"/>
      <c r="L415" s="1386" t="s">
        <v>1468</v>
      </c>
      <c r="M415" s="1387"/>
      <c r="N415" s="1387"/>
      <c r="O415" s="1387"/>
      <c r="P415" s="1387"/>
      <c r="Q415" s="1387"/>
      <c r="R415" s="1388"/>
      <c r="S415" s="910"/>
    </row>
    <row r="416" spans="1:19" ht="39.950000000000003" customHeight="1">
      <c r="A416" s="911" t="s">
        <v>248</v>
      </c>
      <c r="B416" s="912" t="s">
        <v>57</v>
      </c>
      <c r="C416" s="913" t="s">
        <v>249</v>
      </c>
      <c r="D416" s="914" t="s">
        <v>250</v>
      </c>
      <c r="E416" s="915" t="s">
        <v>1405</v>
      </c>
      <c r="F416" s="916" t="s">
        <v>1499</v>
      </c>
      <c r="G416" s="917" t="s">
        <v>1498</v>
      </c>
      <c r="H416" s="918" t="s">
        <v>1513</v>
      </c>
      <c r="I416" s="918" t="s">
        <v>1514</v>
      </c>
      <c r="J416" s="917" t="s">
        <v>1406</v>
      </c>
      <c r="K416" s="919" t="s">
        <v>1515</v>
      </c>
      <c r="L416" s="915" t="s">
        <v>1405</v>
      </c>
      <c r="M416" s="916" t="s">
        <v>1499</v>
      </c>
      <c r="N416" s="917" t="s">
        <v>1498</v>
      </c>
      <c r="O416" s="918" t="s">
        <v>1513</v>
      </c>
      <c r="P416" s="918" t="s">
        <v>1514</v>
      </c>
      <c r="Q416" s="917" t="s">
        <v>1406</v>
      </c>
      <c r="R416" s="919" t="s">
        <v>1515</v>
      </c>
      <c r="S416" s="920" t="s">
        <v>1140</v>
      </c>
    </row>
    <row r="417" spans="1:19" ht="20.100000000000001" customHeight="1">
      <c r="A417" s="973" t="s">
        <v>256</v>
      </c>
      <c r="B417" s="974" t="s">
        <v>63</v>
      </c>
      <c r="C417" s="923" t="s">
        <v>60</v>
      </c>
      <c r="D417" s="647"/>
      <c r="E417" s="924" t="s">
        <v>60</v>
      </c>
      <c r="F417" s="925"/>
      <c r="G417" s="925"/>
      <c r="H417" s="925"/>
      <c r="I417" s="925"/>
      <c r="J417" s="925" t="s">
        <v>60</v>
      </c>
      <c r="K417" s="926"/>
      <c r="L417" s="924" t="s">
        <v>60</v>
      </c>
      <c r="M417" s="925" t="s">
        <v>60</v>
      </c>
      <c r="N417" s="925"/>
      <c r="O417" s="925"/>
      <c r="P417" s="925"/>
      <c r="Q417" s="925"/>
      <c r="R417" s="926" t="s">
        <v>60</v>
      </c>
      <c r="S417" s="927"/>
    </row>
    <row r="418" spans="1:19" ht="20.100000000000001" customHeight="1">
      <c r="A418" s="497" t="s">
        <v>378</v>
      </c>
      <c r="B418" s="498" t="s">
        <v>452</v>
      </c>
      <c r="C418" s="499" t="s">
        <v>9</v>
      </c>
      <c r="D418" s="653" t="s">
        <v>128</v>
      </c>
      <c r="E418" s="928">
        <v>0.01</v>
      </c>
      <c r="F418" s="929">
        <v>0</v>
      </c>
      <c r="G418" s="929">
        <v>0.55000000000000004</v>
      </c>
      <c r="H418" s="929">
        <v>0</v>
      </c>
      <c r="I418" s="929">
        <v>0</v>
      </c>
      <c r="J418" s="930">
        <v>0.32</v>
      </c>
      <c r="K418" s="931">
        <v>0.32</v>
      </c>
      <c r="L418" s="928">
        <v>0.01</v>
      </c>
      <c r="M418" s="929">
        <v>0</v>
      </c>
      <c r="N418" s="929">
        <v>0.93</v>
      </c>
      <c r="O418" s="929">
        <v>0</v>
      </c>
      <c r="P418" s="929">
        <v>0</v>
      </c>
      <c r="Q418" s="930">
        <v>0.93</v>
      </c>
      <c r="R418" s="931">
        <v>0.93</v>
      </c>
      <c r="S418" s="932">
        <f t="shared" ref="S418:S449" si="32">((R418/K418)-1)*100</f>
        <v>190.625</v>
      </c>
    </row>
    <row r="419" spans="1:19" ht="20.100000000000001" customHeight="1">
      <c r="A419" s="497" t="s">
        <v>311</v>
      </c>
      <c r="B419" s="498" t="s">
        <v>312</v>
      </c>
      <c r="C419" s="499" t="s">
        <v>9</v>
      </c>
      <c r="D419" s="614" t="s">
        <v>128</v>
      </c>
      <c r="E419" s="928">
        <v>0</v>
      </c>
      <c r="F419" s="929">
        <v>0.32</v>
      </c>
      <c r="G419" s="929">
        <v>0</v>
      </c>
      <c r="H419" s="929">
        <v>0</v>
      </c>
      <c r="I419" s="929">
        <v>0</v>
      </c>
      <c r="J419" s="930">
        <v>1.79</v>
      </c>
      <c r="K419" s="931">
        <v>1.79</v>
      </c>
      <c r="L419" s="928">
        <v>0</v>
      </c>
      <c r="M419" s="929">
        <v>0</v>
      </c>
      <c r="N419" s="929">
        <v>0</v>
      </c>
      <c r="O419" s="929">
        <v>0</v>
      </c>
      <c r="P419" s="929">
        <v>0</v>
      </c>
      <c r="Q419" s="930">
        <v>0.19</v>
      </c>
      <c r="R419" s="931">
        <v>0.19</v>
      </c>
      <c r="S419" s="932">
        <f t="shared" si="32"/>
        <v>-89.385474860335194</v>
      </c>
    </row>
    <row r="420" spans="1:19" ht="20.100000000000001" customHeight="1">
      <c r="A420" s="497" t="s">
        <v>350</v>
      </c>
      <c r="B420" s="498" t="s">
        <v>453</v>
      </c>
      <c r="C420" s="499" t="s">
        <v>9</v>
      </c>
      <c r="D420" s="614" t="s">
        <v>128</v>
      </c>
      <c r="E420" s="928">
        <v>0</v>
      </c>
      <c r="F420" s="929">
        <v>0.19</v>
      </c>
      <c r="G420" s="929">
        <v>0.19</v>
      </c>
      <c r="H420" s="929">
        <v>0</v>
      </c>
      <c r="I420" s="929">
        <v>0.56999999999999995</v>
      </c>
      <c r="J420" s="930">
        <v>2.2000000000000002</v>
      </c>
      <c r="K420" s="931">
        <v>2.77</v>
      </c>
      <c r="L420" s="928">
        <v>0</v>
      </c>
      <c r="M420" s="929">
        <v>0</v>
      </c>
      <c r="N420" s="929">
        <v>0</v>
      </c>
      <c r="O420" s="929">
        <v>0</v>
      </c>
      <c r="P420" s="929">
        <v>0</v>
      </c>
      <c r="Q420" s="930">
        <v>0</v>
      </c>
      <c r="R420" s="931">
        <v>0</v>
      </c>
      <c r="S420" s="932">
        <f t="shared" si="32"/>
        <v>-100</v>
      </c>
    </row>
    <row r="421" spans="1:19" ht="20.100000000000001" customHeight="1">
      <c r="A421" s="497" t="s">
        <v>16</v>
      </c>
      <c r="B421" s="498" t="s">
        <v>194</v>
      </c>
      <c r="C421" s="499" t="s">
        <v>9</v>
      </c>
      <c r="D421" s="614" t="s">
        <v>128</v>
      </c>
      <c r="E421" s="928">
        <v>0</v>
      </c>
      <c r="F421" s="929">
        <v>0.14000000000000001</v>
      </c>
      <c r="G421" s="929">
        <v>2.12</v>
      </c>
      <c r="H421" s="929">
        <v>0</v>
      </c>
      <c r="I421" s="929">
        <v>1.79</v>
      </c>
      <c r="J421" s="930">
        <v>2.76</v>
      </c>
      <c r="K421" s="931">
        <v>4.55</v>
      </c>
      <c r="L421" s="928">
        <v>0</v>
      </c>
      <c r="M421" s="929">
        <v>0.28000000000000003</v>
      </c>
      <c r="N421" s="929">
        <v>1.72</v>
      </c>
      <c r="O421" s="929">
        <v>0</v>
      </c>
      <c r="P421" s="929">
        <v>2.23</v>
      </c>
      <c r="Q421" s="930">
        <v>4.0199999999999996</v>
      </c>
      <c r="R421" s="931">
        <v>6.25</v>
      </c>
      <c r="S421" s="932">
        <f t="shared" si="32"/>
        <v>37.362637362637365</v>
      </c>
    </row>
    <row r="422" spans="1:19" ht="20.100000000000001" customHeight="1">
      <c r="A422" s="497" t="s">
        <v>454</v>
      </c>
      <c r="B422" s="498" t="s">
        <v>455</v>
      </c>
      <c r="C422" s="499" t="s">
        <v>9</v>
      </c>
      <c r="D422" s="614" t="s">
        <v>128</v>
      </c>
      <c r="E422" s="928">
        <v>0</v>
      </c>
      <c r="F422" s="929">
        <v>0.02</v>
      </c>
      <c r="G422" s="929">
        <v>1.34</v>
      </c>
      <c r="H422" s="929">
        <v>0</v>
      </c>
      <c r="I422" s="929">
        <v>1.5</v>
      </c>
      <c r="J422" s="930">
        <v>5.07</v>
      </c>
      <c r="K422" s="931">
        <v>6.57</v>
      </c>
      <c r="L422" s="928">
        <v>0</v>
      </c>
      <c r="M422" s="929">
        <v>0</v>
      </c>
      <c r="N422" s="929">
        <v>1.69</v>
      </c>
      <c r="O422" s="929">
        <v>0</v>
      </c>
      <c r="P422" s="929">
        <v>0.75</v>
      </c>
      <c r="Q422" s="930">
        <v>4</v>
      </c>
      <c r="R422" s="931">
        <v>4.75</v>
      </c>
      <c r="S422" s="932">
        <f t="shared" si="32"/>
        <v>-27.701674277016743</v>
      </c>
    </row>
    <row r="423" spans="1:19" ht="20.100000000000001" customHeight="1">
      <c r="A423" s="497" t="s">
        <v>754</v>
      </c>
      <c r="B423" s="498" t="s">
        <v>755</v>
      </c>
      <c r="C423" s="499" t="s">
        <v>9</v>
      </c>
      <c r="D423" s="614" t="s">
        <v>128</v>
      </c>
      <c r="E423" s="928">
        <v>0</v>
      </c>
      <c r="F423" s="929">
        <v>0</v>
      </c>
      <c r="G423" s="929">
        <v>0.14000000000000001</v>
      </c>
      <c r="H423" s="929">
        <v>0</v>
      </c>
      <c r="I423" s="929">
        <v>0</v>
      </c>
      <c r="J423" s="930">
        <v>0.51</v>
      </c>
      <c r="K423" s="931">
        <v>0.51</v>
      </c>
      <c r="L423" s="928">
        <v>0</v>
      </c>
      <c r="M423" s="929">
        <v>0</v>
      </c>
      <c r="N423" s="929">
        <v>0.28000000000000003</v>
      </c>
      <c r="O423" s="929">
        <v>0</v>
      </c>
      <c r="P423" s="929">
        <v>0</v>
      </c>
      <c r="Q423" s="930">
        <v>0.59</v>
      </c>
      <c r="R423" s="931">
        <v>0.59</v>
      </c>
      <c r="S423" s="932">
        <f t="shared" si="32"/>
        <v>15.68627450980391</v>
      </c>
    </row>
    <row r="424" spans="1:19" ht="20.100000000000001" customHeight="1">
      <c r="A424" s="497" t="s">
        <v>21</v>
      </c>
      <c r="B424" s="498" t="s">
        <v>193</v>
      </c>
      <c r="C424" s="499" t="s">
        <v>9</v>
      </c>
      <c r="D424" s="614" t="s">
        <v>128</v>
      </c>
      <c r="E424" s="928">
        <v>0</v>
      </c>
      <c r="F424" s="929">
        <v>0.28999999999999998</v>
      </c>
      <c r="G424" s="929">
        <v>3.56</v>
      </c>
      <c r="H424" s="929">
        <v>0</v>
      </c>
      <c r="I424" s="929">
        <v>4.37</v>
      </c>
      <c r="J424" s="930">
        <v>12.4</v>
      </c>
      <c r="K424" s="931">
        <v>16.77</v>
      </c>
      <c r="L424" s="928">
        <v>0</v>
      </c>
      <c r="M424" s="929">
        <v>0</v>
      </c>
      <c r="N424" s="929">
        <v>1.81</v>
      </c>
      <c r="O424" s="929">
        <v>0</v>
      </c>
      <c r="P424" s="929">
        <v>4.29</v>
      </c>
      <c r="Q424" s="930">
        <v>11.93</v>
      </c>
      <c r="R424" s="931">
        <v>16.22</v>
      </c>
      <c r="S424" s="932">
        <f t="shared" si="32"/>
        <v>-3.2796660703637515</v>
      </c>
    </row>
    <row r="425" spans="1:19" ht="20.100000000000001" customHeight="1">
      <c r="A425" s="497" t="s">
        <v>756</v>
      </c>
      <c r="B425" s="498" t="s">
        <v>757</v>
      </c>
      <c r="C425" s="499" t="s">
        <v>9</v>
      </c>
      <c r="D425" s="614" t="s">
        <v>128</v>
      </c>
      <c r="E425" s="928">
        <v>0</v>
      </c>
      <c r="F425" s="929">
        <v>0</v>
      </c>
      <c r="G425" s="929">
        <v>0.54</v>
      </c>
      <c r="H425" s="929">
        <v>0</v>
      </c>
      <c r="I425" s="929">
        <v>0.19</v>
      </c>
      <c r="J425" s="930">
        <v>1.18</v>
      </c>
      <c r="K425" s="931">
        <v>1.3699999999999999</v>
      </c>
      <c r="L425" s="928">
        <v>0</v>
      </c>
      <c r="M425" s="929">
        <v>0</v>
      </c>
      <c r="N425" s="929">
        <v>0.49</v>
      </c>
      <c r="O425" s="929">
        <v>0</v>
      </c>
      <c r="P425" s="929">
        <v>0.03</v>
      </c>
      <c r="Q425" s="930">
        <v>2.1</v>
      </c>
      <c r="R425" s="931">
        <v>2.13</v>
      </c>
      <c r="S425" s="932">
        <f t="shared" si="32"/>
        <v>55.474452554744524</v>
      </c>
    </row>
    <row r="426" spans="1:19" ht="20.100000000000001" customHeight="1">
      <c r="A426" s="497" t="s">
        <v>28</v>
      </c>
      <c r="B426" s="498" t="s">
        <v>1125</v>
      </c>
      <c r="C426" s="499" t="s">
        <v>9</v>
      </c>
      <c r="D426" s="614" t="s">
        <v>128</v>
      </c>
      <c r="E426" s="928">
        <v>0.06</v>
      </c>
      <c r="F426" s="929">
        <v>1.29</v>
      </c>
      <c r="G426" s="929">
        <v>1.55</v>
      </c>
      <c r="H426" s="929">
        <v>0</v>
      </c>
      <c r="I426" s="929">
        <v>0.55000000000000004</v>
      </c>
      <c r="J426" s="930">
        <v>6.15</v>
      </c>
      <c r="K426" s="931">
        <v>6.7</v>
      </c>
      <c r="L426" s="928">
        <v>7.0000000000000007E-2</v>
      </c>
      <c r="M426" s="929">
        <v>0.84</v>
      </c>
      <c r="N426" s="929">
        <v>1.74</v>
      </c>
      <c r="O426" s="929">
        <v>0</v>
      </c>
      <c r="P426" s="929">
        <v>2.48</v>
      </c>
      <c r="Q426" s="930">
        <v>5.79</v>
      </c>
      <c r="R426" s="931">
        <v>8.27</v>
      </c>
      <c r="S426" s="932">
        <f t="shared" si="32"/>
        <v>23.432835820895505</v>
      </c>
    </row>
    <row r="427" spans="1:19" ht="20.100000000000001" customHeight="1">
      <c r="A427" s="497" t="s">
        <v>406</v>
      </c>
      <c r="B427" s="498" t="s">
        <v>613</v>
      </c>
      <c r="C427" s="499" t="s">
        <v>9</v>
      </c>
      <c r="D427" s="614" t="s">
        <v>128</v>
      </c>
      <c r="E427" s="928">
        <v>0.02</v>
      </c>
      <c r="F427" s="929">
        <v>0</v>
      </c>
      <c r="G427" s="929">
        <v>0.92</v>
      </c>
      <c r="H427" s="929">
        <v>0</v>
      </c>
      <c r="I427" s="929">
        <v>1.24</v>
      </c>
      <c r="J427" s="930">
        <v>3.12</v>
      </c>
      <c r="K427" s="931">
        <v>4.3600000000000003</v>
      </c>
      <c r="L427" s="928">
        <v>0.03</v>
      </c>
      <c r="M427" s="929">
        <v>0</v>
      </c>
      <c r="N427" s="929">
        <v>1.59</v>
      </c>
      <c r="O427" s="929">
        <v>0</v>
      </c>
      <c r="P427" s="929">
        <v>0.92</v>
      </c>
      <c r="Q427" s="930">
        <v>3.17</v>
      </c>
      <c r="R427" s="931">
        <v>4.09</v>
      </c>
      <c r="S427" s="932">
        <f t="shared" si="32"/>
        <v>-6.1926605504587284</v>
      </c>
    </row>
    <row r="428" spans="1:19" ht="20.100000000000001" customHeight="1">
      <c r="A428" s="497" t="s">
        <v>911</v>
      </c>
      <c r="B428" s="498" t="s">
        <v>912</v>
      </c>
      <c r="C428" s="499" t="s">
        <v>9</v>
      </c>
      <c r="D428" s="614" t="s">
        <v>128</v>
      </c>
      <c r="E428" s="928">
        <v>0</v>
      </c>
      <c r="F428" s="929">
        <v>0</v>
      </c>
      <c r="G428" s="929">
        <v>0.28000000000000003</v>
      </c>
      <c r="H428" s="929">
        <v>0</v>
      </c>
      <c r="I428" s="929">
        <v>0.08</v>
      </c>
      <c r="J428" s="930">
        <v>0.39</v>
      </c>
      <c r="K428" s="931">
        <v>0.47000000000000003</v>
      </c>
      <c r="L428" s="928">
        <v>0</v>
      </c>
      <c r="M428" s="929">
        <v>0</v>
      </c>
      <c r="N428" s="929">
        <v>0</v>
      </c>
      <c r="O428" s="929">
        <v>0</v>
      </c>
      <c r="P428" s="929">
        <v>0.23</v>
      </c>
      <c r="Q428" s="930">
        <v>0.59</v>
      </c>
      <c r="R428" s="931">
        <v>0.82</v>
      </c>
      <c r="S428" s="932">
        <f t="shared" si="32"/>
        <v>74.468085106382958</v>
      </c>
    </row>
    <row r="429" spans="1:19" ht="20.100000000000001" customHeight="1">
      <c r="A429" s="497" t="s">
        <v>758</v>
      </c>
      <c r="B429" s="498" t="s">
        <v>759</v>
      </c>
      <c r="C429" s="499" t="s">
        <v>9</v>
      </c>
      <c r="D429" s="614" t="s">
        <v>128</v>
      </c>
      <c r="E429" s="928">
        <v>0</v>
      </c>
      <c r="F429" s="929">
        <v>0</v>
      </c>
      <c r="G429" s="929">
        <v>0</v>
      </c>
      <c r="H429" s="929">
        <v>0</v>
      </c>
      <c r="I429" s="929">
        <v>0.21</v>
      </c>
      <c r="J429" s="930">
        <v>0.48</v>
      </c>
      <c r="K429" s="931">
        <v>0.69</v>
      </c>
      <c r="L429" s="928">
        <v>0</v>
      </c>
      <c r="M429" s="929">
        <v>0</v>
      </c>
      <c r="N429" s="929">
        <v>0</v>
      </c>
      <c r="O429" s="929">
        <v>0</v>
      </c>
      <c r="P429" s="929">
        <v>0</v>
      </c>
      <c r="Q429" s="930">
        <v>0.23</v>
      </c>
      <c r="R429" s="931">
        <v>0.23</v>
      </c>
      <c r="S429" s="932">
        <f t="shared" si="32"/>
        <v>-66.666666666666657</v>
      </c>
    </row>
    <row r="430" spans="1:19" ht="20.100000000000001" customHeight="1">
      <c r="A430" s="497" t="s">
        <v>72</v>
      </c>
      <c r="B430" s="498" t="s">
        <v>192</v>
      </c>
      <c r="C430" s="499" t="s">
        <v>9</v>
      </c>
      <c r="D430" s="614" t="s">
        <v>128</v>
      </c>
      <c r="E430" s="928">
        <v>0</v>
      </c>
      <c r="F430" s="929">
        <v>0.2</v>
      </c>
      <c r="G430" s="929">
        <v>2.92</v>
      </c>
      <c r="H430" s="929">
        <v>0</v>
      </c>
      <c r="I430" s="929">
        <v>0</v>
      </c>
      <c r="J430" s="930">
        <v>12.1</v>
      </c>
      <c r="K430" s="931">
        <v>12.1</v>
      </c>
      <c r="L430" s="928">
        <v>0</v>
      </c>
      <c r="M430" s="929">
        <v>0.35</v>
      </c>
      <c r="N430" s="929">
        <v>3.38</v>
      </c>
      <c r="O430" s="929">
        <v>0</v>
      </c>
      <c r="P430" s="929">
        <v>0</v>
      </c>
      <c r="Q430" s="930">
        <v>8.0299999999999994</v>
      </c>
      <c r="R430" s="931">
        <v>8.0299999999999994</v>
      </c>
      <c r="S430" s="932">
        <f t="shared" si="32"/>
        <v>-33.63636363636364</v>
      </c>
    </row>
    <row r="431" spans="1:19" ht="20.100000000000001" customHeight="1">
      <c r="A431" s="497" t="s">
        <v>38</v>
      </c>
      <c r="B431" s="498" t="s">
        <v>191</v>
      </c>
      <c r="C431" s="499" t="s">
        <v>9</v>
      </c>
      <c r="D431" s="614" t="s">
        <v>128</v>
      </c>
      <c r="E431" s="928">
        <v>0</v>
      </c>
      <c r="F431" s="929">
        <v>0</v>
      </c>
      <c r="G431" s="929">
        <v>0</v>
      </c>
      <c r="H431" s="929">
        <v>0</v>
      </c>
      <c r="I431" s="929">
        <v>0.22</v>
      </c>
      <c r="J431" s="930">
        <v>1.64</v>
      </c>
      <c r="K431" s="931">
        <v>1.8599999999999999</v>
      </c>
      <c r="L431" s="928">
        <v>0</v>
      </c>
      <c r="M431" s="929">
        <v>0</v>
      </c>
      <c r="N431" s="929">
        <v>0</v>
      </c>
      <c r="O431" s="929">
        <v>0</v>
      </c>
      <c r="P431" s="929">
        <v>0</v>
      </c>
      <c r="Q431" s="930">
        <v>0.25</v>
      </c>
      <c r="R431" s="931">
        <v>0.25</v>
      </c>
      <c r="S431" s="932">
        <f t="shared" si="32"/>
        <v>-86.55913978494624</v>
      </c>
    </row>
    <row r="432" spans="1:19" ht="20.100000000000001" customHeight="1">
      <c r="A432" s="497" t="s">
        <v>190</v>
      </c>
      <c r="B432" s="498" t="s">
        <v>189</v>
      </c>
      <c r="C432" s="499" t="s">
        <v>9</v>
      </c>
      <c r="D432" s="614" t="s">
        <v>128</v>
      </c>
      <c r="E432" s="928">
        <v>0.08</v>
      </c>
      <c r="F432" s="929">
        <v>0.95</v>
      </c>
      <c r="G432" s="929">
        <v>2.66</v>
      </c>
      <c r="H432" s="929">
        <v>0</v>
      </c>
      <c r="I432" s="929">
        <v>0</v>
      </c>
      <c r="J432" s="930">
        <v>8.93</v>
      </c>
      <c r="K432" s="931">
        <v>8.93</v>
      </c>
      <c r="L432" s="928">
        <v>0.11</v>
      </c>
      <c r="M432" s="929">
        <v>1.78</v>
      </c>
      <c r="N432" s="929">
        <v>3.88</v>
      </c>
      <c r="O432" s="929">
        <v>0</v>
      </c>
      <c r="P432" s="929">
        <v>0.4</v>
      </c>
      <c r="Q432" s="930">
        <v>7.09</v>
      </c>
      <c r="R432" s="931">
        <v>7.49</v>
      </c>
      <c r="S432" s="932">
        <f t="shared" si="32"/>
        <v>-16.125419932810747</v>
      </c>
    </row>
    <row r="433" spans="1:19" ht="20.100000000000001" customHeight="1">
      <c r="A433" s="497" t="s">
        <v>456</v>
      </c>
      <c r="B433" s="498" t="s">
        <v>457</v>
      </c>
      <c r="C433" s="499" t="s">
        <v>9</v>
      </c>
      <c r="D433" s="614" t="s">
        <v>128</v>
      </c>
      <c r="E433" s="928">
        <v>0.02</v>
      </c>
      <c r="F433" s="929">
        <v>0.61</v>
      </c>
      <c r="G433" s="929">
        <v>6.58</v>
      </c>
      <c r="H433" s="929">
        <v>0</v>
      </c>
      <c r="I433" s="929">
        <v>4.32</v>
      </c>
      <c r="J433" s="930">
        <v>16.760000000000002</v>
      </c>
      <c r="K433" s="931">
        <v>21.080000000000002</v>
      </c>
      <c r="L433" s="928">
        <v>0</v>
      </c>
      <c r="M433" s="929">
        <v>2.1800000000000002</v>
      </c>
      <c r="N433" s="929">
        <v>5.21</v>
      </c>
      <c r="O433" s="929">
        <v>0</v>
      </c>
      <c r="P433" s="929">
        <v>2.2000000000000002</v>
      </c>
      <c r="Q433" s="930">
        <v>23.11</v>
      </c>
      <c r="R433" s="931">
        <v>25.31</v>
      </c>
      <c r="S433" s="932">
        <f t="shared" si="32"/>
        <v>20.066413662239068</v>
      </c>
    </row>
    <row r="434" spans="1:19" ht="20.100000000000001" customHeight="1">
      <c r="A434" s="497" t="s">
        <v>409</v>
      </c>
      <c r="B434" s="498" t="s">
        <v>188</v>
      </c>
      <c r="C434" s="499" t="s">
        <v>9</v>
      </c>
      <c r="D434" s="614" t="s">
        <v>128</v>
      </c>
      <c r="E434" s="928">
        <v>7.0000000000000007E-2</v>
      </c>
      <c r="F434" s="929">
        <v>2.2799999999999998</v>
      </c>
      <c r="G434" s="929">
        <v>8.93</v>
      </c>
      <c r="H434" s="929">
        <v>0.37</v>
      </c>
      <c r="I434" s="929">
        <v>14.98</v>
      </c>
      <c r="J434" s="930">
        <v>43.1</v>
      </c>
      <c r="K434" s="931">
        <v>58.08</v>
      </c>
      <c r="L434" s="928">
        <v>0.04</v>
      </c>
      <c r="M434" s="929">
        <v>0</v>
      </c>
      <c r="N434" s="929">
        <v>7.7</v>
      </c>
      <c r="O434" s="929">
        <v>0</v>
      </c>
      <c r="P434" s="929">
        <v>16.260000000000002</v>
      </c>
      <c r="Q434" s="930">
        <v>37.93</v>
      </c>
      <c r="R434" s="931">
        <v>54.19</v>
      </c>
      <c r="S434" s="932">
        <f t="shared" si="32"/>
        <v>-6.6976584022038548</v>
      </c>
    </row>
    <row r="435" spans="1:19" ht="20.100000000000001" customHeight="1">
      <c r="A435" s="497" t="s">
        <v>1059</v>
      </c>
      <c r="B435" s="498" t="s">
        <v>1060</v>
      </c>
      <c r="C435" s="499" t="s">
        <v>9</v>
      </c>
      <c r="D435" s="614" t="s">
        <v>128</v>
      </c>
      <c r="E435" s="928">
        <v>0</v>
      </c>
      <c r="F435" s="929">
        <v>0</v>
      </c>
      <c r="G435" s="929">
        <v>0.32</v>
      </c>
      <c r="H435" s="929">
        <v>0</v>
      </c>
      <c r="I435" s="929">
        <v>0</v>
      </c>
      <c r="J435" s="930">
        <v>0.95</v>
      </c>
      <c r="K435" s="931">
        <v>0.95</v>
      </c>
      <c r="L435" s="928">
        <v>0</v>
      </c>
      <c r="M435" s="929">
        <v>0</v>
      </c>
      <c r="N435" s="929">
        <v>0.05</v>
      </c>
      <c r="O435" s="929">
        <v>0</v>
      </c>
      <c r="P435" s="929">
        <v>0</v>
      </c>
      <c r="Q435" s="930">
        <v>0.66</v>
      </c>
      <c r="R435" s="931">
        <v>0.66</v>
      </c>
      <c r="S435" s="932">
        <f t="shared" si="32"/>
        <v>-30.526315789473678</v>
      </c>
    </row>
    <row r="436" spans="1:19" ht="20.100000000000001" customHeight="1">
      <c r="A436" s="497" t="s">
        <v>351</v>
      </c>
      <c r="B436" s="498" t="s">
        <v>460</v>
      </c>
      <c r="C436" s="499" t="s">
        <v>9</v>
      </c>
      <c r="D436" s="614" t="s">
        <v>128</v>
      </c>
      <c r="E436" s="928">
        <v>0.01</v>
      </c>
      <c r="F436" s="929">
        <v>0.06</v>
      </c>
      <c r="G436" s="929">
        <v>2.3199999999999998</v>
      </c>
      <c r="H436" s="929">
        <v>0</v>
      </c>
      <c r="I436" s="929">
        <v>2.2999999999999998</v>
      </c>
      <c r="J436" s="930">
        <v>4.0199999999999996</v>
      </c>
      <c r="K436" s="931">
        <v>6.3199999999999994</v>
      </c>
      <c r="L436" s="928">
        <v>0</v>
      </c>
      <c r="M436" s="929">
        <v>0.03</v>
      </c>
      <c r="N436" s="929">
        <v>3.89</v>
      </c>
      <c r="O436" s="929">
        <v>0</v>
      </c>
      <c r="P436" s="929">
        <v>1.9</v>
      </c>
      <c r="Q436" s="930">
        <v>5.68</v>
      </c>
      <c r="R436" s="931">
        <v>7.58</v>
      </c>
      <c r="S436" s="932">
        <f t="shared" si="32"/>
        <v>19.936708860759509</v>
      </c>
    </row>
    <row r="437" spans="1:19" ht="20.100000000000001" customHeight="1">
      <c r="A437" s="497" t="s">
        <v>45</v>
      </c>
      <c r="B437" s="498" t="s">
        <v>187</v>
      </c>
      <c r="C437" s="499" t="s">
        <v>9</v>
      </c>
      <c r="D437" s="614" t="s">
        <v>128</v>
      </c>
      <c r="E437" s="928">
        <v>0.09</v>
      </c>
      <c r="F437" s="929">
        <v>5.77</v>
      </c>
      <c r="G437" s="929">
        <v>30.13</v>
      </c>
      <c r="H437" s="929">
        <v>0</v>
      </c>
      <c r="I437" s="929">
        <v>17.5</v>
      </c>
      <c r="J437" s="930">
        <v>108.54</v>
      </c>
      <c r="K437" s="931">
        <v>126.04</v>
      </c>
      <c r="L437" s="928">
        <v>0.05</v>
      </c>
      <c r="M437" s="929">
        <v>3.84</v>
      </c>
      <c r="N437" s="929">
        <v>23.72</v>
      </c>
      <c r="O437" s="929">
        <v>0</v>
      </c>
      <c r="P437" s="929">
        <v>25.25</v>
      </c>
      <c r="Q437" s="930">
        <v>107.15</v>
      </c>
      <c r="R437" s="931">
        <v>132.4</v>
      </c>
      <c r="S437" s="932">
        <f t="shared" si="32"/>
        <v>5.0460171374167029</v>
      </c>
    </row>
    <row r="438" spans="1:19" ht="20.100000000000001" customHeight="1">
      <c r="A438" s="497" t="s">
        <v>313</v>
      </c>
      <c r="B438" s="498" t="s">
        <v>314</v>
      </c>
      <c r="C438" s="499" t="s">
        <v>9</v>
      </c>
      <c r="D438" s="614" t="s">
        <v>128</v>
      </c>
      <c r="E438" s="928">
        <v>7.0000000000000007E-2</v>
      </c>
      <c r="F438" s="929">
        <v>1.71</v>
      </c>
      <c r="G438" s="929">
        <v>8.02</v>
      </c>
      <c r="H438" s="929">
        <v>0</v>
      </c>
      <c r="I438" s="929">
        <v>4.26</v>
      </c>
      <c r="J438" s="930">
        <v>18.350000000000001</v>
      </c>
      <c r="K438" s="931">
        <v>22.61</v>
      </c>
      <c r="L438" s="928">
        <v>0.08</v>
      </c>
      <c r="M438" s="929">
        <v>1.61</v>
      </c>
      <c r="N438" s="929">
        <v>6.38</v>
      </c>
      <c r="O438" s="929">
        <v>0</v>
      </c>
      <c r="P438" s="929">
        <v>4.9800000000000004</v>
      </c>
      <c r="Q438" s="930">
        <v>20.67</v>
      </c>
      <c r="R438" s="931">
        <v>25.650000000000002</v>
      </c>
      <c r="S438" s="932">
        <f t="shared" si="32"/>
        <v>13.445378151260524</v>
      </c>
    </row>
    <row r="439" spans="1:19" ht="20.100000000000001" customHeight="1">
      <c r="A439" s="497" t="s">
        <v>526</v>
      </c>
      <c r="B439" s="498" t="s">
        <v>556</v>
      </c>
      <c r="C439" s="499" t="s">
        <v>9</v>
      </c>
      <c r="D439" s="614" t="s">
        <v>128</v>
      </c>
      <c r="E439" s="928">
        <v>0</v>
      </c>
      <c r="F439" s="929">
        <v>0.14000000000000001</v>
      </c>
      <c r="G439" s="929">
        <v>1.26</v>
      </c>
      <c r="H439" s="929">
        <v>0</v>
      </c>
      <c r="I439" s="929">
        <v>1.0900000000000001</v>
      </c>
      <c r="J439" s="930">
        <v>2.68</v>
      </c>
      <c r="K439" s="931">
        <v>3.7700000000000005</v>
      </c>
      <c r="L439" s="928">
        <v>0</v>
      </c>
      <c r="M439" s="929">
        <v>0</v>
      </c>
      <c r="N439" s="929">
        <v>1.7</v>
      </c>
      <c r="O439" s="929">
        <v>0</v>
      </c>
      <c r="P439" s="929">
        <v>0.57999999999999996</v>
      </c>
      <c r="Q439" s="930">
        <v>3.97</v>
      </c>
      <c r="R439" s="931">
        <v>4.55</v>
      </c>
      <c r="S439" s="932">
        <f t="shared" si="32"/>
        <v>20.689655172413769</v>
      </c>
    </row>
    <row r="440" spans="1:19" ht="20.100000000000001" customHeight="1">
      <c r="A440" s="497" t="s">
        <v>463</v>
      </c>
      <c r="B440" s="498" t="s">
        <v>464</v>
      </c>
      <c r="C440" s="499" t="s">
        <v>9</v>
      </c>
      <c r="D440" s="614" t="s">
        <v>128</v>
      </c>
      <c r="E440" s="928">
        <v>0</v>
      </c>
      <c r="F440" s="929">
        <v>0.1</v>
      </c>
      <c r="G440" s="929">
        <v>0.98</v>
      </c>
      <c r="H440" s="929">
        <v>0</v>
      </c>
      <c r="I440" s="929">
        <v>0.46</v>
      </c>
      <c r="J440" s="930">
        <v>1.34</v>
      </c>
      <c r="K440" s="931">
        <v>1.8</v>
      </c>
      <c r="L440" s="928">
        <v>0</v>
      </c>
      <c r="M440" s="929">
        <v>0</v>
      </c>
      <c r="N440" s="929">
        <v>0.27</v>
      </c>
      <c r="O440" s="929">
        <v>0</v>
      </c>
      <c r="P440" s="929">
        <v>0.65</v>
      </c>
      <c r="Q440" s="930">
        <v>0.26</v>
      </c>
      <c r="R440" s="931">
        <v>0.91</v>
      </c>
      <c r="S440" s="932">
        <f t="shared" si="32"/>
        <v>-49.444444444444443</v>
      </c>
    </row>
    <row r="441" spans="1:19" ht="20.100000000000001" customHeight="1">
      <c r="A441" s="497" t="s">
        <v>52</v>
      </c>
      <c r="B441" s="498" t="s">
        <v>186</v>
      </c>
      <c r="C441" s="499" t="s">
        <v>9</v>
      </c>
      <c r="D441" s="614" t="s">
        <v>128</v>
      </c>
      <c r="E441" s="928">
        <v>0</v>
      </c>
      <c r="F441" s="929">
        <v>0</v>
      </c>
      <c r="G441" s="929">
        <v>0.94</v>
      </c>
      <c r="H441" s="929">
        <v>0</v>
      </c>
      <c r="I441" s="929">
        <v>1.51</v>
      </c>
      <c r="J441" s="930">
        <v>2.31</v>
      </c>
      <c r="K441" s="931">
        <v>3.8200000000000003</v>
      </c>
      <c r="L441" s="928">
        <v>0</v>
      </c>
      <c r="M441" s="929">
        <v>0</v>
      </c>
      <c r="N441" s="929">
        <v>0.63</v>
      </c>
      <c r="O441" s="929">
        <v>0</v>
      </c>
      <c r="P441" s="929">
        <v>1.74</v>
      </c>
      <c r="Q441" s="930">
        <v>4.22</v>
      </c>
      <c r="R441" s="931">
        <v>5.96</v>
      </c>
      <c r="S441" s="932">
        <f t="shared" si="32"/>
        <v>56.02094240837696</v>
      </c>
    </row>
    <row r="442" spans="1:19" ht="20.100000000000001" customHeight="1">
      <c r="A442" s="497" t="s">
        <v>760</v>
      </c>
      <c r="B442" s="498" t="s">
        <v>761</v>
      </c>
      <c r="C442" s="499" t="s">
        <v>9</v>
      </c>
      <c r="D442" s="614" t="s">
        <v>128</v>
      </c>
      <c r="E442" s="928">
        <v>0</v>
      </c>
      <c r="F442" s="929">
        <v>0.28999999999999998</v>
      </c>
      <c r="G442" s="929">
        <v>0</v>
      </c>
      <c r="H442" s="929">
        <v>0</v>
      </c>
      <c r="I442" s="929">
        <v>0</v>
      </c>
      <c r="J442" s="930">
        <v>1.45</v>
      </c>
      <c r="K442" s="931">
        <v>1.45</v>
      </c>
      <c r="L442" s="928">
        <v>0</v>
      </c>
      <c r="M442" s="929">
        <v>0</v>
      </c>
      <c r="N442" s="929">
        <v>0.39</v>
      </c>
      <c r="O442" s="929">
        <v>0</v>
      </c>
      <c r="P442" s="929">
        <v>0.3</v>
      </c>
      <c r="Q442" s="930">
        <v>0.92</v>
      </c>
      <c r="R442" s="931">
        <v>1.22</v>
      </c>
      <c r="S442" s="932">
        <f t="shared" si="32"/>
        <v>-15.86206896551724</v>
      </c>
    </row>
    <row r="443" spans="1:19" ht="20.100000000000001" customHeight="1">
      <c r="A443" s="497" t="s">
        <v>762</v>
      </c>
      <c r="B443" s="498" t="s">
        <v>763</v>
      </c>
      <c r="C443" s="499" t="s">
        <v>9</v>
      </c>
      <c r="D443" s="614" t="s">
        <v>128</v>
      </c>
      <c r="E443" s="928">
        <v>0</v>
      </c>
      <c r="F443" s="929">
        <v>0.25</v>
      </c>
      <c r="G443" s="929">
        <v>0.19</v>
      </c>
      <c r="H443" s="929">
        <v>0</v>
      </c>
      <c r="I443" s="929">
        <v>0.31</v>
      </c>
      <c r="J443" s="930">
        <v>0.48</v>
      </c>
      <c r="K443" s="931">
        <v>0.79</v>
      </c>
      <c r="L443" s="928">
        <v>0</v>
      </c>
      <c r="M443" s="929">
        <v>0.19</v>
      </c>
      <c r="N443" s="929">
        <v>0.22</v>
      </c>
      <c r="O443" s="929">
        <v>0</v>
      </c>
      <c r="P443" s="929">
        <v>0.15</v>
      </c>
      <c r="Q443" s="930">
        <v>0.67</v>
      </c>
      <c r="R443" s="931">
        <v>0.82000000000000006</v>
      </c>
      <c r="S443" s="932">
        <f t="shared" si="32"/>
        <v>3.7974683544303778</v>
      </c>
    </row>
    <row r="444" spans="1:19" ht="20.100000000000001" customHeight="1">
      <c r="A444" s="497" t="s">
        <v>764</v>
      </c>
      <c r="B444" s="498" t="s">
        <v>765</v>
      </c>
      <c r="C444" s="499" t="s">
        <v>9</v>
      </c>
      <c r="D444" s="614" t="s">
        <v>128</v>
      </c>
      <c r="E444" s="928">
        <v>0</v>
      </c>
      <c r="F444" s="929">
        <v>0.33</v>
      </c>
      <c r="G444" s="929">
        <v>0</v>
      </c>
      <c r="H444" s="929">
        <v>0</v>
      </c>
      <c r="I444" s="929">
        <v>0</v>
      </c>
      <c r="J444" s="930">
        <v>0.94</v>
      </c>
      <c r="K444" s="931">
        <v>0.94</v>
      </c>
      <c r="L444" s="928">
        <v>0</v>
      </c>
      <c r="M444" s="929">
        <v>0</v>
      </c>
      <c r="N444" s="929">
        <v>0.57999999999999996</v>
      </c>
      <c r="O444" s="929">
        <v>0</v>
      </c>
      <c r="P444" s="929">
        <v>0</v>
      </c>
      <c r="Q444" s="930">
        <v>1.59</v>
      </c>
      <c r="R444" s="931">
        <v>1.59</v>
      </c>
      <c r="S444" s="932">
        <f t="shared" si="32"/>
        <v>69.148936170212778</v>
      </c>
    </row>
    <row r="445" spans="1:19" ht="20.100000000000001" customHeight="1">
      <c r="A445" s="497" t="s">
        <v>527</v>
      </c>
      <c r="B445" s="498" t="s">
        <v>557</v>
      </c>
      <c r="C445" s="499" t="s">
        <v>9</v>
      </c>
      <c r="D445" s="614" t="s">
        <v>128</v>
      </c>
      <c r="E445" s="928">
        <v>0.02</v>
      </c>
      <c r="F445" s="929">
        <v>0</v>
      </c>
      <c r="G445" s="929">
        <v>2.52</v>
      </c>
      <c r="H445" s="929">
        <v>0</v>
      </c>
      <c r="I445" s="929">
        <v>1.4</v>
      </c>
      <c r="J445" s="930">
        <v>4.83</v>
      </c>
      <c r="K445" s="931">
        <v>6.23</v>
      </c>
      <c r="L445" s="928">
        <v>0</v>
      </c>
      <c r="M445" s="929">
        <v>0</v>
      </c>
      <c r="N445" s="929">
        <v>4.53</v>
      </c>
      <c r="O445" s="929">
        <v>0</v>
      </c>
      <c r="P445" s="929">
        <v>2.8</v>
      </c>
      <c r="Q445" s="930">
        <v>7.98</v>
      </c>
      <c r="R445" s="931">
        <v>10.780000000000001</v>
      </c>
      <c r="S445" s="932">
        <f t="shared" si="32"/>
        <v>73.033707865168537</v>
      </c>
    </row>
    <row r="446" spans="1:19" ht="20.100000000000001" customHeight="1">
      <c r="A446" s="497" t="s">
        <v>766</v>
      </c>
      <c r="B446" s="498" t="s">
        <v>767</v>
      </c>
      <c r="C446" s="499" t="s">
        <v>9</v>
      </c>
      <c r="D446" s="614" t="s">
        <v>128</v>
      </c>
      <c r="E446" s="928">
        <v>0</v>
      </c>
      <c r="F446" s="929">
        <v>0.12</v>
      </c>
      <c r="G446" s="929">
        <v>0</v>
      </c>
      <c r="H446" s="929">
        <v>0</v>
      </c>
      <c r="I446" s="929">
        <v>0</v>
      </c>
      <c r="J446" s="930">
        <v>0.11</v>
      </c>
      <c r="K446" s="931">
        <v>0.11</v>
      </c>
      <c r="L446" s="928">
        <v>0</v>
      </c>
      <c r="M446" s="929">
        <v>0</v>
      </c>
      <c r="N446" s="929">
        <v>0</v>
      </c>
      <c r="O446" s="929">
        <v>0</v>
      </c>
      <c r="P446" s="929">
        <v>0</v>
      </c>
      <c r="Q446" s="930">
        <v>0</v>
      </c>
      <c r="R446" s="931">
        <v>0</v>
      </c>
      <c r="S446" s="932">
        <f t="shared" si="32"/>
        <v>-100</v>
      </c>
    </row>
    <row r="447" spans="1:19" ht="20.100000000000001" customHeight="1">
      <c r="A447" s="497" t="s">
        <v>768</v>
      </c>
      <c r="B447" s="498" t="s">
        <v>769</v>
      </c>
      <c r="C447" s="499" t="s">
        <v>9</v>
      </c>
      <c r="D447" s="614" t="s">
        <v>128</v>
      </c>
      <c r="E447" s="928">
        <v>0</v>
      </c>
      <c r="F447" s="929">
        <v>0.08</v>
      </c>
      <c r="G447" s="929">
        <v>0</v>
      </c>
      <c r="H447" s="929">
        <v>0</v>
      </c>
      <c r="I447" s="929">
        <v>0</v>
      </c>
      <c r="J447" s="930">
        <v>0.67</v>
      </c>
      <c r="K447" s="931">
        <v>0.67</v>
      </c>
      <c r="L447" s="928">
        <v>0</v>
      </c>
      <c r="M447" s="929">
        <v>0</v>
      </c>
      <c r="N447" s="929">
        <v>0</v>
      </c>
      <c r="O447" s="929">
        <v>0</v>
      </c>
      <c r="P447" s="929">
        <v>0</v>
      </c>
      <c r="Q447" s="930">
        <v>0</v>
      </c>
      <c r="R447" s="931">
        <v>0</v>
      </c>
      <c r="S447" s="932">
        <f t="shared" si="32"/>
        <v>-100</v>
      </c>
    </row>
    <row r="448" spans="1:19" ht="20.100000000000001" customHeight="1">
      <c r="A448" s="497" t="s">
        <v>1063</v>
      </c>
      <c r="B448" s="498" t="s">
        <v>1064</v>
      </c>
      <c r="C448" s="499" t="s">
        <v>9</v>
      </c>
      <c r="D448" s="614" t="s">
        <v>128</v>
      </c>
      <c r="E448" s="928">
        <v>0</v>
      </c>
      <c r="F448" s="929">
        <v>0</v>
      </c>
      <c r="G448" s="929">
        <v>0</v>
      </c>
      <c r="H448" s="929">
        <v>0</v>
      </c>
      <c r="I448" s="929">
        <v>0</v>
      </c>
      <c r="J448" s="930">
        <v>0.18</v>
      </c>
      <c r="K448" s="931">
        <v>0.18</v>
      </c>
      <c r="L448" s="928">
        <v>0</v>
      </c>
      <c r="M448" s="929">
        <v>0</v>
      </c>
      <c r="N448" s="929">
        <v>0.2</v>
      </c>
      <c r="O448" s="929">
        <v>0</v>
      </c>
      <c r="P448" s="929">
        <v>0.05</v>
      </c>
      <c r="Q448" s="930">
        <v>0</v>
      </c>
      <c r="R448" s="931">
        <v>0.05</v>
      </c>
      <c r="S448" s="932">
        <f t="shared" si="32"/>
        <v>-72.222222222222214</v>
      </c>
    </row>
    <row r="449" spans="1:19" ht="20.100000000000001" customHeight="1">
      <c r="A449" s="497" t="s">
        <v>1334</v>
      </c>
      <c r="B449" s="498" t="s">
        <v>1444</v>
      </c>
      <c r="C449" s="499" t="s">
        <v>9</v>
      </c>
      <c r="D449" s="659" t="s">
        <v>1482</v>
      </c>
      <c r="E449" s="928">
        <v>0</v>
      </c>
      <c r="F449" s="929">
        <v>0</v>
      </c>
      <c r="G449" s="929">
        <v>0</v>
      </c>
      <c r="H449" s="929">
        <v>0</v>
      </c>
      <c r="I449" s="929">
        <v>0</v>
      </c>
      <c r="J449" s="930">
        <v>0</v>
      </c>
      <c r="K449" s="931">
        <v>0</v>
      </c>
      <c r="L449" s="928">
        <v>0</v>
      </c>
      <c r="M449" s="929">
        <v>0</v>
      </c>
      <c r="N449" s="929">
        <v>0.6</v>
      </c>
      <c r="O449" s="929">
        <v>0</v>
      </c>
      <c r="P449" s="929">
        <v>0</v>
      </c>
      <c r="Q449" s="930">
        <v>0.9</v>
      </c>
      <c r="R449" s="931">
        <v>0.9</v>
      </c>
      <c r="S449" s="933" t="e">
        <f t="shared" si="32"/>
        <v>#DIV/0!</v>
      </c>
    </row>
    <row r="486" spans="1:19" ht="20.100000000000001" customHeight="1">
      <c r="A486" s="970"/>
      <c r="B486" s="971"/>
      <c r="C486" s="972"/>
      <c r="D486" s="663"/>
      <c r="E486" s="957"/>
      <c r="F486" s="957"/>
      <c r="G486" s="957"/>
      <c r="H486" s="957"/>
      <c r="I486" s="957"/>
      <c r="J486" s="958"/>
      <c r="K486" s="957"/>
      <c r="L486" s="957"/>
      <c r="M486" s="957"/>
      <c r="N486" s="957"/>
      <c r="O486" s="957"/>
      <c r="P486" s="957"/>
      <c r="Q486" s="958"/>
      <c r="R486" s="957"/>
      <c r="S486" s="959"/>
    </row>
    <row r="487" spans="1:19" ht="20.100000000000001" customHeight="1">
      <c r="A487" s="906"/>
      <c r="B487" s="907"/>
      <c r="C487" s="908"/>
      <c r="D487" s="909"/>
      <c r="E487" s="1386" t="s">
        <v>1467</v>
      </c>
      <c r="F487" s="1387"/>
      <c r="G487" s="1387"/>
      <c r="H487" s="1387"/>
      <c r="I487" s="1387"/>
      <c r="J487" s="1387"/>
      <c r="K487" s="1388"/>
      <c r="L487" s="1386" t="s">
        <v>1468</v>
      </c>
      <c r="M487" s="1387"/>
      <c r="N487" s="1387"/>
      <c r="O487" s="1387"/>
      <c r="P487" s="1387"/>
      <c r="Q487" s="1387"/>
      <c r="R487" s="1388"/>
      <c r="S487" s="910"/>
    </row>
    <row r="488" spans="1:19" ht="39.950000000000003" customHeight="1">
      <c r="A488" s="911" t="s">
        <v>248</v>
      </c>
      <c r="B488" s="912" t="s">
        <v>57</v>
      </c>
      <c r="C488" s="913" t="s">
        <v>249</v>
      </c>
      <c r="D488" s="914" t="s">
        <v>250</v>
      </c>
      <c r="E488" s="915" t="s">
        <v>1405</v>
      </c>
      <c r="F488" s="916" t="s">
        <v>1499</v>
      </c>
      <c r="G488" s="917" t="s">
        <v>1498</v>
      </c>
      <c r="H488" s="918" t="s">
        <v>1513</v>
      </c>
      <c r="I488" s="918" t="s">
        <v>1514</v>
      </c>
      <c r="J488" s="917" t="s">
        <v>1406</v>
      </c>
      <c r="K488" s="919" t="s">
        <v>1515</v>
      </c>
      <c r="L488" s="915" t="s">
        <v>1405</v>
      </c>
      <c r="M488" s="916" t="s">
        <v>1499</v>
      </c>
      <c r="N488" s="917" t="s">
        <v>1498</v>
      </c>
      <c r="O488" s="918" t="s">
        <v>1513</v>
      </c>
      <c r="P488" s="918" t="s">
        <v>1514</v>
      </c>
      <c r="Q488" s="917" t="s">
        <v>1406</v>
      </c>
      <c r="R488" s="919" t="s">
        <v>1515</v>
      </c>
      <c r="S488" s="920" t="s">
        <v>1140</v>
      </c>
    </row>
    <row r="489" spans="1:19" ht="20.100000000000001" customHeight="1">
      <c r="A489" s="979" t="s">
        <v>258</v>
      </c>
      <c r="B489" s="980" t="s">
        <v>79</v>
      </c>
      <c r="C489" s="923" t="s">
        <v>60</v>
      </c>
      <c r="D489" s="647"/>
      <c r="E489" s="924" t="s">
        <v>60</v>
      </c>
      <c r="F489" s="925"/>
      <c r="G489" s="925"/>
      <c r="H489" s="925"/>
      <c r="I489" s="925"/>
      <c r="J489" s="925" t="s">
        <v>60</v>
      </c>
      <c r="K489" s="926"/>
      <c r="L489" s="924" t="s">
        <v>60</v>
      </c>
      <c r="M489" s="925" t="s">
        <v>60</v>
      </c>
      <c r="N489" s="925"/>
      <c r="O489" s="925"/>
      <c r="P489" s="925"/>
      <c r="Q489" s="925"/>
      <c r="R489" s="926" t="s">
        <v>60</v>
      </c>
      <c r="S489" s="927"/>
    </row>
    <row r="490" spans="1:19" ht="20.100000000000001" customHeight="1">
      <c r="A490" s="497" t="s">
        <v>780</v>
      </c>
      <c r="B490" s="661" t="s">
        <v>781</v>
      </c>
      <c r="C490" s="499" t="s">
        <v>9</v>
      </c>
      <c r="D490" s="662" t="s">
        <v>130</v>
      </c>
      <c r="E490" s="928">
        <v>0</v>
      </c>
      <c r="F490" s="929">
        <v>0.42</v>
      </c>
      <c r="G490" s="929">
        <v>0</v>
      </c>
      <c r="H490" s="929">
        <v>0</v>
      </c>
      <c r="I490" s="929">
        <v>0</v>
      </c>
      <c r="J490" s="930">
        <v>0.41</v>
      </c>
      <c r="K490" s="931">
        <v>0.41</v>
      </c>
      <c r="L490" s="928">
        <v>0</v>
      </c>
      <c r="M490" s="929">
        <v>0</v>
      </c>
      <c r="N490" s="929">
        <v>0</v>
      </c>
      <c r="O490" s="929">
        <v>0</v>
      </c>
      <c r="P490" s="929">
        <v>0</v>
      </c>
      <c r="Q490" s="930">
        <v>0</v>
      </c>
      <c r="R490" s="931">
        <v>0</v>
      </c>
      <c r="S490" s="932">
        <f t="shared" ref="S490:S518" si="33">((R490/K490)-1)*100</f>
        <v>-100</v>
      </c>
    </row>
    <row r="491" spans="1:19" ht="20.100000000000001" customHeight="1">
      <c r="A491" s="497" t="s">
        <v>329</v>
      </c>
      <c r="B491" s="498" t="s">
        <v>330</v>
      </c>
      <c r="C491" s="499" t="s">
        <v>9</v>
      </c>
      <c r="D491" s="614" t="s">
        <v>130</v>
      </c>
      <c r="E491" s="928">
        <v>0</v>
      </c>
      <c r="F491" s="929">
        <v>1.42</v>
      </c>
      <c r="G491" s="929">
        <v>1.94</v>
      </c>
      <c r="H491" s="929">
        <v>0</v>
      </c>
      <c r="I491" s="929">
        <v>5.64</v>
      </c>
      <c r="J491" s="930">
        <v>11.22</v>
      </c>
      <c r="K491" s="931">
        <v>16.86</v>
      </c>
      <c r="L491" s="928">
        <v>0</v>
      </c>
      <c r="M491" s="929">
        <v>1.17</v>
      </c>
      <c r="N491" s="929">
        <v>2.17</v>
      </c>
      <c r="O491" s="929">
        <v>0</v>
      </c>
      <c r="P491" s="929">
        <v>5.05</v>
      </c>
      <c r="Q491" s="930">
        <v>6.35</v>
      </c>
      <c r="R491" s="931">
        <v>11.399999999999999</v>
      </c>
      <c r="S491" s="932">
        <f t="shared" si="33"/>
        <v>-32.384341637010685</v>
      </c>
    </row>
    <row r="492" spans="1:19" ht="20.100000000000001" customHeight="1">
      <c r="A492" s="497" t="s">
        <v>379</v>
      </c>
      <c r="B492" s="612" t="s">
        <v>465</v>
      </c>
      <c r="C492" s="499" t="s">
        <v>9</v>
      </c>
      <c r="D492" s="614" t="s">
        <v>130</v>
      </c>
      <c r="E492" s="928">
        <v>0</v>
      </c>
      <c r="F492" s="929">
        <v>0</v>
      </c>
      <c r="G492" s="929">
        <v>0.2</v>
      </c>
      <c r="H492" s="929">
        <v>0</v>
      </c>
      <c r="I492" s="929">
        <v>0.19</v>
      </c>
      <c r="J492" s="930">
        <v>0.92</v>
      </c>
      <c r="K492" s="931">
        <v>1.1100000000000001</v>
      </c>
      <c r="L492" s="928">
        <v>0</v>
      </c>
      <c r="M492" s="929">
        <v>0</v>
      </c>
      <c r="N492" s="929">
        <v>0.22</v>
      </c>
      <c r="O492" s="929">
        <v>0</v>
      </c>
      <c r="P492" s="929">
        <v>0.19</v>
      </c>
      <c r="Q492" s="930">
        <v>0.45</v>
      </c>
      <c r="R492" s="931">
        <v>0.64</v>
      </c>
      <c r="S492" s="932">
        <f t="shared" si="33"/>
        <v>-42.342342342342342</v>
      </c>
    </row>
    <row r="493" spans="1:19" ht="20.100000000000001" customHeight="1">
      <c r="A493" s="497" t="s">
        <v>380</v>
      </c>
      <c r="B493" s="612" t="s">
        <v>466</v>
      </c>
      <c r="C493" s="499" t="s">
        <v>9</v>
      </c>
      <c r="D493" s="614" t="s">
        <v>130</v>
      </c>
      <c r="E493" s="928">
        <v>0</v>
      </c>
      <c r="F493" s="929">
        <v>0</v>
      </c>
      <c r="G493" s="929">
        <v>0.08</v>
      </c>
      <c r="H493" s="929">
        <v>0</v>
      </c>
      <c r="I493" s="929">
        <v>0</v>
      </c>
      <c r="J493" s="930">
        <v>2.02</v>
      </c>
      <c r="K493" s="931">
        <v>2.02</v>
      </c>
      <c r="L493" s="928">
        <v>0</v>
      </c>
      <c r="M493" s="929">
        <v>0</v>
      </c>
      <c r="N493" s="929">
        <v>0.17</v>
      </c>
      <c r="O493" s="929">
        <v>0</v>
      </c>
      <c r="P493" s="929">
        <v>0.24</v>
      </c>
      <c r="Q493" s="930">
        <v>0.68</v>
      </c>
      <c r="R493" s="931">
        <v>0.92</v>
      </c>
      <c r="S493" s="932">
        <f t="shared" si="33"/>
        <v>-54.455445544554458</v>
      </c>
    </row>
    <row r="494" spans="1:19" ht="20.100000000000001" customHeight="1">
      <c r="A494" s="497" t="s">
        <v>467</v>
      </c>
      <c r="B494" s="612" t="s">
        <v>468</v>
      </c>
      <c r="C494" s="499" t="s">
        <v>9</v>
      </c>
      <c r="D494" s="614" t="s">
        <v>130</v>
      </c>
      <c r="E494" s="928">
        <v>0</v>
      </c>
      <c r="F494" s="929">
        <v>0</v>
      </c>
      <c r="G494" s="929">
        <v>0</v>
      </c>
      <c r="H494" s="929">
        <v>0</v>
      </c>
      <c r="I494" s="929">
        <v>0</v>
      </c>
      <c r="J494" s="930">
        <v>0.82</v>
      </c>
      <c r="K494" s="931">
        <v>0.82</v>
      </c>
      <c r="L494" s="928">
        <v>0</v>
      </c>
      <c r="M494" s="929">
        <v>0</v>
      </c>
      <c r="N494" s="929">
        <v>0</v>
      </c>
      <c r="O494" s="929">
        <v>0</v>
      </c>
      <c r="P494" s="929">
        <v>0</v>
      </c>
      <c r="Q494" s="930">
        <v>0</v>
      </c>
      <c r="R494" s="931">
        <v>0</v>
      </c>
      <c r="S494" s="932">
        <f t="shared" si="33"/>
        <v>-100</v>
      </c>
    </row>
    <row r="495" spans="1:19" ht="20.100000000000001" customHeight="1">
      <c r="A495" s="497" t="s">
        <v>469</v>
      </c>
      <c r="B495" s="612" t="s">
        <v>470</v>
      </c>
      <c r="C495" s="499" t="s">
        <v>9</v>
      </c>
      <c r="D495" s="614" t="s">
        <v>130</v>
      </c>
      <c r="E495" s="928">
        <v>0</v>
      </c>
      <c r="F495" s="929">
        <v>0.51</v>
      </c>
      <c r="G495" s="929">
        <v>0.36</v>
      </c>
      <c r="H495" s="929">
        <v>0</v>
      </c>
      <c r="I495" s="929">
        <v>0.54</v>
      </c>
      <c r="J495" s="930">
        <v>0.94</v>
      </c>
      <c r="K495" s="931">
        <v>1.48</v>
      </c>
      <c r="L495" s="928">
        <v>0</v>
      </c>
      <c r="M495" s="929">
        <v>0.16</v>
      </c>
      <c r="N495" s="929">
        <v>0.43</v>
      </c>
      <c r="O495" s="929">
        <v>0</v>
      </c>
      <c r="P495" s="929">
        <v>0.28999999999999998</v>
      </c>
      <c r="Q495" s="930">
        <v>1.4</v>
      </c>
      <c r="R495" s="931">
        <v>1.69</v>
      </c>
      <c r="S495" s="932">
        <f t="shared" si="33"/>
        <v>14.189189189189189</v>
      </c>
    </row>
    <row r="496" spans="1:19" ht="20.100000000000001" customHeight="1">
      <c r="A496" s="497" t="s">
        <v>19</v>
      </c>
      <c r="B496" s="612" t="s">
        <v>210</v>
      </c>
      <c r="C496" s="499" t="s">
        <v>9</v>
      </c>
      <c r="D496" s="614" t="s">
        <v>130</v>
      </c>
      <c r="E496" s="928">
        <v>0.01</v>
      </c>
      <c r="F496" s="929">
        <v>0</v>
      </c>
      <c r="G496" s="929">
        <v>1.93</v>
      </c>
      <c r="H496" s="929">
        <v>0</v>
      </c>
      <c r="I496" s="929">
        <v>2.81</v>
      </c>
      <c r="J496" s="930">
        <v>7.63</v>
      </c>
      <c r="K496" s="931">
        <v>10.44</v>
      </c>
      <c r="L496" s="928">
        <v>0</v>
      </c>
      <c r="M496" s="929">
        <v>0.72</v>
      </c>
      <c r="N496" s="929">
        <v>1.46</v>
      </c>
      <c r="O496" s="929">
        <v>0</v>
      </c>
      <c r="P496" s="929">
        <v>2.4700000000000002</v>
      </c>
      <c r="Q496" s="930">
        <v>7.89</v>
      </c>
      <c r="R496" s="931">
        <v>10.36</v>
      </c>
      <c r="S496" s="932">
        <f t="shared" si="33"/>
        <v>-0.76628352490420992</v>
      </c>
    </row>
    <row r="497" spans="1:19" ht="20.100000000000001" customHeight="1">
      <c r="A497" s="497" t="s">
        <v>22</v>
      </c>
      <c r="B497" s="612" t="s">
        <v>1127</v>
      </c>
      <c r="C497" s="499" t="s">
        <v>9</v>
      </c>
      <c r="D497" s="614" t="s">
        <v>130</v>
      </c>
      <c r="E497" s="928">
        <v>0.01</v>
      </c>
      <c r="F497" s="929">
        <v>0</v>
      </c>
      <c r="G497" s="929">
        <v>1.39</v>
      </c>
      <c r="H497" s="929">
        <v>0</v>
      </c>
      <c r="I497" s="929">
        <v>1.41</v>
      </c>
      <c r="J497" s="930">
        <v>6.23</v>
      </c>
      <c r="K497" s="931">
        <v>7.6400000000000006</v>
      </c>
      <c r="L497" s="928">
        <v>0</v>
      </c>
      <c r="M497" s="929">
        <v>0</v>
      </c>
      <c r="N497" s="929">
        <v>1.52</v>
      </c>
      <c r="O497" s="929">
        <v>0</v>
      </c>
      <c r="P497" s="929">
        <v>1.88</v>
      </c>
      <c r="Q497" s="930">
        <v>4.8</v>
      </c>
      <c r="R497" s="931">
        <v>6.68</v>
      </c>
      <c r="S497" s="932">
        <f t="shared" si="33"/>
        <v>-12.565445026178024</v>
      </c>
    </row>
    <row r="498" spans="1:19" ht="20.100000000000001" customHeight="1">
      <c r="A498" s="497" t="s">
        <v>26</v>
      </c>
      <c r="B498" s="612" t="s">
        <v>209</v>
      </c>
      <c r="C498" s="499" t="s">
        <v>9</v>
      </c>
      <c r="D498" s="614" t="s">
        <v>130</v>
      </c>
      <c r="E498" s="928">
        <v>0</v>
      </c>
      <c r="F498" s="929">
        <v>0.22</v>
      </c>
      <c r="G498" s="929">
        <v>0</v>
      </c>
      <c r="H498" s="929">
        <v>0</v>
      </c>
      <c r="I498" s="929">
        <v>0</v>
      </c>
      <c r="J498" s="930">
        <v>0.35</v>
      </c>
      <c r="K498" s="931">
        <v>0.35</v>
      </c>
      <c r="L498" s="928">
        <v>0</v>
      </c>
      <c r="M498" s="929">
        <v>0</v>
      </c>
      <c r="N498" s="929">
        <v>0</v>
      </c>
      <c r="O498" s="929">
        <v>0</v>
      </c>
      <c r="P498" s="929">
        <v>0</v>
      </c>
      <c r="Q498" s="930">
        <v>0</v>
      </c>
      <c r="R498" s="931">
        <v>0</v>
      </c>
      <c r="S498" s="932">
        <f t="shared" si="33"/>
        <v>-100</v>
      </c>
    </row>
    <row r="499" spans="1:19" ht="20.100000000000001" customHeight="1">
      <c r="A499" s="497" t="s">
        <v>782</v>
      </c>
      <c r="B499" s="612" t="s">
        <v>783</v>
      </c>
      <c r="C499" s="499" t="s">
        <v>9</v>
      </c>
      <c r="D499" s="614" t="s">
        <v>130</v>
      </c>
      <c r="E499" s="928">
        <v>0</v>
      </c>
      <c r="F499" s="929">
        <v>0</v>
      </c>
      <c r="G499" s="929">
        <v>0</v>
      </c>
      <c r="H499" s="929">
        <v>0</v>
      </c>
      <c r="I499" s="929">
        <v>0.56000000000000005</v>
      </c>
      <c r="J499" s="930">
        <v>0.71</v>
      </c>
      <c r="K499" s="931">
        <v>1.27</v>
      </c>
      <c r="L499" s="928">
        <v>0</v>
      </c>
      <c r="M499" s="929">
        <v>0</v>
      </c>
      <c r="N499" s="929">
        <v>0</v>
      </c>
      <c r="O499" s="929">
        <v>0</v>
      </c>
      <c r="P499" s="929">
        <v>0.35</v>
      </c>
      <c r="Q499" s="930">
        <v>0</v>
      </c>
      <c r="R499" s="931">
        <v>0.35</v>
      </c>
      <c r="S499" s="932">
        <f t="shared" si="33"/>
        <v>-72.440944881889763</v>
      </c>
    </row>
    <row r="500" spans="1:19" ht="20.100000000000001" customHeight="1">
      <c r="A500" s="497" t="s">
        <v>784</v>
      </c>
      <c r="B500" s="612" t="s">
        <v>785</v>
      </c>
      <c r="C500" s="499" t="s">
        <v>9</v>
      </c>
      <c r="D500" s="614" t="s">
        <v>130</v>
      </c>
      <c r="E500" s="928">
        <v>0</v>
      </c>
      <c r="F500" s="929">
        <v>0.43</v>
      </c>
      <c r="G500" s="929">
        <v>0</v>
      </c>
      <c r="H500" s="929">
        <v>0</v>
      </c>
      <c r="I500" s="929">
        <v>0</v>
      </c>
      <c r="J500" s="930">
        <v>0.43</v>
      </c>
      <c r="K500" s="931">
        <v>0.43</v>
      </c>
      <c r="L500" s="928">
        <v>0</v>
      </c>
      <c r="M500" s="929">
        <v>0</v>
      </c>
      <c r="N500" s="929">
        <v>0</v>
      </c>
      <c r="O500" s="929">
        <v>0</v>
      </c>
      <c r="P500" s="929">
        <v>0</v>
      </c>
      <c r="Q500" s="930">
        <v>0</v>
      </c>
      <c r="R500" s="931">
        <v>0</v>
      </c>
      <c r="S500" s="932">
        <f t="shared" si="33"/>
        <v>-100</v>
      </c>
    </row>
    <row r="501" spans="1:19" ht="20.100000000000001" customHeight="1">
      <c r="A501" s="497" t="s">
        <v>907</v>
      </c>
      <c r="B501" s="498" t="s">
        <v>908</v>
      </c>
      <c r="C501" s="499" t="s">
        <v>904</v>
      </c>
      <c r="D501" s="614" t="s">
        <v>1145</v>
      </c>
      <c r="E501" s="928">
        <v>0</v>
      </c>
      <c r="F501" s="929">
        <v>0</v>
      </c>
      <c r="G501" s="929">
        <v>0</v>
      </c>
      <c r="H501" s="929">
        <v>0</v>
      </c>
      <c r="I501" s="929">
        <v>0</v>
      </c>
      <c r="J501" s="930">
        <v>0.06</v>
      </c>
      <c r="K501" s="931">
        <v>0.06</v>
      </c>
      <c r="L501" s="928">
        <v>0</v>
      </c>
      <c r="M501" s="929">
        <v>0</v>
      </c>
      <c r="N501" s="929">
        <v>0</v>
      </c>
      <c r="O501" s="929">
        <v>0</v>
      </c>
      <c r="P501" s="929">
        <v>0</v>
      </c>
      <c r="Q501" s="930">
        <v>0.08</v>
      </c>
      <c r="R501" s="931">
        <v>0.08</v>
      </c>
      <c r="S501" s="932">
        <f t="shared" si="33"/>
        <v>33.33333333333335</v>
      </c>
    </row>
    <row r="502" spans="1:19" ht="20.100000000000001" customHeight="1">
      <c r="A502" s="497" t="s">
        <v>331</v>
      </c>
      <c r="B502" s="612" t="s">
        <v>332</v>
      </c>
      <c r="C502" s="499" t="s">
        <v>9</v>
      </c>
      <c r="D502" s="614" t="s">
        <v>130</v>
      </c>
      <c r="E502" s="928">
        <v>0</v>
      </c>
      <c r="F502" s="929">
        <v>0</v>
      </c>
      <c r="G502" s="929">
        <v>1.44</v>
      </c>
      <c r="H502" s="929">
        <v>0</v>
      </c>
      <c r="I502" s="929">
        <v>0.21</v>
      </c>
      <c r="J502" s="930">
        <v>8.1300000000000008</v>
      </c>
      <c r="K502" s="931">
        <v>8.3400000000000016</v>
      </c>
      <c r="L502" s="928">
        <v>0</v>
      </c>
      <c r="M502" s="929">
        <v>0</v>
      </c>
      <c r="N502" s="929">
        <v>0.98</v>
      </c>
      <c r="O502" s="929">
        <v>0</v>
      </c>
      <c r="P502" s="929">
        <v>0.25</v>
      </c>
      <c r="Q502" s="930">
        <v>7.66</v>
      </c>
      <c r="R502" s="931">
        <v>7.91</v>
      </c>
      <c r="S502" s="932">
        <f t="shared" si="33"/>
        <v>-5.1558752997602042</v>
      </c>
    </row>
    <row r="503" spans="1:19" ht="20.100000000000001" customHeight="1">
      <c r="A503" s="497" t="s">
        <v>523</v>
      </c>
      <c r="B503" s="612" t="s">
        <v>559</v>
      </c>
      <c r="C503" s="499" t="s">
        <v>9</v>
      </c>
      <c r="D503" s="614" t="s">
        <v>130</v>
      </c>
      <c r="E503" s="928">
        <v>0</v>
      </c>
      <c r="F503" s="929">
        <v>0</v>
      </c>
      <c r="G503" s="929">
        <v>0.89</v>
      </c>
      <c r="H503" s="929">
        <v>0</v>
      </c>
      <c r="I503" s="929">
        <v>1.41</v>
      </c>
      <c r="J503" s="930">
        <v>6.02</v>
      </c>
      <c r="K503" s="931">
        <v>7.43</v>
      </c>
      <c r="L503" s="928">
        <v>0</v>
      </c>
      <c r="M503" s="929">
        <v>0.83</v>
      </c>
      <c r="N503" s="929">
        <v>2.16</v>
      </c>
      <c r="O503" s="929">
        <v>0</v>
      </c>
      <c r="P503" s="929">
        <v>0.87</v>
      </c>
      <c r="Q503" s="930">
        <v>5.96</v>
      </c>
      <c r="R503" s="931">
        <v>6.83</v>
      </c>
      <c r="S503" s="932">
        <f t="shared" si="33"/>
        <v>-8.0753701211305433</v>
      </c>
    </row>
    <row r="504" spans="1:19" ht="20.100000000000001" customHeight="1">
      <c r="A504" s="497" t="s">
        <v>30</v>
      </c>
      <c r="B504" s="612" t="s">
        <v>208</v>
      </c>
      <c r="C504" s="499" t="s">
        <v>9</v>
      </c>
      <c r="D504" s="614" t="s">
        <v>130</v>
      </c>
      <c r="E504" s="928">
        <v>0</v>
      </c>
      <c r="F504" s="929">
        <v>1.61</v>
      </c>
      <c r="G504" s="929">
        <v>4.74</v>
      </c>
      <c r="H504" s="929">
        <v>0</v>
      </c>
      <c r="I504" s="929">
        <v>8.9700000000000006</v>
      </c>
      <c r="J504" s="930">
        <v>9.9700000000000006</v>
      </c>
      <c r="K504" s="931">
        <v>18.940000000000001</v>
      </c>
      <c r="L504" s="928">
        <v>0</v>
      </c>
      <c r="M504" s="929">
        <v>0</v>
      </c>
      <c r="N504" s="929">
        <v>4.59</v>
      </c>
      <c r="O504" s="929">
        <v>0</v>
      </c>
      <c r="P504" s="929">
        <v>9.17</v>
      </c>
      <c r="Q504" s="930">
        <v>9.56</v>
      </c>
      <c r="R504" s="931">
        <v>18.73</v>
      </c>
      <c r="S504" s="932">
        <f t="shared" si="33"/>
        <v>-1.1087645195353768</v>
      </c>
    </row>
    <row r="505" spans="1:19" ht="20.100000000000001" customHeight="1">
      <c r="A505" s="497" t="s">
        <v>786</v>
      </c>
      <c r="B505" s="612" t="s">
        <v>787</v>
      </c>
      <c r="C505" s="499" t="s">
        <v>9</v>
      </c>
      <c r="D505" s="614" t="s">
        <v>130</v>
      </c>
      <c r="E505" s="928">
        <v>0</v>
      </c>
      <c r="F505" s="929">
        <v>0.3</v>
      </c>
      <c r="G505" s="929">
        <v>0</v>
      </c>
      <c r="H505" s="929">
        <v>0</v>
      </c>
      <c r="I505" s="929">
        <v>0</v>
      </c>
      <c r="J505" s="930">
        <v>0</v>
      </c>
      <c r="K505" s="931">
        <v>0</v>
      </c>
      <c r="L505" s="928">
        <v>0</v>
      </c>
      <c r="M505" s="929">
        <v>0</v>
      </c>
      <c r="N505" s="929">
        <v>0</v>
      </c>
      <c r="O505" s="929">
        <v>0</v>
      </c>
      <c r="P505" s="929">
        <v>0</v>
      </c>
      <c r="Q505" s="930">
        <v>0</v>
      </c>
      <c r="R505" s="931">
        <v>0</v>
      </c>
      <c r="S505" s="932" t="e">
        <f t="shared" si="33"/>
        <v>#DIV/0!</v>
      </c>
    </row>
    <row r="506" spans="1:19" ht="20.100000000000001" customHeight="1">
      <c r="A506" s="497" t="s">
        <v>524</v>
      </c>
      <c r="B506" s="612" t="s">
        <v>609</v>
      </c>
      <c r="C506" s="499" t="s">
        <v>9</v>
      </c>
      <c r="D506" s="614" t="s">
        <v>130</v>
      </c>
      <c r="E506" s="928">
        <v>0</v>
      </c>
      <c r="F506" s="929">
        <v>7.0000000000000007E-2</v>
      </c>
      <c r="G506" s="929">
        <v>0.09</v>
      </c>
      <c r="H506" s="929">
        <v>0</v>
      </c>
      <c r="I506" s="929">
        <v>0.15</v>
      </c>
      <c r="J506" s="930">
        <v>0.77</v>
      </c>
      <c r="K506" s="931">
        <v>0.92</v>
      </c>
      <c r="L506" s="928">
        <v>0</v>
      </c>
      <c r="M506" s="929">
        <v>0</v>
      </c>
      <c r="N506" s="929">
        <v>0</v>
      </c>
      <c r="O506" s="929">
        <v>0</v>
      </c>
      <c r="P506" s="929">
        <v>0</v>
      </c>
      <c r="Q506" s="930">
        <v>0</v>
      </c>
      <c r="R506" s="931">
        <v>0</v>
      </c>
      <c r="S506" s="932">
        <f t="shared" si="33"/>
        <v>-100</v>
      </c>
    </row>
    <row r="507" spans="1:19" ht="20.100000000000001" customHeight="1">
      <c r="A507" s="497" t="s">
        <v>788</v>
      </c>
      <c r="B507" s="612" t="s">
        <v>789</v>
      </c>
      <c r="C507" s="499" t="s">
        <v>9</v>
      </c>
      <c r="D507" s="614" t="s">
        <v>130</v>
      </c>
      <c r="E507" s="928">
        <v>0</v>
      </c>
      <c r="F507" s="929">
        <v>0.45</v>
      </c>
      <c r="G507" s="929">
        <v>0</v>
      </c>
      <c r="H507" s="929">
        <v>0</v>
      </c>
      <c r="I507" s="929">
        <v>0</v>
      </c>
      <c r="J507" s="930">
        <v>0.59</v>
      </c>
      <c r="K507" s="931">
        <v>0.59</v>
      </c>
      <c r="L507" s="928">
        <v>0</v>
      </c>
      <c r="M507" s="929">
        <v>0</v>
      </c>
      <c r="N507" s="929">
        <v>0</v>
      </c>
      <c r="O507" s="929">
        <v>0</v>
      </c>
      <c r="P507" s="929">
        <v>0</v>
      </c>
      <c r="Q507" s="930">
        <v>0</v>
      </c>
      <c r="R507" s="931">
        <v>0</v>
      </c>
      <c r="S507" s="932">
        <f t="shared" si="33"/>
        <v>-100</v>
      </c>
    </row>
    <row r="508" spans="1:19" ht="20.100000000000001" customHeight="1">
      <c r="A508" s="497" t="s">
        <v>4</v>
      </c>
      <c r="B508" s="612" t="s">
        <v>207</v>
      </c>
      <c r="C508" s="499" t="s">
        <v>9</v>
      </c>
      <c r="D508" s="614" t="s">
        <v>130</v>
      </c>
      <c r="E508" s="928">
        <v>0</v>
      </c>
      <c r="F508" s="929">
        <v>0.05</v>
      </c>
      <c r="G508" s="929">
        <v>1.26</v>
      </c>
      <c r="H508" s="929">
        <v>0</v>
      </c>
      <c r="I508" s="929">
        <v>0.05</v>
      </c>
      <c r="J508" s="930">
        <v>5.95</v>
      </c>
      <c r="K508" s="931">
        <v>6</v>
      </c>
      <c r="L508" s="928">
        <v>0</v>
      </c>
      <c r="M508" s="929">
        <v>0</v>
      </c>
      <c r="N508" s="929">
        <v>0.3</v>
      </c>
      <c r="O508" s="929">
        <v>0</v>
      </c>
      <c r="P508" s="929">
        <v>0.32</v>
      </c>
      <c r="Q508" s="930">
        <v>5.03</v>
      </c>
      <c r="R508" s="931">
        <v>5.3500000000000005</v>
      </c>
      <c r="S508" s="932">
        <f t="shared" si="33"/>
        <v>-10.833333333333329</v>
      </c>
    </row>
    <row r="509" spans="1:19" ht="20.100000000000001" customHeight="1">
      <c r="A509" s="497" t="s">
        <v>383</v>
      </c>
      <c r="B509" s="612" t="s">
        <v>610</v>
      </c>
      <c r="C509" s="499" t="s">
        <v>9</v>
      </c>
      <c r="D509" s="614" t="s">
        <v>130</v>
      </c>
      <c r="E509" s="928">
        <v>0.01</v>
      </c>
      <c r="F509" s="929">
        <v>0.54</v>
      </c>
      <c r="G509" s="929">
        <v>0.23</v>
      </c>
      <c r="H509" s="929">
        <v>0</v>
      </c>
      <c r="I509" s="929">
        <v>0.51</v>
      </c>
      <c r="J509" s="930">
        <v>1.27</v>
      </c>
      <c r="K509" s="931">
        <v>1.78</v>
      </c>
      <c r="L509" s="928">
        <v>0.01</v>
      </c>
      <c r="M509" s="929">
        <v>0.71</v>
      </c>
      <c r="N509" s="929">
        <v>0.22</v>
      </c>
      <c r="O509" s="929">
        <v>0</v>
      </c>
      <c r="P509" s="929">
        <v>0.5</v>
      </c>
      <c r="Q509" s="930">
        <v>2.34</v>
      </c>
      <c r="R509" s="931">
        <v>2.84</v>
      </c>
      <c r="S509" s="932">
        <f t="shared" si="33"/>
        <v>59.550561797752799</v>
      </c>
    </row>
    <row r="510" spans="1:19" ht="20.100000000000001" customHeight="1">
      <c r="A510" s="497" t="s">
        <v>921</v>
      </c>
      <c r="B510" s="612" t="s">
        <v>922</v>
      </c>
      <c r="C510" s="499" t="s">
        <v>9</v>
      </c>
      <c r="D510" s="614" t="s">
        <v>130</v>
      </c>
      <c r="E510" s="928">
        <v>0</v>
      </c>
      <c r="F510" s="929">
        <v>0</v>
      </c>
      <c r="G510" s="929">
        <v>0.04</v>
      </c>
      <c r="H510" s="929">
        <v>0</v>
      </c>
      <c r="I510" s="929">
        <v>0.02</v>
      </c>
      <c r="J510" s="930">
        <v>0.02</v>
      </c>
      <c r="K510" s="931">
        <v>0.04</v>
      </c>
      <c r="L510" s="928">
        <v>0</v>
      </c>
      <c r="M510" s="929">
        <v>0</v>
      </c>
      <c r="N510" s="929">
        <v>0</v>
      </c>
      <c r="O510" s="929">
        <v>0</v>
      </c>
      <c r="P510" s="929">
        <v>0.03</v>
      </c>
      <c r="Q510" s="930">
        <v>0.06</v>
      </c>
      <c r="R510" s="931">
        <v>0.09</v>
      </c>
      <c r="S510" s="932">
        <f t="shared" si="33"/>
        <v>125</v>
      </c>
    </row>
    <row r="511" spans="1:19" ht="20.100000000000001" customHeight="1">
      <c r="A511" s="497" t="s">
        <v>471</v>
      </c>
      <c r="B511" s="612" t="s">
        <v>472</v>
      </c>
      <c r="C511" s="499" t="s">
        <v>9</v>
      </c>
      <c r="D511" s="614" t="s">
        <v>130</v>
      </c>
      <c r="E511" s="928">
        <v>0</v>
      </c>
      <c r="F511" s="929">
        <v>0</v>
      </c>
      <c r="G511" s="929">
        <v>0.26</v>
      </c>
      <c r="H511" s="929">
        <v>0</v>
      </c>
      <c r="I511" s="929">
        <v>0</v>
      </c>
      <c r="J511" s="930">
        <v>1.1499999999999999</v>
      </c>
      <c r="K511" s="931">
        <v>1.1499999999999999</v>
      </c>
      <c r="L511" s="928">
        <v>0</v>
      </c>
      <c r="M511" s="929">
        <v>0</v>
      </c>
      <c r="N511" s="929">
        <v>0.14000000000000001</v>
      </c>
      <c r="O511" s="929">
        <v>0</v>
      </c>
      <c r="P511" s="929">
        <v>0</v>
      </c>
      <c r="Q511" s="930">
        <v>1</v>
      </c>
      <c r="R511" s="931">
        <v>1</v>
      </c>
      <c r="S511" s="932">
        <f t="shared" si="33"/>
        <v>-13.043478260869556</v>
      </c>
    </row>
    <row r="512" spans="1:19" ht="20.100000000000001" customHeight="1">
      <c r="A512" s="497" t="s">
        <v>5</v>
      </c>
      <c r="B512" s="612" t="s">
        <v>1439</v>
      </c>
      <c r="C512" s="499" t="s">
        <v>9</v>
      </c>
      <c r="D512" s="614" t="s">
        <v>130</v>
      </c>
      <c r="E512" s="928">
        <v>0</v>
      </c>
      <c r="F512" s="929">
        <v>0</v>
      </c>
      <c r="G512" s="929">
        <v>2.17</v>
      </c>
      <c r="H512" s="929">
        <v>0</v>
      </c>
      <c r="I512" s="929">
        <v>0.57999999999999996</v>
      </c>
      <c r="J512" s="930">
        <v>4.3899999999999997</v>
      </c>
      <c r="K512" s="931">
        <v>4.97</v>
      </c>
      <c r="L512" s="928">
        <v>0</v>
      </c>
      <c r="M512" s="929">
        <v>0</v>
      </c>
      <c r="N512" s="929">
        <v>1.1200000000000001</v>
      </c>
      <c r="O512" s="929">
        <v>0</v>
      </c>
      <c r="P512" s="929">
        <v>0.17</v>
      </c>
      <c r="Q512" s="930">
        <v>6.51</v>
      </c>
      <c r="R512" s="931">
        <v>6.68</v>
      </c>
      <c r="S512" s="933">
        <f t="shared" si="33"/>
        <v>34.406438631790735</v>
      </c>
    </row>
    <row r="513" spans="1:19" ht="20.100000000000001" customHeight="1">
      <c r="A513" s="497" t="s">
        <v>75</v>
      </c>
      <c r="B513" s="612" t="s">
        <v>206</v>
      </c>
      <c r="C513" s="499" t="s">
        <v>9</v>
      </c>
      <c r="D513" s="614" t="s">
        <v>130</v>
      </c>
      <c r="E513" s="928">
        <v>0.05</v>
      </c>
      <c r="F513" s="929">
        <v>2.67</v>
      </c>
      <c r="G513" s="929">
        <v>5.62</v>
      </c>
      <c r="H513" s="929">
        <v>0</v>
      </c>
      <c r="I513" s="929">
        <v>3.49</v>
      </c>
      <c r="J513" s="930">
        <v>23.14</v>
      </c>
      <c r="K513" s="931">
        <v>26.630000000000003</v>
      </c>
      <c r="L513" s="928">
        <v>0.05</v>
      </c>
      <c r="M513" s="929">
        <v>1.3</v>
      </c>
      <c r="N513" s="929">
        <v>6.18</v>
      </c>
      <c r="O513" s="929">
        <v>0</v>
      </c>
      <c r="P513" s="929">
        <v>2.56</v>
      </c>
      <c r="Q513" s="930">
        <v>17.93</v>
      </c>
      <c r="R513" s="931">
        <v>20.49</v>
      </c>
      <c r="S513" s="932">
        <f t="shared" si="33"/>
        <v>-23.056702966579056</v>
      </c>
    </row>
    <row r="514" spans="1:19" ht="20.100000000000001" customHeight="1">
      <c r="A514" s="497" t="s">
        <v>611</v>
      </c>
      <c r="B514" s="612" t="s">
        <v>612</v>
      </c>
      <c r="C514" s="499" t="s">
        <v>9</v>
      </c>
      <c r="D514" s="614" t="s">
        <v>130</v>
      </c>
      <c r="E514" s="928">
        <v>0</v>
      </c>
      <c r="F514" s="929">
        <v>0.08</v>
      </c>
      <c r="G514" s="929">
        <v>0.1</v>
      </c>
      <c r="H514" s="929">
        <v>0</v>
      </c>
      <c r="I514" s="929">
        <v>0.02</v>
      </c>
      <c r="J514" s="930">
        <v>0.55000000000000004</v>
      </c>
      <c r="K514" s="931">
        <v>0.57000000000000006</v>
      </c>
      <c r="L514" s="928">
        <v>0</v>
      </c>
      <c r="M514" s="929">
        <v>0</v>
      </c>
      <c r="N514" s="929">
        <v>0.53</v>
      </c>
      <c r="O514" s="929">
        <v>0</v>
      </c>
      <c r="P514" s="929">
        <v>7.0000000000000007E-2</v>
      </c>
      <c r="Q514" s="930">
        <v>0.49</v>
      </c>
      <c r="R514" s="931">
        <v>0.56000000000000005</v>
      </c>
      <c r="S514" s="932">
        <f t="shared" si="33"/>
        <v>-1.7543859649122862</v>
      </c>
    </row>
    <row r="515" spans="1:19" ht="20.100000000000001" customHeight="1">
      <c r="A515" s="497" t="s">
        <v>790</v>
      </c>
      <c r="B515" s="612" t="s">
        <v>791</v>
      </c>
      <c r="C515" s="499" t="s">
        <v>9</v>
      </c>
      <c r="D515" s="614" t="s">
        <v>130</v>
      </c>
      <c r="E515" s="928">
        <v>0</v>
      </c>
      <c r="F515" s="929">
        <v>0</v>
      </c>
      <c r="G515" s="929">
        <v>0</v>
      </c>
      <c r="H515" s="929">
        <v>0</v>
      </c>
      <c r="I515" s="929">
        <v>0</v>
      </c>
      <c r="J515" s="930">
        <v>0.49</v>
      </c>
      <c r="K515" s="931">
        <v>0.49</v>
      </c>
      <c r="L515" s="928">
        <v>0</v>
      </c>
      <c r="M515" s="929">
        <v>0</v>
      </c>
      <c r="N515" s="929">
        <v>0</v>
      </c>
      <c r="O515" s="929">
        <v>0.11</v>
      </c>
      <c r="P515" s="929">
        <v>0</v>
      </c>
      <c r="Q515" s="930">
        <v>0</v>
      </c>
      <c r="R515" s="931">
        <v>0</v>
      </c>
      <c r="S515" s="932">
        <f t="shared" si="33"/>
        <v>-100</v>
      </c>
    </row>
    <row r="516" spans="1:19" ht="20.100000000000001" customHeight="1">
      <c r="A516" s="497" t="s">
        <v>792</v>
      </c>
      <c r="B516" s="612" t="s">
        <v>793</v>
      </c>
      <c r="C516" s="499" t="s">
        <v>9</v>
      </c>
      <c r="D516" s="614" t="s">
        <v>130</v>
      </c>
      <c r="E516" s="928">
        <v>0</v>
      </c>
      <c r="F516" s="929">
        <v>0</v>
      </c>
      <c r="G516" s="929">
        <v>0.34</v>
      </c>
      <c r="H516" s="929">
        <v>0</v>
      </c>
      <c r="I516" s="929">
        <v>0</v>
      </c>
      <c r="J516" s="930">
        <v>1.36</v>
      </c>
      <c r="K516" s="931">
        <v>1.36</v>
      </c>
      <c r="L516" s="928">
        <v>0</v>
      </c>
      <c r="M516" s="929">
        <v>0</v>
      </c>
      <c r="N516" s="929">
        <v>0.24</v>
      </c>
      <c r="O516" s="929">
        <v>0</v>
      </c>
      <c r="P516" s="929">
        <v>0.3</v>
      </c>
      <c r="Q516" s="930">
        <v>1.23</v>
      </c>
      <c r="R516" s="931">
        <v>1.53</v>
      </c>
      <c r="S516" s="932">
        <f t="shared" si="33"/>
        <v>12.5</v>
      </c>
    </row>
    <row r="517" spans="1:19" ht="20.100000000000001" customHeight="1">
      <c r="A517" s="497" t="s">
        <v>385</v>
      </c>
      <c r="B517" s="612" t="s">
        <v>475</v>
      </c>
      <c r="C517" s="499" t="s">
        <v>9</v>
      </c>
      <c r="D517" s="614" t="s">
        <v>130</v>
      </c>
      <c r="E517" s="928">
        <v>0</v>
      </c>
      <c r="F517" s="929">
        <v>0</v>
      </c>
      <c r="G517" s="929">
        <v>0.67</v>
      </c>
      <c r="H517" s="929">
        <v>0</v>
      </c>
      <c r="I517" s="929">
        <v>0.31</v>
      </c>
      <c r="J517" s="930">
        <v>1.2</v>
      </c>
      <c r="K517" s="931">
        <v>1.51</v>
      </c>
      <c r="L517" s="928">
        <v>0</v>
      </c>
      <c r="M517" s="929">
        <v>0</v>
      </c>
      <c r="N517" s="929">
        <v>0.56000000000000005</v>
      </c>
      <c r="O517" s="929">
        <v>0</v>
      </c>
      <c r="P517" s="929">
        <v>0.16</v>
      </c>
      <c r="Q517" s="930">
        <v>2.29</v>
      </c>
      <c r="R517" s="931">
        <v>2.4500000000000002</v>
      </c>
      <c r="S517" s="932">
        <f t="shared" si="33"/>
        <v>62.25165562913908</v>
      </c>
    </row>
    <row r="518" spans="1:19" ht="20.100000000000001" customHeight="1">
      <c r="A518" s="497" t="s">
        <v>205</v>
      </c>
      <c r="B518" s="612" t="s">
        <v>204</v>
      </c>
      <c r="C518" s="499" t="s">
        <v>9</v>
      </c>
      <c r="D518" s="614" t="s">
        <v>130</v>
      </c>
      <c r="E518" s="928">
        <v>0</v>
      </c>
      <c r="F518" s="929">
        <v>0.46</v>
      </c>
      <c r="G518" s="929">
        <v>3.41</v>
      </c>
      <c r="H518" s="929">
        <v>0</v>
      </c>
      <c r="I518" s="929">
        <v>1.76</v>
      </c>
      <c r="J518" s="930">
        <v>7.88</v>
      </c>
      <c r="K518" s="931">
        <v>9.64</v>
      </c>
      <c r="L518" s="928">
        <v>0</v>
      </c>
      <c r="M518" s="929">
        <v>0.23</v>
      </c>
      <c r="N518" s="929">
        <v>5.47</v>
      </c>
      <c r="O518" s="929">
        <v>0</v>
      </c>
      <c r="P518" s="929">
        <v>0.54</v>
      </c>
      <c r="Q518" s="930">
        <v>8.1199999999999992</v>
      </c>
      <c r="R518" s="931">
        <v>8.66</v>
      </c>
      <c r="S518" s="932">
        <f t="shared" si="33"/>
        <v>-10.165975103734448</v>
      </c>
    </row>
    <row r="536" spans="1:19" ht="20.100000000000001" customHeight="1">
      <c r="A536" s="497" t="s">
        <v>795</v>
      </c>
      <c r="B536" s="612" t="s">
        <v>796</v>
      </c>
      <c r="C536" s="499" t="s">
        <v>9</v>
      </c>
      <c r="D536" s="614" t="s">
        <v>195</v>
      </c>
      <c r="E536" s="928">
        <v>0</v>
      </c>
      <c r="F536" s="929">
        <v>0</v>
      </c>
      <c r="G536" s="929">
        <v>0.44</v>
      </c>
      <c r="H536" s="929">
        <v>0</v>
      </c>
      <c r="I536" s="929">
        <v>0.02</v>
      </c>
      <c r="J536" s="930">
        <v>1.24</v>
      </c>
      <c r="K536" s="931">
        <v>1.26</v>
      </c>
      <c r="L536" s="928">
        <v>0</v>
      </c>
      <c r="M536" s="929">
        <v>0</v>
      </c>
      <c r="N536" s="929">
        <v>0.43</v>
      </c>
      <c r="O536" s="929">
        <v>0</v>
      </c>
      <c r="P536" s="929">
        <v>0.12</v>
      </c>
      <c r="Q536" s="930">
        <v>1.54</v>
      </c>
      <c r="R536" s="931">
        <v>1.6600000000000001</v>
      </c>
      <c r="S536" s="932">
        <f t="shared" ref="S536:S550" si="34">((R536/K536)-1)*100</f>
        <v>31.746031746031768</v>
      </c>
    </row>
    <row r="537" spans="1:19" ht="20.100000000000001" customHeight="1">
      <c r="A537" s="497" t="s">
        <v>797</v>
      </c>
      <c r="B537" s="612" t="s">
        <v>798</v>
      </c>
      <c r="C537" s="499" t="s">
        <v>9</v>
      </c>
      <c r="D537" s="614" t="s">
        <v>195</v>
      </c>
      <c r="E537" s="928">
        <v>0.05</v>
      </c>
      <c r="F537" s="929">
        <v>0</v>
      </c>
      <c r="G537" s="929">
        <v>1.04</v>
      </c>
      <c r="H537" s="929">
        <v>0</v>
      </c>
      <c r="I537" s="929">
        <v>1.36</v>
      </c>
      <c r="J537" s="930">
        <v>6.54</v>
      </c>
      <c r="K537" s="931">
        <v>7.9</v>
      </c>
      <c r="L537" s="928">
        <v>0</v>
      </c>
      <c r="M537" s="929">
        <v>0</v>
      </c>
      <c r="N537" s="929">
        <v>3.17</v>
      </c>
      <c r="O537" s="929">
        <v>0</v>
      </c>
      <c r="P537" s="929">
        <v>0.72</v>
      </c>
      <c r="Q537" s="930">
        <v>3.82</v>
      </c>
      <c r="R537" s="931">
        <v>4.54</v>
      </c>
      <c r="S537" s="932">
        <f t="shared" si="34"/>
        <v>-42.53164556962026</v>
      </c>
    </row>
    <row r="538" spans="1:19" ht="20.100000000000001" customHeight="1">
      <c r="A538" s="497" t="s">
        <v>14</v>
      </c>
      <c r="B538" s="612" t="s">
        <v>203</v>
      </c>
      <c r="C538" s="499" t="s">
        <v>9</v>
      </c>
      <c r="D538" s="614" t="s">
        <v>195</v>
      </c>
      <c r="E538" s="928">
        <v>0.1</v>
      </c>
      <c r="F538" s="929">
        <v>0.08</v>
      </c>
      <c r="G538" s="929">
        <v>2.38</v>
      </c>
      <c r="H538" s="929">
        <v>0</v>
      </c>
      <c r="I538" s="929">
        <v>0</v>
      </c>
      <c r="J538" s="930">
        <v>6.38</v>
      </c>
      <c r="K538" s="931">
        <v>6.38</v>
      </c>
      <c r="L538" s="928">
        <v>0.05</v>
      </c>
      <c r="M538" s="929">
        <v>0.1</v>
      </c>
      <c r="N538" s="929">
        <v>3.52</v>
      </c>
      <c r="O538" s="929">
        <v>0</v>
      </c>
      <c r="P538" s="929">
        <v>0</v>
      </c>
      <c r="Q538" s="930">
        <v>5.52</v>
      </c>
      <c r="R538" s="931">
        <v>5.52</v>
      </c>
      <c r="S538" s="932">
        <f t="shared" si="34"/>
        <v>-13.479623824451414</v>
      </c>
    </row>
    <row r="539" spans="1:19" ht="20.100000000000001" customHeight="1">
      <c r="A539" s="497" t="s">
        <v>24</v>
      </c>
      <c r="B539" s="612" t="s">
        <v>202</v>
      </c>
      <c r="C539" s="499" t="s">
        <v>9</v>
      </c>
      <c r="D539" s="614" t="s">
        <v>195</v>
      </c>
      <c r="E539" s="928">
        <v>0.02</v>
      </c>
      <c r="F539" s="929">
        <v>7.0000000000000007E-2</v>
      </c>
      <c r="G539" s="929">
        <v>0.28000000000000003</v>
      </c>
      <c r="H539" s="929">
        <v>0</v>
      </c>
      <c r="I539" s="929">
        <v>0.52</v>
      </c>
      <c r="J539" s="930">
        <v>0.11</v>
      </c>
      <c r="K539" s="931">
        <v>0.63</v>
      </c>
      <c r="L539" s="928">
        <v>0.01</v>
      </c>
      <c r="M539" s="929">
        <v>0.12</v>
      </c>
      <c r="N539" s="929">
        <v>0.49</v>
      </c>
      <c r="O539" s="929">
        <v>0</v>
      </c>
      <c r="P539" s="929">
        <v>0.33</v>
      </c>
      <c r="Q539" s="930">
        <v>0.27</v>
      </c>
      <c r="R539" s="931">
        <v>0.60000000000000009</v>
      </c>
      <c r="S539" s="932">
        <f t="shared" si="34"/>
        <v>-4.761904761904745</v>
      </c>
    </row>
    <row r="540" spans="1:19" ht="20.100000000000001" customHeight="1">
      <c r="A540" s="497" t="s">
        <v>913</v>
      </c>
      <c r="B540" s="612" t="s">
        <v>914</v>
      </c>
      <c r="C540" s="499" t="s">
        <v>9</v>
      </c>
      <c r="D540" s="614" t="s">
        <v>195</v>
      </c>
      <c r="E540" s="928">
        <v>0</v>
      </c>
      <c r="F540" s="929">
        <v>0</v>
      </c>
      <c r="G540" s="929">
        <v>0.68</v>
      </c>
      <c r="H540" s="929">
        <v>0</v>
      </c>
      <c r="I540" s="929">
        <v>3.42</v>
      </c>
      <c r="J540" s="930">
        <v>4.0999999999999996</v>
      </c>
      <c r="K540" s="931">
        <v>7.52</v>
      </c>
      <c r="L540" s="928">
        <v>0</v>
      </c>
      <c r="M540" s="929">
        <v>0</v>
      </c>
      <c r="N540" s="929">
        <v>0.63</v>
      </c>
      <c r="O540" s="929">
        <v>0</v>
      </c>
      <c r="P540" s="929">
        <v>4.57</v>
      </c>
      <c r="Q540" s="930">
        <v>2.82</v>
      </c>
      <c r="R540" s="931">
        <v>7.3900000000000006</v>
      </c>
      <c r="S540" s="932">
        <f t="shared" si="34"/>
        <v>-1.7287234042553057</v>
      </c>
    </row>
    <row r="541" spans="1:19" ht="20.100000000000001" customHeight="1">
      <c r="A541" s="497" t="s">
        <v>917</v>
      </c>
      <c r="B541" s="612" t="s">
        <v>918</v>
      </c>
      <c r="C541" s="499" t="s">
        <v>9</v>
      </c>
      <c r="D541" s="614" t="s">
        <v>195</v>
      </c>
      <c r="E541" s="928">
        <v>0</v>
      </c>
      <c r="F541" s="929">
        <v>0</v>
      </c>
      <c r="G541" s="929">
        <v>0.21</v>
      </c>
      <c r="H541" s="929">
        <v>0</v>
      </c>
      <c r="I541" s="929">
        <v>0</v>
      </c>
      <c r="J541" s="930">
        <v>0.94</v>
      </c>
      <c r="K541" s="931">
        <v>0.94</v>
      </c>
      <c r="L541" s="928">
        <v>0</v>
      </c>
      <c r="M541" s="929">
        <v>0</v>
      </c>
      <c r="N541" s="929">
        <v>0</v>
      </c>
      <c r="O541" s="929">
        <v>0</v>
      </c>
      <c r="P541" s="929">
        <v>0</v>
      </c>
      <c r="Q541" s="930">
        <v>0.62</v>
      </c>
      <c r="R541" s="931">
        <v>0.62</v>
      </c>
      <c r="S541" s="932">
        <f t="shared" si="34"/>
        <v>-34.042553191489354</v>
      </c>
    </row>
    <row r="542" spans="1:19" ht="20.100000000000001" customHeight="1">
      <c r="A542" s="497" t="s">
        <v>35</v>
      </c>
      <c r="B542" s="612" t="s">
        <v>201</v>
      </c>
      <c r="C542" s="499" t="s">
        <v>9</v>
      </c>
      <c r="D542" s="614" t="s">
        <v>195</v>
      </c>
      <c r="E542" s="928">
        <v>0</v>
      </c>
      <c r="F542" s="929">
        <v>0</v>
      </c>
      <c r="G542" s="929">
        <v>0.37</v>
      </c>
      <c r="H542" s="929">
        <v>0</v>
      </c>
      <c r="I542" s="929">
        <v>0.11</v>
      </c>
      <c r="J542" s="930">
        <v>0.61</v>
      </c>
      <c r="K542" s="931">
        <v>0.72</v>
      </c>
      <c r="L542" s="928">
        <v>0</v>
      </c>
      <c r="M542" s="929">
        <v>0</v>
      </c>
      <c r="N542" s="929">
        <v>0.42</v>
      </c>
      <c r="O542" s="929">
        <v>0</v>
      </c>
      <c r="P542" s="929">
        <v>0</v>
      </c>
      <c r="Q542" s="930">
        <v>0.76</v>
      </c>
      <c r="R542" s="931">
        <v>0.76</v>
      </c>
      <c r="S542" s="932">
        <f t="shared" si="34"/>
        <v>5.555555555555558</v>
      </c>
    </row>
    <row r="543" spans="1:19" ht="20.100000000000001" customHeight="1">
      <c r="A543" s="497" t="s">
        <v>3</v>
      </c>
      <c r="B543" s="612" t="s">
        <v>200</v>
      </c>
      <c r="C543" s="499" t="s">
        <v>9</v>
      </c>
      <c r="D543" s="614" t="s">
        <v>195</v>
      </c>
      <c r="E543" s="928">
        <v>0</v>
      </c>
      <c r="F543" s="929">
        <v>0.05</v>
      </c>
      <c r="G543" s="929">
        <v>0</v>
      </c>
      <c r="H543" s="929">
        <v>0</v>
      </c>
      <c r="I543" s="929">
        <v>0</v>
      </c>
      <c r="J543" s="930">
        <v>0.75</v>
      </c>
      <c r="K543" s="931">
        <v>0.75</v>
      </c>
      <c r="L543" s="928">
        <v>0</v>
      </c>
      <c r="M543" s="929">
        <v>0</v>
      </c>
      <c r="N543" s="929">
        <v>0</v>
      </c>
      <c r="O543" s="929">
        <v>0</v>
      </c>
      <c r="P543" s="929">
        <v>0</v>
      </c>
      <c r="Q543" s="930">
        <v>0</v>
      </c>
      <c r="R543" s="931">
        <v>0</v>
      </c>
      <c r="S543" s="932">
        <f t="shared" si="34"/>
        <v>-100</v>
      </c>
    </row>
    <row r="544" spans="1:19" ht="20.100000000000001" customHeight="1">
      <c r="A544" s="497" t="s">
        <v>799</v>
      </c>
      <c r="B544" s="612" t="s">
        <v>800</v>
      </c>
      <c r="C544" s="499" t="s">
        <v>9</v>
      </c>
      <c r="D544" s="614" t="s">
        <v>195</v>
      </c>
      <c r="E544" s="928">
        <v>0.02</v>
      </c>
      <c r="F544" s="929">
        <v>0.32</v>
      </c>
      <c r="G544" s="929">
        <v>0</v>
      </c>
      <c r="H544" s="929">
        <v>0</v>
      </c>
      <c r="I544" s="929">
        <v>0</v>
      </c>
      <c r="J544" s="930">
        <v>0.74</v>
      </c>
      <c r="K544" s="931">
        <v>0.74</v>
      </c>
      <c r="L544" s="928">
        <v>0.01</v>
      </c>
      <c r="M544" s="929">
        <v>0</v>
      </c>
      <c r="N544" s="929">
        <v>0</v>
      </c>
      <c r="O544" s="929">
        <v>0</v>
      </c>
      <c r="P544" s="929">
        <v>0.06</v>
      </c>
      <c r="Q544" s="930">
        <v>0</v>
      </c>
      <c r="R544" s="931">
        <v>0.06</v>
      </c>
      <c r="S544" s="932">
        <f t="shared" si="34"/>
        <v>-91.891891891891888</v>
      </c>
    </row>
    <row r="545" spans="1:19" ht="20.100000000000001" customHeight="1">
      <c r="A545" s="497" t="s">
        <v>801</v>
      </c>
      <c r="B545" s="612" t="s">
        <v>802</v>
      </c>
      <c r="C545" s="499" t="s">
        <v>9</v>
      </c>
      <c r="D545" s="614" t="s">
        <v>195</v>
      </c>
      <c r="E545" s="928">
        <v>0</v>
      </c>
      <c r="F545" s="929">
        <v>0</v>
      </c>
      <c r="G545" s="929">
        <v>0.26</v>
      </c>
      <c r="H545" s="929">
        <v>0</v>
      </c>
      <c r="I545" s="929">
        <v>0</v>
      </c>
      <c r="J545" s="930">
        <v>0.74</v>
      </c>
      <c r="K545" s="931">
        <v>0.74</v>
      </c>
      <c r="L545" s="928">
        <v>0</v>
      </c>
      <c r="M545" s="929">
        <v>0</v>
      </c>
      <c r="N545" s="929">
        <v>0.09</v>
      </c>
      <c r="O545" s="929">
        <v>0</v>
      </c>
      <c r="P545" s="929">
        <v>0</v>
      </c>
      <c r="Q545" s="930">
        <v>0.75</v>
      </c>
      <c r="R545" s="931">
        <v>0.75</v>
      </c>
      <c r="S545" s="932">
        <f t="shared" si="34"/>
        <v>1.3513513513513598</v>
      </c>
    </row>
    <row r="546" spans="1:19" ht="20.100000000000001" customHeight="1">
      <c r="A546" s="497" t="s">
        <v>48</v>
      </c>
      <c r="B546" s="498" t="s">
        <v>199</v>
      </c>
      <c r="C546" s="499" t="s">
        <v>9</v>
      </c>
      <c r="D546" s="614" t="s">
        <v>195</v>
      </c>
      <c r="E546" s="928">
        <v>0</v>
      </c>
      <c r="F546" s="929">
        <v>0.41</v>
      </c>
      <c r="G546" s="929">
        <v>0.33</v>
      </c>
      <c r="H546" s="929">
        <v>0</v>
      </c>
      <c r="I546" s="929">
        <v>0.57999999999999996</v>
      </c>
      <c r="J546" s="930">
        <v>7.09</v>
      </c>
      <c r="K546" s="931">
        <v>7.67</v>
      </c>
      <c r="L546" s="928">
        <v>0</v>
      </c>
      <c r="M546" s="929">
        <v>1.48</v>
      </c>
      <c r="N546" s="929">
        <v>0.56000000000000005</v>
      </c>
      <c r="O546" s="929">
        <v>0</v>
      </c>
      <c r="P546" s="929">
        <v>0.45</v>
      </c>
      <c r="Q546" s="930">
        <v>5.18</v>
      </c>
      <c r="R546" s="931">
        <v>5.63</v>
      </c>
      <c r="S546" s="932">
        <f t="shared" si="34"/>
        <v>-26.59713168187745</v>
      </c>
    </row>
    <row r="547" spans="1:19" ht="20.100000000000001" customHeight="1">
      <c r="A547" s="497" t="s">
        <v>803</v>
      </c>
      <c r="B547" s="498" t="s">
        <v>804</v>
      </c>
      <c r="C547" s="499" t="s">
        <v>9</v>
      </c>
      <c r="D547" s="653" t="s">
        <v>195</v>
      </c>
      <c r="E547" s="928">
        <v>0</v>
      </c>
      <c r="F547" s="929">
        <v>0.32</v>
      </c>
      <c r="G547" s="929">
        <v>0</v>
      </c>
      <c r="H547" s="929">
        <v>0</v>
      </c>
      <c r="I547" s="929">
        <v>0</v>
      </c>
      <c r="J547" s="930">
        <v>0.25</v>
      </c>
      <c r="K547" s="931">
        <v>0.25</v>
      </c>
      <c r="L547" s="928">
        <v>0</v>
      </c>
      <c r="M547" s="929">
        <v>0</v>
      </c>
      <c r="N547" s="929">
        <v>0</v>
      </c>
      <c r="O547" s="929">
        <v>0</v>
      </c>
      <c r="P547" s="929">
        <v>0</v>
      </c>
      <c r="Q547" s="930">
        <v>0</v>
      </c>
      <c r="R547" s="931">
        <v>0</v>
      </c>
      <c r="S547" s="932">
        <f t="shared" si="34"/>
        <v>-100</v>
      </c>
    </row>
    <row r="548" spans="1:19" ht="20.100000000000001" customHeight="1">
      <c r="A548" s="497" t="s">
        <v>49</v>
      </c>
      <c r="B548" s="498" t="s">
        <v>198</v>
      </c>
      <c r="C548" s="499" t="s">
        <v>9</v>
      </c>
      <c r="D548" s="614" t="s">
        <v>195</v>
      </c>
      <c r="E548" s="928">
        <v>0.04</v>
      </c>
      <c r="F548" s="929">
        <v>0.86</v>
      </c>
      <c r="G548" s="929">
        <v>6.48</v>
      </c>
      <c r="H548" s="929">
        <v>0</v>
      </c>
      <c r="I548" s="929">
        <v>3.82</v>
      </c>
      <c r="J548" s="930">
        <v>28.98</v>
      </c>
      <c r="K548" s="931">
        <v>32.799999999999997</v>
      </c>
      <c r="L548" s="928">
        <v>0.04</v>
      </c>
      <c r="M548" s="929">
        <v>2.4700000000000002</v>
      </c>
      <c r="N548" s="929">
        <v>6.42</v>
      </c>
      <c r="O548" s="929">
        <v>0</v>
      </c>
      <c r="P548" s="929">
        <v>4.51</v>
      </c>
      <c r="Q548" s="930">
        <v>27.27</v>
      </c>
      <c r="R548" s="931">
        <v>31.78</v>
      </c>
      <c r="S548" s="932">
        <f t="shared" si="34"/>
        <v>-3.1097560975609673</v>
      </c>
    </row>
    <row r="549" spans="1:19" ht="20.100000000000001" customHeight="1">
      <c r="A549" s="497" t="s">
        <v>5</v>
      </c>
      <c r="B549" s="498" t="s">
        <v>197</v>
      </c>
      <c r="C549" s="499" t="s">
        <v>9</v>
      </c>
      <c r="D549" s="614" t="s">
        <v>195</v>
      </c>
      <c r="E549" s="928">
        <v>0</v>
      </c>
      <c r="F549" s="929">
        <v>0</v>
      </c>
      <c r="G549" s="929">
        <v>2.17</v>
      </c>
      <c r="H549" s="929">
        <v>0</v>
      </c>
      <c r="I549" s="929">
        <v>0.57999999999999996</v>
      </c>
      <c r="J549" s="930">
        <v>4.3899999999999997</v>
      </c>
      <c r="K549" s="931">
        <v>4.97</v>
      </c>
      <c r="L549" s="928">
        <v>0</v>
      </c>
      <c r="M549" s="929">
        <v>0</v>
      </c>
      <c r="N549" s="929">
        <v>1.1200000000000001</v>
      </c>
      <c r="O549" s="929">
        <v>0</v>
      </c>
      <c r="P549" s="929">
        <v>0.17</v>
      </c>
      <c r="Q549" s="930">
        <v>6.51</v>
      </c>
      <c r="R549" s="931">
        <v>6.68</v>
      </c>
      <c r="S549" s="932">
        <f t="shared" si="34"/>
        <v>34.406438631790735</v>
      </c>
    </row>
    <row r="550" spans="1:19" ht="20.100000000000001" customHeight="1">
      <c r="A550" s="497" t="s">
        <v>50</v>
      </c>
      <c r="B550" s="498" t="s">
        <v>196</v>
      </c>
      <c r="C550" s="499" t="s">
        <v>9</v>
      </c>
      <c r="D550" s="614" t="s">
        <v>195</v>
      </c>
      <c r="E550" s="928">
        <v>0</v>
      </c>
      <c r="F550" s="929">
        <v>0</v>
      </c>
      <c r="G550" s="929">
        <v>0.9</v>
      </c>
      <c r="H550" s="929">
        <v>0</v>
      </c>
      <c r="I550" s="929">
        <v>2.72</v>
      </c>
      <c r="J550" s="930">
        <v>2.29</v>
      </c>
      <c r="K550" s="931">
        <v>5.01</v>
      </c>
      <c r="L550" s="928">
        <v>0</v>
      </c>
      <c r="M550" s="929">
        <v>0</v>
      </c>
      <c r="N550" s="929">
        <v>0.26</v>
      </c>
      <c r="O550" s="929">
        <v>0</v>
      </c>
      <c r="P550" s="929">
        <v>0.12</v>
      </c>
      <c r="Q550" s="930">
        <v>2.56</v>
      </c>
      <c r="R550" s="931">
        <v>2.68</v>
      </c>
      <c r="S550" s="932">
        <f t="shared" si="34"/>
        <v>-46.506986027944109</v>
      </c>
    </row>
    <row r="555" spans="1:19" ht="20.100000000000001" hidden="1" customHeight="1">
      <c r="A555" s="906" t="s">
        <v>248</v>
      </c>
      <c r="B555" s="907" t="s">
        <v>57</v>
      </c>
      <c r="C555" s="908" t="s">
        <v>249</v>
      </c>
      <c r="D555" s="909" t="s">
        <v>250</v>
      </c>
      <c r="E555" s="1025" t="s">
        <v>595</v>
      </c>
      <c r="F555" s="1026"/>
      <c r="G555" s="1026"/>
      <c r="H555" s="1026"/>
      <c r="I555" s="1026"/>
      <c r="J555" s="1027"/>
      <c r="K555" s="1028"/>
      <c r="L555" s="1025" t="s">
        <v>620</v>
      </c>
      <c r="M555" s="1026"/>
      <c r="N555" s="1026"/>
      <c r="O555" s="1026"/>
      <c r="P555" s="1026"/>
      <c r="Q555" s="1027"/>
      <c r="R555" s="1028"/>
      <c r="S555" s="1029" t="s">
        <v>56</v>
      </c>
    </row>
    <row r="556" spans="1:19" ht="20.100000000000001" hidden="1" customHeight="1">
      <c r="A556" s="1030"/>
      <c r="B556" s="1031"/>
      <c r="C556" s="1032"/>
      <c r="D556" s="1033"/>
      <c r="E556" s="1034" t="s">
        <v>58</v>
      </c>
      <c r="F556" s="916" t="s">
        <v>420</v>
      </c>
      <c r="G556" s="916"/>
      <c r="H556" s="916"/>
      <c r="I556" s="916" t="s">
        <v>325</v>
      </c>
      <c r="J556" s="1035" t="s">
        <v>323</v>
      </c>
      <c r="K556" s="1036" t="s">
        <v>324</v>
      </c>
      <c r="L556" s="1034" t="s">
        <v>58</v>
      </c>
      <c r="M556" s="916" t="s">
        <v>420</v>
      </c>
      <c r="N556" s="916" t="s">
        <v>325</v>
      </c>
      <c r="O556" s="916"/>
      <c r="P556" s="916"/>
      <c r="Q556" s="1035" t="s">
        <v>323</v>
      </c>
      <c r="R556" s="1036" t="s">
        <v>324</v>
      </c>
      <c r="S556" s="920" t="s">
        <v>59</v>
      </c>
    </row>
    <row r="557" spans="1:19" ht="20.100000000000001" hidden="1" customHeight="1">
      <c r="A557" s="939"/>
      <c r="B557" s="940"/>
      <c r="C557" s="941"/>
      <c r="D557" s="663"/>
      <c r="E557" s="942"/>
      <c r="F557" s="943"/>
      <c r="G557" s="943"/>
      <c r="H557" s="943"/>
      <c r="I557" s="943"/>
      <c r="J557" s="944"/>
      <c r="K557" s="945"/>
      <c r="L557" s="942"/>
      <c r="M557" s="943"/>
      <c r="N557" s="943"/>
      <c r="O557" s="943"/>
      <c r="P557" s="943"/>
      <c r="Q557" s="944"/>
      <c r="R557" s="945"/>
      <c r="S557" s="946"/>
    </row>
    <row r="558" spans="1:19" ht="20.100000000000001" hidden="1" customHeight="1">
      <c r="A558" s="985" t="s">
        <v>291</v>
      </c>
      <c r="B558" s="986" t="s">
        <v>292</v>
      </c>
      <c r="C558" s="644"/>
      <c r="D558" s="989"/>
      <c r="E558" s="924"/>
      <c r="F558" s="925"/>
      <c r="G558" s="925"/>
      <c r="H558" s="925"/>
      <c r="I558" s="925"/>
      <c r="J558" s="925" t="s">
        <v>60</v>
      </c>
      <c r="K558" s="926"/>
      <c r="L558" s="924" t="s">
        <v>60</v>
      </c>
      <c r="M558" s="925" t="s">
        <v>60</v>
      </c>
      <c r="N558" s="925"/>
      <c r="O558" s="925"/>
      <c r="P558" s="925"/>
      <c r="Q558" s="925"/>
      <c r="R558" s="926" t="s">
        <v>60</v>
      </c>
      <c r="S558" s="927"/>
    </row>
    <row r="559" spans="1:19" ht="20.100000000000001" hidden="1" customHeight="1">
      <c r="A559" s="497"/>
      <c r="B559" s="612"/>
      <c r="C559" s="499" t="s">
        <v>9</v>
      </c>
      <c r="D559" s="614" t="s">
        <v>132</v>
      </c>
      <c r="E559" s="928"/>
      <c r="F559" s="929"/>
      <c r="G559" s="929"/>
      <c r="H559" s="929"/>
      <c r="I559" s="929"/>
      <c r="J559" s="930"/>
      <c r="K559" s="931">
        <f t="shared" ref="K559:K564" si="35">I559+J559</f>
        <v>0</v>
      </c>
      <c r="L559" s="928"/>
      <c r="M559" s="929"/>
      <c r="N559" s="929"/>
      <c r="O559" s="929"/>
      <c r="P559" s="929"/>
      <c r="Q559" s="930"/>
      <c r="R559" s="931">
        <f t="shared" ref="R559:R564" si="36">N559+Q559</f>
        <v>0</v>
      </c>
      <c r="S559" s="932" t="e">
        <f t="shared" ref="S559:S564" si="37">((R559/K559)-1)*100</f>
        <v>#DIV/0!</v>
      </c>
    </row>
    <row r="560" spans="1:19" ht="20.100000000000001" hidden="1" customHeight="1">
      <c r="A560" s="666"/>
      <c r="B560" s="667"/>
      <c r="C560" s="499"/>
      <c r="D560" s="614"/>
      <c r="E560" s="928"/>
      <c r="F560" s="929"/>
      <c r="G560" s="929"/>
      <c r="H560" s="929"/>
      <c r="I560" s="929"/>
      <c r="J560" s="930"/>
      <c r="K560" s="931">
        <f t="shared" si="35"/>
        <v>0</v>
      </c>
      <c r="L560" s="928"/>
      <c r="M560" s="929"/>
      <c r="N560" s="929"/>
      <c r="O560" s="929"/>
      <c r="P560" s="929"/>
      <c r="Q560" s="930"/>
      <c r="R560" s="931">
        <f t="shared" si="36"/>
        <v>0</v>
      </c>
      <c r="S560" s="932" t="e">
        <f t="shared" si="37"/>
        <v>#DIV/0!</v>
      </c>
    </row>
    <row r="561" spans="1:19" ht="20.100000000000001" hidden="1" customHeight="1">
      <c r="A561" s="666"/>
      <c r="B561" s="667"/>
      <c r="C561" s="499"/>
      <c r="D561" s="614"/>
      <c r="E561" s="928"/>
      <c r="F561" s="929"/>
      <c r="G561" s="929"/>
      <c r="H561" s="929"/>
      <c r="I561" s="929"/>
      <c r="J561" s="930"/>
      <c r="K561" s="931">
        <f t="shared" si="35"/>
        <v>0</v>
      </c>
      <c r="L561" s="928"/>
      <c r="M561" s="929"/>
      <c r="N561" s="929"/>
      <c r="O561" s="929"/>
      <c r="P561" s="929"/>
      <c r="Q561" s="930"/>
      <c r="R561" s="931">
        <f t="shared" si="36"/>
        <v>0</v>
      </c>
      <c r="S561" s="932" t="e">
        <f t="shared" si="37"/>
        <v>#DIV/0!</v>
      </c>
    </row>
    <row r="562" spans="1:19" ht="20.100000000000001" hidden="1" customHeight="1">
      <c r="A562" s="666"/>
      <c r="B562" s="667"/>
      <c r="C562" s="499"/>
      <c r="D562" s="614"/>
      <c r="E562" s="928"/>
      <c r="F562" s="929"/>
      <c r="G562" s="929"/>
      <c r="H562" s="929"/>
      <c r="I562" s="929"/>
      <c r="J562" s="930"/>
      <c r="K562" s="931">
        <f t="shared" si="35"/>
        <v>0</v>
      </c>
      <c r="L562" s="928"/>
      <c r="M562" s="929"/>
      <c r="N562" s="929"/>
      <c r="O562" s="929"/>
      <c r="P562" s="929"/>
      <c r="Q562" s="930"/>
      <c r="R562" s="931">
        <f t="shared" si="36"/>
        <v>0</v>
      </c>
      <c r="S562" s="932" t="e">
        <f t="shared" si="37"/>
        <v>#DIV/0!</v>
      </c>
    </row>
    <row r="563" spans="1:19" ht="20.100000000000001" hidden="1" customHeight="1">
      <c r="A563" s="666"/>
      <c r="B563" s="667"/>
      <c r="C563" s="499"/>
      <c r="D563" s="614"/>
      <c r="E563" s="928"/>
      <c r="F563" s="929"/>
      <c r="G563" s="929"/>
      <c r="H563" s="929"/>
      <c r="I563" s="929"/>
      <c r="J563" s="930"/>
      <c r="K563" s="931">
        <f t="shared" si="35"/>
        <v>0</v>
      </c>
      <c r="L563" s="928"/>
      <c r="M563" s="929"/>
      <c r="N563" s="929"/>
      <c r="O563" s="929"/>
      <c r="P563" s="929"/>
      <c r="Q563" s="930"/>
      <c r="R563" s="931">
        <f t="shared" si="36"/>
        <v>0</v>
      </c>
      <c r="S563" s="932" t="e">
        <f t="shared" si="37"/>
        <v>#DIV/0!</v>
      </c>
    </row>
    <row r="564" spans="1:19" ht="20.100000000000001" hidden="1" customHeight="1">
      <c r="A564" s="666"/>
      <c r="B564" s="667"/>
      <c r="C564" s="499"/>
      <c r="D564" s="614"/>
      <c r="E564" s="928"/>
      <c r="F564" s="929"/>
      <c r="G564" s="929"/>
      <c r="H564" s="929"/>
      <c r="I564" s="929"/>
      <c r="J564" s="930"/>
      <c r="K564" s="931">
        <f t="shared" si="35"/>
        <v>0</v>
      </c>
      <c r="L564" s="928"/>
      <c r="M564" s="929"/>
      <c r="N564" s="929"/>
      <c r="O564" s="929"/>
      <c r="P564" s="929"/>
      <c r="Q564" s="930"/>
      <c r="R564" s="931">
        <f t="shared" si="36"/>
        <v>0</v>
      </c>
      <c r="S564" s="932" t="e">
        <f t="shared" si="37"/>
        <v>#DIV/0!</v>
      </c>
    </row>
    <row r="565" spans="1:19" ht="20.100000000000001" hidden="1" customHeight="1">
      <c r="A565" s="939"/>
      <c r="B565" s="940"/>
      <c r="C565" s="941"/>
      <c r="D565" s="1021"/>
      <c r="E565" s="942"/>
      <c r="F565" s="943"/>
      <c r="G565" s="943"/>
      <c r="H565" s="943"/>
      <c r="I565" s="943"/>
      <c r="J565" s="944"/>
      <c r="K565" s="945"/>
      <c r="L565" s="942"/>
      <c r="M565" s="943"/>
      <c r="N565" s="943"/>
      <c r="O565" s="943"/>
      <c r="P565" s="943"/>
      <c r="Q565" s="944"/>
      <c r="R565" s="945"/>
      <c r="S565" s="946"/>
    </row>
    <row r="566" spans="1:19" ht="20.100000000000001" hidden="1" customHeight="1">
      <c r="A566" s="1084" t="s">
        <v>561</v>
      </c>
      <c r="B566" s="1085"/>
      <c r="C566" s="923"/>
      <c r="D566" s="647"/>
      <c r="E566" s="949">
        <f>SUM(E558:E565)</f>
        <v>0</v>
      </c>
      <c r="F566" s="950">
        <f>SUM(F558:F565)</f>
        <v>0</v>
      </c>
      <c r="G566" s="950"/>
      <c r="H566" s="950"/>
      <c r="I566" s="950">
        <f t="shared" ref="I566:N566" si="38">SUM(I558:I565)</f>
        <v>0</v>
      </c>
      <c r="J566" s="950">
        <f t="shared" si="38"/>
        <v>0</v>
      </c>
      <c r="K566" s="951">
        <f t="shared" si="38"/>
        <v>0</v>
      </c>
      <c r="L566" s="949">
        <f t="shared" si="38"/>
        <v>0</v>
      </c>
      <c r="M566" s="950">
        <f t="shared" si="38"/>
        <v>0</v>
      </c>
      <c r="N566" s="950">
        <f t="shared" si="38"/>
        <v>0</v>
      </c>
      <c r="O566" s="950"/>
      <c r="P566" s="950"/>
      <c r="Q566" s="950">
        <f>SUM(Q558:Q565)</f>
        <v>0</v>
      </c>
      <c r="R566" s="951">
        <f>SUM(R558:R565)</f>
        <v>0</v>
      </c>
      <c r="S566" s="952" t="e">
        <f>((R566/K566)-1)*100</f>
        <v>#DIV/0!</v>
      </c>
    </row>
    <row r="567" spans="1:19" ht="20.100000000000001" hidden="1" customHeight="1">
      <c r="A567" s="1086"/>
      <c r="B567" s="1087"/>
      <c r="C567" s="1088"/>
      <c r="D567" s="956"/>
      <c r="E567" s="1089"/>
      <c r="F567" s="1090"/>
      <c r="G567" s="1090"/>
      <c r="H567" s="1090"/>
      <c r="I567" s="1090"/>
      <c r="J567" s="1091"/>
      <c r="K567" s="1092"/>
      <c r="L567" s="1089"/>
      <c r="M567" s="1090"/>
      <c r="N567" s="1090"/>
      <c r="O567" s="1090"/>
      <c r="P567" s="1090"/>
      <c r="Q567" s="1091"/>
      <c r="R567" s="1092"/>
      <c r="S567" s="1093"/>
    </row>
    <row r="568" spans="1:19" ht="20.100000000000001" customHeight="1">
      <c r="A568" s="994"/>
      <c r="B568" s="1094"/>
      <c r="C568" s="995"/>
      <c r="D568" s="1095"/>
      <c r="E568" s="1096"/>
      <c r="F568" s="1096"/>
      <c r="G568" s="1096"/>
      <c r="H568" s="1096"/>
      <c r="I568" s="1096"/>
      <c r="J568" s="1097"/>
      <c r="K568" s="1096"/>
      <c r="L568" s="1096"/>
      <c r="M568" s="1096"/>
      <c r="N568" s="1096"/>
      <c r="O568" s="1096"/>
      <c r="P568" s="1096"/>
      <c r="Q568" s="1097"/>
      <c r="R568" s="1096"/>
      <c r="S568" s="1098"/>
    </row>
    <row r="569" spans="1:19" ht="20.100000000000001" customHeight="1">
      <c r="A569" s="906"/>
      <c r="B569" s="907"/>
      <c r="C569" s="908"/>
      <c r="D569" s="909"/>
      <c r="E569" s="1386" t="s">
        <v>1467</v>
      </c>
      <c r="F569" s="1387"/>
      <c r="G569" s="1387"/>
      <c r="H569" s="1387"/>
      <c r="I569" s="1387"/>
      <c r="J569" s="1387"/>
      <c r="K569" s="1388"/>
      <c r="L569" s="1386" t="s">
        <v>1468</v>
      </c>
      <c r="M569" s="1387"/>
      <c r="N569" s="1387"/>
      <c r="O569" s="1387"/>
      <c r="P569" s="1387"/>
      <c r="Q569" s="1387"/>
      <c r="R569" s="1388"/>
      <c r="S569" s="910"/>
    </row>
    <row r="570" spans="1:19" ht="39.950000000000003" customHeight="1">
      <c r="A570" s="911" t="s">
        <v>248</v>
      </c>
      <c r="B570" s="912" t="s">
        <v>57</v>
      </c>
      <c r="C570" s="913" t="s">
        <v>249</v>
      </c>
      <c r="D570" s="914" t="s">
        <v>250</v>
      </c>
      <c r="E570" s="915" t="s">
        <v>1405</v>
      </c>
      <c r="F570" s="916" t="s">
        <v>1499</v>
      </c>
      <c r="G570" s="917" t="s">
        <v>1498</v>
      </c>
      <c r="H570" s="918" t="s">
        <v>1513</v>
      </c>
      <c r="I570" s="918" t="s">
        <v>1514</v>
      </c>
      <c r="J570" s="917" t="s">
        <v>1406</v>
      </c>
      <c r="K570" s="919" t="s">
        <v>1515</v>
      </c>
      <c r="L570" s="915" t="s">
        <v>1405</v>
      </c>
      <c r="M570" s="916" t="s">
        <v>1499</v>
      </c>
      <c r="N570" s="917" t="s">
        <v>1498</v>
      </c>
      <c r="O570" s="918" t="s">
        <v>1513</v>
      </c>
      <c r="P570" s="918" t="s">
        <v>1514</v>
      </c>
      <c r="Q570" s="917" t="s">
        <v>1406</v>
      </c>
      <c r="R570" s="919" t="s">
        <v>1515</v>
      </c>
      <c r="S570" s="920" t="s">
        <v>1140</v>
      </c>
    </row>
    <row r="571" spans="1:19" ht="20.100000000000001" customHeight="1">
      <c r="A571" s="990" t="s">
        <v>282</v>
      </c>
      <c r="B571" s="1099" t="s">
        <v>80</v>
      </c>
      <c r="C571" s="644"/>
      <c r="D571" s="989"/>
      <c r="E571" s="924"/>
      <c r="F571" s="925"/>
      <c r="G571" s="925"/>
      <c r="H571" s="925"/>
      <c r="I571" s="925"/>
      <c r="J571" s="925" t="s">
        <v>60</v>
      </c>
      <c r="K571" s="926"/>
      <c r="L571" s="924" t="s">
        <v>60</v>
      </c>
      <c r="M571" s="925" t="s">
        <v>60</v>
      </c>
      <c r="N571" s="925"/>
      <c r="O571" s="925"/>
      <c r="P571" s="925"/>
      <c r="Q571" s="925"/>
      <c r="R571" s="926" t="s">
        <v>60</v>
      </c>
      <c r="S571" s="927"/>
    </row>
    <row r="572" spans="1:19" ht="20.100000000000001" customHeight="1">
      <c r="A572" s="497" t="s">
        <v>805</v>
      </c>
      <c r="B572" s="612" t="s">
        <v>806</v>
      </c>
      <c r="C572" s="499" t="s">
        <v>9</v>
      </c>
      <c r="D572" s="614" t="s">
        <v>136</v>
      </c>
      <c r="E572" s="928">
        <v>0.02</v>
      </c>
      <c r="F572" s="929">
        <v>0</v>
      </c>
      <c r="G572" s="929">
        <v>0.27</v>
      </c>
      <c r="H572" s="929">
        <v>0</v>
      </c>
      <c r="I572" s="929">
        <v>0</v>
      </c>
      <c r="J572" s="930">
        <v>0.62</v>
      </c>
      <c r="K572" s="931">
        <v>0.62</v>
      </c>
      <c r="L572" s="928">
        <v>0.01</v>
      </c>
      <c r="M572" s="929">
        <v>0</v>
      </c>
      <c r="N572" s="929">
        <v>0.17</v>
      </c>
      <c r="O572" s="929">
        <v>0</v>
      </c>
      <c r="P572" s="929">
        <v>0</v>
      </c>
      <c r="Q572" s="930">
        <v>0.75</v>
      </c>
      <c r="R572" s="931">
        <v>0.75</v>
      </c>
      <c r="S572" s="932">
        <f>((R572/K572)-1)*100</f>
        <v>20.967741935483875</v>
      </c>
    </row>
    <row r="573" spans="1:19" ht="20.100000000000001" customHeight="1">
      <c r="A573" s="497" t="s">
        <v>807</v>
      </c>
      <c r="B573" s="612" t="s">
        <v>808</v>
      </c>
      <c r="C573" s="499" t="s">
        <v>9</v>
      </c>
      <c r="D573" s="614" t="s">
        <v>136</v>
      </c>
      <c r="E573" s="928">
        <v>0</v>
      </c>
      <c r="F573" s="929">
        <v>0.37</v>
      </c>
      <c r="G573" s="929">
        <v>0</v>
      </c>
      <c r="H573" s="929">
        <v>0</v>
      </c>
      <c r="I573" s="929">
        <v>0</v>
      </c>
      <c r="J573" s="930">
        <v>0.36</v>
      </c>
      <c r="K573" s="931">
        <v>0.36</v>
      </c>
      <c r="L573" s="928">
        <v>0</v>
      </c>
      <c r="M573" s="929">
        <v>0</v>
      </c>
      <c r="N573" s="929">
        <v>0</v>
      </c>
      <c r="O573" s="929">
        <v>0</v>
      </c>
      <c r="P573" s="929">
        <v>0</v>
      </c>
      <c r="Q573" s="930">
        <v>0</v>
      </c>
      <c r="R573" s="931">
        <v>0</v>
      </c>
      <c r="S573" s="932">
        <f>((R573/K573)-1)*100</f>
        <v>-100</v>
      </c>
    </row>
    <row r="574" spans="1:19" ht="20.100000000000001" customHeight="1">
      <c r="A574" s="497" t="s">
        <v>809</v>
      </c>
      <c r="B574" s="612" t="s">
        <v>810</v>
      </c>
      <c r="C574" s="499" t="s">
        <v>9</v>
      </c>
      <c r="D574" s="614" t="s">
        <v>136</v>
      </c>
      <c r="E574" s="928">
        <v>0</v>
      </c>
      <c r="F574" s="929">
        <v>0</v>
      </c>
      <c r="G574" s="929">
        <v>0.28999999999999998</v>
      </c>
      <c r="H574" s="929">
        <v>0</v>
      </c>
      <c r="I574" s="929">
        <v>0.24</v>
      </c>
      <c r="J574" s="930">
        <v>0.25</v>
      </c>
      <c r="K574" s="931">
        <v>0.49</v>
      </c>
      <c r="L574" s="928">
        <v>0</v>
      </c>
      <c r="M574" s="929">
        <v>0</v>
      </c>
      <c r="N574" s="929">
        <v>0.2</v>
      </c>
      <c r="O574" s="929">
        <v>0</v>
      </c>
      <c r="P574" s="929">
        <v>7.0000000000000007E-2</v>
      </c>
      <c r="Q574" s="930">
        <v>0.73</v>
      </c>
      <c r="R574" s="931">
        <v>0.8</v>
      </c>
      <c r="S574" s="932">
        <f>((R574/K574)-1)*100</f>
        <v>63.265306122448983</v>
      </c>
    </row>
    <row r="583" spans="1:19" ht="20.100000000000001" customHeight="1">
      <c r="A583" s="660" t="s">
        <v>772</v>
      </c>
      <c r="B583" s="498" t="s">
        <v>773</v>
      </c>
      <c r="C583" s="499" t="s">
        <v>9</v>
      </c>
      <c r="D583" s="614" t="s">
        <v>774</v>
      </c>
      <c r="E583" s="928">
        <v>0</v>
      </c>
      <c r="F583" s="929">
        <v>0.47</v>
      </c>
      <c r="G583" s="929">
        <v>0</v>
      </c>
      <c r="H583" s="929">
        <v>0</v>
      </c>
      <c r="I583" s="929">
        <v>0</v>
      </c>
      <c r="J583" s="930">
        <v>0.25</v>
      </c>
      <c r="K583" s="931">
        <v>0.25</v>
      </c>
      <c r="L583" s="928">
        <v>0</v>
      </c>
      <c r="M583" s="929">
        <v>0</v>
      </c>
      <c r="N583" s="929">
        <v>0</v>
      </c>
      <c r="O583" s="929">
        <v>0</v>
      </c>
      <c r="P583" s="929">
        <v>0</v>
      </c>
      <c r="Q583" s="930">
        <v>0</v>
      </c>
      <c r="R583" s="931">
        <v>0</v>
      </c>
      <c r="S583" s="932">
        <f>((R583/K583)-1)*100</f>
        <v>-100</v>
      </c>
    </row>
    <row r="584" spans="1:19" ht="20.100000000000001" customHeight="1">
      <c r="A584" s="497" t="s">
        <v>775</v>
      </c>
      <c r="B584" s="498" t="s">
        <v>776</v>
      </c>
      <c r="C584" s="499" t="s">
        <v>9</v>
      </c>
      <c r="D584" s="614" t="s">
        <v>774</v>
      </c>
      <c r="E584" s="928">
        <v>0</v>
      </c>
      <c r="F584" s="929">
        <v>0.33</v>
      </c>
      <c r="G584" s="929">
        <v>0</v>
      </c>
      <c r="H584" s="929">
        <v>0</v>
      </c>
      <c r="I584" s="929">
        <v>0</v>
      </c>
      <c r="J584" s="930">
        <v>0.44</v>
      </c>
      <c r="K584" s="931">
        <v>0.44</v>
      </c>
      <c r="L584" s="928">
        <v>0</v>
      </c>
      <c r="M584" s="929">
        <v>0</v>
      </c>
      <c r="N584" s="929">
        <v>0</v>
      </c>
      <c r="O584" s="929">
        <v>0</v>
      </c>
      <c r="P584" s="929">
        <v>0</v>
      </c>
      <c r="Q584" s="930">
        <v>0</v>
      </c>
      <c r="R584" s="931">
        <v>0</v>
      </c>
      <c r="S584" s="932">
        <f>((R584/K584)-1)*100</f>
        <v>-100</v>
      </c>
    </row>
    <row r="585" spans="1:19" ht="20.100000000000001" customHeight="1">
      <c r="A585" s="497" t="s">
        <v>777</v>
      </c>
      <c r="B585" s="498" t="s">
        <v>778</v>
      </c>
      <c r="C585" s="499" t="s">
        <v>9</v>
      </c>
      <c r="D585" s="614" t="s">
        <v>779</v>
      </c>
      <c r="E585" s="928">
        <v>0</v>
      </c>
      <c r="F585" s="929">
        <v>0</v>
      </c>
      <c r="G585" s="929">
        <v>0</v>
      </c>
      <c r="H585" s="929">
        <v>0</v>
      </c>
      <c r="I585" s="929">
        <v>0.2</v>
      </c>
      <c r="J585" s="930">
        <v>0.05</v>
      </c>
      <c r="K585" s="931">
        <v>0.25</v>
      </c>
      <c r="L585" s="928">
        <v>0</v>
      </c>
      <c r="M585" s="929">
        <v>0</v>
      </c>
      <c r="N585" s="929">
        <v>0</v>
      </c>
      <c r="O585" s="929">
        <v>0</v>
      </c>
      <c r="P585" s="929">
        <v>0.23</v>
      </c>
      <c r="Q585" s="930">
        <v>0.16</v>
      </c>
      <c r="R585" s="931">
        <v>0.39</v>
      </c>
      <c r="S585" s="932">
        <f>((R585/K585)-1)*100</f>
        <v>56.000000000000007</v>
      </c>
    </row>
    <row r="589" spans="1:19" ht="20.100000000000001" customHeight="1">
      <c r="A589" s="1086"/>
      <c r="B589" s="1100"/>
      <c r="C589" s="1088"/>
      <c r="D589" s="1101"/>
      <c r="E589" s="1102"/>
      <c r="F589" s="1103"/>
      <c r="G589" s="1103"/>
      <c r="H589" s="1103"/>
      <c r="I589" s="1103"/>
      <c r="J589" s="1104"/>
      <c r="K589" s="1105"/>
      <c r="L589" s="1106"/>
      <c r="M589" s="1103"/>
      <c r="N589" s="1103"/>
      <c r="O589" s="1103"/>
      <c r="P589" s="1103"/>
      <c r="Q589" s="1104"/>
      <c r="R589" s="1105"/>
      <c r="S589" s="1107"/>
    </row>
    <row r="590" spans="1:19" ht="20.100000000000001" customHeight="1">
      <c r="A590" s="906" t="s">
        <v>248</v>
      </c>
      <c r="B590" s="907" t="s">
        <v>57</v>
      </c>
      <c r="C590" s="908" t="s">
        <v>249</v>
      </c>
      <c r="D590" s="909" t="s">
        <v>250</v>
      </c>
      <c r="E590" s="1025" t="s">
        <v>595</v>
      </c>
      <c r="F590" s="1026"/>
      <c r="G590" s="1026"/>
      <c r="H590" s="1026"/>
      <c r="I590" s="1026"/>
      <c r="J590" s="1027"/>
      <c r="K590" s="1028"/>
      <c r="L590" s="1025" t="s">
        <v>620</v>
      </c>
      <c r="M590" s="1026"/>
      <c r="N590" s="1026"/>
      <c r="O590" s="1026"/>
      <c r="P590" s="1026"/>
      <c r="Q590" s="1027"/>
      <c r="R590" s="1028"/>
      <c r="S590" s="1029" t="s">
        <v>56</v>
      </c>
    </row>
    <row r="591" spans="1:19" ht="20.100000000000001" customHeight="1">
      <c r="A591" s="1030"/>
      <c r="B591" s="1031"/>
      <c r="C591" s="1032"/>
      <c r="D591" s="1033"/>
      <c r="E591" s="1034" t="s">
        <v>58</v>
      </c>
      <c r="F591" s="916" t="s">
        <v>420</v>
      </c>
      <c r="G591" s="916"/>
      <c r="H591" s="916"/>
      <c r="I591" s="916" t="s">
        <v>325</v>
      </c>
      <c r="J591" s="1035" t="s">
        <v>323</v>
      </c>
      <c r="K591" s="1036" t="s">
        <v>324</v>
      </c>
      <c r="L591" s="1034" t="s">
        <v>58</v>
      </c>
      <c r="M591" s="916" t="s">
        <v>420</v>
      </c>
      <c r="N591" s="916" t="s">
        <v>325</v>
      </c>
      <c r="O591" s="916"/>
      <c r="P591" s="916"/>
      <c r="Q591" s="1035" t="s">
        <v>323</v>
      </c>
      <c r="R591" s="1036" t="s">
        <v>324</v>
      </c>
      <c r="S591" s="920" t="s">
        <v>59</v>
      </c>
    </row>
    <row r="592" spans="1:19" ht="20.100000000000001" customHeight="1">
      <c r="A592" s="1086"/>
      <c r="B592" s="1100"/>
      <c r="C592" s="1088"/>
      <c r="D592" s="1101"/>
      <c r="E592" s="1108"/>
      <c r="F592" s="1103"/>
      <c r="G592" s="1103"/>
      <c r="H592" s="1103"/>
      <c r="I592" s="1103"/>
      <c r="J592" s="1104"/>
      <c r="K592" s="1105"/>
      <c r="L592" s="1106"/>
      <c r="M592" s="1103"/>
      <c r="N592" s="1103"/>
      <c r="O592" s="1103"/>
      <c r="P592" s="1103"/>
      <c r="Q592" s="1104"/>
      <c r="R592" s="1105"/>
      <c r="S592" s="1107"/>
    </row>
    <row r="593" spans="1:19" ht="20.100000000000001" customHeight="1">
      <c r="A593" s="1109" t="s">
        <v>245</v>
      </c>
      <c r="B593" s="1110"/>
      <c r="C593" s="1088"/>
      <c r="D593" s="1101"/>
      <c r="E593" s="1108"/>
      <c r="F593" s="1103"/>
      <c r="G593" s="1103"/>
      <c r="H593" s="1103"/>
      <c r="I593" s="1103"/>
      <c r="J593" s="1104"/>
      <c r="K593" s="1105"/>
      <c r="L593" s="1106"/>
      <c r="M593" s="1103"/>
      <c r="N593" s="1103"/>
      <c r="O593" s="1103"/>
      <c r="P593" s="1103"/>
      <c r="Q593" s="1104"/>
      <c r="R593" s="1105"/>
      <c r="S593" s="1107"/>
    </row>
    <row r="594" spans="1:19" ht="20.100000000000001" customHeight="1">
      <c r="A594" s="497"/>
      <c r="B594" s="498"/>
      <c r="C594" s="499" t="s">
        <v>9</v>
      </c>
      <c r="D594" s="691"/>
      <c r="E594" s="928"/>
      <c r="F594" s="929"/>
      <c r="G594" s="929"/>
      <c r="H594" s="929"/>
      <c r="I594" s="929"/>
      <c r="J594" s="930"/>
      <c r="K594" s="931">
        <f>I594+J594</f>
        <v>0</v>
      </c>
      <c r="L594" s="928"/>
      <c r="M594" s="929"/>
      <c r="N594" s="929"/>
      <c r="O594" s="929"/>
      <c r="P594" s="929"/>
      <c r="Q594" s="930"/>
      <c r="R594" s="931">
        <f>N594+Q594</f>
        <v>0</v>
      </c>
      <c r="S594" s="932" t="e">
        <f>((R594/K594)-1)*100</f>
        <v>#DIV/0!</v>
      </c>
    </row>
    <row r="595" spans="1:19" ht="20.100000000000001" customHeight="1">
      <c r="A595" s="1086"/>
      <c r="B595" s="1100"/>
      <c r="C595" s="1088"/>
      <c r="D595" s="614"/>
      <c r="E595" s="1106"/>
      <c r="F595" s="1103"/>
      <c r="G595" s="1103"/>
      <c r="H595" s="1103"/>
      <c r="I595" s="1103"/>
      <c r="J595" s="1104"/>
      <c r="K595" s="1105"/>
      <c r="L595" s="1102"/>
      <c r="M595" s="1111"/>
      <c r="N595" s="1111"/>
      <c r="O595" s="1111"/>
      <c r="P595" s="1111"/>
      <c r="Q595" s="1112"/>
      <c r="R595" s="1113"/>
      <c r="S595" s="1107"/>
    </row>
    <row r="596" spans="1:19" ht="20.100000000000001" customHeight="1">
      <c r="A596" s="1109" t="s">
        <v>246</v>
      </c>
      <c r="B596" s="1110"/>
      <c r="C596" s="941"/>
      <c r="D596" s="614"/>
      <c r="E596" s="949">
        <f>SUM(E593:E595)</f>
        <v>0</v>
      </c>
      <c r="F596" s="950">
        <f>SUM(F593:F595)</f>
        <v>0</v>
      </c>
      <c r="G596" s="950"/>
      <c r="H596" s="950"/>
      <c r="I596" s="950">
        <f t="shared" ref="I596:N596" si="39">SUM(I593:I595)</f>
        <v>0</v>
      </c>
      <c r="J596" s="950">
        <f t="shared" si="39"/>
        <v>0</v>
      </c>
      <c r="K596" s="951">
        <f t="shared" si="39"/>
        <v>0</v>
      </c>
      <c r="L596" s="949">
        <f t="shared" si="39"/>
        <v>0</v>
      </c>
      <c r="M596" s="950">
        <f t="shared" si="39"/>
        <v>0</v>
      </c>
      <c r="N596" s="950">
        <f t="shared" si="39"/>
        <v>0</v>
      </c>
      <c r="O596" s="950"/>
      <c r="P596" s="950"/>
      <c r="Q596" s="950">
        <f>SUM(Q593:Q595)</f>
        <v>0</v>
      </c>
      <c r="R596" s="951">
        <f>SUM(R593:R595)</f>
        <v>0</v>
      </c>
      <c r="S596" s="952" t="e">
        <f>((R596/K596)-1)*100</f>
        <v>#DIV/0!</v>
      </c>
    </row>
    <row r="601" spans="1:19" ht="20.100000000000001" customHeight="1">
      <c r="A601" s="497" t="s">
        <v>1231</v>
      </c>
      <c r="B601" s="498" t="s">
        <v>1591</v>
      </c>
      <c r="C601" s="499" t="s">
        <v>904</v>
      </c>
      <c r="D601" s="614" t="s">
        <v>1366</v>
      </c>
      <c r="E601" s="928">
        <v>0</v>
      </c>
      <c r="F601" s="929">
        <v>0</v>
      </c>
      <c r="G601" s="929">
        <v>0</v>
      </c>
      <c r="H601" s="929">
        <v>0</v>
      </c>
      <c r="I601" s="929">
        <v>0</v>
      </c>
      <c r="J601" s="930">
        <v>0</v>
      </c>
      <c r="K601" s="931">
        <v>0</v>
      </c>
      <c r="L601" s="928">
        <v>0</v>
      </c>
      <c r="M601" s="929">
        <v>0</v>
      </c>
      <c r="N601" s="929">
        <v>0</v>
      </c>
      <c r="O601" s="929">
        <v>0</v>
      </c>
      <c r="P601" s="929">
        <v>0</v>
      </c>
      <c r="Q601" s="930">
        <v>0.01</v>
      </c>
      <c r="R601" s="931">
        <v>0.01</v>
      </c>
      <c r="S601" s="932" t="e">
        <f>((R601/K601)-1)*100</f>
        <v>#DIV/0!</v>
      </c>
    </row>
    <row r="602" spans="1:19" ht="20.100000000000001" customHeight="1">
      <c r="A602" s="497" t="s">
        <v>1256</v>
      </c>
      <c r="B602" s="498" t="s">
        <v>1593</v>
      </c>
      <c r="C602" s="499" t="s">
        <v>904</v>
      </c>
      <c r="D602" s="659" t="s">
        <v>1366</v>
      </c>
      <c r="E602" s="928">
        <v>0</v>
      </c>
      <c r="F602" s="929">
        <v>0</v>
      </c>
      <c r="G602" s="929">
        <v>0.09</v>
      </c>
      <c r="H602" s="929">
        <v>0</v>
      </c>
      <c r="I602" s="929">
        <v>0.05</v>
      </c>
      <c r="J602" s="930">
        <v>0</v>
      </c>
      <c r="K602" s="931">
        <v>0.05</v>
      </c>
      <c r="L602" s="928">
        <v>0</v>
      </c>
      <c r="M602" s="929">
        <v>0</v>
      </c>
      <c r="N602" s="929">
        <v>0</v>
      </c>
      <c r="O602" s="929">
        <v>0</v>
      </c>
      <c r="P602" s="929">
        <v>0</v>
      </c>
      <c r="Q602" s="930">
        <v>0</v>
      </c>
      <c r="R602" s="931">
        <v>0</v>
      </c>
      <c r="S602" s="933">
        <f>((R602/K602)-1)*100</f>
        <v>-100</v>
      </c>
    </row>
    <row r="603" spans="1:19" ht="20.100000000000001" customHeight="1">
      <c r="A603" s="497" t="s">
        <v>1271</v>
      </c>
      <c r="B603" s="498" t="s">
        <v>1594</v>
      </c>
      <c r="C603" s="499" t="s">
        <v>904</v>
      </c>
      <c r="D603" s="659" t="s">
        <v>1366</v>
      </c>
      <c r="E603" s="928">
        <v>0</v>
      </c>
      <c r="F603" s="929">
        <v>0</v>
      </c>
      <c r="G603" s="929">
        <v>0</v>
      </c>
      <c r="H603" s="929">
        <v>0</v>
      </c>
      <c r="I603" s="929">
        <v>0</v>
      </c>
      <c r="J603" s="930">
        <v>0</v>
      </c>
      <c r="K603" s="931">
        <v>0</v>
      </c>
      <c r="L603" s="928">
        <v>0.01</v>
      </c>
      <c r="M603" s="929">
        <v>0</v>
      </c>
      <c r="N603" s="929">
        <v>0</v>
      </c>
      <c r="O603" s="929">
        <v>0</v>
      </c>
      <c r="P603" s="929">
        <v>0</v>
      </c>
      <c r="Q603" s="930">
        <v>0.02</v>
      </c>
      <c r="R603" s="931">
        <v>0.02</v>
      </c>
      <c r="S603" s="933" t="e">
        <f>((R603/K603)-1)*100</f>
        <v>#DIV/0!</v>
      </c>
    </row>
    <row r="604" spans="1:19" ht="20.100000000000001" customHeight="1">
      <c r="A604" s="497" t="s">
        <v>1347</v>
      </c>
      <c r="B604" s="498" t="s">
        <v>1597</v>
      </c>
      <c r="C604" s="499" t="s">
        <v>904</v>
      </c>
      <c r="D604" s="659" t="s">
        <v>1366</v>
      </c>
      <c r="E604" s="928">
        <v>0</v>
      </c>
      <c r="F604" s="929">
        <v>0</v>
      </c>
      <c r="G604" s="929">
        <v>0</v>
      </c>
      <c r="H604" s="929">
        <v>0</v>
      </c>
      <c r="I604" s="929">
        <v>0</v>
      </c>
      <c r="J604" s="930">
        <v>0</v>
      </c>
      <c r="K604" s="931">
        <v>0</v>
      </c>
      <c r="L604" s="928">
        <v>0</v>
      </c>
      <c r="M604" s="929">
        <v>0</v>
      </c>
      <c r="N604" s="929">
        <v>0</v>
      </c>
      <c r="O604" s="929">
        <v>0</v>
      </c>
      <c r="P604" s="929">
        <v>0</v>
      </c>
      <c r="Q604" s="930">
        <v>0.04</v>
      </c>
      <c r="R604" s="931">
        <v>0.04</v>
      </c>
      <c r="S604" s="933" t="e">
        <f>((R604/K604)-1)*100</f>
        <v>#DIV/0!</v>
      </c>
    </row>
    <row r="618" spans="1:19" ht="20.100000000000001" customHeight="1">
      <c r="A618" s="714"/>
      <c r="B618" s="715"/>
      <c r="C618" s="716"/>
      <c r="D618" s="577"/>
      <c r="E618" s="1127"/>
      <c r="F618" s="1127"/>
      <c r="G618" s="1127"/>
      <c r="H618" s="1127"/>
      <c r="I618" s="1127"/>
      <c r="J618" s="1128"/>
      <c r="K618" s="1127"/>
      <c r="L618" s="1127"/>
      <c r="M618" s="1127"/>
      <c r="N618" s="1127"/>
      <c r="O618" s="1127"/>
      <c r="P618" s="1127"/>
      <c r="Q618" s="1128"/>
      <c r="R618" s="1127"/>
      <c r="S618" s="959"/>
    </row>
    <row r="620" spans="1:19" ht="20.100000000000001" customHeight="1">
      <c r="A620" s="1049" t="s">
        <v>285</v>
      </c>
      <c r="B620" s="1050"/>
      <c r="C620" s="1051"/>
      <c r="D620" s="647"/>
      <c r="E620" s="1004">
        <v>1.1000000000000001</v>
      </c>
      <c r="F620" s="1005">
        <v>46.04</v>
      </c>
      <c r="G620" s="1005">
        <v>214.86</v>
      </c>
      <c r="H620" s="1005">
        <v>0.37</v>
      </c>
      <c r="I620" s="1005">
        <v>159.28</v>
      </c>
      <c r="J620" s="1005">
        <v>767.06</v>
      </c>
      <c r="K620" s="1006">
        <f>SUM(I620:J620)</f>
        <v>926.33999999999992</v>
      </c>
      <c r="L620" s="1004">
        <v>0.87</v>
      </c>
      <c r="M620" s="1005">
        <v>38.15</v>
      </c>
      <c r="N620" s="1005">
        <v>235.63</v>
      </c>
      <c r="O620" s="1005">
        <v>0.11</v>
      </c>
      <c r="P620" s="1005">
        <v>189.79</v>
      </c>
      <c r="Q620" s="1005">
        <v>734.48</v>
      </c>
      <c r="R620" s="1006">
        <f>SUM(P620:Q620)</f>
        <v>924.27</v>
      </c>
      <c r="S620" s="952">
        <f>((R620/K620)-1)*100</f>
        <v>-0.22346006865728851</v>
      </c>
    </row>
    <row r="621" spans="1:19" ht="20.100000000000001" customHeight="1">
      <c r="A621" s="953"/>
      <c r="B621" s="955"/>
      <c r="C621" s="955"/>
      <c r="D621" s="1045"/>
      <c r="E621" s="1046"/>
      <c r="F621" s="1046"/>
      <c r="G621" s="1046"/>
      <c r="H621" s="1046"/>
      <c r="I621" s="1046"/>
      <c r="J621" s="1047"/>
      <c r="K621" s="1046"/>
      <c r="L621" s="1046"/>
      <c r="M621" s="1046"/>
      <c r="N621" s="1046"/>
      <c r="O621" s="1046"/>
      <c r="P621" s="1046"/>
      <c r="Q621" s="1047"/>
      <c r="R621" s="1046"/>
      <c r="S621" s="1048"/>
    </row>
    <row r="622" spans="1:19" ht="20.100000000000001" customHeight="1">
      <c r="A622" s="994"/>
      <c r="B622" s="995"/>
      <c r="C622" s="995"/>
      <c r="D622" s="996"/>
      <c r="E622" s="997"/>
      <c r="F622" s="997"/>
      <c r="G622" s="997"/>
      <c r="H622" s="997"/>
      <c r="I622" s="997"/>
      <c r="J622" s="998"/>
      <c r="K622" s="997"/>
      <c r="L622" s="997"/>
      <c r="M622" s="997"/>
      <c r="N622" s="997"/>
      <c r="O622" s="997"/>
      <c r="P622" s="997"/>
      <c r="Q622" s="998"/>
      <c r="R622" s="997"/>
      <c r="S622" s="999"/>
    </row>
    <row r="623" spans="1:19" ht="20.100000000000001" customHeight="1">
      <c r="A623" s="994"/>
      <c r="B623" s="995"/>
      <c r="C623" s="995"/>
      <c r="D623" s="996"/>
      <c r="E623" s="997"/>
      <c r="F623" s="997"/>
      <c r="G623" s="997"/>
      <c r="H623" s="997"/>
      <c r="I623" s="997"/>
      <c r="J623" s="998"/>
      <c r="K623" s="997"/>
      <c r="L623" s="997"/>
      <c r="M623" s="997"/>
      <c r="N623" s="997"/>
      <c r="O623" s="997"/>
      <c r="P623" s="997"/>
      <c r="Q623" s="998"/>
      <c r="R623" s="997"/>
      <c r="S623" s="999"/>
    </row>
    <row r="624" spans="1:19" ht="30" customHeight="1">
      <c r="A624" s="1062" t="s">
        <v>1505</v>
      </c>
      <c r="B624" s="1063" t="s">
        <v>287</v>
      </c>
      <c r="C624" s="1064"/>
      <c r="D624" s="1058"/>
      <c r="E624" s="1064"/>
      <c r="F624" s="1064"/>
      <c r="G624" s="1064"/>
      <c r="H624" s="1064"/>
      <c r="I624" s="1064"/>
      <c r="J624" s="1064"/>
      <c r="K624" s="901"/>
      <c r="L624" s="1064"/>
      <c r="M624" s="1064"/>
      <c r="N624" s="1064"/>
      <c r="O624" s="1064"/>
      <c r="P624" s="1064"/>
      <c r="Q624" s="1064"/>
      <c r="R624" s="1064"/>
      <c r="S624" s="902"/>
    </row>
    <row r="625" spans="1:19" ht="20.100000000000001" customHeight="1">
      <c r="A625" s="1013"/>
      <c r="B625" s="1013"/>
      <c r="C625" s="1013"/>
      <c r="D625" s="1065"/>
      <c r="E625" s="1013"/>
      <c r="F625" s="1013"/>
      <c r="G625" s="1013"/>
      <c r="H625" s="1013"/>
      <c r="I625" s="1013"/>
      <c r="J625" s="1015"/>
      <c r="K625" s="1013"/>
      <c r="L625" s="1013"/>
      <c r="M625" s="1013"/>
      <c r="N625" s="1013"/>
      <c r="O625" s="1013"/>
      <c r="P625" s="1013"/>
      <c r="Q625" s="1015"/>
      <c r="R625" s="1013"/>
      <c r="S625" s="1016"/>
    </row>
    <row r="626" spans="1:19" ht="20.100000000000001" customHeight="1">
      <c r="A626" s="906"/>
      <c r="B626" s="907"/>
      <c r="C626" s="908"/>
      <c r="D626" s="909"/>
      <c r="E626" s="1386" t="s">
        <v>1467</v>
      </c>
      <c r="F626" s="1387"/>
      <c r="G626" s="1387"/>
      <c r="H626" s="1387"/>
      <c r="I626" s="1387"/>
      <c r="J626" s="1387"/>
      <c r="K626" s="1388"/>
      <c r="L626" s="1386" t="s">
        <v>1468</v>
      </c>
      <c r="M626" s="1387"/>
      <c r="N626" s="1387"/>
      <c r="O626" s="1387"/>
      <c r="P626" s="1387"/>
      <c r="Q626" s="1387"/>
      <c r="R626" s="1388"/>
      <c r="S626" s="910"/>
    </row>
    <row r="627" spans="1:19" ht="39.950000000000003" customHeight="1">
      <c r="A627" s="911" t="s">
        <v>248</v>
      </c>
      <c r="B627" s="912" t="s">
        <v>57</v>
      </c>
      <c r="C627" s="913" t="s">
        <v>249</v>
      </c>
      <c r="D627" s="914" t="s">
        <v>250</v>
      </c>
      <c r="E627" s="915" t="s">
        <v>1405</v>
      </c>
      <c r="F627" s="916" t="s">
        <v>1499</v>
      </c>
      <c r="G627" s="917" t="s">
        <v>1498</v>
      </c>
      <c r="H627" s="918" t="s">
        <v>1513</v>
      </c>
      <c r="I627" s="918" t="s">
        <v>1514</v>
      </c>
      <c r="J627" s="917" t="s">
        <v>1406</v>
      </c>
      <c r="K627" s="919" t="s">
        <v>1515</v>
      </c>
      <c r="L627" s="915" t="s">
        <v>1405</v>
      </c>
      <c r="M627" s="916" t="s">
        <v>1499</v>
      </c>
      <c r="N627" s="917" t="s">
        <v>1498</v>
      </c>
      <c r="O627" s="918" t="s">
        <v>1513</v>
      </c>
      <c r="P627" s="918" t="s">
        <v>1514</v>
      </c>
      <c r="Q627" s="917" t="s">
        <v>1406</v>
      </c>
      <c r="R627" s="919" t="s">
        <v>1515</v>
      </c>
      <c r="S627" s="920" t="s">
        <v>1140</v>
      </c>
    </row>
    <row r="628" spans="1:19" ht="20.100000000000001" customHeight="1">
      <c r="A628" s="921" t="s">
        <v>251</v>
      </c>
      <c r="B628" s="922" t="s">
        <v>62</v>
      </c>
      <c r="C628" s="923" t="s">
        <v>60</v>
      </c>
      <c r="D628" s="647"/>
      <c r="E628" s="924" t="s">
        <v>60</v>
      </c>
      <c r="F628" s="925"/>
      <c r="G628" s="925"/>
      <c r="H628" s="925"/>
      <c r="I628" s="925"/>
      <c r="J628" s="1079" t="s">
        <v>60</v>
      </c>
      <c r="K628" s="926"/>
      <c r="L628" s="924" t="s">
        <v>60</v>
      </c>
      <c r="M628" s="925" t="s">
        <v>60</v>
      </c>
      <c r="N628" s="925"/>
      <c r="O628" s="925"/>
      <c r="P628" s="925"/>
      <c r="Q628" s="925"/>
      <c r="R628" s="926" t="s">
        <v>60</v>
      </c>
      <c r="S628" s="927"/>
    </row>
    <row r="629" spans="1:19" ht="20.100000000000001" customHeight="1">
      <c r="A629" s="497" t="s">
        <v>476</v>
      </c>
      <c r="B629" s="498" t="s">
        <v>477</v>
      </c>
      <c r="C629" s="499" t="s">
        <v>11</v>
      </c>
      <c r="D629" s="614" t="s">
        <v>124</v>
      </c>
      <c r="E629" s="928">
        <v>0</v>
      </c>
      <c r="F629" s="929">
        <v>0.32</v>
      </c>
      <c r="G629" s="929">
        <v>1.02</v>
      </c>
      <c r="H629" s="929">
        <v>0</v>
      </c>
      <c r="I629" s="929">
        <v>0.69</v>
      </c>
      <c r="J629" s="930">
        <v>5.82</v>
      </c>
      <c r="K629" s="931">
        <v>6.51</v>
      </c>
      <c r="L629" s="928">
        <v>0</v>
      </c>
      <c r="M629" s="929">
        <v>0.04</v>
      </c>
      <c r="N629" s="929">
        <v>1.63</v>
      </c>
      <c r="O629" s="929">
        <v>0</v>
      </c>
      <c r="P629" s="929">
        <v>0.67</v>
      </c>
      <c r="Q629" s="930">
        <v>3.97</v>
      </c>
      <c r="R629" s="931">
        <v>4.6400000000000006</v>
      </c>
      <c r="S629" s="932">
        <f t="shared" ref="S629:S644" si="40">((R629/K629)-1)*100</f>
        <v>-28.725038402457749</v>
      </c>
    </row>
    <row r="630" spans="1:19" ht="20.100000000000001" customHeight="1">
      <c r="A630" s="497" t="s">
        <v>811</v>
      </c>
      <c r="B630" s="498" t="s">
        <v>812</v>
      </c>
      <c r="C630" s="499" t="s">
        <v>11</v>
      </c>
      <c r="D630" s="614" t="s">
        <v>124</v>
      </c>
      <c r="E630" s="928">
        <v>0</v>
      </c>
      <c r="F630" s="929">
        <v>0</v>
      </c>
      <c r="G630" s="929">
        <v>0</v>
      </c>
      <c r="H630" s="929">
        <v>0</v>
      </c>
      <c r="I630" s="929">
        <v>0.51</v>
      </c>
      <c r="J630" s="930">
        <v>0.9</v>
      </c>
      <c r="K630" s="931">
        <v>1.4100000000000001</v>
      </c>
      <c r="L630" s="928">
        <v>0</v>
      </c>
      <c r="M630" s="929">
        <v>0.66</v>
      </c>
      <c r="N630" s="929">
        <v>0</v>
      </c>
      <c r="O630" s="929">
        <v>0</v>
      </c>
      <c r="P630" s="929">
        <v>1.33</v>
      </c>
      <c r="Q630" s="930">
        <v>1.1299999999999999</v>
      </c>
      <c r="R630" s="931">
        <v>2.46</v>
      </c>
      <c r="S630" s="932">
        <f t="shared" si="40"/>
        <v>74.468085106382958</v>
      </c>
    </row>
    <row r="631" spans="1:19" ht="20.100000000000001" customHeight="1">
      <c r="A631" s="497" t="s">
        <v>354</v>
      </c>
      <c r="B631" s="498" t="s">
        <v>478</v>
      </c>
      <c r="C631" s="499" t="s">
        <v>11</v>
      </c>
      <c r="D631" s="614" t="s">
        <v>124</v>
      </c>
      <c r="E631" s="928">
        <v>0.02</v>
      </c>
      <c r="F631" s="929">
        <v>1.58</v>
      </c>
      <c r="G631" s="929">
        <v>1.65</v>
      </c>
      <c r="H631" s="929">
        <v>0</v>
      </c>
      <c r="I631" s="929">
        <v>2.15</v>
      </c>
      <c r="J631" s="930">
        <v>14.26</v>
      </c>
      <c r="K631" s="931">
        <v>16.41</v>
      </c>
      <c r="L631" s="928">
        <v>7.0000000000000007E-2</v>
      </c>
      <c r="M631" s="929">
        <v>0.23</v>
      </c>
      <c r="N631" s="929">
        <v>3.04</v>
      </c>
      <c r="O631" s="929">
        <v>0</v>
      </c>
      <c r="P631" s="929">
        <v>3.56</v>
      </c>
      <c r="Q631" s="930">
        <v>12.8</v>
      </c>
      <c r="R631" s="931">
        <v>16.36</v>
      </c>
      <c r="S631" s="932">
        <f t="shared" si="40"/>
        <v>-0.30469226081657474</v>
      </c>
    </row>
    <row r="632" spans="1:19" ht="20.100000000000001" customHeight="1">
      <c r="A632" s="497" t="s">
        <v>1078</v>
      </c>
      <c r="B632" s="498" t="s">
        <v>1079</v>
      </c>
      <c r="C632" s="499" t="s">
        <v>11</v>
      </c>
      <c r="D632" s="614" t="s">
        <v>124</v>
      </c>
      <c r="E632" s="928">
        <v>0</v>
      </c>
      <c r="F632" s="929">
        <v>0.15</v>
      </c>
      <c r="G632" s="929">
        <v>0</v>
      </c>
      <c r="H632" s="929">
        <v>0</v>
      </c>
      <c r="I632" s="929">
        <v>0</v>
      </c>
      <c r="J632" s="930">
        <v>0.05</v>
      </c>
      <c r="K632" s="931">
        <v>0.05</v>
      </c>
      <c r="L632" s="928">
        <v>0.01</v>
      </c>
      <c r="M632" s="929">
        <v>0.02</v>
      </c>
      <c r="N632" s="929">
        <v>0</v>
      </c>
      <c r="O632" s="929">
        <v>0</v>
      </c>
      <c r="P632" s="929">
        <v>0</v>
      </c>
      <c r="Q632" s="930">
        <v>0.31</v>
      </c>
      <c r="R632" s="931">
        <v>0.31</v>
      </c>
      <c r="S632" s="932">
        <f t="shared" si="40"/>
        <v>519.99999999999989</v>
      </c>
    </row>
    <row r="633" spans="1:19" ht="20.100000000000001" customHeight="1">
      <c r="A633" s="497" t="s">
        <v>6</v>
      </c>
      <c r="B633" s="498" t="s">
        <v>218</v>
      </c>
      <c r="C633" s="499" t="s">
        <v>11</v>
      </c>
      <c r="D633" s="614" t="s">
        <v>124</v>
      </c>
      <c r="E633" s="928">
        <v>0</v>
      </c>
      <c r="F633" s="929">
        <v>0</v>
      </c>
      <c r="G633" s="929">
        <v>1.65</v>
      </c>
      <c r="H633" s="929">
        <v>0</v>
      </c>
      <c r="I633" s="929">
        <v>1.59</v>
      </c>
      <c r="J633" s="930">
        <v>4.74</v>
      </c>
      <c r="K633" s="931">
        <v>6.33</v>
      </c>
      <c r="L633" s="928">
        <v>0</v>
      </c>
      <c r="M633" s="929">
        <v>0</v>
      </c>
      <c r="N633" s="929">
        <v>1.8</v>
      </c>
      <c r="O633" s="929">
        <v>0</v>
      </c>
      <c r="P633" s="929">
        <v>1.24</v>
      </c>
      <c r="Q633" s="930">
        <v>5.7</v>
      </c>
      <c r="R633" s="931">
        <v>6.94</v>
      </c>
      <c r="S633" s="932">
        <f t="shared" si="40"/>
        <v>9.6366508688783714</v>
      </c>
    </row>
    <row r="634" spans="1:19" ht="20.100000000000001" customHeight="1">
      <c r="A634" s="497" t="s">
        <v>18</v>
      </c>
      <c r="B634" s="498" t="s">
        <v>217</v>
      </c>
      <c r="C634" s="499" t="s">
        <v>11</v>
      </c>
      <c r="D634" s="614" t="s">
        <v>124</v>
      </c>
      <c r="E634" s="928">
        <v>0.13</v>
      </c>
      <c r="F634" s="929">
        <v>3.1</v>
      </c>
      <c r="G634" s="929">
        <v>14.43</v>
      </c>
      <c r="H634" s="929">
        <v>0</v>
      </c>
      <c r="I634" s="929">
        <v>30.76</v>
      </c>
      <c r="J634" s="930">
        <v>66.33</v>
      </c>
      <c r="K634" s="931">
        <v>97.09</v>
      </c>
      <c r="L634" s="928">
        <v>0.08</v>
      </c>
      <c r="M634" s="929">
        <v>3.1</v>
      </c>
      <c r="N634" s="929">
        <v>18.829999999999998</v>
      </c>
      <c r="O634" s="929">
        <v>0</v>
      </c>
      <c r="P634" s="929">
        <v>29.85</v>
      </c>
      <c r="Q634" s="930">
        <v>51.49</v>
      </c>
      <c r="R634" s="931">
        <v>81.34</v>
      </c>
      <c r="S634" s="932">
        <f t="shared" si="40"/>
        <v>-16.222062004325888</v>
      </c>
    </row>
    <row r="635" spans="1:19" ht="20.100000000000001" customHeight="1">
      <c r="A635" s="497" t="s">
        <v>352</v>
      </c>
      <c r="B635" s="498" t="s">
        <v>353</v>
      </c>
      <c r="C635" s="499" t="s">
        <v>11</v>
      </c>
      <c r="D635" s="614" t="s">
        <v>124</v>
      </c>
      <c r="E635" s="928">
        <v>0.02</v>
      </c>
      <c r="F635" s="929">
        <v>1.07</v>
      </c>
      <c r="G635" s="929">
        <v>2.67</v>
      </c>
      <c r="H635" s="929">
        <v>0</v>
      </c>
      <c r="I635" s="929">
        <v>1.21</v>
      </c>
      <c r="J635" s="930">
        <v>10.63</v>
      </c>
      <c r="K635" s="931">
        <v>11.84</v>
      </c>
      <c r="L635" s="928">
        <v>0.01</v>
      </c>
      <c r="M635" s="929">
        <v>1.49</v>
      </c>
      <c r="N635" s="929">
        <v>3.5</v>
      </c>
      <c r="O635" s="929">
        <v>0</v>
      </c>
      <c r="P635" s="929">
        <v>1.18</v>
      </c>
      <c r="Q635" s="930">
        <v>12.08</v>
      </c>
      <c r="R635" s="931">
        <v>13.26</v>
      </c>
      <c r="S635" s="932">
        <f t="shared" si="40"/>
        <v>11.993243243243246</v>
      </c>
    </row>
    <row r="636" spans="1:19" ht="20.100000000000001" customHeight="1">
      <c r="A636" s="497" t="s">
        <v>614</v>
      </c>
      <c r="B636" s="498" t="s">
        <v>615</v>
      </c>
      <c r="C636" s="499" t="s">
        <v>11</v>
      </c>
      <c r="D636" s="614" t="s">
        <v>124</v>
      </c>
      <c r="E636" s="928">
        <v>0</v>
      </c>
      <c r="F636" s="929">
        <v>0.49</v>
      </c>
      <c r="G636" s="929">
        <v>0</v>
      </c>
      <c r="H636" s="929">
        <v>0</v>
      </c>
      <c r="I636" s="929">
        <v>2.0699999999999998</v>
      </c>
      <c r="J636" s="930">
        <v>3.24</v>
      </c>
      <c r="K636" s="931">
        <v>5.3100000000000005</v>
      </c>
      <c r="L636" s="928">
        <v>0</v>
      </c>
      <c r="M636" s="929">
        <v>0</v>
      </c>
      <c r="N636" s="929">
        <v>0.46</v>
      </c>
      <c r="O636" s="929">
        <v>0</v>
      </c>
      <c r="P636" s="929">
        <v>0.82</v>
      </c>
      <c r="Q636" s="930">
        <v>1.36</v>
      </c>
      <c r="R636" s="931">
        <v>2.1800000000000002</v>
      </c>
      <c r="S636" s="932">
        <f t="shared" si="40"/>
        <v>-58.945386064030124</v>
      </c>
    </row>
    <row r="637" spans="1:19" ht="20.100000000000001" customHeight="1">
      <c r="A637" s="497" t="s">
        <v>32</v>
      </c>
      <c r="B637" s="498" t="s">
        <v>216</v>
      </c>
      <c r="C637" s="499" t="s">
        <v>11</v>
      </c>
      <c r="D637" s="614" t="s">
        <v>124</v>
      </c>
      <c r="E637" s="928">
        <v>7.0000000000000007E-2</v>
      </c>
      <c r="F637" s="929">
        <v>0</v>
      </c>
      <c r="G637" s="929">
        <v>9.01</v>
      </c>
      <c r="H637" s="929">
        <v>0</v>
      </c>
      <c r="I637" s="929">
        <v>6.75</v>
      </c>
      <c r="J637" s="930">
        <v>32.53</v>
      </c>
      <c r="K637" s="931">
        <v>39.28</v>
      </c>
      <c r="L637" s="928">
        <v>7.0000000000000007E-2</v>
      </c>
      <c r="M637" s="929">
        <v>0.34</v>
      </c>
      <c r="N637" s="929">
        <v>9.3800000000000008</v>
      </c>
      <c r="O637" s="929">
        <v>0</v>
      </c>
      <c r="P637" s="929">
        <v>11.02</v>
      </c>
      <c r="Q637" s="930">
        <v>29.21</v>
      </c>
      <c r="R637" s="931">
        <v>40.230000000000004</v>
      </c>
      <c r="S637" s="932">
        <f t="shared" si="40"/>
        <v>2.4185336048879957</v>
      </c>
    </row>
    <row r="638" spans="1:19" ht="20.100000000000001" customHeight="1">
      <c r="A638" s="497" t="s">
        <v>333</v>
      </c>
      <c r="B638" s="498" t="s">
        <v>334</v>
      </c>
      <c r="C638" s="499" t="s">
        <v>11</v>
      </c>
      <c r="D638" s="614" t="s">
        <v>124</v>
      </c>
      <c r="E638" s="928">
        <v>0</v>
      </c>
      <c r="F638" s="929">
        <v>0</v>
      </c>
      <c r="G638" s="929">
        <v>0</v>
      </c>
      <c r="H638" s="929">
        <v>0</v>
      </c>
      <c r="I638" s="929">
        <v>0</v>
      </c>
      <c r="J638" s="930">
        <v>0.71</v>
      </c>
      <c r="K638" s="931">
        <v>0.71</v>
      </c>
      <c r="L638" s="928">
        <v>0</v>
      </c>
      <c r="M638" s="929">
        <v>0</v>
      </c>
      <c r="N638" s="929">
        <v>0</v>
      </c>
      <c r="O638" s="929">
        <v>0</v>
      </c>
      <c r="P638" s="929">
        <v>0</v>
      </c>
      <c r="Q638" s="930">
        <v>0</v>
      </c>
      <c r="R638" s="931">
        <v>0</v>
      </c>
      <c r="S638" s="932">
        <f t="shared" si="40"/>
        <v>-100</v>
      </c>
    </row>
    <row r="639" spans="1:19" ht="20.100000000000001" customHeight="1">
      <c r="A639" s="497" t="s">
        <v>813</v>
      </c>
      <c r="B639" s="498" t="s">
        <v>814</v>
      </c>
      <c r="C639" s="499" t="s">
        <v>11</v>
      </c>
      <c r="D639" s="614" t="s">
        <v>124</v>
      </c>
      <c r="E639" s="928">
        <v>0</v>
      </c>
      <c r="F639" s="929">
        <v>0</v>
      </c>
      <c r="G639" s="929">
        <v>0</v>
      </c>
      <c r="H639" s="929">
        <v>0</v>
      </c>
      <c r="I639" s="929">
        <v>0</v>
      </c>
      <c r="J639" s="930">
        <v>1.1100000000000001</v>
      </c>
      <c r="K639" s="931">
        <v>1.1100000000000001</v>
      </c>
      <c r="L639" s="928">
        <v>0</v>
      </c>
      <c r="M639" s="929">
        <v>0</v>
      </c>
      <c r="N639" s="929">
        <v>0</v>
      </c>
      <c r="O639" s="929">
        <v>0</v>
      </c>
      <c r="P639" s="929">
        <v>0</v>
      </c>
      <c r="Q639" s="930">
        <v>0.72</v>
      </c>
      <c r="R639" s="931">
        <v>0.72</v>
      </c>
      <c r="S639" s="932">
        <f t="shared" si="40"/>
        <v>-35.135135135135144</v>
      </c>
    </row>
    <row r="640" spans="1:19" ht="20.100000000000001" customHeight="1">
      <c r="A640" s="497" t="s">
        <v>2</v>
      </c>
      <c r="B640" s="498" t="s">
        <v>215</v>
      </c>
      <c r="C640" s="499" t="s">
        <v>11</v>
      </c>
      <c r="D640" s="614" t="s">
        <v>124</v>
      </c>
      <c r="E640" s="928">
        <v>0.01</v>
      </c>
      <c r="F640" s="929">
        <v>0</v>
      </c>
      <c r="G640" s="929">
        <v>0</v>
      </c>
      <c r="H640" s="929">
        <v>0</v>
      </c>
      <c r="I640" s="929">
        <v>0.72</v>
      </c>
      <c r="J640" s="930">
        <v>2.77</v>
      </c>
      <c r="K640" s="931">
        <v>3.49</v>
      </c>
      <c r="L640" s="928">
        <v>0</v>
      </c>
      <c r="M640" s="929">
        <v>0</v>
      </c>
      <c r="N640" s="929">
        <v>0.14000000000000001</v>
      </c>
      <c r="O640" s="929">
        <v>0</v>
      </c>
      <c r="P640" s="929">
        <v>0.32</v>
      </c>
      <c r="Q640" s="930">
        <v>1.17</v>
      </c>
      <c r="R640" s="931">
        <v>1.49</v>
      </c>
      <c r="S640" s="932">
        <f t="shared" si="40"/>
        <v>-57.306590257879655</v>
      </c>
    </row>
    <row r="641" spans="1:19" ht="20.100000000000001" customHeight="1">
      <c r="A641" s="497" t="s">
        <v>532</v>
      </c>
      <c r="B641" s="498" t="s">
        <v>562</v>
      </c>
      <c r="C641" s="499" t="s">
        <v>11</v>
      </c>
      <c r="D641" s="614" t="s">
        <v>124</v>
      </c>
      <c r="E641" s="928">
        <v>0</v>
      </c>
      <c r="F641" s="929">
        <v>0.77</v>
      </c>
      <c r="G641" s="929">
        <v>1.93</v>
      </c>
      <c r="H641" s="929">
        <v>0</v>
      </c>
      <c r="I641" s="929">
        <v>0.21</v>
      </c>
      <c r="J641" s="930">
        <v>6.27</v>
      </c>
      <c r="K641" s="931">
        <v>6.4799999999999995</v>
      </c>
      <c r="L641" s="928">
        <v>0</v>
      </c>
      <c r="M641" s="929">
        <v>0</v>
      </c>
      <c r="N641" s="929">
        <v>2.9</v>
      </c>
      <c r="O641" s="929">
        <v>0</v>
      </c>
      <c r="P641" s="929">
        <v>0.9</v>
      </c>
      <c r="Q641" s="930">
        <v>8.66</v>
      </c>
      <c r="R641" s="931">
        <v>9.56</v>
      </c>
      <c r="S641" s="932">
        <f t="shared" si="40"/>
        <v>47.530864197530875</v>
      </c>
    </row>
    <row r="642" spans="1:19" ht="20.100000000000001" customHeight="1">
      <c r="A642" s="497" t="s">
        <v>214</v>
      </c>
      <c r="B642" s="498" t="s">
        <v>213</v>
      </c>
      <c r="C642" s="499" t="s">
        <v>11</v>
      </c>
      <c r="D642" s="614" t="s">
        <v>124</v>
      </c>
      <c r="E642" s="928">
        <v>0</v>
      </c>
      <c r="F642" s="929">
        <v>0.04</v>
      </c>
      <c r="G642" s="929">
        <v>0.99</v>
      </c>
      <c r="H642" s="929">
        <v>0</v>
      </c>
      <c r="I642" s="929">
        <v>0.52</v>
      </c>
      <c r="J642" s="930">
        <v>2.99</v>
      </c>
      <c r="K642" s="931">
        <v>3.5100000000000002</v>
      </c>
      <c r="L642" s="928">
        <v>0</v>
      </c>
      <c r="M642" s="929">
        <v>0</v>
      </c>
      <c r="N642" s="929">
        <v>0.28999999999999998</v>
      </c>
      <c r="O642" s="929">
        <v>0</v>
      </c>
      <c r="P642" s="929">
        <v>0</v>
      </c>
      <c r="Q642" s="930">
        <v>2.5099999999999998</v>
      </c>
      <c r="R642" s="931">
        <v>2.5099999999999998</v>
      </c>
      <c r="S642" s="932">
        <f t="shared" si="40"/>
        <v>-28.490028490028497</v>
      </c>
    </row>
    <row r="643" spans="1:19" ht="20.100000000000001" customHeight="1">
      <c r="A643" s="497" t="s">
        <v>55</v>
      </c>
      <c r="B643" s="498" t="s">
        <v>212</v>
      </c>
      <c r="C643" s="499" t="s">
        <v>11</v>
      </c>
      <c r="D643" s="614" t="s">
        <v>124</v>
      </c>
      <c r="E643" s="928">
        <v>0.02</v>
      </c>
      <c r="F643" s="929">
        <v>3.51</v>
      </c>
      <c r="G643" s="929">
        <v>4.7699999999999996</v>
      </c>
      <c r="H643" s="929">
        <v>0</v>
      </c>
      <c r="I643" s="929">
        <v>11.22</v>
      </c>
      <c r="J643" s="930">
        <v>26.61</v>
      </c>
      <c r="K643" s="931">
        <v>37.83</v>
      </c>
      <c r="L643" s="928">
        <v>0</v>
      </c>
      <c r="M643" s="929">
        <v>1.38</v>
      </c>
      <c r="N643" s="929">
        <v>8.93</v>
      </c>
      <c r="O643" s="929">
        <v>0</v>
      </c>
      <c r="P643" s="929">
        <v>8.31</v>
      </c>
      <c r="Q643" s="930">
        <v>27.13</v>
      </c>
      <c r="R643" s="931">
        <v>35.44</v>
      </c>
      <c r="S643" s="932">
        <f t="shared" si="40"/>
        <v>-6.3177372455722969</v>
      </c>
    </row>
    <row r="644" spans="1:19" ht="20.100000000000001" customHeight="1">
      <c r="A644" s="497" t="s">
        <v>590</v>
      </c>
      <c r="B644" s="612" t="s">
        <v>1460</v>
      </c>
      <c r="C644" s="499" t="s">
        <v>11</v>
      </c>
      <c r="D644" s="577" t="s">
        <v>211</v>
      </c>
      <c r="E644" s="928">
        <v>0</v>
      </c>
      <c r="F644" s="929">
        <v>0</v>
      </c>
      <c r="G644" s="929">
        <v>0.11</v>
      </c>
      <c r="H644" s="929">
        <v>0</v>
      </c>
      <c r="I644" s="929">
        <v>0</v>
      </c>
      <c r="J644" s="930">
        <v>0.56000000000000005</v>
      </c>
      <c r="K644" s="931">
        <v>0.56000000000000005</v>
      </c>
      <c r="L644" s="928">
        <v>0</v>
      </c>
      <c r="M644" s="929">
        <v>0</v>
      </c>
      <c r="N644" s="929">
        <v>0</v>
      </c>
      <c r="O644" s="929">
        <v>0</v>
      </c>
      <c r="P644" s="929">
        <v>0</v>
      </c>
      <c r="Q644" s="930">
        <v>0.39</v>
      </c>
      <c r="R644" s="931">
        <v>0.39</v>
      </c>
      <c r="S644" s="946">
        <f t="shared" si="40"/>
        <v>-30.357142857142861</v>
      </c>
    </row>
    <row r="645" spans="1:19" ht="20.100000000000001" customHeight="1">
      <c r="A645" s="966"/>
      <c r="B645" s="967"/>
      <c r="C645" s="499"/>
      <c r="D645" s="663"/>
      <c r="E645" s="942"/>
      <c r="F645" s="943"/>
      <c r="G645" s="943"/>
      <c r="H645" s="943"/>
      <c r="I645" s="943"/>
      <c r="J645" s="944"/>
      <c r="K645" s="945"/>
      <c r="L645" s="942"/>
      <c r="M645" s="943"/>
      <c r="N645" s="943"/>
      <c r="O645" s="943"/>
      <c r="P645" s="943"/>
      <c r="Q645" s="944"/>
      <c r="R645" s="945"/>
      <c r="S645" s="946"/>
    </row>
    <row r="646" spans="1:19" ht="20.100000000000001" customHeight="1">
      <c r="A646" s="947" t="s">
        <v>1130</v>
      </c>
      <c r="B646" s="948"/>
      <c r="C646" s="923"/>
      <c r="D646" s="647"/>
      <c r="E646" s="949">
        <f t="shared" ref="E646:R646" si="41">SUM(E628:E645)</f>
        <v>0.27</v>
      </c>
      <c r="F646" s="950">
        <f t="shared" si="41"/>
        <v>11.030000000000001</v>
      </c>
      <c r="G646" s="950">
        <f t="shared" si="41"/>
        <v>38.230000000000004</v>
      </c>
      <c r="H646" s="950">
        <f t="shared" si="41"/>
        <v>0</v>
      </c>
      <c r="I646" s="950">
        <f t="shared" si="41"/>
        <v>58.400000000000006</v>
      </c>
      <c r="J646" s="950">
        <f t="shared" si="41"/>
        <v>179.52000000000004</v>
      </c>
      <c r="K646" s="951">
        <f t="shared" si="41"/>
        <v>237.92000000000002</v>
      </c>
      <c r="L646" s="949">
        <f t="shared" si="41"/>
        <v>0.24000000000000002</v>
      </c>
      <c r="M646" s="950">
        <f t="shared" si="41"/>
        <v>7.26</v>
      </c>
      <c r="N646" s="950">
        <f t="shared" si="41"/>
        <v>50.9</v>
      </c>
      <c r="O646" s="950">
        <f t="shared" si="41"/>
        <v>0</v>
      </c>
      <c r="P646" s="950">
        <f t="shared" si="41"/>
        <v>59.2</v>
      </c>
      <c r="Q646" s="950">
        <f t="shared" si="41"/>
        <v>158.63</v>
      </c>
      <c r="R646" s="951">
        <f t="shared" si="41"/>
        <v>217.83</v>
      </c>
      <c r="S646" s="952">
        <f>((R646/K646)-1)*100</f>
        <v>-8.4440147948890427</v>
      </c>
    </row>
    <row r="647" spans="1:19" ht="20.100000000000001" customHeight="1">
      <c r="A647" s="970"/>
      <c r="B647" s="971"/>
      <c r="C647" s="972"/>
      <c r="D647" s="663"/>
      <c r="E647" s="957"/>
      <c r="F647" s="957"/>
      <c r="G647" s="957"/>
      <c r="H647" s="957"/>
      <c r="I647" s="957"/>
      <c r="J647" s="958"/>
      <c r="K647" s="957"/>
      <c r="L647" s="957"/>
      <c r="M647" s="957"/>
      <c r="N647" s="957"/>
      <c r="O647" s="957"/>
      <c r="P647" s="957"/>
      <c r="Q647" s="958"/>
      <c r="R647" s="957"/>
      <c r="S647" s="959"/>
    </row>
    <row r="648" spans="1:19" ht="20.100000000000001" customHeight="1">
      <c r="A648" s="906"/>
      <c r="B648" s="907"/>
      <c r="C648" s="908"/>
      <c r="D648" s="909"/>
      <c r="E648" s="1386" t="s">
        <v>1467</v>
      </c>
      <c r="F648" s="1387"/>
      <c r="G648" s="1387"/>
      <c r="H648" s="1387"/>
      <c r="I648" s="1387"/>
      <c r="J648" s="1387"/>
      <c r="K648" s="1388"/>
      <c r="L648" s="1386" t="s">
        <v>1468</v>
      </c>
      <c r="M648" s="1387"/>
      <c r="N648" s="1387"/>
      <c r="O648" s="1387"/>
      <c r="P648" s="1387"/>
      <c r="Q648" s="1387"/>
      <c r="R648" s="1388"/>
      <c r="S648" s="910"/>
    </row>
    <row r="649" spans="1:19" ht="39.950000000000003" customHeight="1">
      <c r="A649" s="911" t="s">
        <v>248</v>
      </c>
      <c r="B649" s="912" t="s">
        <v>57</v>
      </c>
      <c r="C649" s="913" t="s">
        <v>249</v>
      </c>
      <c r="D649" s="914" t="s">
        <v>250</v>
      </c>
      <c r="E649" s="915" t="s">
        <v>1405</v>
      </c>
      <c r="F649" s="916" t="s">
        <v>1499</v>
      </c>
      <c r="G649" s="917" t="s">
        <v>1498</v>
      </c>
      <c r="H649" s="918" t="s">
        <v>1513</v>
      </c>
      <c r="I649" s="918" t="s">
        <v>1514</v>
      </c>
      <c r="J649" s="917" t="s">
        <v>1406</v>
      </c>
      <c r="K649" s="919" t="s">
        <v>1515</v>
      </c>
      <c r="L649" s="915" t="s">
        <v>1405</v>
      </c>
      <c r="M649" s="916" t="s">
        <v>1499</v>
      </c>
      <c r="N649" s="917" t="s">
        <v>1498</v>
      </c>
      <c r="O649" s="918" t="s">
        <v>1513</v>
      </c>
      <c r="P649" s="918" t="s">
        <v>1514</v>
      </c>
      <c r="Q649" s="917" t="s">
        <v>1406</v>
      </c>
      <c r="R649" s="919" t="s">
        <v>1515</v>
      </c>
      <c r="S649" s="920" t="s">
        <v>1140</v>
      </c>
    </row>
    <row r="650" spans="1:19" ht="20.100000000000001" customHeight="1">
      <c r="A650" s="960" t="s">
        <v>253</v>
      </c>
      <c r="B650" s="961" t="s">
        <v>254</v>
      </c>
      <c r="C650" s="923" t="s">
        <v>60</v>
      </c>
      <c r="D650" s="647"/>
      <c r="E650" s="924" t="s">
        <v>60</v>
      </c>
      <c r="F650" s="925"/>
      <c r="G650" s="925"/>
      <c r="H650" s="925"/>
      <c r="I650" s="925"/>
      <c r="J650" s="1079" t="s">
        <v>60</v>
      </c>
      <c r="K650" s="926"/>
      <c r="L650" s="924" t="s">
        <v>60</v>
      </c>
      <c r="M650" s="925" t="s">
        <v>60</v>
      </c>
      <c r="N650" s="925"/>
      <c r="O650" s="925"/>
      <c r="P650" s="925"/>
      <c r="Q650" s="925"/>
      <c r="R650" s="926" t="s">
        <v>60</v>
      </c>
      <c r="S650" s="927"/>
    </row>
    <row r="651" spans="1:19" ht="20.100000000000001" customHeight="1">
      <c r="A651" s="497" t="s">
        <v>387</v>
      </c>
      <c r="B651" s="612" t="s">
        <v>563</v>
      </c>
      <c r="C651" s="499" t="s">
        <v>11</v>
      </c>
      <c r="D651" s="614" t="s">
        <v>127</v>
      </c>
      <c r="E651" s="928">
        <v>0</v>
      </c>
      <c r="F651" s="929">
        <v>0</v>
      </c>
      <c r="G651" s="929">
        <v>1.4</v>
      </c>
      <c r="H651" s="929">
        <v>0</v>
      </c>
      <c r="I651" s="929">
        <v>1.31</v>
      </c>
      <c r="J651" s="930">
        <v>6.36</v>
      </c>
      <c r="K651" s="931">
        <v>7.67</v>
      </c>
      <c r="L651" s="928">
        <v>0</v>
      </c>
      <c r="M651" s="929">
        <v>1.31</v>
      </c>
      <c r="N651" s="929">
        <v>1.88</v>
      </c>
      <c r="O651" s="929">
        <v>0</v>
      </c>
      <c r="P651" s="929">
        <v>2.23</v>
      </c>
      <c r="Q651" s="930">
        <v>5.09</v>
      </c>
      <c r="R651" s="931">
        <v>7.32</v>
      </c>
      <c r="S651" s="932">
        <f t="shared" ref="S651:S682" si="42">((R651/K651)-1)*100</f>
        <v>-4.5632333767926969</v>
      </c>
    </row>
    <row r="652" spans="1:19" ht="20.100000000000001" customHeight="1">
      <c r="A652" s="660" t="s">
        <v>815</v>
      </c>
      <c r="B652" s="612" t="s">
        <v>816</v>
      </c>
      <c r="C652" s="721" t="s">
        <v>11</v>
      </c>
      <c r="D652" s="614" t="s">
        <v>127</v>
      </c>
      <c r="E652" s="928">
        <v>0</v>
      </c>
      <c r="F652" s="929">
        <v>0.39</v>
      </c>
      <c r="G652" s="929">
        <v>0</v>
      </c>
      <c r="H652" s="929">
        <v>0</v>
      </c>
      <c r="I652" s="929">
        <v>0.13</v>
      </c>
      <c r="J652" s="930">
        <v>0.77</v>
      </c>
      <c r="K652" s="931">
        <v>0.9</v>
      </c>
      <c r="L652" s="928">
        <v>0</v>
      </c>
      <c r="M652" s="929">
        <v>0.13</v>
      </c>
      <c r="N652" s="929">
        <v>0</v>
      </c>
      <c r="O652" s="929">
        <v>0</v>
      </c>
      <c r="P652" s="929">
        <v>0.24</v>
      </c>
      <c r="Q652" s="930">
        <v>1</v>
      </c>
      <c r="R652" s="931">
        <v>1.24</v>
      </c>
      <c r="S652" s="932">
        <f t="shared" si="42"/>
        <v>37.777777777777779</v>
      </c>
    </row>
    <row r="653" spans="1:19" ht="20.100000000000001" customHeight="1">
      <c r="A653" s="660" t="s">
        <v>1067</v>
      </c>
      <c r="B653" s="612" t="s">
        <v>1068</v>
      </c>
      <c r="C653" s="721" t="s">
        <v>11</v>
      </c>
      <c r="D653" s="614" t="s">
        <v>127</v>
      </c>
      <c r="E653" s="928">
        <v>0</v>
      </c>
      <c r="F653" s="929">
        <v>0</v>
      </c>
      <c r="G653" s="929">
        <v>7.0000000000000007E-2</v>
      </c>
      <c r="H653" s="929">
        <v>0</v>
      </c>
      <c r="I653" s="929">
        <v>0</v>
      </c>
      <c r="J653" s="930">
        <v>0.06</v>
      </c>
      <c r="K653" s="931">
        <v>0.06</v>
      </c>
      <c r="L653" s="928">
        <v>0</v>
      </c>
      <c r="M653" s="929">
        <v>0.04</v>
      </c>
      <c r="N653" s="929">
        <v>0</v>
      </c>
      <c r="O653" s="929">
        <v>0</v>
      </c>
      <c r="P653" s="929">
        <v>0</v>
      </c>
      <c r="Q653" s="930">
        <v>0.34</v>
      </c>
      <c r="R653" s="931">
        <v>0.34</v>
      </c>
      <c r="S653" s="932">
        <f t="shared" si="42"/>
        <v>466.66666666666669</v>
      </c>
    </row>
    <row r="654" spans="1:19" ht="20.100000000000001" customHeight="1">
      <c r="A654" s="660" t="s">
        <v>1069</v>
      </c>
      <c r="B654" s="612" t="s">
        <v>1070</v>
      </c>
      <c r="C654" s="721" t="s">
        <v>11</v>
      </c>
      <c r="D654" s="614" t="s">
        <v>127</v>
      </c>
      <c r="E654" s="928">
        <v>0</v>
      </c>
      <c r="F654" s="929">
        <v>0.12</v>
      </c>
      <c r="G654" s="929">
        <v>0.06</v>
      </c>
      <c r="H654" s="929">
        <v>0</v>
      </c>
      <c r="I654" s="929">
        <v>0</v>
      </c>
      <c r="J654" s="930">
        <v>0.11</v>
      </c>
      <c r="K654" s="931">
        <v>0.11</v>
      </c>
      <c r="L654" s="928">
        <v>0</v>
      </c>
      <c r="M654" s="929">
        <v>0</v>
      </c>
      <c r="N654" s="929">
        <v>0</v>
      </c>
      <c r="O654" s="929">
        <v>0</v>
      </c>
      <c r="P654" s="929">
        <v>0</v>
      </c>
      <c r="Q654" s="930">
        <v>0</v>
      </c>
      <c r="R654" s="931">
        <v>0</v>
      </c>
      <c r="S654" s="932">
        <f t="shared" si="42"/>
        <v>-100</v>
      </c>
    </row>
    <row r="655" spans="1:19" ht="20.100000000000001" customHeight="1">
      <c r="A655" s="660" t="s">
        <v>356</v>
      </c>
      <c r="B655" s="612" t="s">
        <v>480</v>
      </c>
      <c r="C655" s="721" t="s">
        <v>11</v>
      </c>
      <c r="D655" s="614" t="s">
        <v>127</v>
      </c>
      <c r="E655" s="928">
        <v>0</v>
      </c>
      <c r="F655" s="929">
        <v>0.56999999999999995</v>
      </c>
      <c r="G655" s="929">
        <v>0</v>
      </c>
      <c r="H655" s="929">
        <v>0</v>
      </c>
      <c r="I655" s="929">
        <v>0.76</v>
      </c>
      <c r="J655" s="930">
        <v>1.57</v>
      </c>
      <c r="K655" s="931">
        <v>2.33</v>
      </c>
      <c r="L655" s="928">
        <v>0</v>
      </c>
      <c r="M655" s="929">
        <v>0</v>
      </c>
      <c r="N655" s="929">
        <v>0</v>
      </c>
      <c r="O655" s="929">
        <v>0</v>
      </c>
      <c r="P655" s="929">
        <v>0</v>
      </c>
      <c r="Q655" s="930">
        <v>0</v>
      </c>
      <c r="R655" s="931">
        <v>0</v>
      </c>
      <c r="S655" s="932">
        <f t="shared" si="42"/>
        <v>-100</v>
      </c>
    </row>
    <row r="656" spans="1:19" ht="20.100000000000001" customHeight="1">
      <c r="A656" s="660" t="s">
        <v>1071</v>
      </c>
      <c r="B656" s="612" t="s">
        <v>1072</v>
      </c>
      <c r="C656" s="721" t="s">
        <v>11</v>
      </c>
      <c r="D656" s="614" t="s">
        <v>127</v>
      </c>
      <c r="E656" s="928">
        <v>0.02</v>
      </c>
      <c r="F656" s="929">
        <v>0</v>
      </c>
      <c r="G656" s="929">
        <v>0</v>
      </c>
      <c r="H656" s="929">
        <v>0</v>
      </c>
      <c r="I656" s="929">
        <v>0</v>
      </c>
      <c r="J656" s="930">
        <v>0.65</v>
      </c>
      <c r="K656" s="931">
        <v>0.65</v>
      </c>
      <c r="L656" s="928">
        <v>0</v>
      </c>
      <c r="M656" s="929">
        <v>0</v>
      </c>
      <c r="N656" s="929">
        <v>0.22</v>
      </c>
      <c r="O656" s="929">
        <v>0</v>
      </c>
      <c r="P656" s="929">
        <v>0</v>
      </c>
      <c r="Q656" s="930">
        <v>0.61</v>
      </c>
      <c r="R656" s="931">
        <v>0.61</v>
      </c>
      <c r="S656" s="932">
        <f t="shared" si="42"/>
        <v>-6.1538461538461542</v>
      </c>
    </row>
    <row r="657" spans="1:19" ht="20.100000000000001" customHeight="1">
      <c r="A657" s="660" t="s">
        <v>1246</v>
      </c>
      <c r="B657" s="612" t="s">
        <v>1450</v>
      </c>
      <c r="C657" s="721" t="s">
        <v>11</v>
      </c>
      <c r="D657" s="614" t="s">
        <v>127</v>
      </c>
      <c r="E657" s="928">
        <v>0</v>
      </c>
      <c r="F657" s="929">
        <v>0</v>
      </c>
      <c r="G657" s="929">
        <v>0</v>
      </c>
      <c r="H657" s="929">
        <v>0</v>
      </c>
      <c r="I657" s="929">
        <v>0</v>
      </c>
      <c r="J657" s="930">
        <v>0</v>
      </c>
      <c r="K657" s="931">
        <v>0</v>
      </c>
      <c r="L657" s="928">
        <v>0</v>
      </c>
      <c r="M657" s="929">
        <v>0</v>
      </c>
      <c r="N657" s="929">
        <v>0.14000000000000001</v>
      </c>
      <c r="O657" s="929">
        <v>0</v>
      </c>
      <c r="P657" s="929">
        <v>0</v>
      </c>
      <c r="Q657" s="930">
        <v>0.5</v>
      </c>
      <c r="R657" s="931">
        <v>0.5</v>
      </c>
      <c r="S657" s="933" t="e">
        <f t="shared" si="42"/>
        <v>#DIV/0!</v>
      </c>
    </row>
    <row r="658" spans="1:19" ht="20.100000000000001" customHeight="1">
      <c r="A658" s="660" t="s">
        <v>495</v>
      </c>
      <c r="B658" s="612" t="s">
        <v>496</v>
      </c>
      <c r="C658" s="721" t="s">
        <v>11</v>
      </c>
      <c r="D658" s="614" t="s">
        <v>127</v>
      </c>
      <c r="E658" s="928">
        <v>0</v>
      </c>
      <c r="F658" s="929">
        <v>1.37</v>
      </c>
      <c r="G658" s="929">
        <v>3.42</v>
      </c>
      <c r="H658" s="929">
        <v>0</v>
      </c>
      <c r="I658" s="929">
        <v>0.23</v>
      </c>
      <c r="J658" s="930">
        <v>9.39</v>
      </c>
      <c r="K658" s="931">
        <v>9.620000000000001</v>
      </c>
      <c r="L658" s="928">
        <v>0.01</v>
      </c>
      <c r="M658" s="929">
        <v>1.62</v>
      </c>
      <c r="N658" s="929">
        <v>4.62</v>
      </c>
      <c r="O658" s="929">
        <v>0</v>
      </c>
      <c r="P658" s="929">
        <v>2.08</v>
      </c>
      <c r="Q658" s="930">
        <v>16.850000000000001</v>
      </c>
      <c r="R658" s="931">
        <v>18.93</v>
      </c>
      <c r="S658" s="932">
        <f t="shared" si="42"/>
        <v>96.777546777546746</v>
      </c>
    </row>
    <row r="659" spans="1:19" ht="20.100000000000001" customHeight="1">
      <c r="A659" s="660" t="s">
        <v>572</v>
      </c>
      <c r="B659" s="612" t="s">
        <v>593</v>
      </c>
      <c r="C659" s="721" t="s">
        <v>11</v>
      </c>
      <c r="D659" s="614" t="s">
        <v>127</v>
      </c>
      <c r="E659" s="928">
        <v>0.04</v>
      </c>
      <c r="F659" s="929">
        <v>0.39</v>
      </c>
      <c r="G659" s="929">
        <v>0.34</v>
      </c>
      <c r="H659" s="929">
        <v>0</v>
      </c>
      <c r="I659" s="929">
        <v>0.13</v>
      </c>
      <c r="J659" s="930">
        <v>1.95</v>
      </c>
      <c r="K659" s="931">
        <v>2.08</v>
      </c>
      <c r="L659" s="928">
        <v>0</v>
      </c>
      <c r="M659" s="929">
        <v>0.3</v>
      </c>
      <c r="N659" s="929">
        <v>2.15</v>
      </c>
      <c r="O659" s="929">
        <v>0</v>
      </c>
      <c r="P659" s="929">
        <v>0.82</v>
      </c>
      <c r="Q659" s="930">
        <v>2.14</v>
      </c>
      <c r="R659" s="931">
        <v>2.96</v>
      </c>
      <c r="S659" s="932">
        <f t="shared" si="42"/>
        <v>42.307692307692292</v>
      </c>
    </row>
    <row r="660" spans="1:19" ht="20.100000000000001" customHeight="1">
      <c r="A660" s="660" t="s">
        <v>1255</v>
      </c>
      <c r="B660" s="612" t="s">
        <v>1451</v>
      </c>
      <c r="C660" s="721" t="s">
        <v>11</v>
      </c>
      <c r="D660" s="614" t="s">
        <v>127</v>
      </c>
      <c r="E660" s="928">
        <v>0.02</v>
      </c>
      <c r="F660" s="929">
        <v>0</v>
      </c>
      <c r="G660" s="929">
        <v>0.04</v>
      </c>
      <c r="H660" s="929">
        <v>0</v>
      </c>
      <c r="I660" s="929">
        <v>0</v>
      </c>
      <c r="J660" s="930">
        <v>0</v>
      </c>
      <c r="K660" s="931">
        <v>0</v>
      </c>
      <c r="L660" s="928">
        <v>0</v>
      </c>
      <c r="M660" s="929">
        <v>0</v>
      </c>
      <c r="N660" s="929">
        <v>0</v>
      </c>
      <c r="O660" s="929">
        <v>0</v>
      </c>
      <c r="P660" s="929">
        <v>0</v>
      </c>
      <c r="Q660" s="930">
        <v>0</v>
      </c>
      <c r="R660" s="931">
        <v>0</v>
      </c>
      <c r="S660" s="933" t="e">
        <f t="shared" si="42"/>
        <v>#DIV/0!</v>
      </c>
    </row>
    <row r="661" spans="1:19" ht="20.100000000000001" customHeight="1">
      <c r="A661" s="660" t="s">
        <v>481</v>
      </c>
      <c r="B661" s="612" t="s">
        <v>482</v>
      </c>
      <c r="C661" s="721" t="s">
        <v>11</v>
      </c>
      <c r="D661" s="614" t="s">
        <v>127</v>
      </c>
      <c r="E661" s="928">
        <v>0</v>
      </c>
      <c r="F661" s="929">
        <v>0.54</v>
      </c>
      <c r="G661" s="929">
        <v>0.38</v>
      </c>
      <c r="H661" s="929">
        <v>0</v>
      </c>
      <c r="I661" s="929">
        <v>0.23</v>
      </c>
      <c r="J661" s="930">
        <v>1.22</v>
      </c>
      <c r="K661" s="931">
        <v>1.45</v>
      </c>
      <c r="L661" s="928">
        <v>0.01</v>
      </c>
      <c r="M661" s="929">
        <v>0</v>
      </c>
      <c r="N661" s="929">
        <v>0.08</v>
      </c>
      <c r="O661" s="929">
        <v>0</v>
      </c>
      <c r="P661" s="929">
        <v>0.06</v>
      </c>
      <c r="Q661" s="930">
        <v>1.22</v>
      </c>
      <c r="R661" s="931">
        <v>1.28</v>
      </c>
      <c r="S661" s="932">
        <f t="shared" si="42"/>
        <v>-11.724137931034473</v>
      </c>
    </row>
    <row r="662" spans="1:19" ht="20.100000000000001" customHeight="1">
      <c r="A662" s="660" t="s">
        <v>817</v>
      </c>
      <c r="B662" s="612" t="s">
        <v>818</v>
      </c>
      <c r="C662" s="721" t="s">
        <v>11</v>
      </c>
      <c r="D662" s="614" t="s">
        <v>127</v>
      </c>
      <c r="E662" s="928">
        <v>0.01</v>
      </c>
      <c r="F662" s="929">
        <v>0</v>
      </c>
      <c r="G662" s="929">
        <v>0.25</v>
      </c>
      <c r="H662" s="929">
        <v>0</v>
      </c>
      <c r="I662" s="929">
        <v>0.15</v>
      </c>
      <c r="J662" s="930">
        <v>0.72</v>
      </c>
      <c r="K662" s="931">
        <v>0.87</v>
      </c>
      <c r="L662" s="928">
        <v>0</v>
      </c>
      <c r="M662" s="929">
        <v>0</v>
      </c>
      <c r="N662" s="929">
        <v>0.24</v>
      </c>
      <c r="O662" s="929">
        <v>0</v>
      </c>
      <c r="P662" s="929">
        <v>0.21</v>
      </c>
      <c r="Q662" s="930">
        <v>0.81</v>
      </c>
      <c r="R662" s="931">
        <v>1.02</v>
      </c>
      <c r="S662" s="932">
        <f t="shared" si="42"/>
        <v>17.24137931034484</v>
      </c>
    </row>
    <row r="663" spans="1:19" ht="20.100000000000001" customHeight="1">
      <c r="A663" s="660" t="s">
        <v>361</v>
      </c>
      <c r="B663" s="612" t="s">
        <v>486</v>
      </c>
      <c r="C663" s="721" t="s">
        <v>11</v>
      </c>
      <c r="D663" s="614" t="s">
        <v>1114</v>
      </c>
      <c r="E663" s="928">
        <v>0.05</v>
      </c>
      <c r="F663" s="929">
        <v>0.78</v>
      </c>
      <c r="G663" s="929">
        <v>3.26</v>
      </c>
      <c r="H663" s="929">
        <v>0</v>
      </c>
      <c r="I663" s="929">
        <v>2.5099999999999998</v>
      </c>
      <c r="J663" s="930">
        <v>11.46</v>
      </c>
      <c r="K663" s="931">
        <v>13.97</v>
      </c>
      <c r="L663" s="928">
        <v>0.03</v>
      </c>
      <c r="M663" s="929">
        <v>0.78</v>
      </c>
      <c r="N663" s="929">
        <v>3.9</v>
      </c>
      <c r="O663" s="929">
        <v>0</v>
      </c>
      <c r="P663" s="929">
        <v>1.53</v>
      </c>
      <c r="Q663" s="930">
        <v>14.06</v>
      </c>
      <c r="R663" s="931">
        <v>15.59</v>
      </c>
      <c r="S663" s="932">
        <f t="shared" si="42"/>
        <v>11.59627773801002</v>
      </c>
    </row>
    <row r="664" spans="1:19" ht="20.100000000000001" customHeight="1">
      <c r="A664" s="660" t="s">
        <v>529</v>
      </c>
      <c r="B664" s="612" t="s">
        <v>564</v>
      </c>
      <c r="C664" s="721" t="s">
        <v>11</v>
      </c>
      <c r="D664" s="614" t="s">
        <v>127</v>
      </c>
      <c r="E664" s="928">
        <v>0</v>
      </c>
      <c r="F664" s="929">
        <v>0</v>
      </c>
      <c r="G664" s="929">
        <v>0.57999999999999996</v>
      </c>
      <c r="H664" s="929">
        <v>0</v>
      </c>
      <c r="I664" s="929">
        <v>0</v>
      </c>
      <c r="J664" s="930">
        <v>1.59</v>
      </c>
      <c r="K664" s="931">
        <v>1.59</v>
      </c>
      <c r="L664" s="928">
        <v>0</v>
      </c>
      <c r="M664" s="929">
        <v>0</v>
      </c>
      <c r="N664" s="929">
        <v>0.86</v>
      </c>
      <c r="O664" s="929">
        <v>0</v>
      </c>
      <c r="P664" s="929">
        <v>0</v>
      </c>
      <c r="Q664" s="930">
        <v>1.97</v>
      </c>
      <c r="R664" s="931">
        <v>1.97</v>
      </c>
      <c r="S664" s="932">
        <f t="shared" si="42"/>
        <v>23.899371069182386</v>
      </c>
    </row>
    <row r="665" spans="1:19" ht="20.100000000000001" customHeight="1">
      <c r="A665" s="660" t="s">
        <v>339</v>
      </c>
      <c r="B665" s="612" t="s">
        <v>616</v>
      </c>
      <c r="C665" s="721" t="s">
        <v>11</v>
      </c>
      <c r="D665" s="614" t="s">
        <v>127</v>
      </c>
      <c r="E665" s="928">
        <v>0.03</v>
      </c>
      <c r="F665" s="929">
        <v>0.89</v>
      </c>
      <c r="G665" s="929">
        <v>1.93</v>
      </c>
      <c r="H665" s="929">
        <v>0</v>
      </c>
      <c r="I665" s="929">
        <v>2.66</v>
      </c>
      <c r="J665" s="930">
        <v>7.98</v>
      </c>
      <c r="K665" s="931">
        <v>10.64</v>
      </c>
      <c r="L665" s="928">
        <v>0</v>
      </c>
      <c r="M665" s="929">
        <v>0</v>
      </c>
      <c r="N665" s="929">
        <v>2.38</v>
      </c>
      <c r="O665" s="929">
        <v>0</v>
      </c>
      <c r="P665" s="929">
        <v>4.0599999999999996</v>
      </c>
      <c r="Q665" s="930">
        <v>6.09</v>
      </c>
      <c r="R665" s="931">
        <v>10.149999999999999</v>
      </c>
      <c r="S665" s="932">
        <f t="shared" si="42"/>
        <v>-4.6052631578947567</v>
      </c>
    </row>
    <row r="666" spans="1:19" ht="20.100000000000001" customHeight="1">
      <c r="A666" s="660" t="s">
        <v>1089</v>
      </c>
      <c r="B666" s="612" t="s">
        <v>1088</v>
      </c>
      <c r="C666" s="721" t="s">
        <v>11</v>
      </c>
      <c r="D666" s="614" t="s">
        <v>127</v>
      </c>
      <c r="E666" s="928">
        <v>0</v>
      </c>
      <c r="F666" s="929">
        <v>0</v>
      </c>
      <c r="G666" s="929">
        <v>7.0000000000000007E-2</v>
      </c>
      <c r="H666" s="929">
        <v>0</v>
      </c>
      <c r="I666" s="929">
        <v>0</v>
      </c>
      <c r="J666" s="930">
        <v>0.05</v>
      </c>
      <c r="K666" s="931">
        <v>0.05</v>
      </c>
      <c r="L666" s="928">
        <v>0</v>
      </c>
      <c r="M666" s="929">
        <v>0</v>
      </c>
      <c r="N666" s="929">
        <v>0</v>
      </c>
      <c r="O666" s="929">
        <v>0</v>
      </c>
      <c r="P666" s="929">
        <v>0.02</v>
      </c>
      <c r="Q666" s="930">
        <v>0.26</v>
      </c>
      <c r="R666" s="931">
        <v>0.28000000000000003</v>
      </c>
      <c r="S666" s="932">
        <f t="shared" si="42"/>
        <v>460.00000000000006</v>
      </c>
    </row>
    <row r="667" spans="1:19" ht="20.100000000000001" customHeight="1">
      <c r="A667" s="660" t="s">
        <v>530</v>
      </c>
      <c r="B667" s="612" t="s">
        <v>1131</v>
      </c>
      <c r="C667" s="721" t="s">
        <v>11</v>
      </c>
      <c r="D667" s="614" t="s">
        <v>127</v>
      </c>
      <c r="E667" s="928">
        <v>0.01</v>
      </c>
      <c r="F667" s="929">
        <v>0</v>
      </c>
      <c r="G667" s="929">
        <v>1.1399999999999999</v>
      </c>
      <c r="H667" s="929">
        <v>0</v>
      </c>
      <c r="I667" s="929">
        <v>0</v>
      </c>
      <c r="J667" s="930">
        <v>1.65</v>
      </c>
      <c r="K667" s="931">
        <v>1.65</v>
      </c>
      <c r="L667" s="928">
        <v>0.01</v>
      </c>
      <c r="M667" s="929">
        <v>0</v>
      </c>
      <c r="N667" s="929">
        <v>1.48</v>
      </c>
      <c r="O667" s="929">
        <v>0</v>
      </c>
      <c r="P667" s="929">
        <v>0.1</v>
      </c>
      <c r="Q667" s="930">
        <v>3.57</v>
      </c>
      <c r="R667" s="931">
        <v>3.67</v>
      </c>
      <c r="S667" s="932">
        <f t="shared" si="42"/>
        <v>122.42424242424241</v>
      </c>
    </row>
    <row r="668" spans="1:19" ht="20.100000000000001" customHeight="1">
      <c r="A668" s="660" t="s">
        <v>357</v>
      </c>
      <c r="B668" s="612" t="s">
        <v>483</v>
      </c>
      <c r="C668" s="721" t="s">
        <v>11</v>
      </c>
      <c r="D668" s="614" t="s">
        <v>127</v>
      </c>
      <c r="E668" s="928">
        <v>0.02</v>
      </c>
      <c r="F668" s="929">
        <v>4.54</v>
      </c>
      <c r="G668" s="929">
        <v>6.27</v>
      </c>
      <c r="H668" s="929">
        <v>0</v>
      </c>
      <c r="I668" s="929">
        <v>8.3699999999999992</v>
      </c>
      <c r="J668" s="930">
        <v>28.41</v>
      </c>
      <c r="K668" s="931">
        <v>36.78</v>
      </c>
      <c r="L668" s="928">
        <v>0</v>
      </c>
      <c r="M668" s="929">
        <v>0</v>
      </c>
      <c r="N668" s="929">
        <v>7.41</v>
      </c>
      <c r="O668" s="929">
        <v>0</v>
      </c>
      <c r="P668" s="929">
        <v>6.78</v>
      </c>
      <c r="Q668" s="930">
        <v>30.46</v>
      </c>
      <c r="R668" s="931">
        <v>37.24</v>
      </c>
      <c r="S668" s="932">
        <f t="shared" si="42"/>
        <v>1.2506797172376238</v>
      </c>
    </row>
    <row r="669" spans="1:19" ht="20.100000000000001" customHeight="1">
      <c r="A669" s="660" t="s">
        <v>358</v>
      </c>
      <c r="B669" s="612" t="s">
        <v>484</v>
      </c>
      <c r="C669" s="721" t="s">
        <v>11</v>
      </c>
      <c r="D669" s="614" t="s">
        <v>127</v>
      </c>
      <c r="E669" s="928">
        <v>0.01</v>
      </c>
      <c r="F669" s="929">
        <v>0</v>
      </c>
      <c r="G669" s="929">
        <v>0.4</v>
      </c>
      <c r="H669" s="929">
        <v>0</v>
      </c>
      <c r="I669" s="929">
        <v>0.08</v>
      </c>
      <c r="J669" s="930">
        <v>0.46</v>
      </c>
      <c r="K669" s="931">
        <v>0.54</v>
      </c>
      <c r="L669" s="928">
        <v>0</v>
      </c>
      <c r="M669" s="929">
        <v>0</v>
      </c>
      <c r="N669" s="929">
        <v>0.38</v>
      </c>
      <c r="O669" s="929">
        <v>0</v>
      </c>
      <c r="P669" s="929">
        <v>0</v>
      </c>
      <c r="Q669" s="930">
        <v>1.1200000000000001</v>
      </c>
      <c r="R669" s="931">
        <v>1.1200000000000001</v>
      </c>
      <c r="S669" s="932">
        <f t="shared" si="42"/>
        <v>107.40740740740739</v>
      </c>
    </row>
    <row r="670" spans="1:19" ht="20.100000000000001" customHeight="1">
      <c r="A670" s="660" t="s">
        <v>1299</v>
      </c>
      <c r="B670" s="612" t="s">
        <v>1452</v>
      </c>
      <c r="C670" s="721" t="s">
        <v>11</v>
      </c>
      <c r="D670" s="614" t="s">
        <v>127</v>
      </c>
      <c r="E670" s="928">
        <v>0</v>
      </c>
      <c r="F670" s="929">
        <v>0</v>
      </c>
      <c r="G670" s="929">
        <v>0</v>
      </c>
      <c r="H670" s="929">
        <v>0</v>
      </c>
      <c r="I670" s="929">
        <v>0</v>
      </c>
      <c r="J670" s="930">
        <v>0</v>
      </c>
      <c r="K670" s="931">
        <v>0</v>
      </c>
      <c r="L670" s="928">
        <v>0</v>
      </c>
      <c r="M670" s="929">
        <v>0.76</v>
      </c>
      <c r="N670" s="929">
        <v>3.92</v>
      </c>
      <c r="O670" s="929">
        <v>0</v>
      </c>
      <c r="P670" s="929">
        <v>0</v>
      </c>
      <c r="Q670" s="930">
        <v>9.5</v>
      </c>
      <c r="R670" s="931">
        <v>9.5</v>
      </c>
      <c r="S670" s="933" t="e">
        <f t="shared" si="42"/>
        <v>#DIV/0!</v>
      </c>
    </row>
    <row r="671" spans="1:19" ht="20.100000000000001" customHeight="1">
      <c r="A671" s="660" t="s">
        <v>1300</v>
      </c>
      <c r="B671" s="612" t="s">
        <v>1453</v>
      </c>
      <c r="C671" s="721" t="s">
        <v>11</v>
      </c>
      <c r="D671" s="614" t="s">
        <v>127</v>
      </c>
      <c r="E671" s="928">
        <v>0</v>
      </c>
      <c r="F671" s="929">
        <v>0</v>
      </c>
      <c r="G671" s="929">
        <v>0</v>
      </c>
      <c r="H671" s="929">
        <v>0</v>
      </c>
      <c r="I671" s="929">
        <v>0</v>
      </c>
      <c r="J671" s="930">
        <v>0</v>
      </c>
      <c r="K671" s="931">
        <v>0</v>
      </c>
      <c r="L671" s="928">
        <v>0</v>
      </c>
      <c r="M671" s="929">
        <v>0.1</v>
      </c>
      <c r="N671" s="929">
        <v>0.2</v>
      </c>
      <c r="O671" s="929">
        <v>0</v>
      </c>
      <c r="P671" s="929">
        <v>0.13</v>
      </c>
      <c r="Q671" s="930">
        <v>0.35</v>
      </c>
      <c r="R671" s="931">
        <v>0.48</v>
      </c>
      <c r="S671" s="933" t="e">
        <f t="shared" si="42"/>
        <v>#DIV/0!</v>
      </c>
    </row>
    <row r="672" spans="1:19" ht="20.100000000000001" customHeight="1">
      <c r="A672" s="660" t="s">
        <v>1301</v>
      </c>
      <c r="B672" s="612" t="s">
        <v>1454</v>
      </c>
      <c r="C672" s="721" t="s">
        <v>11</v>
      </c>
      <c r="D672" s="614" t="s">
        <v>905</v>
      </c>
      <c r="E672" s="928">
        <v>0</v>
      </c>
      <c r="F672" s="929">
        <v>0</v>
      </c>
      <c r="G672" s="929">
        <v>0</v>
      </c>
      <c r="H672" s="929">
        <v>0</v>
      </c>
      <c r="I672" s="929">
        <v>0</v>
      </c>
      <c r="J672" s="930">
        <v>0</v>
      </c>
      <c r="K672" s="931">
        <v>0</v>
      </c>
      <c r="L672" s="928">
        <v>0</v>
      </c>
      <c r="M672" s="929">
        <v>0</v>
      </c>
      <c r="N672" s="929">
        <v>0</v>
      </c>
      <c r="O672" s="929">
        <v>0</v>
      </c>
      <c r="P672" s="929">
        <v>0</v>
      </c>
      <c r="Q672" s="930">
        <v>0.01</v>
      </c>
      <c r="R672" s="931">
        <v>0.01</v>
      </c>
      <c r="S672" s="933" t="e">
        <f t="shared" si="42"/>
        <v>#DIV/0!</v>
      </c>
    </row>
    <row r="673" spans="1:19" ht="20.100000000000001" customHeight="1">
      <c r="A673" s="660" t="s">
        <v>1090</v>
      </c>
      <c r="B673" s="612" t="s">
        <v>1091</v>
      </c>
      <c r="C673" s="721" t="s">
        <v>11</v>
      </c>
      <c r="D673" s="614" t="s">
        <v>127</v>
      </c>
      <c r="E673" s="928">
        <v>0</v>
      </c>
      <c r="F673" s="929">
        <v>0.06</v>
      </c>
      <c r="G673" s="929">
        <v>0</v>
      </c>
      <c r="H673" s="929">
        <v>0</v>
      </c>
      <c r="I673" s="929">
        <v>0</v>
      </c>
      <c r="J673" s="930">
        <v>0.31</v>
      </c>
      <c r="K673" s="931">
        <v>0.31</v>
      </c>
      <c r="L673" s="928">
        <v>0</v>
      </c>
      <c r="M673" s="929">
        <v>0</v>
      </c>
      <c r="N673" s="929">
        <v>0.47</v>
      </c>
      <c r="O673" s="929">
        <v>0</v>
      </c>
      <c r="P673" s="929">
        <v>0.06</v>
      </c>
      <c r="Q673" s="930">
        <v>0.63</v>
      </c>
      <c r="R673" s="931">
        <v>0.69</v>
      </c>
      <c r="S673" s="932">
        <f t="shared" si="42"/>
        <v>122.58064516129031</v>
      </c>
    </row>
    <row r="674" spans="1:19" ht="20.100000000000001" customHeight="1">
      <c r="A674" s="660" t="s">
        <v>233</v>
      </c>
      <c r="B674" s="612" t="s">
        <v>232</v>
      </c>
      <c r="C674" s="721" t="s">
        <v>11</v>
      </c>
      <c r="D674" s="614" t="s">
        <v>127</v>
      </c>
      <c r="E674" s="928">
        <v>0</v>
      </c>
      <c r="F674" s="929">
        <v>0</v>
      </c>
      <c r="G674" s="929">
        <v>0</v>
      </c>
      <c r="H674" s="929">
        <v>0</v>
      </c>
      <c r="I674" s="929">
        <v>0.33</v>
      </c>
      <c r="J674" s="930">
        <v>0.84</v>
      </c>
      <c r="K674" s="931">
        <v>1.17</v>
      </c>
      <c r="L674" s="928">
        <v>0</v>
      </c>
      <c r="M674" s="929">
        <v>0</v>
      </c>
      <c r="N674" s="929">
        <v>0</v>
      </c>
      <c r="O674" s="929">
        <v>0</v>
      </c>
      <c r="P674" s="929">
        <v>0.13</v>
      </c>
      <c r="Q674" s="930">
        <v>0</v>
      </c>
      <c r="R674" s="931">
        <v>0.13</v>
      </c>
      <c r="S674" s="932">
        <f t="shared" si="42"/>
        <v>-88.888888888888886</v>
      </c>
    </row>
    <row r="675" spans="1:19" ht="20.100000000000001" customHeight="1">
      <c r="A675" s="660" t="s">
        <v>359</v>
      </c>
      <c r="B675" s="612" t="s">
        <v>485</v>
      </c>
      <c r="C675" s="721" t="s">
        <v>11</v>
      </c>
      <c r="D675" s="614" t="s">
        <v>127</v>
      </c>
      <c r="E675" s="928">
        <v>0</v>
      </c>
      <c r="F675" s="929">
        <v>0.55000000000000004</v>
      </c>
      <c r="G675" s="929">
        <v>0</v>
      </c>
      <c r="H675" s="929">
        <v>0</v>
      </c>
      <c r="I675" s="929">
        <v>0</v>
      </c>
      <c r="J675" s="930">
        <v>2.71</v>
      </c>
      <c r="K675" s="931">
        <v>2.71</v>
      </c>
      <c r="L675" s="928">
        <v>0</v>
      </c>
      <c r="M675" s="929">
        <v>0.76</v>
      </c>
      <c r="N675" s="929">
        <v>0</v>
      </c>
      <c r="O675" s="929">
        <v>0</v>
      </c>
      <c r="P675" s="929">
        <v>2.0099999999999998</v>
      </c>
      <c r="Q675" s="930">
        <v>1.95</v>
      </c>
      <c r="R675" s="931">
        <v>3.96</v>
      </c>
      <c r="S675" s="932">
        <f t="shared" si="42"/>
        <v>46.125461254612546</v>
      </c>
    </row>
    <row r="676" spans="1:19" ht="20.100000000000001" customHeight="1">
      <c r="A676" s="660" t="s">
        <v>224</v>
      </c>
      <c r="B676" s="612" t="s">
        <v>223</v>
      </c>
      <c r="C676" s="721" t="s">
        <v>11</v>
      </c>
      <c r="D676" s="614" t="s">
        <v>127</v>
      </c>
      <c r="E676" s="928">
        <v>0.06</v>
      </c>
      <c r="F676" s="929">
        <v>4.22</v>
      </c>
      <c r="G676" s="929">
        <v>8.6999999999999993</v>
      </c>
      <c r="H676" s="929">
        <v>0</v>
      </c>
      <c r="I676" s="929">
        <v>2.85</v>
      </c>
      <c r="J676" s="930">
        <v>40.53</v>
      </c>
      <c r="K676" s="931">
        <v>43.38</v>
      </c>
      <c r="L676" s="928">
        <v>0.04</v>
      </c>
      <c r="M676" s="929">
        <v>1.97</v>
      </c>
      <c r="N676" s="929">
        <v>4.92</v>
      </c>
      <c r="O676" s="929">
        <v>0.46</v>
      </c>
      <c r="P676" s="929">
        <v>7.26</v>
      </c>
      <c r="Q676" s="930">
        <v>36.78</v>
      </c>
      <c r="R676" s="931">
        <v>44.04</v>
      </c>
      <c r="S676" s="932">
        <f t="shared" si="42"/>
        <v>1.5214384508990264</v>
      </c>
    </row>
    <row r="677" spans="1:19" ht="20.100000000000001" customHeight="1">
      <c r="A677" s="660" t="s">
        <v>1097</v>
      </c>
      <c r="B677" s="612" t="s">
        <v>1096</v>
      </c>
      <c r="C677" s="721" t="s">
        <v>11</v>
      </c>
      <c r="D677" s="614" t="s">
        <v>127</v>
      </c>
      <c r="E677" s="928">
        <v>0</v>
      </c>
      <c r="F677" s="929">
        <v>0</v>
      </c>
      <c r="G677" s="929">
        <v>0</v>
      </c>
      <c r="H677" s="929">
        <v>0</v>
      </c>
      <c r="I677" s="929">
        <v>0</v>
      </c>
      <c r="J677" s="930">
        <v>0</v>
      </c>
      <c r="K677" s="931">
        <v>0</v>
      </c>
      <c r="L677" s="928">
        <v>0</v>
      </c>
      <c r="M677" s="929">
        <v>0</v>
      </c>
      <c r="N677" s="929">
        <v>0.1</v>
      </c>
      <c r="O677" s="929">
        <v>0</v>
      </c>
      <c r="P677" s="929">
        <v>0</v>
      </c>
      <c r="Q677" s="930">
        <v>0.55000000000000004</v>
      </c>
      <c r="R677" s="931">
        <v>0.55000000000000004</v>
      </c>
      <c r="S677" s="932" t="e">
        <f t="shared" si="42"/>
        <v>#DIV/0!</v>
      </c>
    </row>
    <row r="678" spans="1:19" ht="20.100000000000001" customHeight="1">
      <c r="A678" s="660" t="s">
        <v>1098</v>
      </c>
      <c r="B678" s="612" t="s">
        <v>1099</v>
      </c>
      <c r="C678" s="721" t="s">
        <v>11</v>
      </c>
      <c r="D678" s="614" t="s">
        <v>127</v>
      </c>
      <c r="E678" s="928">
        <v>0.02</v>
      </c>
      <c r="F678" s="929">
        <v>0</v>
      </c>
      <c r="G678" s="929">
        <v>0</v>
      </c>
      <c r="H678" s="929">
        <v>0</v>
      </c>
      <c r="I678" s="929">
        <v>0</v>
      </c>
      <c r="J678" s="930">
        <v>0.08</v>
      </c>
      <c r="K678" s="931">
        <v>0.08</v>
      </c>
      <c r="L678" s="928">
        <v>0</v>
      </c>
      <c r="M678" s="929">
        <v>0</v>
      </c>
      <c r="N678" s="929">
        <v>0</v>
      </c>
      <c r="O678" s="929">
        <v>0</v>
      </c>
      <c r="P678" s="929">
        <v>0</v>
      </c>
      <c r="Q678" s="930">
        <v>0</v>
      </c>
      <c r="R678" s="931">
        <v>0</v>
      </c>
      <c r="S678" s="932">
        <f t="shared" si="42"/>
        <v>-100</v>
      </c>
    </row>
    <row r="679" spans="1:19" ht="20.100000000000001" customHeight="1">
      <c r="A679" s="660" t="s">
        <v>819</v>
      </c>
      <c r="B679" s="612" t="s">
        <v>820</v>
      </c>
      <c r="C679" s="721" t="s">
        <v>11</v>
      </c>
      <c r="D679" s="614" t="s">
        <v>127</v>
      </c>
      <c r="E679" s="928">
        <v>0</v>
      </c>
      <c r="F679" s="929">
        <v>0</v>
      </c>
      <c r="G679" s="929">
        <v>0.15</v>
      </c>
      <c r="H679" s="929">
        <v>0</v>
      </c>
      <c r="I679" s="929">
        <v>0</v>
      </c>
      <c r="J679" s="930">
        <v>0.44</v>
      </c>
      <c r="K679" s="931">
        <v>0.44</v>
      </c>
      <c r="L679" s="928">
        <v>0</v>
      </c>
      <c r="M679" s="929">
        <v>0</v>
      </c>
      <c r="N679" s="929">
        <v>0</v>
      </c>
      <c r="O679" s="929">
        <v>0</v>
      </c>
      <c r="P679" s="929">
        <v>0</v>
      </c>
      <c r="Q679" s="930">
        <v>0.23</v>
      </c>
      <c r="R679" s="931">
        <v>0.23</v>
      </c>
      <c r="S679" s="932">
        <f t="shared" si="42"/>
        <v>-47.727272727272727</v>
      </c>
    </row>
    <row r="680" spans="1:19" ht="20.100000000000001" customHeight="1">
      <c r="A680" s="660" t="s">
        <v>1337</v>
      </c>
      <c r="B680" s="612" t="s">
        <v>1455</v>
      </c>
      <c r="C680" s="721" t="s">
        <v>11</v>
      </c>
      <c r="D680" s="614" t="s">
        <v>127</v>
      </c>
      <c r="E680" s="928">
        <v>0</v>
      </c>
      <c r="F680" s="929">
        <v>0</v>
      </c>
      <c r="G680" s="929">
        <v>0</v>
      </c>
      <c r="H680" s="929">
        <v>0</v>
      </c>
      <c r="I680" s="929">
        <v>0</v>
      </c>
      <c r="J680" s="930">
        <v>0</v>
      </c>
      <c r="K680" s="931">
        <v>0</v>
      </c>
      <c r="L680" s="928">
        <v>0</v>
      </c>
      <c r="M680" s="929">
        <v>0.14000000000000001</v>
      </c>
      <c r="N680" s="929">
        <v>0.92</v>
      </c>
      <c r="O680" s="929">
        <v>0</v>
      </c>
      <c r="P680" s="929">
        <v>0</v>
      </c>
      <c r="Q680" s="930">
        <v>3.56</v>
      </c>
      <c r="R680" s="931">
        <v>3.56</v>
      </c>
      <c r="S680" s="933" t="e">
        <f t="shared" si="42"/>
        <v>#DIV/0!</v>
      </c>
    </row>
    <row r="681" spans="1:19" ht="20.100000000000001" customHeight="1">
      <c r="A681" s="660" t="s">
        <v>231</v>
      </c>
      <c r="B681" s="612" t="s">
        <v>230</v>
      </c>
      <c r="C681" s="721" t="s">
        <v>11</v>
      </c>
      <c r="D681" s="614" t="s">
        <v>127</v>
      </c>
      <c r="E681" s="928">
        <v>0.09</v>
      </c>
      <c r="F681" s="929">
        <v>2.63</v>
      </c>
      <c r="G681" s="929">
        <v>12.2</v>
      </c>
      <c r="H681" s="929">
        <v>0</v>
      </c>
      <c r="I681" s="929">
        <v>4.21</v>
      </c>
      <c r="J681" s="930">
        <v>47.73</v>
      </c>
      <c r="K681" s="931">
        <v>51.94</v>
      </c>
      <c r="L681" s="928">
        <v>7.0000000000000007E-2</v>
      </c>
      <c r="M681" s="929">
        <v>0.45</v>
      </c>
      <c r="N681" s="929">
        <v>15.87</v>
      </c>
      <c r="O681" s="929">
        <v>0.26</v>
      </c>
      <c r="P681" s="929">
        <v>7.56</v>
      </c>
      <c r="Q681" s="930">
        <v>46.87</v>
      </c>
      <c r="R681" s="931">
        <v>54.43</v>
      </c>
      <c r="S681" s="932">
        <f t="shared" si="42"/>
        <v>4.7939930689256949</v>
      </c>
    </row>
    <row r="682" spans="1:19" ht="20.100000000000001" customHeight="1">
      <c r="A682" s="660" t="s">
        <v>531</v>
      </c>
      <c r="B682" s="612" t="s">
        <v>565</v>
      </c>
      <c r="C682" s="721" t="s">
        <v>11</v>
      </c>
      <c r="D682" s="614" t="s">
        <v>127</v>
      </c>
      <c r="E682" s="928">
        <v>0</v>
      </c>
      <c r="F682" s="929">
        <v>1.79</v>
      </c>
      <c r="G682" s="929">
        <v>0</v>
      </c>
      <c r="H682" s="929">
        <v>0</v>
      </c>
      <c r="I682" s="929">
        <v>0</v>
      </c>
      <c r="J682" s="930">
        <v>4.25</v>
      </c>
      <c r="K682" s="931">
        <v>4.25</v>
      </c>
      <c r="L682" s="928">
        <v>0</v>
      </c>
      <c r="M682" s="929">
        <v>2.35</v>
      </c>
      <c r="N682" s="929">
        <v>0</v>
      </c>
      <c r="O682" s="929">
        <v>0</v>
      </c>
      <c r="P682" s="929">
        <v>0.16</v>
      </c>
      <c r="Q682" s="930">
        <v>7</v>
      </c>
      <c r="R682" s="931">
        <v>7.16</v>
      </c>
      <c r="S682" s="932">
        <f t="shared" si="42"/>
        <v>68.47058823529413</v>
      </c>
    </row>
    <row r="683" spans="1:19" ht="20.100000000000001" customHeight="1">
      <c r="A683" s="939"/>
      <c r="B683" s="940"/>
      <c r="C683" s="941"/>
      <c r="D683" s="663"/>
      <c r="E683" s="942"/>
      <c r="F683" s="943"/>
      <c r="G683" s="943"/>
      <c r="H683" s="943"/>
      <c r="I683" s="943"/>
      <c r="J683" s="944"/>
      <c r="K683" s="945"/>
      <c r="L683" s="942"/>
      <c r="M683" s="943"/>
      <c r="N683" s="943"/>
      <c r="O683" s="943"/>
      <c r="P683" s="943"/>
      <c r="Q683" s="944"/>
      <c r="R683" s="945"/>
      <c r="S683" s="946"/>
    </row>
    <row r="684" spans="1:19" ht="20.100000000000001" customHeight="1">
      <c r="A684" s="968" t="s">
        <v>288</v>
      </c>
      <c r="B684" s="969"/>
      <c r="C684" s="923"/>
      <c r="D684" s="647"/>
      <c r="E684" s="949">
        <f t="shared" ref="E684:R684" si="43">SUM(E650:E683)</f>
        <v>0.38</v>
      </c>
      <c r="F684" s="950">
        <f t="shared" si="43"/>
        <v>18.84</v>
      </c>
      <c r="G684" s="950">
        <f t="shared" si="43"/>
        <v>40.659999999999997</v>
      </c>
      <c r="H684" s="950">
        <f t="shared" si="43"/>
        <v>0</v>
      </c>
      <c r="I684" s="950">
        <f t="shared" si="43"/>
        <v>23.949999999999996</v>
      </c>
      <c r="J684" s="950">
        <f t="shared" si="43"/>
        <v>171.29</v>
      </c>
      <c r="K684" s="951">
        <f t="shared" si="43"/>
        <v>195.24</v>
      </c>
      <c r="L684" s="949">
        <f t="shared" si="43"/>
        <v>0.17</v>
      </c>
      <c r="M684" s="950">
        <f t="shared" si="43"/>
        <v>10.709999999999997</v>
      </c>
      <c r="N684" s="950">
        <f t="shared" si="43"/>
        <v>52.139999999999993</v>
      </c>
      <c r="O684" s="950">
        <f t="shared" si="43"/>
        <v>0.72</v>
      </c>
      <c r="P684" s="950">
        <f t="shared" si="43"/>
        <v>35.439999999999991</v>
      </c>
      <c r="Q684" s="950">
        <f t="shared" si="43"/>
        <v>193.52</v>
      </c>
      <c r="R684" s="951">
        <f t="shared" si="43"/>
        <v>228.96</v>
      </c>
      <c r="S684" s="952">
        <f>((R684/K684)-1)*100</f>
        <v>17.27105101413644</v>
      </c>
    </row>
    <row r="685" spans="1:19" ht="20.100000000000001" customHeight="1">
      <c r="A685" s="970"/>
      <c r="B685" s="971"/>
      <c r="C685" s="972"/>
      <c r="D685" s="663"/>
      <c r="E685" s="957"/>
      <c r="F685" s="957"/>
      <c r="G685" s="957"/>
      <c r="H685" s="957"/>
      <c r="I685" s="957"/>
      <c r="J685" s="958"/>
      <c r="K685" s="957"/>
      <c r="L685" s="957"/>
      <c r="M685" s="957"/>
      <c r="N685" s="957"/>
      <c r="O685" s="957"/>
      <c r="P685" s="957"/>
      <c r="Q685" s="958"/>
      <c r="R685" s="957"/>
      <c r="S685" s="959"/>
    </row>
    <row r="686" spans="1:19" ht="20.100000000000001" customHeight="1">
      <c r="A686" s="906"/>
      <c r="B686" s="907"/>
      <c r="C686" s="908"/>
      <c r="D686" s="909"/>
      <c r="E686" s="1386" t="s">
        <v>1467</v>
      </c>
      <c r="F686" s="1387"/>
      <c r="G686" s="1387"/>
      <c r="H686" s="1387"/>
      <c r="I686" s="1387"/>
      <c r="J686" s="1387"/>
      <c r="K686" s="1388"/>
      <c r="L686" s="1386" t="s">
        <v>1468</v>
      </c>
      <c r="M686" s="1387"/>
      <c r="N686" s="1387"/>
      <c r="O686" s="1387"/>
      <c r="P686" s="1387"/>
      <c r="Q686" s="1387"/>
      <c r="R686" s="1388"/>
      <c r="S686" s="910"/>
    </row>
    <row r="687" spans="1:19" ht="39.950000000000003" customHeight="1">
      <c r="A687" s="911" t="s">
        <v>248</v>
      </c>
      <c r="B687" s="912" t="s">
        <v>57</v>
      </c>
      <c r="C687" s="913" t="s">
        <v>249</v>
      </c>
      <c r="D687" s="914" t="s">
        <v>250</v>
      </c>
      <c r="E687" s="915" t="s">
        <v>1405</v>
      </c>
      <c r="F687" s="916" t="s">
        <v>1499</v>
      </c>
      <c r="G687" s="917" t="s">
        <v>1498</v>
      </c>
      <c r="H687" s="918" t="s">
        <v>1513</v>
      </c>
      <c r="I687" s="918" t="s">
        <v>1514</v>
      </c>
      <c r="J687" s="917" t="s">
        <v>1406</v>
      </c>
      <c r="K687" s="919" t="s">
        <v>1515</v>
      </c>
      <c r="L687" s="915" t="s">
        <v>1405</v>
      </c>
      <c r="M687" s="916" t="s">
        <v>1499</v>
      </c>
      <c r="N687" s="917" t="s">
        <v>1498</v>
      </c>
      <c r="O687" s="918" t="s">
        <v>1513</v>
      </c>
      <c r="P687" s="918" t="s">
        <v>1514</v>
      </c>
      <c r="Q687" s="917" t="s">
        <v>1406</v>
      </c>
      <c r="R687" s="919" t="s">
        <v>1515</v>
      </c>
      <c r="S687" s="920" t="s">
        <v>1140</v>
      </c>
    </row>
    <row r="688" spans="1:19" ht="20.100000000000001" customHeight="1">
      <c r="A688" s="973" t="s">
        <v>256</v>
      </c>
      <c r="B688" s="974" t="s">
        <v>63</v>
      </c>
      <c r="C688" s="923" t="s">
        <v>60</v>
      </c>
      <c r="D688" s="647"/>
      <c r="E688" s="924" t="s">
        <v>60</v>
      </c>
      <c r="F688" s="925"/>
      <c r="G688" s="925"/>
      <c r="H688" s="925"/>
      <c r="I688" s="925"/>
      <c r="J688" s="925" t="s">
        <v>60</v>
      </c>
      <c r="K688" s="926"/>
      <c r="L688" s="924" t="s">
        <v>60</v>
      </c>
      <c r="M688" s="925" t="s">
        <v>60</v>
      </c>
      <c r="N688" s="925"/>
      <c r="O688" s="925"/>
      <c r="P688" s="925"/>
      <c r="Q688" s="925"/>
      <c r="R688" s="926" t="s">
        <v>60</v>
      </c>
      <c r="S688" s="927"/>
    </row>
    <row r="689" spans="1:19" ht="20.100000000000001" customHeight="1">
      <c r="A689" s="497" t="s">
        <v>1073</v>
      </c>
      <c r="B689" s="612" t="s">
        <v>1074</v>
      </c>
      <c r="C689" s="499" t="s">
        <v>11</v>
      </c>
      <c r="D689" s="614" t="s">
        <v>128</v>
      </c>
      <c r="E689" s="928">
        <v>0</v>
      </c>
      <c r="F689" s="929">
        <v>0.38</v>
      </c>
      <c r="G689" s="929">
        <v>0</v>
      </c>
      <c r="H689" s="929">
        <v>0</v>
      </c>
      <c r="I689" s="929">
        <v>0</v>
      </c>
      <c r="J689" s="930">
        <v>0</v>
      </c>
      <c r="K689" s="931">
        <v>0</v>
      </c>
      <c r="L689" s="928">
        <v>0</v>
      </c>
      <c r="M689" s="929">
        <v>0.37</v>
      </c>
      <c r="N689" s="929">
        <v>0</v>
      </c>
      <c r="O689" s="929">
        <v>0</v>
      </c>
      <c r="P689" s="929">
        <v>0</v>
      </c>
      <c r="Q689" s="930">
        <v>0.38</v>
      </c>
      <c r="R689" s="931">
        <v>0.38</v>
      </c>
      <c r="S689" s="932" t="e">
        <f t="shared" ref="S689:S707" si="44">((R689/K689)-1)*100</f>
        <v>#DIV/0!</v>
      </c>
    </row>
    <row r="690" spans="1:19" ht="20.100000000000001" customHeight="1">
      <c r="A690" s="497" t="s">
        <v>362</v>
      </c>
      <c r="B690" s="498" t="s">
        <v>1132</v>
      </c>
      <c r="C690" s="499" t="s">
        <v>11</v>
      </c>
      <c r="D690" s="614" t="s">
        <v>128</v>
      </c>
      <c r="E690" s="928">
        <v>0</v>
      </c>
      <c r="F690" s="929">
        <v>0</v>
      </c>
      <c r="G690" s="929">
        <v>0</v>
      </c>
      <c r="H690" s="929">
        <v>0</v>
      </c>
      <c r="I690" s="929">
        <v>0</v>
      </c>
      <c r="J690" s="930">
        <v>0.54</v>
      </c>
      <c r="K690" s="931">
        <v>0.54</v>
      </c>
      <c r="L690" s="928">
        <v>0</v>
      </c>
      <c r="M690" s="929">
        <v>0</v>
      </c>
      <c r="N690" s="929">
        <v>0</v>
      </c>
      <c r="O690" s="929">
        <v>0</v>
      </c>
      <c r="P690" s="929">
        <v>0.19</v>
      </c>
      <c r="Q690" s="930">
        <v>0</v>
      </c>
      <c r="R690" s="931">
        <v>0.19</v>
      </c>
      <c r="S690" s="932">
        <f t="shared" si="44"/>
        <v>-64.81481481481481</v>
      </c>
    </row>
    <row r="691" spans="1:19" ht="20.100000000000001" customHeight="1">
      <c r="A691" s="497" t="s">
        <v>220</v>
      </c>
      <c r="B691" s="498" t="s">
        <v>219</v>
      </c>
      <c r="C691" s="499" t="s">
        <v>11</v>
      </c>
      <c r="D691" s="614" t="s">
        <v>128</v>
      </c>
      <c r="E691" s="928">
        <v>0</v>
      </c>
      <c r="F691" s="929">
        <v>0.6</v>
      </c>
      <c r="G691" s="929">
        <v>6.02</v>
      </c>
      <c r="H691" s="929">
        <v>0</v>
      </c>
      <c r="I691" s="929">
        <v>2.75</v>
      </c>
      <c r="J691" s="930">
        <v>18.600000000000001</v>
      </c>
      <c r="K691" s="931">
        <v>21.35</v>
      </c>
      <c r="L691" s="928">
        <v>0.01</v>
      </c>
      <c r="M691" s="929">
        <v>0.19</v>
      </c>
      <c r="N691" s="929">
        <v>2.77</v>
      </c>
      <c r="O691" s="929">
        <v>0</v>
      </c>
      <c r="P691" s="929">
        <v>2.86</v>
      </c>
      <c r="Q691" s="930">
        <v>19.5</v>
      </c>
      <c r="R691" s="931">
        <v>22.36</v>
      </c>
      <c r="S691" s="932">
        <f t="shared" si="44"/>
        <v>4.730679156908657</v>
      </c>
    </row>
    <row r="692" spans="1:19" ht="20.100000000000001" customHeight="1">
      <c r="A692" s="497" t="s">
        <v>1086</v>
      </c>
      <c r="B692" s="498" t="s">
        <v>1087</v>
      </c>
      <c r="C692" s="499" t="s">
        <v>11</v>
      </c>
      <c r="D692" s="614" t="s">
        <v>128</v>
      </c>
      <c r="E692" s="928">
        <v>0</v>
      </c>
      <c r="F692" s="929">
        <v>0.25</v>
      </c>
      <c r="G692" s="929">
        <v>0</v>
      </c>
      <c r="H692" s="929">
        <v>0</v>
      </c>
      <c r="I692" s="929">
        <v>0</v>
      </c>
      <c r="J692" s="930">
        <v>0.5</v>
      </c>
      <c r="K692" s="931">
        <v>0.5</v>
      </c>
      <c r="L692" s="928">
        <v>0.01</v>
      </c>
      <c r="M692" s="929">
        <v>0.14000000000000001</v>
      </c>
      <c r="N692" s="929">
        <v>0.42</v>
      </c>
      <c r="O692" s="929">
        <v>0</v>
      </c>
      <c r="P692" s="929">
        <v>0</v>
      </c>
      <c r="Q692" s="930">
        <v>1.81</v>
      </c>
      <c r="R692" s="931">
        <v>1.81</v>
      </c>
      <c r="S692" s="932">
        <f t="shared" si="44"/>
        <v>262</v>
      </c>
    </row>
    <row r="693" spans="1:19" ht="20.100000000000001" customHeight="1">
      <c r="A693" s="497" t="s">
        <v>389</v>
      </c>
      <c r="B693" s="498" t="s">
        <v>487</v>
      </c>
      <c r="C693" s="499" t="s">
        <v>11</v>
      </c>
      <c r="D693" s="614" t="s">
        <v>128</v>
      </c>
      <c r="E693" s="928">
        <v>0</v>
      </c>
      <c r="F693" s="929">
        <v>0</v>
      </c>
      <c r="G693" s="929">
        <v>1.96</v>
      </c>
      <c r="H693" s="929">
        <v>0</v>
      </c>
      <c r="I693" s="929">
        <v>0.56999999999999995</v>
      </c>
      <c r="J693" s="930">
        <v>4.3499999999999996</v>
      </c>
      <c r="K693" s="931">
        <v>4.92</v>
      </c>
      <c r="L693" s="928">
        <v>0</v>
      </c>
      <c r="M693" s="929">
        <v>0</v>
      </c>
      <c r="N693" s="929">
        <v>1.68</v>
      </c>
      <c r="O693" s="929">
        <v>0</v>
      </c>
      <c r="P693" s="929">
        <v>0.38</v>
      </c>
      <c r="Q693" s="930">
        <v>5.64</v>
      </c>
      <c r="R693" s="931">
        <v>6.02</v>
      </c>
      <c r="S693" s="932">
        <f t="shared" si="44"/>
        <v>22.357723577235756</v>
      </c>
    </row>
    <row r="694" spans="1:19" ht="20.100000000000001" customHeight="1">
      <c r="A694" s="497" t="s">
        <v>821</v>
      </c>
      <c r="B694" s="498" t="s">
        <v>822</v>
      </c>
      <c r="C694" s="499" t="s">
        <v>11</v>
      </c>
      <c r="D694" s="614" t="s">
        <v>1482</v>
      </c>
      <c r="E694" s="928">
        <v>0</v>
      </c>
      <c r="F694" s="929">
        <v>0</v>
      </c>
      <c r="G694" s="929">
        <v>0</v>
      </c>
      <c r="H694" s="929">
        <v>0</v>
      </c>
      <c r="I694" s="929">
        <v>0</v>
      </c>
      <c r="J694" s="930">
        <v>0.38</v>
      </c>
      <c r="K694" s="931">
        <v>0.38</v>
      </c>
      <c r="L694" s="928">
        <v>0</v>
      </c>
      <c r="M694" s="929">
        <v>0</v>
      </c>
      <c r="N694" s="929">
        <v>0.32</v>
      </c>
      <c r="O694" s="929">
        <v>0</v>
      </c>
      <c r="P694" s="929">
        <v>0</v>
      </c>
      <c r="Q694" s="930">
        <v>0.22</v>
      </c>
      <c r="R694" s="931">
        <v>0.22</v>
      </c>
      <c r="S694" s="932">
        <f t="shared" si="44"/>
        <v>-42.105263157894733</v>
      </c>
    </row>
    <row r="695" spans="1:19" ht="20.100000000000001" customHeight="1">
      <c r="A695" s="497" t="s">
        <v>391</v>
      </c>
      <c r="B695" s="498" t="s">
        <v>488</v>
      </c>
      <c r="C695" s="499" t="s">
        <v>11</v>
      </c>
      <c r="D695" s="614" t="s">
        <v>128</v>
      </c>
      <c r="E695" s="928">
        <v>0.03</v>
      </c>
      <c r="F695" s="929">
        <v>0</v>
      </c>
      <c r="G695" s="929">
        <v>0.13</v>
      </c>
      <c r="H695" s="929">
        <v>0</v>
      </c>
      <c r="I695" s="929">
        <v>0.65</v>
      </c>
      <c r="J695" s="930">
        <v>0.21</v>
      </c>
      <c r="K695" s="931">
        <v>0.86</v>
      </c>
      <c r="L695" s="928">
        <v>0</v>
      </c>
      <c r="M695" s="929">
        <v>7.0000000000000007E-2</v>
      </c>
      <c r="N695" s="929">
        <v>0.65</v>
      </c>
      <c r="O695" s="929">
        <v>0</v>
      </c>
      <c r="P695" s="929">
        <v>0</v>
      </c>
      <c r="Q695" s="930">
        <v>0.92</v>
      </c>
      <c r="R695" s="931">
        <v>0.92</v>
      </c>
      <c r="S695" s="932">
        <f t="shared" si="44"/>
        <v>6.976744186046524</v>
      </c>
    </row>
    <row r="696" spans="1:19" ht="20.100000000000001" customHeight="1">
      <c r="A696" s="497" t="s">
        <v>335</v>
      </c>
      <c r="B696" s="498" t="s">
        <v>336</v>
      </c>
      <c r="C696" s="499" t="s">
        <v>11</v>
      </c>
      <c r="D696" s="614" t="s">
        <v>128</v>
      </c>
      <c r="E696" s="928">
        <v>0</v>
      </c>
      <c r="F696" s="929">
        <v>0</v>
      </c>
      <c r="G696" s="929">
        <v>0</v>
      </c>
      <c r="H696" s="929">
        <v>0</v>
      </c>
      <c r="I696" s="929">
        <v>0.22</v>
      </c>
      <c r="J696" s="930">
        <v>0.15</v>
      </c>
      <c r="K696" s="931">
        <v>0.37</v>
      </c>
      <c r="L696" s="928">
        <v>0</v>
      </c>
      <c r="M696" s="929">
        <v>0</v>
      </c>
      <c r="N696" s="929">
        <v>0</v>
      </c>
      <c r="O696" s="929">
        <v>0</v>
      </c>
      <c r="P696" s="929">
        <v>0</v>
      </c>
      <c r="Q696" s="930">
        <v>0</v>
      </c>
      <c r="R696" s="931">
        <v>0</v>
      </c>
      <c r="S696" s="932">
        <f t="shared" si="44"/>
        <v>-100</v>
      </c>
    </row>
    <row r="697" spans="1:19" ht="20.100000000000001" customHeight="1">
      <c r="A697" s="497" t="s">
        <v>392</v>
      </c>
      <c r="B697" s="498" t="s">
        <v>489</v>
      </c>
      <c r="C697" s="499" t="s">
        <v>11</v>
      </c>
      <c r="D697" s="614" t="s">
        <v>128</v>
      </c>
      <c r="E697" s="928">
        <v>0</v>
      </c>
      <c r="F697" s="929">
        <v>0</v>
      </c>
      <c r="G697" s="929">
        <v>0.39</v>
      </c>
      <c r="H697" s="929">
        <v>0</v>
      </c>
      <c r="I697" s="929">
        <v>0.38</v>
      </c>
      <c r="J697" s="930">
        <v>0.73</v>
      </c>
      <c r="K697" s="931">
        <v>1.1099999999999999</v>
      </c>
      <c r="L697" s="928">
        <v>0</v>
      </c>
      <c r="M697" s="929">
        <v>7.0000000000000007E-2</v>
      </c>
      <c r="N697" s="929">
        <v>0.7</v>
      </c>
      <c r="O697" s="929">
        <v>0</v>
      </c>
      <c r="P697" s="929">
        <v>0.31</v>
      </c>
      <c r="Q697" s="930">
        <v>1.48</v>
      </c>
      <c r="R697" s="931">
        <v>1.79</v>
      </c>
      <c r="S697" s="932">
        <f t="shared" si="44"/>
        <v>61.261261261261282</v>
      </c>
    </row>
    <row r="698" spans="1:19" ht="20.100000000000001" customHeight="1">
      <c r="A698" s="497" t="s">
        <v>1305</v>
      </c>
      <c r="B698" s="498" t="s">
        <v>1458</v>
      </c>
      <c r="C698" s="499" t="s">
        <v>11</v>
      </c>
      <c r="D698" s="614" t="s">
        <v>128</v>
      </c>
      <c r="E698" s="928">
        <v>0</v>
      </c>
      <c r="F698" s="929">
        <v>0</v>
      </c>
      <c r="G698" s="929">
        <v>0</v>
      </c>
      <c r="H698" s="929">
        <v>0</v>
      </c>
      <c r="I698" s="929">
        <v>0</v>
      </c>
      <c r="J698" s="930">
        <v>0</v>
      </c>
      <c r="K698" s="931">
        <v>0</v>
      </c>
      <c r="L698" s="928">
        <v>0.09</v>
      </c>
      <c r="M698" s="929">
        <v>0.09</v>
      </c>
      <c r="N698" s="929">
        <v>0</v>
      </c>
      <c r="O698" s="929">
        <v>0</v>
      </c>
      <c r="P698" s="929">
        <v>0</v>
      </c>
      <c r="Q698" s="930">
        <v>0.28999999999999998</v>
      </c>
      <c r="R698" s="931">
        <v>0.28999999999999998</v>
      </c>
      <c r="S698" s="933" t="e">
        <f t="shared" si="44"/>
        <v>#DIV/0!</v>
      </c>
    </row>
    <row r="699" spans="1:19" ht="20.100000000000001" customHeight="1">
      <c r="A699" s="497" t="s">
        <v>411</v>
      </c>
      <c r="B699" s="498" t="s">
        <v>419</v>
      </c>
      <c r="C699" s="499" t="s">
        <v>11</v>
      </c>
      <c r="D699" s="614" t="s">
        <v>128</v>
      </c>
      <c r="E699" s="928">
        <v>0</v>
      </c>
      <c r="F699" s="929">
        <v>1.24</v>
      </c>
      <c r="G699" s="929">
        <v>1.1299999999999999</v>
      </c>
      <c r="H699" s="929">
        <v>0</v>
      </c>
      <c r="I699" s="929">
        <v>2.77</v>
      </c>
      <c r="J699" s="930">
        <v>9.01</v>
      </c>
      <c r="K699" s="931">
        <v>11.78</v>
      </c>
      <c r="L699" s="928">
        <v>0</v>
      </c>
      <c r="M699" s="929">
        <v>0.86</v>
      </c>
      <c r="N699" s="929">
        <v>1.49</v>
      </c>
      <c r="O699" s="929">
        <v>0</v>
      </c>
      <c r="P699" s="929">
        <v>1.91</v>
      </c>
      <c r="Q699" s="930">
        <v>9.6199999999999992</v>
      </c>
      <c r="R699" s="931">
        <v>11.53</v>
      </c>
      <c r="S699" s="932">
        <f t="shared" si="44"/>
        <v>-2.1222410865874397</v>
      </c>
    </row>
    <row r="700" spans="1:19" ht="20.100000000000001" customHeight="1">
      <c r="A700" s="497" t="s">
        <v>363</v>
      </c>
      <c r="B700" s="498" t="s">
        <v>619</v>
      </c>
      <c r="C700" s="499" t="s">
        <v>11</v>
      </c>
      <c r="D700" s="614" t="s">
        <v>128</v>
      </c>
      <c r="E700" s="928">
        <v>0</v>
      </c>
      <c r="F700" s="929">
        <v>4.4000000000000004</v>
      </c>
      <c r="G700" s="929">
        <v>0</v>
      </c>
      <c r="H700" s="929">
        <v>0</v>
      </c>
      <c r="I700" s="929">
        <v>0</v>
      </c>
      <c r="J700" s="930">
        <v>19.63</v>
      </c>
      <c r="K700" s="931">
        <v>19.63</v>
      </c>
      <c r="L700" s="928">
        <v>0</v>
      </c>
      <c r="M700" s="929">
        <v>3.24</v>
      </c>
      <c r="N700" s="929">
        <v>0</v>
      </c>
      <c r="O700" s="929">
        <v>0</v>
      </c>
      <c r="P700" s="929">
        <v>0.74</v>
      </c>
      <c r="Q700" s="930">
        <v>24.21</v>
      </c>
      <c r="R700" s="931">
        <v>24.95</v>
      </c>
      <c r="S700" s="932">
        <f t="shared" si="44"/>
        <v>27.101375445746314</v>
      </c>
    </row>
    <row r="701" spans="1:19" ht="20.100000000000001" customHeight="1">
      <c r="A701" s="497" t="s">
        <v>823</v>
      </c>
      <c r="B701" s="498" t="s">
        <v>1133</v>
      </c>
      <c r="C701" s="499" t="s">
        <v>11</v>
      </c>
      <c r="D701" s="614" t="s">
        <v>128</v>
      </c>
      <c r="E701" s="928">
        <v>0</v>
      </c>
      <c r="F701" s="929">
        <v>1.87</v>
      </c>
      <c r="G701" s="929">
        <v>0.62</v>
      </c>
      <c r="H701" s="929">
        <v>0</v>
      </c>
      <c r="I701" s="929">
        <v>0</v>
      </c>
      <c r="J701" s="930">
        <v>2.7</v>
      </c>
      <c r="K701" s="931">
        <v>2.7</v>
      </c>
      <c r="L701" s="928">
        <v>0</v>
      </c>
      <c r="M701" s="929">
        <v>1.01</v>
      </c>
      <c r="N701" s="929">
        <v>2.58</v>
      </c>
      <c r="O701" s="929">
        <v>0</v>
      </c>
      <c r="P701" s="929">
        <v>1.06</v>
      </c>
      <c r="Q701" s="930">
        <v>5.31</v>
      </c>
      <c r="R701" s="931">
        <v>6.3699999999999992</v>
      </c>
      <c r="S701" s="932">
        <f t="shared" si="44"/>
        <v>135.92592592592587</v>
      </c>
    </row>
    <row r="702" spans="1:19" ht="20.100000000000001" customHeight="1">
      <c r="A702" s="497" t="s">
        <v>413</v>
      </c>
      <c r="B702" s="612" t="s">
        <v>490</v>
      </c>
      <c r="C702" s="499" t="s">
        <v>11</v>
      </c>
      <c r="D702" s="614" t="s">
        <v>128</v>
      </c>
      <c r="E702" s="928">
        <v>0</v>
      </c>
      <c r="F702" s="929">
        <v>4.33</v>
      </c>
      <c r="G702" s="929">
        <v>7.65</v>
      </c>
      <c r="H702" s="929">
        <v>0</v>
      </c>
      <c r="I702" s="929">
        <v>8.0500000000000007</v>
      </c>
      <c r="J702" s="930">
        <v>28.45</v>
      </c>
      <c r="K702" s="931">
        <v>36.5</v>
      </c>
      <c r="L702" s="928">
        <v>0.01</v>
      </c>
      <c r="M702" s="929">
        <v>2.19</v>
      </c>
      <c r="N702" s="929">
        <v>6.9</v>
      </c>
      <c r="O702" s="929">
        <v>0</v>
      </c>
      <c r="P702" s="929">
        <v>12.26</v>
      </c>
      <c r="Q702" s="930">
        <v>40.590000000000003</v>
      </c>
      <c r="R702" s="931">
        <v>52.85</v>
      </c>
      <c r="S702" s="932">
        <f t="shared" si="44"/>
        <v>44.794520547945218</v>
      </c>
    </row>
    <row r="703" spans="1:19" ht="20.100000000000001" customHeight="1">
      <c r="A703" s="497" t="s">
        <v>1101</v>
      </c>
      <c r="B703" s="612" t="s">
        <v>1100</v>
      </c>
      <c r="C703" s="499" t="s">
        <v>11</v>
      </c>
      <c r="D703" s="614" t="s">
        <v>128</v>
      </c>
      <c r="E703" s="928">
        <v>0</v>
      </c>
      <c r="F703" s="929">
        <v>0.38</v>
      </c>
      <c r="G703" s="929">
        <v>0.25</v>
      </c>
      <c r="H703" s="929">
        <v>0</v>
      </c>
      <c r="I703" s="929">
        <v>0.18</v>
      </c>
      <c r="J703" s="930">
        <v>0.32</v>
      </c>
      <c r="K703" s="931">
        <v>0.5</v>
      </c>
      <c r="L703" s="928">
        <v>0</v>
      </c>
      <c r="M703" s="929">
        <v>0</v>
      </c>
      <c r="N703" s="929">
        <v>0</v>
      </c>
      <c r="O703" s="929">
        <v>0</v>
      </c>
      <c r="P703" s="929">
        <v>0</v>
      </c>
      <c r="Q703" s="930">
        <v>0</v>
      </c>
      <c r="R703" s="931">
        <v>0</v>
      </c>
      <c r="S703" s="932">
        <f t="shared" si="44"/>
        <v>-100</v>
      </c>
    </row>
    <row r="704" spans="1:19" ht="20.100000000000001" customHeight="1">
      <c r="A704" s="497" t="s">
        <v>1341</v>
      </c>
      <c r="B704" s="612" t="s">
        <v>1459</v>
      </c>
      <c r="C704" s="499" t="s">
        <v>11</v>
      </c>
      <c r="D704" s="614" t="s">
        <v>128</v>
      </c>
      <c r="E704" s="928">
        <v>0</v>
      </c>
      <c r="F704" s="929">
        <v>0</v>
      </c>
      <c r="G704" s="929">
        <v>0</v>
      </c>
      <c r="H704" s="929">
        <v>0</v>
      </c>
      <c r="I704" s="929">
        <v>0</v>
      </c>
      <c r="J704" s="930">
        <v>0</v>
      </c>
      <c r="K704" s="931">
        <v>0</v>
      </c>
      <c r="L704" s="928">
        <v>0.09</v>
      </c>
      <c r="M704" s="929">
        <v>0</v>
      </c>
      <c r="N704" s="929">
        <v>0</v>
      </c>
      <c r="O704" s="929">
        <v>0</v>
      </c>
      <c r="P704" s="929">
        <v>0</v>
      </c>
      <c r="Q704" s="930">
        <v>0.27</v>
      </c>
      <c r="R704" s="931">
        <v>0.27</v>
      </c>
      <c r="S704" s="933" t="e">
        <f t="shared" si="44"/>
        <v>#DIV/0!</v>
      </c>
    </row>
    <row r="705" spans="1:19" ht="20.100000000000001" customHeight="1">
      <c r="A705" s="497" t="s">
        <v>364</v>
      </c>
      <c r="B705" s="498" t="s">
        <v>491</v>
      </c>
      <c r="C705" s="499" t="s">
        <v>11</v>
      </c>
      <c r="D705" s="614" t="s">
        <v>128</v>
      </c>
      <c r="E705" s="928">
        <v>0</v>
      </c>
      <c r="F705" s="929">
        <v>0.16</v>
      </c>
      <c r="G705" s="929">
        <v>1.42</v>
      </c>
      <c r="H705" s="929">
        <v>0</v>
      </c>
      <c r="I705" s="929">
        <v>2.77</v>
      </c>
      <c r="J705" s="930">
        <v>3.26</v>
      </c>
      <c r="K705" s="931">
        <v>6.0299999999999994</v>
      </c>
      <c r="L705" s="928">
        <v>0</v>
      </c>
      <c r="M705" s="929">
        <v>0</v>
      </c>
      <c r="N705" s="929">
        <v>0.83</v>
      </c>
      <c r="O705" s="929">
        <v>0</v>
      </c>
      <c r="P705" s="929">
        <v>1.02</v>
      </c>
      <c r="Q705" s="930">
        <v>7</v>
      </c>
      <c r="R705" s="931">
        <v>8.02</v>
      </c>
      <c r="S705" s="932">
        <f t="shared" si="44"/>
        <v>33.001658374792719</v>
      </c>
    </row>
    <row r="706" spans="1:19" ht="20.100000000000001" customHeight="1">
      <c r="A706" s="497" t="s">
        <v>337</v>
      </c>
      <c r="B706" s="612" t="s">
        <v>338</v>
      </c>
      <c r="C706" s="499" t="s">
        <v>11</v>
      </c>
      <c r="D706" s="614" t="s">
        <v>128</v>
      </c>
      <c r="E706" s="928">
        <v>0.1</v>
      </c>
      <c r="F706" s="929">
        <v>6.09</v>
      </c>
      <c r="G706" s="929">
        <v>12.92</v>
      </c>
      <c r="H706" s="929">
        <v>0.77</v>
      </c>
      <c r="I706" s="929">
        <v>20.71</v>
      </c>
      <c r="J706" s="930">
        <v>75.52</v>
      </c>
      <c r="K706" s="931">
        <v>96.22999999999999</v>
      </c>
      <c r="L706" s="928">
        <v>0.04</v>
      </c>
      <c r="M706" s="929">
        <v>4.8</v>
      </c>
      <c r="N706" s="929">
        <v>23.11</v>
      </c>
      <c r="O706" s="929">
        <v>2.4500000000000002</v>
      </c>
      <c r="P706" s="929">
        <v>26.23</v>
      </c>
      <c r="Q706" s="930">
        <v>82.03</v>
      </c>
      <c r="R706" s="931">
        <v>108.26</v>
      </c>
      <c r="S706" s="932">
        <f t="shared" si="44"/>
        <v>12.501298971214814</v>
      </c>
    </row>
    <row r="707" spans="1:19" ht="20.100000000000001" customHeight="1">
      <c r="A707" s="497" t="s">
        <v>528</v>
      </c>
      <c r="B707" s="612" t="s">
        <v>566</v>
      </c>
      <c r="C707" s="499" t="s">
        <v>11</v>
      </c>
      <c r="D707" s="614" t="s">
        <v>863</v>
      </c>
      <c r="E707" s="928">
        <v>0</v>
      </c>
      <c r="F707" s="929">
        <v>0</v>
      </c>
      <c r="G707" s="929">
        <v>0.53</v>
      </c>
      <c r="H707" s="929">
        <v>0</v>
      </c>
      <c r="I707" s="929">
        <v>0.16</v>
      </c>
      <c r="J707" s="930">
        <v>1.47</v>
      </c>
      <c r="K707" s="931">
        <v>1.63</v>
      </c>
      <c r="L707" s="928">
        <v>0</v>
      </c>
      <c r="M707" s="929">
        <v>0</v>
      </c>
      <c r="N707" s="929">
        <v>1.99</v>
      </c>
      <c r="O707" s="929">
        <v>0</v>
      </c>
      <c r="P707" s="929">
        <v>0.18</v>
      </c>
      <c r="Q707" s="930">
        <v>2.5299999999999998</v>
      </c>
      <c r="R707" s="931">
        <v>2.71</v>
      </c>
      <c r="S707" s="932">
        <f t="shared" si="44"/>
        <v>66.257668711656464</v>
      </c>
    </row>
    <row r="708" spans="1:19" ht="20.100000000000001" customHeight="1">
      <c r="A708" s="939"/>
      <c r="B708" s="940"/>
      <c r="C708" s="941"/>
      <c r="D708" s="663"/>
      <c r="E708" s="942"/>
      <c r="F708" s="943"/>
      <c r="G708" s="943"/>
      <c r="H708" s="943"/>
      <c r="I708" s="943"/>
      <c r="J708" s="944"/>
      <c r="K708" s="945"/>
      <c r="L708" s="942"/>
      <c r="M708" s="943"/>
      <c r="N708" s="943"/>
      <c r="O708" s="943"/>
      <c r="P708" s="943"/>
      <c r="Q708" s="944"/>
      <c r="R708" s="945"/>
      <c r="S708" s="946"/>
    </row>
    <row r="709" spans="1:19" ht="20.100000000000001" customHeight="1">
      <c r="A709" s="977" t="s">
        <v>289</v>
      </c>
      <c r="B709" s="978"/>
      <c r="C709" s="923"/>
      <c r="D709" s="647"/>
      <c r="E709" s="949">
        <f>SUM(E688:E708)</f>
        <v>0.13</v>
      </c>
      <c r="F709" s="950">
        <f t="shared" ref="F709:P709" si="45">SUM(F688:F708)</f>
        <v>19.700000000000003</v>
      </c>
      <c r="G709" s="950">
        <f t="shared" si="45"/>
        <v>33.020000000000003</v>
      </c>
      <c r="H709" s="950">
        <f t="shared" si="45"/>
        <v>0.77</v>
      </c>
      <c r="I709" s="950">
        <f t="shared" si="45"/>
        <v>39.209999999999994</v>
      </c>
      <c r="J709" s="950">
        <f t="shared" si="45"/>
        <v>165.82</v>
      </c>
      <c r="K709" s="951">
        <f t="shared" si="45"/>
        <v>205.02999999999997</v>
      </c>
      <c r="L709" s="949">
        <f t="shared" si="45"/>
        <v>0.25</v>
      </c>
      <c r="M709" s="950">
        <f t="shared" si="45"/>
        <v>13.030000000000001</v>
      </c>
      <c r="N709" s="950">
        <f t="shared" si="45"/>
        <v>43.440000000000005</v>
      </c>
      <c r="O709" s="950">
        <f t="shared" si="45"/>
        <v>2.4500000000000002</v>
      </c>
      <c r="P709" s="950">
        <f t="shared" si="45"/>
        <v>47.14</v>
      </c>
      <c r="Q709" s="950">
        <f>SUM(Q688:Q708)</f>
        <v>201.79999999999998</v>
      </c>
      <c r="R709" s="951">
        <f>SUM(R688:R708)</f>
        <v>248.94000000000003</v>
      </c>
      <c r="S709" s="952">
        <f t="shared" ref="S709" si="46">((R709/K709)-1)*100</f>
        <v>21.41637809101109</v>
      </c>
    </row>
    <row r="710" spans="1:19" ht="20.100000000000001" customHeight="1">
      <c r="A710" s="970"/>
      <c r="B710" s="971"/>
      <c r="C710" s="972"/>
      <c r="D710" s="663"/>
      <c r="E710" s="957"/>
      <c r="F710" s="957"/>
      <c r="G710" s="957"/>
      <c r="H710" s="957"/>
      <c r="I710" s="957"/>
      <c r="J710" s="958"/>
      <c r="K710" s="957"/>
      <c r="L710" s="957"/>
      <c r="M710" s="957"/>
      <c r="N710" s="957"/>
      <c r="O710" s="957"/>
      <c r="P710" s="957"/>
      <c r="Q710" s="958"/>
      <c r="R710" s="957"/>
      <c r="S710" s="959"/>
    </row>
    <row r="711" spans="1:19" ht="20.100000000000001" customHeight="1">
      <c r="A711" s="906"/>
      <c r="B711" s="907"/>
      <c r="C711" s="908"/>
      <c r="D711" s="909"/>
      <c r="E711" s="1386" t="s">
        <v>1467</v>
      </c>
      <c r="F711" s="1387"/>
      <c r="G711" s="1387"/>
      <c r="H711" s="1387"/>
      <c r="I711" s="1387"/>
      <c r="J711" s="1387"/>
      <c r="K711" s="1388"/>
      <c r="L711" s="1386" t="s">
        <v>1468</v>
      </c>
      <c r="M711" s="1387"/>
      <c r="N711" s="1387"/>
      <c r="O711" s="1387"/>
      <c r="P711" s="1387"/>
      <c r="Q711" s="1387"/>
      <c r="R711" s="1388"/>
      <c r="S711" s="910"/>
    </row>
    <row r="712" spans="1:19" ht="39.950000000000003" customHeight="1">
      <c r="A712" s="911" t="s">
        <v>248</v>
      </c>
      <c r="B712" s="912" t="s">
        <v>57</v>
      </c>
      <c r="C712" s="913" t="s">
        <v>249</v>
      </c>
      <c r="D712" s="914" t="s">
        <v>250</v>
      </c>
      <c r="E712" s="915" t="s">
        <v>1405</v>
      </c>
      <c r="F712" s="916" t="s">
        <v>1499</v>
      </c>
      <c r="G712" s="917" t="s">
        <v>1498</v>
      </c>
      <c r="H712" s="918" t="s">
        <v>1513</v>
      </c>
      <c r="I712" s="918" t="s">
        <v>1514</v>
      </c>
      <c r="J712" s="917" t="s">
        <v>1406</v>
      </c>
      <c r="K712" s="919" t="s">
        <v>1515</v>
      </c>
      <c r="L712" s="915" t="s">
        <v>1405</v>
      </c>
      <c r="M712" s="916" t="s">
        <v>1499</v>
      </c>
      <c r="N712" s="917" t="s">
        <v>1498</v>
      </c>
      <c r="O712" s="918" t="s">
        <v>1513</v>
      </c>
      <c r="P712" s="918" t="s">
        <v>1514</v>
      </c>
      <c r="Q712" s="917" t="s">
        <v>1406</v>
      </c>
      <c r="R712" s="919" t="s">
        <v>1515</v>
      </c>
      <c r="S712" s="920" t="s">
        <v>1140</v>
      </c>
    </row>
    <row r="713" spans="1:19" ht="20.100000000000001" customHeight="1">
      <c r="A713" s="979" t="s">
        <v>258</v>
      </c>
      <c r="B713" s="980" t="s">
        <v>79</v>
      </c>
      <c r="C713" s="923" t="s">
        <v>60</v>
      </c>
      <c r="D713" s="645"/>
      <c r="E713" s="924" t="s">
        <v>60</v>
      </c>
      <c r="F713" s="925"/>
      <c r="G713" s="925"/>
      <c r="H713" s="925"/>
      <c r="I713" s="925"/>
      <c r="J713" s="925" t="s">
        <v>60</v>
      </c>
      <c r="K713" s="926"/>
      <c r="L713" s="924" t="s">
        <v>60</v>
      </c>
      <c r="M713" s="925" t="s">
        <v>60</v>
      </c>
      <c r="N713" s="925"/>
      <c r="O713" s="925"/>
      <c r="P713" s="925"/>
      <c r="Q713" s="925"/>
      <c r="R713" s="926" t="s">
        <v>60</v>
      </c>
      <c r="S713" s="927"/>
    </row>
    <row r="714" spans="1:19" ht="20.100000000000001" customHeight="1">
      <c r="A714" s="1129" t="s">
        <v>1065</v>
      </c>
      <c r="B714" s="1130" t="s">
        <v>1066</v>
      </c>
      <c r="C714" s="923" t="s">
        <v>11</v>
      </c>
      <c r="D714" s="645" t="s">
        <v>130</v>
      </c>
      <c r="E714" s="1131">
        <v>0.01</v>
      </c>
      <c r="F714" s="1132">
        <v>0.11</v>
      </c>
      <c r="G714" s="1132">
        <v>0</v>
      </c>
      <c r="H714" s="1132">
        <v>0</v>
      </c>
      <c r="I714" s="1132">
        <v>0</v>
      </c>
      <c r="J714" s="1132">
        <v>0.06</v>
      </c>
      <c r="K714" s="1133">
        <v>0.06</v>
      </c>
      <c r="L714" s="1131">
        <v>0.01</v>
      </c>
      <c r="M714" s="1132">
        <v>0.16</v>
      </c>
      <c r="N714" s="1132">
        <v>0</v>
      </c>
      <c r="O714" s="1132">
        <v>0</v>
      </c>
      <c r="P714" s="1132">
        <v>0</v>
      </c>
      <c r="Q714" s="1132">
        <v>0.36</v>
      </c>
      <c r="R714" s="1133">
        <v>0.36</v>
      </c>
      <c r="S714" s="927">
        <f t="shared" ref="S714:S740" si="47">((R714/K714)-1)*100</f>
        <v>500</v>
      </c>
    </row>
    <row r="715" spans="1:19" ht="20.100000000000001" customHeight="1">
      <c r="A715" s="1129" t="s">
        <v>1238</v>
      </c>
      <c r="B715" s="1130" t="s">
        <v>1456</v>
      </c>
      <c r="C715" s="923" t="s">
        <v>11</v>
      </c>
      <c r="D715" s="645" t="s">
        <v>130</v>
      </c>
      <c r="E715" s="1131">
        <v>0</v>
      </c>
      <c r="F715" s="1132">
        <v>0</v>
      </c>
      <c r="G715" s="1132">
        <v>0</v>
      </c>
      <c r="H715" s="1132">
        <v>0</v>
      </c>
      <c r="I715" s="1132">
        <v>0</v>
      </c>
      <c r="J715" s="1132">
        <v>0</v>
      </c>
      <c r="K715" s="1133">
        <v>0</v>
      </c>
      <c r="L715" s="1131">
        <v>0</v>
      </c>
      <c r="M715" s="1132">
        <v>0</v>
      </c>
      <c r="N715" s="1132">
        <v>0</v>
      </c>
      <c r="O715" s="1132">
        <v>0</v>
      </c>
      <c r="P715" s="1132">
        <v>0</v>
      </c>
      <c r="Q715" s="1132">
        <v>7.0000000000000007E-2</v>
      </c>
      <c r="R715" s="1133">
        <v>7.0000000000000007E-2</v>
      </c>
      <c r="S715" s="927" t="e">
        <f t="shared" si="47"/>
        <v>#DIV/0!</v>
      </c>
    </row>
    <row r="716" spans="1:19" ht="20.100000000000001" customHeight="1">
      <c r="A716" s="497" t="s">
        <v>388</v>
      </c>
      <c r="B716" s="498" t="s">
        <v>492</v>
      </c>
      <c r="C716" s="499" t="s">
        <v>11</v>
      </c>
      <c r="D716" s="614" t="s">
        <v>130</v>
      </c>
      <c r="E716" s="928">
        <v>0</v>
      </c>
      <c r="F716" s="929">
        <v>0</v>
      </c>
      <c r="G716" s="929">
        <v>0</v>
      </c>
      <c r="H716" s="929">
        <v>0</v>
      </c>
      <c r="I716" s="929">
        <v>0</v>
      </c>
      <c r="J716" s="930">
        <v>0</v>
      </c>
      <c r="K716" s="931">
        <v>0</v>
      </c>
      <c r="L716" s="928">
        <v>0</v>
      </c>
      <c r="M716" s="929">
        <v>0.18</v>
      </c>
      <c r="N716" s="929">
        <v>0</v>
      </c>
      <c r="O716" s="929">
        <v>0</v>
      </c>
      <c r="P716" s="929">
        <v>0.56000000000000005</v>
      </c>
      <c r="Q716" s="930">
        <v>0.33</v>
      </c>
      <c r="R716" s="931">
        <v>0.89000000000000012</v>
      </c>
      <c r="S716" s="932" t="e">
        <f t="shared" si="47"/>
        <v>#DIV/0!</v>
      </c>
    </row>
    <row r="717" spans="1:19" ht="20.100000000000001" customHeight="1">
      <c r="A717" s="497" t="s">
        <v>493</v>
      </c>
      <c r="B717" s="612" t="s">
        <v>494</v>
      </c>
      <c r="C717" s="499" t="s">
        <v>11</v>
      </c>
      <c r="D717" s="614" t="s">
        <v>130</v>
      </c>
      <c r="E717" s="928">
        <v>0</v>
      </c>
      <c r="F717" s="929">
        <v>0.41</v>
      </c>
      <c r="G717" s="929">
        <v>0</v>
      </c>
      <c r="H717" s="929">
        <v>0</v>
      </c>
      <c r="I717" s="929">
        <v>0.52</v>
      </c>
      <c r="J717" s="930">
        <v>1.67</v>
      </c>
      <c r="K717" s="931">
        <v>2.19</v>
      </c>
      <c r="L717" s="928">
        <v>0</v>
      </c>
      <c r="M717" s="929">
        <v>0</v>
      </c>
      <c r="N717" s="929">
        <v>0</v>
      </c>
      <c r="O717" s="929">
        <v>0</v>
      </c>
      <c r="P717" s="929">
        <v>0</v>
      </c>
      <c r="Q717" s="930">
        <v>0</v>
      </c>
      <c r="R717" s="931">
        <v>0</v>
      </c>
      <c r="S717" s="932">
        <f t="shared" si="47"/>
        <v>-100</v>
      </c>
    </row>
    <row r="718" spans="1:19" ht="20.100000000000001" customHeight="1">
      <c r="A718" s="497" t="s">
        <v>235</v>
      </c>
      <c r="B718" s="612" t="s">
        <v>234</v>
      </c>
      <c r="C718" s="499" t="s">
        <v>11</v>
      </c>
      <c r="D718" s="614" t="s">
        <v>130</v>
      </c>
      <c r="E718" s="928">
        <v>0.03</v>
      </c>
      <c r="F718" s="929">
        <v>0</v>
      </c>
      <c r="G718" s="929">
        <v>4.5599999999999996</v>
      </c>
      <c r="H718" s="929">
        <v>0</v>
      </c>
      <c r="I718" s="929">
        <v>4.32</v>
      </c>
      <c r="J718" s="930">
        <v>11.82</v>
      </c>
      <c r="K718" s="931">
        <v>16.14</v>
      </c>
      <c r="L718" s="928">
        <v>0</v>
      </c>
      <c r="M718" s="929">
        <v>0.38</v>
      </c>
      <c r="N718" s="929">
        <v>4.93</v>
      </c>
      <c r="O718" s="929">
        <v>0</v>
      </c>
      <c r="P718" s="929">
        <v>4.28</v>
      </c>
      <c r="Q718" s="930">
        <v>13.12</v>
      </c>
      <c r="R718" s="931">
        <v>17.399999999999999</v>
      </c>
      <c r="S718" s="932">
        <f t="shared" si="47"/>
        <v>7.8066914498141182</v>
      </c>
    </row>
    <row r="719" spans="1:19" ht="20.100000000000001" customHeight="1">
      <c r="A719" s="497" t="s">
        <v>591</v>
      </c>
      <c r="B719" s="612" t="s">
        <v>592</v>
      </c>
      <c r="C719" s="499" t="s">
        <v>11</v>
      </c>
      <c r="D719" s="614" t="s">
        <v>130</v>
      </c>
      <c r="E719" s="928">
        <v>0</v>
      </c>
      <c r="F719" s="929">
        <v>0</v>
      </c>
      <c r="G719" s="929">
        <v>0.19</v>
      </c>
      <c r="H719" s="929">
        <v>0</v>
      </c>
      <c r="I719" s="929">
        <v>0.24</v>
      </c>
      <c r="J719" s="930">
        <v>0.17</v>
      </c>
      <c r="K719" s="931">
        <v>0.41000000000000003</v>
      </c>
      <c r="L719" s="928">
        <v>0</v>
      </c>
      <c r="M719" s="929">
        <v>0</v>
      </c>
      <c r="N719" s="929">
        <v>0.28999999999999998</v>
      </c>
      <c r="O719" s="929">
        <v>0</v>
      </c>
      <c r="P719" s="929">
        <v>0</v>
      </c>
      <c r="Q719" s="930">
        <v>0.8</v>
      </c>
      <c r="R719" s="931">
        <v>0.8</v>
      </c>
      <c r="S719" s="932">
        <f t="shared" si="47"/>
        <v>95.121951219512198</v>
      </c>
    </row>
    <row r="720" spans="1:19" ht="20.100000000000001" customHeight="1">
      <c r="A720" s="497" t="s">
        <v>497</v>
      </c>
      <c r="B720" s="612" t="s">
        <v>498</v>
      </c>
      <c r="C720" s="499" t="s">
        <v>11</v>
      </c>
      <c r="D720" s="614" t="s">
        <v>130</v>
      </c>
      <c r="E720" s="928">
        <v>0.04</v>
      </c>
      <c r="F720" s="929">
        <v>7.24</v>
      </c>
      <c r="G720" s="929">
        <v>2.67</v>
      </c>
      <c r="H720" s="929">
        <v>0</v>
      </c>
      <c r="I720" s="929">
        <v>5.9</v>
      </c>
      <c r="J720" s="930">
        <v>41.65</v>
      </c>
      <c r="K720" s="931">
        <v>47.55</v>
      </c>
      <c r="L720" s="928">
        <v>0.08</v>
      </c>
      <c r="M720" s="929">
        <v>5.99</v>
      </c>
      <c r="N720" s="929">
        <v>4.97</v>
      </c>
      <c r="O720" s="929">
        <v>0</v>
      </c>
      <c r="P720" s="929">
        <v>10.19</v>
      </c>
      <c r="Q720" s="930">
        <v>46.28</v>
      </c>
      <c r="R720" s="931">
        <v>56.47</v>
      </c>
      <c r="S720" s="932">
        <f t="shared" si="47"/>
        <v>18.75920084121978</v>
      </c>
    </row>
    <row r="721" spans="1:19" ht="20.100000000000001" customHeight="1">
      <c r="A721" s="497" t="s">
        <v>824</v>
      </c>
      <c r="B721" s="612" t="s">
        <v>1134</v>
      </c>
      <c r="C721" s="499" t="s">
        <v>11</v>
      </c>
      <c r="D721" s="614" t="s">
        <v>130</v>
      </c>
      <c r="E721" s="928">
        <v>0</v>
      </c>
      <c r="F721" s="929">
        <v>0.19</v>
      </c>
      <c r="G721" s="929">
        <v>0</v>
      </c>
      <c r="H721" s="929">
        <v>0</v>
      </c>
      <c r="I721" s="929">
        <v>0.06</v>
      </c>
      <c r="J721" s="930">
        <v>0.06</v>
      </c>
      <c r="K721" s="931">
        <v>0.12</v>
      </c>
      <c r="L721" s="928">
        <v>0</v>
      </c>
      <c r="M721" s="929">
        <v>0</v>
      </c>
      <c r="N721" s="929">
        <v>0</v>
      </c>
      <c r="O721" s="929">
        <v>0</v>
      </c>
      <c r="P721" s="929">
        <v>0</v>
      </c>
      <c r="Q721" s="930">
        <v>0.51</v>
      </c>
      <c r="R721" s="931">
        <v>0.51</v>
      </c>
      <c r="S721" s="932">
        <f t="shared" si="47"/>
        <v>325</v>
      </c>
    </row>
    <row r="722" spans="1:19" ht="20.100000000000001" customHeight="1">
      <c r="A722" s="497" t="s">
        <v>1080</v>
      </c>
      <c r="B722" s="612" t="s">
        <v>1081</v>
      </c>
      <c r="C722" s="499" t="s">
        <v>11</v>
      </c>
      <c r="D722" s="614" t="s">
        <v>130</v>
      </c>
      <c r="E722" s="928">
        <v>0.01</v>
      </c>
      <c r="F722" s="929">
        <v>0</v>
      </c>
      <c r="G722" s="929">
        <v>0</v>
      </c>
      <c r="H722" s="929">
        <v>0</v>
      </c>
      <c r="I722" s="929">
        <v>0</v>
      </c>
      <c r="J722" s="930">
        <v>0.02</v>
      </c>
      <c r="K722" s="931">
        <v>0.02</v>
      </c>
      <c r="L722" s="928">
        <v>0.01</v>
      </c>
      <c r="M722" s="929">
        <v>0.02</v>
      </c>
      <c r="N722" s="929">
        <v>0</v>
      </c>
      <c r="O722" s="929">
        <v>0</v>
      </c>
      <c r="P722" s="929">
        <v>0</v>
      </c>
      <c r="Q722" s="930">
        <v>0.03</v>
      </c>
      <c r="R722" s="931">
        <v>0.03</v>
      </c>
      <c r="S722" s="932">
        <f t="shared" si="47"/>
        <v>50</v>
      </c>
    </row>
    <row r="723" spans="1:19" ht="20.100000000000001" customHeight="1">
      <c r="A723" s="497" t="s">
        <v>238</v>
      </c>
      <c r="B723" s="612" t="s">
        <v>237</v>
      </c>
      <c r="C723" s="499" t="s">
        <v>11</v>
      </c>
      <c r="D723" s="614" t="s">
        <v>130</v>
      </c>
      <c r="E723" s="928">
        <v>0</v>
      </c>
      <c r="F723" s="929">
        <v>0</v>
      </c>
      <c r="G723" s="929">
        <v>0.05</v>
      </c>
      <c r="H723" s="929">
        <v>0</v>
      </c>
      <c r="I723" s="929">
        <v>0</v>
      </c>
      <c r="J723" s="930">
        <v>1.83</v>
      </c>
      <c r="K723" s="931">
        <v>1.83</v>
      </c>
      <c r="L723" s="928">
        <v>0</v>
      </c>
      <c r="M723" s="929">
        <v>0</v>
      </c>
      <c r="N723" s="929">
        <v>0</v>
      </c>
      <c r="O723" s="929">
        <v>0</v>
      </c>
      <c r="P723" s="929">
        <v>0</v>
      </c>
      <c r="Q723" s="930">
        <v>0</v>
      </c>
      <c r="R723" s="931">
        <v>0</v>
      </c>
      <c r="S723" s="932">
        <f t="shared" si="47"/>
        <v>-100</v>
      </c>
    </row>
    <row r="724" spans="1:19" ht="20.100000000000001" customHeight="1">
      <c r="A724" s="497" t="s">
        <v>25</v>
      </c>
      <c r="B724" s="612" t="s">
        <v>229</v>
      </c>
      <c r="C724" s="499" t="s">
        <v>11</v>
      </c>
      <c r="D724" s="614" t="s">
        <v>130</v>
      </c>
      <c r="E724" s="928">
        <v>0</v>
      </c>
      <c r="F724" s="929">
        <v>0</v>
      </c>
      <c r="G724" s="929">
        <v>0.79</v>
      </c>
      <c r="H724" s="929">
        <v>0</v>
      </c>
      <c r="I724" s="929">
        <v>0</v>
      </c>
      <c r="J724" s="930">
        <v>2.58</v>
      </c>
      <c r="K724" s="931">
        <v>2.58</v>
      </c>
      <c r="L724" s="928">
        <v>0</v>
      </c>
      <c r="M724" s="929">
        <v>0</v>
      </c>
      <c r="N724" s="929">
        <v>0.23</v>
      </c>
      <c r="O724" s="929">
        <v>0</v>
      </c>
      <c r="P724" s="929">
        <v>0.25</v>
      </c>
      <c r="Q724" s="930">
        <v>1.79</v>
      </c>
      <c r="R724" s="931">
        <v>2.04</v>
      </c>
      <c r="S724" s="932">
        <f t="shared" si="47"/>
        <v>-20.93023255813954</v>
      </c>
    </row>
    <row r="725" spans="1:19" ht="20.100000000000001" customHeight="1">
      <c r="A725" s="497" t="s">
        <v>1082</v>
      </c>
      <c r="B725" s="612" t="s">
        <v>1083</v>
      </c>
      <c r="C725" s="499" t="s">
        <v>11</v>
      </c>
      <c r="D725" s="614" t="s">
        <v>130</v>
      </c>
      <c r="E725" s="928">
        <v>0.01</v>
      </c>
      <c r="F725" s="929">
        <v>0</v>
      </c>
      <c r="G725" s="929">
        <v>0</v>
      </c>
      <c r="H725" s="929">
        <v>0</v>
      </c>
      <c r="I725" s="929">
        <v>0</v>
      </c>
      <c r="J725" s="930">
        <v>0.1</v>
      </c>
      <c r="K725" s="931">
        <v>0.1</v>
      </c>
      <c r="L725" s="928">
        <v>0.02</v>
      </c>
      <c r="M725" s="929">
        <v>0.11</v>
      </c>
      <c r="N725" s="929">
        <v>0</v>
      </c>
      <c r="O725" s="929">
        <v>0</v>
      </c>
      <c r="P725" s="929">
        <v>0</v>
      </c>
      <c r="Q725" s="930">
        <v>0.17</v>
      </c>
      <c r="R725" s="931">
        <v>0.17</v>
      </c>
      <c r="S725" s="932">
        <f t="shared" si="47"/>
        <v>70</v>
      </c>
    </row>
    <row r="726" spans="1:19" ht="20.100000000000001" customHeight="1">
      <c r="A726" s="497" t="s">
        <v>1085</v>
      </c>
      <c r="B726" s="612" t="s">
        <v>1084</v>
      </c>
      <c r="C726" s="499" t="s">
        <v>11</v>
      </c>
      <c r="D726" s="614" t="s">
        <v>130</v>
      </c>
      <c r="E726" s="928">
        <v>0.01</v>
      </c>
      <c r="F726" s="929">
        <v>0</v>
      </c>
      <c r="G726" s="929">
        <v>0</v>
      </c>
      <c r="H726" s="929">
        <v>0</v>
      </c>
      <c r="I726" s="929">
        <v>0</v>
      </c>
      <c r="J726" s="930">
        <v>0.09</v>
      </c>
      <c r="K726" s="931">
        <v>0.09</v>
      </c>
      <c r="L726" s="928">
        <v>0.02</v>
      </c>
      <c r="M726" s="929">
        <v>0.1</v>
      </c>
      <c r="N726" s="929">
        <v>0</v>
      </c>
      <c r="O726" s="929">
        <v>0</v>
      </c>
      <c r="P726" s="929">
        <v>0</v>
      </c>
      <c r="Q726" s="930">
        <v>0.17</v>
      </c>
      <c r="R726" s="931">
        <v>0.17</v>
      </c>
      <c r="S726" s="932">
        <f t="shared" si="47"/>
        <v>88.8888888888889</v>
      </c>
    </row>
    <row r="727" spans="1:19" ht="20.100000000000001" customHeight="1">
      <c r="A727" s="497" t="s">
        <v>410</v>
      </c>
      <c r="B727" s="612" t="s">
        <v>316</v>
      </c>
      <c r="C727" s="499" t="s">
        <v>11</v>
      </c>
      <c r="D727" s="614" t="s">
        <v>130</v>
      </c>
      <c r="E727" s="928">
        <v>0</v>
      </c>
      <c r="F727" s="929">
        <v>0.4</v>
      </c>
      <c r="G727" s="929">
        <v>0</v>
      </c>
      <c r="H727" s="929">
        <v>0</v>
      </c>
      <c r="I727" s="929">
        <v>0</v>
      </c>
      <c r="J727" s="930">
        <v>1.32</v>
      </c>
      <c r="K727" s="931">
        <v>1.32</v>
      </c>
      <c r="L727" s="928">
        <v>0</v>
      </c>
      <c r="M727" s="929">
        <v>0</v>
      </c>
      <c r="N727" s="929">
        <v>0</v>
      </c>
      <c r="O727" s="929">
        <v>0</v>
      </c>
      <c r="P727" s="929">
        <v>0</v>
      </c>
      <c r="Q727" s="930">
        <v>0</v>
      </c>
      <c r="R727" s="931">
        <v>0</v>
      </c>
      <c r="S727" s="932">
        <f t="shared" si="47"/>
        <v>-100</v>
      </c>
    </row>
    <row r="728" spans="1:19" ht="20.100000000000001" customHeight="1">
      <c r="A728" s="497" t="s">
        <v>617</v>
      </c>
      <c r="B728" s="612" t="s">
        <v>618</v>
      </c>
      <c r="C728" s="499" t="s">
        <v>11</v>
      </c>
      <c r="D728" s="614" t="s">
        <v>130</v>
      </c>
      <c r="E728" s="928">
        <v>0</v>
      </c>
      <c r="F728" s="929">
        <v>0</v>
      </c>
      <c r="G728" s="929">
        <v>1.56</v>
      </c>
      <c r="H728" s="929">
        <v>0</v>
      </c>
      <c r="I728" s="929">
        <v>0</v>
      </c>
      <c r="J728" s="930">
        <v>1.6</v>
      </c>
      <c r="K728" s="931">
        <v>1.6</v>
      </c>
      <c r="L728" s="928">
        <v>0</v>
      </c>
      <c r="M728" s="929">
        <v>0</v>
      </c>
      <c r="N728" s="929">
        <v>1.1200000000000001</v>
      </c>
      <c r="O728" s="929">
        <v>0</v>
      </c>
      <c r="P728" s="929">
        <v>0.2</v>
      </c>
      <c r="Q728" s="930">
        <v>5.01</v>
      </c>
      <c r="R728" s="931">
        <v>5.21</v>
      </c>
      <c r="S728" s="932">
        <f t="shared" si="47"/>
        <v>225.62499999999997</v>
      </c>
    </row>
    <row r="729" spans="1:19" ht="20.100000000000001" customHeight="1">
      <c r="A729" s="497" t="s">
        <v>228</v>
      </c>
      <c r="B729" s="612" t="s">
        <v>227</v>
      </c>
      <c r="C729" s="499" t="s">
        <v>11</v>
      </c>
      <c r="D729" s="614" t="s">
        <v>130</v>
      </c>
      <c r="E729" s="928">
        <v>0</v>
      </c>
      <c r="F729" s="929">
        <v>0.26</v>
      </c>
      <c r="G729" s="929">
        <v>0.46</v>
      </c>
      <c r="H729" s="929">
        <v>0</v>
      </c>
      <c r="I729" s="929">
        <v>1.07</v>
      </c>
      <c r="J729" s="930">
        <v>0.54</v>
      </c>
      <c r="K729" s="931">
        <v>1.61</v>
      </c>
      <c r="L729" s="928">
        <v>0</v>
      </c>
      <c r="M729" s="929">
        <v>0</v>
      </c>
      <c r="N729" s="929">
        <v>0.16</v>
      </c>
      <c r="O729" s="929">
        <v>0</v>
      </c>
      <c r="P729" s="929">
        <v>0</v>
      </c>
      <c r="Q729" s="930">
        <v>1.9</v>
      </c>
      <c r="R729" s="931">
        <v>1.9</v>
      </c>
      <c r="S729" s="932">
        <f t="shared" si="47"/>
        <v>18.012422360248426</v>
      </c>
    </row>
    <row r="730" spans="1:19" ht="20.100000000000001" customHeight="1">
      <c r="A730" s="497" t="s">
        <v>390</v>
      </c>
      <c r="B730" s="612" t="s">
        <v>499</v>
      </c>
      <c r="C730" s="499" t="s">
        <v>11</v>
      </c>
      <c r="D730" s="614" t="s">
        <v>130</v>
      </c>
      <c r="E730" s="928">
        <v>0.01</v>
      </c>
      <c r="F730" s="929">
        <v>0.72</v>
      </c>
      <c r="G730" s="929">
        <v>3.33</v>
      </c>
      <c r="H730" s="929">
        <v>0</v>
      </c>
      <c r="I730" s="929">
        <v>3.19</v>
      </c>
      <c r="J730" s="930">
        <v>10.74</v>
      </c>
      <c r="K730" s="931">
        <v>13.93</v>
      </c>
      <c r="L730" s="928">
        <v>0</v>
      </c>
      <c r="M730" s="929">
        <v>0</v>
      </c>
      <c r="N730" s="929">
        <v>5.42</v>
      </c>
      <c r="O730" s="929">
        <v>0</v>
      </c>
      <c r="P730" s="929">
        <v>3.79</v>
      </c>
      <c r="Q730" s="930">
        <v>9.0299999999999994</v>
      </c>
      <c r="R730" s="931">
        <v>12.82</v>
      </c>
      <c r="S730" s="932">
        <f t="shared" si="47"/>
        <v>-7.968413496051685</v>
      </c>
    </row>
    <row r="731" spans="1:19" ht="20.100000000000001" customHeight="1">
      <c r="A731" s="497" t="s">
        <v>226</v>
      </c>
      <c r="B731" s="612" t="s">
        <v>225</v>
      </c>
      <c r="C731" s="499" t="s">
        <v>11</v>
      </c>
      <c r="D731" s="614" t="s">
        <v>130</v>
      </c>
      <c r="E731" s="928">
        <v>0.02</v>
      </c>
      <c r="F731" s="929">
        <v>1.17</v>
      </c>
      <c r="G731" s="929">
        <v>9.6300000000000008</v>
      </c>
      <c r="H731" s="929">
        <v>0</v>
      </c>
      <c r="I731" s="929">
        <v>3.85</v>
      </c>
      <c r="J731" s="930">
        <v>23.08</v>
      </c>
      <c r="K731" s="931">
        <v>26.93</v>
      </c>
      <c r="L731" s="928">
        <v>0</v>
      </c>
      <c r="M731" s="929">
        <v>2.13</v>
      </c>
      <c r="N731" s="929">
        <v>9.2899999999999991</v>
      </c>
      <c r="O731" s="929">
        <v>0</v>
      </c>
      <c r="P731" s="929">
        <v>6.05</v>
      </c>
      <c r="Q731" s="930">
        <v>25.51</v>
      </c>
      <c r="R731" s="931">
        <v>31.560000000000002</v>
      </c>
      <c r="S731" s="932">
        <f t="shared" si="47"/>
        <v>17.192721871518767</v>
      </c>
    </row>
    <row r="732" spans="1:19" ht="20.100000000000001" customHeight="1">
      <c r="A732" s="497" t="s">
        <v>1094</v>
      </c>
      <c r="B732" s="612" t="s">
        <v>1095</v>
      </c>
      <c r="C732" s="499" t="s">
        <v>11</v>
      </c>
      <c r="D732" s="614" t="s">
        <v>130</v>
      </c>
      <c r="E732" s="928">
        <v>0.01</v>
      </c>
      <c r="F732" s="929">
        <v>0</v>
      </c>
      <c r="G732" s="929">
        <v>0</v>
      </c>
      <c r="H732" s="929">
        <v>0</v>
      </c>
      <c r="I732" s="929">
        <v>0</v>
      </c>
      <c r="J732" s="930">
        <v>0.14000000000000001</v>
      </c>
      <c r="K732" s="931">
        <v>0.14000000000000001</v>
      </c>
      <c r="L732" s="928">
        <v>0</v>
      </c>
      <c r="M732" s="929">
        <v>0.19</v>
      </c>
      <c r="N732" s="929">
        <v>0</v>
      </c>
      <c r="O732" s="929">
        <v>0</v>
      </c>
      <c r="P732" s="929">
        <v>0</v>
      </c>
      <c r="Q732" s="930">
        <v>0.18</v>
      </c>
      <c r="R732" s="931">
        <v>0.18</v>
      </c>
      <c r="S732" s="932">
        <f t="shared" si="47"/>
        <v>28.571428571428559</v>
      </c>
    </row>
    <row r="733" spans="1:19" ht="20.100000000000001" customHeight="1">
      <c r="A733" s="497" t="s">
        <v>365</v>
      </c>
      <c r="B733" s="498" t="s">
        <v>500</v>
      </c>
      <c r="C733" s="499" t="s">
        <v>11</v>
      </c>
      <c r="D733" s="614" t="s">
        <v>130</v>
      </c>
      <c r="E733" s="928">
        <v>0.03</v>
      </c>
      <c r="F733" s="929">
        <v>1.82</v>
      </c>
      <c r="G733" s="929">
        <v>8.52</v>
      </c>
      <c r="H733" s="929">
        <v>0</v>
      </c>
      <c r="I733" s="929">
        <v>4.1100000000000003</v>
      </c>
      <c r="J733" s="930">
        <v>24.8</v>
      </c>
      <c r="K733" s="931">
        <v>28.91</v>
      </c>
      <c r="L733" s="928">
        <v>0.02</v>
      </c>
      <c r="M733" s="929">
        <v>2.2000000000000002</v>
      </c>
      <c r="N733" s="929">
        <v>9.73</v>
      </c>
      <c r="O733" s="929">
        <v>0.19</v>
      </c>
      <c r="P733" s="929">
        <v>5.55</v>
      </c>
      <c r="Q733" s="930">
        <v>31.12</v>
      </c>
      <c r="R733" s="931">
        <v>36.67</v>
      </c>
      <c r="S733" s="932">
        <f t="shared" si="47"/>
        <v>26.841923209961948</v>
      </c>
    </row>
    <row r="734" spans="1:19" ht="20.100000000000001" customHeight="1">
      <c r="A734" s="508" t="s">
        <v>412</v>
      </c>
      <c r="B734" s="612" t="s">
        <v>501</v>
      </c>
      <c r="C734" s="499" t="s">
        <v>11</v>
      </c>
      <c r="D734" s="614" t="s">
        <v>130</v>
      </c>
      <c r="E734" s="928">
        <v>7.0000000000000007E-2</v>
      </c>
      <c r="F734" s="929">
        <v>3.2</v>
      </c>
      <c r="G734" s="929">
        <v>5.49</v>
      </c>
      <c r="H734" s="929">
        <v>0</v>
      </c>
      <c r="I734" s="929">
        <v>2.57</v>
      </c>
      <c r="J734" s="930">
        <v>24.76</v>
      </c>
      <c r="K734" s="931">
        <v>27.330000000000002</v>
      </c>
      <c r="L734" s="928">
        <v>0.08</v>
      </c>
      <c r="M734" s="929">
        <v>4.2</v>
      </c>
      <c r="N734" s="929">
        <v>5.78</v>
      </c>
      <c r="O734" s="929">
        <v>0</v>
      </c>
      <c r="P734" s="929">
        <v>4.13</v>
      </c>
      <c r="Q734" s="930">
        <v>27.45</v>
      </c>
      <c r="R734" s="931">
        <v>31.58</v>
      </c>
      <c r="S734" s="932">
        <f t="shared" si="47"/>
        <v>15.550676911818506</v>
      </c>
    </row>
    <row r="735" spans="1:19" ht="20.100000000000001" customHeight="1">
      <c r="A735" s="660" t="s">
        <v>360</v>
      </c>
      <c r="B735" s="498" t="s">
        <v>502</v>
      </c>
      <c r="C735" s="499" t="s">
        <v>11</v>
      </c>
      <c r="D735" s="614" t="s">
        <v>130</v>
      </c>
      <c r="E735" s="928">
        <v>0</v>
      </c>
      <c r="F735" s="929">
        <v>0</v>
      </c>
      <c r="G735" s="929">
        <v>1.22</v>
      </c>
      <c r="H735" s="929">
        <v>0</v>
      </c>
      <c r="I735" s="929">
        <v>0.52</v>
      </c>
      <c r="J735" s="930">
        <v>2.92</v>
      </c>
      <c r="K735" s="931">
        <v>3.44</v>
      </c>
      <c r="L735" s="928">
        <v>0</v>
      </c>
      <c r="M735" s="929">
        <v>0.11</v>
      </c>
      <c r="N735" s="929">
        <v>0.89</v>
      </c>
      <c r="O735" s="929">
        <v>0</v>
      </c>
      <c r="P735" s="929">
        <v>0</v>
      </c>
      <c r="Q735" s="930">
        <v>0.56999999999999995</v>
      </c>
      <c r="R735" s="931">
        <v>0.56999999999999995</v>
      </c>
      <c r="S735" s="932">
        <f t="shared" si="47"/>
        <v>-83.430232558139537</v>
      </c>
    </row>
    <row r="736" spans="1:19" ht="20.100000000000001" customHeight="1">
      <c r="A736" s="497" t="s">
        <v>42</v>
      </c>
      <c r="B736" s="498" t="s">
        <v>222</v>
      </c>
      <c r="C736" s="499" t="s">
        <v>11</v>
      </c>
      <c r="D736" s="614" t="s">
        <v>130</v>
      </c>
      <c r="E736" s="928">
        <v>0.05</v>
      </c>
      <c r="F736" s="929">
        <v>3.62</v>
      </c>
      <c r="G736" s="929">
        <v>11.66</v>
      </c>
      <c r="H736" s="929">
        <v>0</v>
      </c>
      <c r="I736" s="929">
        <v>7.76</v>
      </c>
      <c r="J736" s="930">
        <v>63.15</v>
      </c>
      <c r="K736" s="931">
        <v>70.91</v>
      </c>
      <c r="L736" s="928">
        <v>0</v>
      </c>
      <c r="M736" s="929">
        <v>0.56999999999999995</v>
      </c>
      <c r="N736" s="929">
        <v>14.74</v>
      </c>
      <c r="O736" s="929">
        <v>0</v>
      </c>
      <c r="P736" s="929">
        <v>10.32</v>
      </c>
      <c r="Q736" s="930">
        <v>42.45</v>
      </c>
      <c r="R736" s="931">
        <v>52.77</v>
      </c>
      <c r="S736" s="932">
        <f t="shared" si="47"/>
        <v>-25.581723311239589</v>
      </c>
    </row>
    <row r="737" spans="1:19" ht="20.100000000000001" customHeight="1">
      <c r="A737" s="497" t="s">
        <v>393</v>
      </c>
      <c r="B737" s="498" t="s">
        <v>396</v>
      </c>
      <c r="C737" s="499" t="s">
        <v>11</v>
      </c>
      <c r="D737" s="614" t="s">
        <v>130</v>
      </c>
      <c r="E737" s="928">
        <v>0.02</v>
      </c>
      <c r="F737" s="929">
        <v>0</v>
      </c>
      <c r="G737" s="929">
        <v>4.7</v>
      </c>
      <c r="H737" s="929">
        <v>0</v>
      </c>
      <c r="I737" s="929">
        <v>0.16</v>
      </c>
      <c r="J737" s="930">
        <v>17.68</v>
      </c>
      <c r="K737" s="931">
        <v>17.84</v>
      </c>
      <c r="L737" s="928">
        <v>0.01</v>
      </c>
      <c r="M737" s="929">
        <v>0</v>
      </c>
      <c r="N737" s="929">
        <v>5.48</v>
      </c>
      <c r="O737" s="929">
        <v>0</v>
      </c>
      <c r="P737" s="929">
        <v>0.03</v>
      </c>
      <c r="Q737" s="930">
        <v>18.89</v>
      </c>
      <c r="R737" s="931">
        <v>18.920000000000002</v>
      </c>
      <c r="S737" s="932">
        <f t="shared" si="47"/>
        <v>6.0538116591928315</v>
      </c>
    </row>
    <row r="738" spans="1:19" ht="20.100000000000001" customHeight="1">
      <c r="A738" s="497" t="s">
        <v>825</v>
      </c>
      <c r="B738" s="498" t="s">
        <v>826</v>
      </c>
      <c r="C738" s="499" t="s">
        <v>11</v>
      </c>
      <c r="D738" s="614" t="s">
        <v>130</v>
      </c>
      <c r="E738" s="928">
        <v>0</v>
      </c>
      <c r="F738" s="929">
        <v>0</v>
      </c>
      <c r="G738" s="929">
        <v>0.1</v>
      </c>
      <c r="H738" s="929">
        <v>0</v>
      </c>
      <c r="I738" s="929">
        <v>0</v>
      </c>
      <c r="J738" s="930">
        <v>0</v>
      </c>
      <c r="K738" s="931">
        <v>0</v>
      </c>
      <c r="L738" s="928">
        <v>0</v>
      </c>
      <c r="M738" s="929">
        <v>0</v>
      </c>
      <c r="N738" s="929">
        <v>0</v>
      </c>
      <c r="O738" s="929">
        <v>0</v>
      </c>
      <c r="P738" s="929">
        <v>0</v>
      </c>
      <c r="Q738" s="930">
        <v>0.17</v>
      </c>
      <c r="R738" s="931">
        <v>0.17</v>
      </c>
      <c r="S738" s="932" t="e">
        <f t="shared" si="47"/>
        <v>#DIV/0!</v>
      </c>
    </row>
    <row r="739" spans="1:19" ht="20.100000000000001" customHeight="1">
      <c r="A739" s="497" t="s">
        <v>1102</v>
      </c>
      <c r="B739" s="498" t="s">
        <v>1103</v>
      </c>
      <c r="C739" s="499" t="s">
        <v>11</v>
      </c>
      <c r="D739" s="614" t="s">
        <v>130</v>
      </c>
      <c r="E739" s="928">
        <v>0</v>
      </c>
      <c r="F739" s="929">
        <v>0</v>
      </c>
      <c r="G739" s="929">
        <v>0.14000000000000001</v>
      </c>
      <c r="H739" s="929">
        <v>0</v>
      </c>
      <c r="I739" s="929">
        <v>0.19</v>
      </c>
      <c r="J739" s="930">
        <v>0.54</v>
      </c>
      <c r="K739" s="931">
        <v>0.73</v>
      </c>
      <c r="L739" s="928">
        <v>0</v>
      </c>
      <c r="M739" s="929">
        <v>0</v>
      </c>
      <c r="N739" s="929">
        <v>0</v>
      </c>
      <c r="O739" s="929">
        <v>0</v>
      </c>
      <c r="P739" s="929">
        <v>0.44</v>
      </c>
      <c r="Q739" s="930">
        <v>0.17</v>
      </c>
      <c r="R739" s="931">
        <v>0.61</v>
      </c>
      <c r="S739" s="932">
        <f t="shared" si="47"/>
        <v>-16.43835616438356</v>
      </c>
    </row>
    <row r="740" spans="1:19" ht="20.100000000000001" customHeight="1">
      <c r="A740" s="497" t="s">
        <v>827</v>
      </c>
      <c r="B740" s="498" t="s">
        <v>828</v>
      </c>
      <c r="C740" s="499" t="s">
        <v>11</v>
      </c>
      <c r="D740" s="614" t="s">
        <v>195</v>
      </c>
      <c r="E740" s="928">
        <v>0</v>
      </c>
      <c r="F740" s="929">
        <v>0.5</v>
      </c>
      <c r="G740" s="929">
        <v>0</v>
      </c>
      <c r="H740" s="929">
        <v>0</v>
      </c>
      <c r="I740" s="929">
        <v>0</v>
      </c>
      <c r="J740" s="930">
        <v>3.28</v>
      </c>
      <c r="K740" s="931">
        <v>3.28</v>
      </c>
      <c r="L740" s="928">
        <v>0</v>
      </c>
      <c r="M740" s="929">
        <v>0</v>
      </c>
      <c r="N740" s="929">
        <v>0</v>
      </c>
      <c r="O740" s="929">
        <v>0</v>
      </c>
      <c r="P740" s="929">
        <v>0</v>
      </c>
      <c r="Q740" s="930">
        <v>3.64</v>
      </c>
      <c r="R740" s="931">
        <v>3.64</v>
      </c>
      <c r="S740" s="932">
        <f t="shared" si="47"/>
        <v>10.975609756097571</v>
      </c>
    </row>
    <row r="741" spans="1:19" ht="20.100000000000001" customHeight="1">
      <c r="A741" s="942"/>
      <c r="B741" s="945"/>
      <c r="C741" s="975"/>
      <c r="D741" s="663"/>
      <c r="E741" s="942"/>
      <c r="F741" s="943"/>
      <c r="G741" s="943"/>
      <c r="H741" s="943"/>
      <c r="I741" s="943"/>
      <c r="J741" s="944"/>
      <c r="K741" s="945"/>
      <c r="L741" s="942"/>
      <c r="M741" s="943"/>
      <c r="N741" s="943"/>
      <c r="O741" s="943"/>
      <c r="P741" s="943"/>
      <c r="Q741" s="944"/>
      <c r="R741" s="945"/>
      <c r="S741" s="946"/>
    </row>
    <row r="742" spans="1:19" ht="20.100000000000001" customHeight="1">
      <c r="A742" s="983" t="s">
        <v>290</v>
      </c>
      <c r="B742" s="984"/>
      <c r="C742" s="923"/>
      <c r="D742" s="647"/>
      <c r="E742" s="949">
        <f>SUM(E713:E741)</f>
        <v>0.32</v>
      </c>
      <c r="F742" s="950">
        <f t="shared" ref="F742:R742" si="48">SUM(F713:F741)</f>
        <v>19.64</v>
      </c>
      <c r="G742" s="950">
        <f t="shared" si="48"/>
        <v>55.07</v>
      </c>
      <c r="H742" s="950">
        <f t="shared" si="48"/>
        <v>0</v>
      </c>
      <c r="I742" s="950">
        <f t="shared" si="48"/>
        <v>34.459999999999994</v>
      </c>
      <c r="J742" s="950">
        <f t="shared" si="48"/>
        <v>234.6</v>
      </c>
      <c r="K742" s="951">
        <f t="shared" si="48"/>
        <v>269.06</v>
      </c>
      <c r="L742" s="949">
        <f t="shared" si="48"/>
        <v>0.25</v>
      </c>
      <c r="M742" s="950">
        <f t="shared" si="48"/>
        <v>16.34</v>
      </c>
      <c r="N742" s="950">
        <f t="shared" si="48"/>
        <v>63.03</v>
      </c>
      <c r="O742" s="950">
        <f t="shared" si="48"/>
        <v>0.19</v>
      </c>
      <c r="P742" s="950">
        <f t="shared" si="48"/>
        <v>45.79</v>
      </c>
      <c r="Q742" s="950">
        <f t="shared" si="48"/>
        <v>229.71999999999997</v>
      </c>
      <c r="R742" s="951">
        <f t="shared" si="48"/>
        <v>275.51</v>
      </c>
      <c r="S742" s="952">
        <f t="shared" ref="S742" si="49">((R742/K742)-1)*100</f>
        <v>2.3972348175128166</v>
      </c>
    </row>
    <row r="743" spans="1:19" ht="20.100000000000001" customHeight="1">
      <c r="A743" s="970"/>
      <c r="B743" s="971"/>
      <c r="C743" s="972"/>
      <c r="D743" s="663"/>
      <c r="E743" s="957"/>
      <c r="F743" s="957"/>
      <c r="G743" s="957"/>
      <c r="H743" s="957"/>
      <c r="I743" s="957"/>
      <c r="J743" s="958"/>
      <c r="K743" s="957"/>
      <c r="L743" s="957"/>
      <c r="M743" s="957"/>
      <c r="N743" s="957"/>
      <c r="O743" s="957"/>
      <c r="P743" s="957"/>
      <c r="Q743" s="958"/>
      <c r="R743" s="957"/>
      <c r="S743" s="959"/>
    </row>
    <row r="744" spans="1:19" ht="20.100000000000001" customHeight="1">
      <c r="A744" s="906"/>
      <c r="B744" s="907"/>
      <c r="C744" s="908"/>
      <c r="D744" s="909"/>
      <c r="E744" s="1386" t="s">
        <v>1467</v>
      </c>
      <c r="F744" s="1387"/>
      <c r="G744" s="1387"/>
      <c r="H744" s="1387"/>
      <c r="I744" s="1387"/>
      <c r="J744" s="1387"/>
      <c r="K744" s="1388"/>
      <c r="L744" s="1386" t="s">
        <v>1468</v>
      </c>
      <c r="M744" s="1387"/>
      <c r="N744" s="1387"/>
      <c r="O744" s="1387"/>
      <c r="P744" s="1387"/>
      <c r="Q744" s="1387"/>
      <c r="R744" s="1388"/>
      <c r="S744" s="910"/>
    </row>
    <row r="745" spans="1:19" ht="39.950000000000003" customHeight="1">
      <c r="A745" s="911" t="s">
        <v>248</v>
      </c>
      <c r="B745" s="912" t="s">
        <v>57</v>
      </c>
      <c r="C745" s="913" t="s">
        <v>249</v>
      </c>
      <c r="D745" s="914" t="s">
        <v>250</v>
      </c>
      <c r="E745" s="915" t="s">
        <v>1405</v>
      </c>
      <c r="F745" s="916" t="s">
        <v>1499</v>
      </c>
      <c r="G745" s="917" t="s">
        <v>1498</v>
      </c>
      <c r="H745" s="918" t="s">
        <v>1513</v>
      </c>
      <c r="I745" s="918" t="s">
        <v>1514</v>
      </c>
      <c r="J745" s="917" t="s">
        <v>1406</v>
      </c>
      <c r="K745" s="919" t="s">
        <v>1515</v>
      </c>
      <c r="L745" s="915" t="s">
        <v>1405</v>
      </c>
      <c r="M745" s="916" t="s">
        <v>1499</v>
      </c>
      <c r="N745" s="917" t="s">
        <v>1498</v>
      </c>
      <c r="O745" s="918" t="s">
        <v>1513</v>
      </c>
      <c r="P745" s="918" t="s">
        <v>1514</v>
      </c>
      <c r="Q745" s="917" t="s">
        <v>1406</v>
      </c>
      <c r="R745" s="919" t="s">
        <v>1515</v>
      </c>
      <c r="S745" s="920" t="s">
        <v>1140</v>
      </c>
    </row>
    <row r="746" spans="1:19" ht="20.100000000000001" customHeight="1">
      <c r="A746" s="985" t="s">
        <v>260</v>
      </c>
      <c r="B746" s="986" t="s">
        <v>261</v>
      </c>
      <c r="C746" s="923" t="s">
        <v>60</v>
      </c>
      <c r="D746" s="647"/>
      <c r="E746" s="924" t="s">
        <v>60</v>
      </c>
      <c r="F746" s="925"/>
      <c r="G746" s="925"/>
      <c r="H746" s="925"/>
      <c r="I746" s="925"/>
      <c r="J746" s="925" t="s">
        <v>60</v>
      </c>
      <c r="K746" s="926"/>
      <c r="L746" s="924" t="s">
        <v>60</v>
      </c>
      <c r="M746" s="925" t="s">
        <v>60</v>
      </c>
      <c r="N746" s="925"/>
      <c r="O746" s="925"/>
      <c r="P746" s="925"/>
      <c r="Q746" s="925"/>
      <c r="R746" s="926" t="s">
        <v>60</v>
      </c>
      <c r="S746" s="927"/>
    </row>
    <row r="747" spans="1:19" ht="20.100000000000001" customHeight="1">
      <c r="A747" s="497" t="s">
        <v>355</v>
      </c>
      <c r="B747" s="498" t="s">
        <v>479</v>
      </c>
      <c r="C747" s="499" t="s">
        <v>11</v>
      </c>
      <c r="D747" s="614" t="s">
        <v>135</v>
      </c>
      <c r="E747" s="928">
        <v>0</v>
      </c>
      <c r="F747" s="929">
        <v>0</v>
      </c>
      <c r="G747" s="929">
        <v>4.17</v>
      </c>
      <c r="H747" s="929">
        <v>0</v>
      </c>
      <c r="I747" s="929">
        <v>1.34</v>
      </c>
      <c r="J747" s="930">
        <v>10.14</v>
      </c>
      <c r="K747" s="931">
        <v>11.48</v>
      </c>
      <c r="L747" s="928">
        <v>0</v>
      </c>
      <c r="M747" s="929">
        <v>0</v>
      </c>
      <c r="N747" s="929">
        <v>5.34</v>
      </c>
      <c r="O747" s="929">
        <v>0</v>
      </c>
      <c r="P747" s="929">
        <v>1.82</v>
      </c>
      <c r="Q747" s="930">
        <v>13.22</v>
      </c>
      <c r="R747" s="931">
        <v>15.040000000000001</v>
      </c>
      <c r="S747" s="932">
        <f>((R747/K747)-1)*100</f>
        <v>31.010452961672485</v>
      </c>
    </row>
    <row r="748" spans="1:19" ht="20.100000000000001" customHeight="1">
      <c r="A748" s="497" t="s">
        <v>833</v>
      </c>
      <c r="B748" s="498" t="s">
        <v>834</v>
      </c>
      <c r="C748" s="499" t="s">
        <v>11</v>
      </c>
      <c r="D748" s="614" t="s">
        <v>135</v>
      </c>
      <c r="E748" s="928">
        <v>0</v>
      </c>
      <c r="F748" s="929">
        <v>0</v>
      </c>
      <c r="G748" s="929">
        <v>0.21</v>
      </c>
      <c r="H748" s="929">
        <v>0</v>
      </c>
      <c r="I748" s="929">
        <v>0</v>
      </c>
      <c r="J748" s="930">
        <v>0.61</v>
      </c>
      <c r="K748" s="931">
        <v>0.61</v>
      </c>
      <c r="L748" s="928">
        <v>0</v>
      </c>
      <c r="M748" s="929">
        <v>0</v>
      </c>
      <c r="N748" s="929">
        <v>0</v>
      </c>
      <c r="O748" s="929">
        <v>0</v>
      </c>
      <c r="P748" s="929">
        <v>0</v>
      </c>
      <c r="Q748" s="930">
        <v>0.43</v>
      </c>
      <c r="R748" s="931">
        <v>0.43</v>
      </c>
      <c r="S748" s="932">
        <f>((R748/K748)-1)*100</f>
        <v>-29.508196721311474</v>
      </c>
    </row>
    <row r="749" spans="1:19" ht="20.100000000000001" customHeight="1">
      <c r="A749" s="497" t="s">
        <v>236</v>
      </c>
      <c r="B749" s="498" t="s">
        <v>315</v>
      </c>
      <c r="C749" s="499" t="s">
        <v>11</v>
      </c>
      <c r="D749" s="614" t="s">
        <v>132</v>
      </c>
      <c r="E749" s="928">
        <v>0</v>
      </c>
      <c r="F749" s="929">
        <v>0.25</v>
      </c>
      <c r="G749" s="929">
        <v>0.7</v>
      </c>
      <c r="H749" s="929">
        <v>0</v>
      </c>
      <c r="I749" s="929">
        <v>0.18</v>
      </c>
      <c r="J749" s="930">
        <v>3.53</v>
      </c>
      <c r="K749" s="931">
        <v>3.71</v>
      </c>
      <c r="L749" s="928">
        <v>0</v>
      </c>
      <c r="M749" s="929">
        <v>0.2</v>
      </c>
      <c r="N749" s="929">
        <v>0.11</v>
      </c>
      <c r="O749" s="929">
        <v>0</v>
      </c>
      <c r="P749" s="929">
        <v>0.64</v>
      </c>
      <c r="Q749" s="930">
        <v>3.34</v>
      </c>
      <c r="R749" s="931">
        <v>3.98</v>
      </c>
      <c r="S749" s="932">
        <f>((R749/K749)-1)*100</f>
        <v>7.2776280323450182</v>
      </c>
    </row>
    <row r="750" spans="1:19" ht="20.100000000000001" customHeight="1">
      <c r="A750" s="497" t="s">
        <v>1093</v>
      </c>
      <c r="B750" s="498" t="s">
        <v>1092</v>
      </c>
      <c r="C750" s="499" t="s">
        <v>11</v>
      </c>
      <c r="D750" s="614" t="s">
        <v>132</v>
      </c>
      <c r="E750" s="928">
        <v>0</v>
      </c>
      <c r="F750" s="929">
        <v>0.32</v>
      </c>
      <c r="G750" s="929">
        <v>0.14000000000000001</v>
      </c>
      <c r="H750" s="929">
        <v>0</v>
      </c>
      <c r="I750" s="929">
        <v>0</v>
      </c>
      <c r="J750" s="930">
        <v>0.24</v>
      </c>
      <c r="K750" s="931">
        <v>0.24</v>
      </c>
      <c r="L750" s="928">
        <v>0</v>
      </c>
      <c r="M750" s="929">
        <v>0</v>
      </c>
      <c r="N750" s="929">
        <v>0</v>
      </c>
      <c r="O750" s="929">
        <v>0</v>
      </c>
      <c r="P750" s="929">
        <v>0</v>
      </c>
      <c r="Q750" s="930">
        <v>0</v>
      </c>
      <c r="R750" s="931">
        <v>0</v>
      </c>
      <c r="S750" s="932">
        <f>((R750/K750)-1)*100</f>
        <v>-100</v>
      </c>
    </row>
    <row r="751" spans="1:19" ht="20.100000000000001" customHeight="1">
      <c r="A751" s="497" t="s">
        <v>340</v>
      </c>
      <c r="B751" s="498" t="s">
        <v>503</v>
      </c>
      <c r="C751" s="499" t="s">
        <v>11</v>
      </c>
      <c r="D751" s="614" t="s">
        <v>132</v>
      </c>
      <c r="E751" s="928">
        <v>0</v>
      </c>
      <c r="F751" s="929">
        <v>0</v>
      </c>
      <c r="G751" s="929">
        <v>1.24</v>
      </c>
      <c r="H751" s="929">
        <v>0</v>
      </c>
      <c r="I751" s="929">
        <v>0.11</v>
      </c>
      <c r="J751" s="930">
        <v>4.92</v>
      </c>
      <c r="K751" s="931">
        <v>5.03</v>
      </c>
      <c r="L751" s="928">
        <v>0</v>
      </c>
      <c r="M751" s="929">
        <v>0</v>
      </c>
      <c r="N751" s="929">
        <v>0.84</v>
      </c>
      <c r="O751" s="929">
        <v>0</v>
      </c>
      <c r="P751" s="929">
        <v>0</v>
      </c>
      <c r="Q751" s="930">
        <v>5.43</v>
      </c>
      <c r="R751" s="931">
        <v>5.43</v>
      </c>
      <c r="S751" s="932">
        <f>((R751/K751)-1)*100</f>
        <v>7.9522862823061535</v>
      </c>
    </row>
    <row r="752" spans="1:19" ht="20.100000000000001" customHeight="1">
      <c r="A752" s="939"/>
      <c r="B752" s="940"/>
      <c r="C752" s="941"/>
      <c r="D752" s="663"/>
      <c r="E752" s="942"/>
      <c r="F752" s="943"/>
      <c r="G752" s="943"/>
      <c r="H752" s="943"/>
      <c r="I752" s="943"/>
      <c r="J752" s="944"/>
      <c r="K752" s="945"/>
      <c r="L752" s="942"/>
      <c r="M752" s="943"/>
      <c r="N752" s="943"/>
      <c r="O752" s="943"/>
      <c r="P752" s="943"/>
      <c r="Q752" s="944"/>
      <c r="R752" s="945"/>
      <c r="S752" s="946"/>
    </row>
    <row r="753" spans="1:19" ht="20.100000000000001" customHeight="1">
      <c r="A753" s="1384" t="s">
        <v>829</v>
      </c>
      <c r="B753" s="1385"/>
      <c r="C753" s="923"/>
      <c r="D753" s="647"/>
      <c r="E753" s="949">
        <f>SUM(E746:E752)</f>
        <v>0</v>
      </c>
      <c r="F753" s="950">
        <f t="shared" ref="F753:R753" si="50">SUM(F746:F752)</f>
        <v>0.57000000000000006</v>
      </c>
      <c r="G753" s="950">
        <f t="shared" si="50"/>
        <v>6.46</v>
      </c>
      <c r="H753" s="950">
        <f t="shared" si="50"/>
        <v>0</v>
      </c>
      <c r="I753" s="950">
        <f t="shared" si="50"/>
        <v>1.6300000000000001</v>
      </c>
      <c r="J753" s="950">
        <f t="shared" si="50"/>
        <v>19.439999999999998</v>
      </c>
      <c r="K753" s="951">
        <f t="shared" si="50"/>
        <v>21.07</v>
      </c>
      <c r="L753" s="949">
        <f t="shared" si="50"/>
        <v>0</v>
      </c>
      <c r="M753" s="950">
        <f t="shared" si="50"/>
        <v>0.2</v>
      </c>
      <c r="N753" s="950">
        <f t="shared" si="50"/>
        <v>6.29</v>
      </c>
      <c r="O753" s="950">
        <f t="shared" si="50"/>
        <v>0</v>
      </c>
      <c r="P753" s="950">
        <f t="shared" si="50"/>
        <v>2.46</v>
      </c>
      <c r="Q753" s="950">
        <f t="shared" si="50"/>
        <v>22.42</v>
      </c>
      <c r="R753" s="951">
        <f t="shared" si="50"/>
        <v>24.88</v>
      </c>
      <c r="S753" s="952">
        <f t="shared" ref="S753" si="51">((R753/K753)-1)*100</f>
        <v>18.082581869957281</v>
      </c>
    </row>
    <row r="754" spans="1:19" ht="20.100000000000001" customHeight="1">
      <c r="A754" s="970"/>
      <c r="B754" s="971"/>
      <c r="C754" s="972"/>
      <c r="D754" s="663"/>
      <c r="E754" s="957"/>
      <c r="F754" s="957"/>
      <c r="G754" s="957"/>
      <c r="H754" s="957"/>
      <c r="I754" s="957"/>
      <c r="J754" s="958"/>
      <c r="K754" s="957"/>
      <c r="L754" s="957"/>
      <c r="M754" s="957"/>
      <c r="N754" s="957"/>
      <c r="O754" s="957"/>
      <c r="P754" s="957"/>
      <c r="Q754" s="958"/>
      <c r="R754" s="957"/>
      <c r="S754" s="959"/>
    </row>
    <row r="755" spans="1:19" ht="20.100000000000001" customHeight="1">
      <c r="A755" s="906"/>
      <c r="B755" s="907"/>
      <c r="C755" s="908"/>
      <c r="D755" s="909"/>
      <c r="E755" s="1386" t="s">
        <v>1467</v>
      </c>
      <c r="F755" s="1387"/>
      <c r="G755" s="1387"/>
      <c r="H755" s="1387"/>
      <c r="I755" s="1387"/>
      <c r="J755" s="1387"/>
      <c r="K755" s="1388"/>
      <c r="L755" s="1386" t="s">
        <v>1468</v>
      </c>
      <c r="M755" s="1387"/>
      <c r="N755" s="1387"/>
      <c r="O755" s="1387"/>
      <c r="P755" s="1387"/>
      <c r="Q755" s="1387"/>
      <c r="R755" s="1388"/>
      <c r="S755" s="910"/>
    </row>
    <row r="756" spans="1:19" ht="39.950000000000003" customHeight="1">
      <c r="A756" s="911" t="s">
        <v>248</v>
      </c>
      <c r="B756" s="912" t="s">
        <v>57</v>
      </c>
      <c r="C756" s="913" t="s">
        <v>249</v>
      </c>
      <c r="D756" s="914" t="s">
        <v>250</v>
      </c>
      <c r="E756" s="915" t="s">
        <v>1405</v>
      </c>
      <c r="F756" s="916" t="s">
        <v>1499</v>
      </c>
      <c r="G756" s="917" t="s">
        <v>1498</v>
      </c>
      <c r="H756" s="918" t="s">
        <v>1513</v>
      </c>
      <c r="I756" s="918" t="s">
        <v>1514</v>
      </c>
      <c r="J756" s="917" t="s">
        <v>1406</v>
      </c>
      <c r="K756" s="919" t="s">
        <v>1515</v>
      </c>
      <c r="L756" s="915" t="s">
        <v>1405</v>
      </c>
      <c r="M756" s="916" t="s">
        <v>1499</v>
      </c>
      <c r="N756" s="917" t="s">
        <v>1498</v>
      </c>
      <c r="O756" s="918" t="s">
        <v>1513</v>
      </c>
      <c r="P756" s="918" t="s">
        <v>1514</v>
      </c>
      <c r="Q756" s="917" t="s">
        <v>1406</v>
      </c>
      <c r="R756" s="919" t="s">
        <v>1515</v>
      </c>
      <c r="S756" s="920" t="s">
        <v>1140</v>
      </c>
    </row>
    <row r="757" spans="1:19" ht="20.100000000000001" customHeight="1">
      <c r="A757" s="990" t="s">
        <v>830</v>
      </c>
      <c r="B757" s="1134" t="s">
        <v>831</v>
      </c>
      <c r="C757" s="644"/>
      <c r="D757" s="989"/>
      <c r="E757" s="924"/>
      <c r="F757" s="925"/>
      <c r="G757" s="925"/>
      <c r="H757" s="925"/>
      <c r="I757" s="925"/>
      <c r="J757" s="925" t="s">
        <v>60</v>
      </c>
      <c r="K757" s="926"/>
      <c r="L757" s="924" t="s">
        <v>60</v>
      </c>
      <c r="M757" s="925" t="s">
        <v>60</v>
      </c>
      <c r="N757" s="925"/>
      <c r="O757" s="925"/>
      <c r="P757" s="925"/>
      <c r="Q757" s="925"/>
      <c r="R757" s="926" t="s">
        <v>60</v>
      </c>
      <c r="S757" s="927"/>
    </row>
    <row r="758" spans="1:19" ht="20.100000000000001" customHeight="1">
      <c r="A758" s="966" t="s">
        <v>835</v>
      </c>
      <c r="B758" s="1017" t="s">
        <v>836</v>
      </c>
      <c r="C758" s="499" t="s">
        <v>11</v>
      </c>
      <c r="D758" s="577" t="s">
        <v>136</v>
      </c>
      <c r="E758" s="1066">
        <v>0.01</v>
      </c>
      <c r="F758" s="1067">
        <v>0</v>
      </c>
      <c r="G758" s="1067">
        <v>0.36</v>
      </c>
      <c r="H758" s="1067">
        <v>0</v>
      </c>
      <c r="I758" s="1067">
        <v>0</v>
      </c>
      <c r="J758" s="1068">
        <v>1.08</v>
      </c>
      <c r="K758" s="931">
        <v>1.08</v>
      </c>
      <c r="L758" s="1066">
        <v>0.01</v>
      </c>
      <c r="M758" s="1067">
        <v>0</v>
      </c>
      <c r="N758" s="1067">
        <v>0.3</v>
      </c>
      <c r="O758" s="1067">
        <v>0</v>
      </c>
      <c r="P758" s="1067">
        <v>0</v>
      </c>
      <c r="Q758" s="1068">
        <v>1.1100000000000001</v>
      </c>
      <c r="R758" s="931">
        <v>1.1100000000000001</v>
      </c>
      <c r="S758" s="932">
        <f t="shared" ref="S758:S759" si="52">((R758/K758)-1)*100</f>
        <v>2.7777777777777901</v>
      </c>
    </row>
    <row r="759" spans="1:19" ht="20.100000000000001" customHeight="1">
      <c r="A759" s="966" t="s">
        <v>39</v>
      </c>
      <c r="B759" s="1017" t="s">
        <v>221</v>
      </c>
      <c r="C759" s="499" t="s">
        <v>11</v>
      </c>
      <c r="D759" s="577" t="s">
        <v>136</v>
      </c>
      <c r="E759" s="1066">
        <v>0</v>
      </c>
      <c r="F759" s="1067">
        <v>0.99</v>
      </c>
      <c r="G759" s="1067">
        <v>0.67</v>
      </c>
      <c r="H759" s="1067">
        <v>0</v>
      </c>
      <c r="I759" s="1067">
        <v>0.41</v>
      </c>
      <c r="J759" s="1068">
        <v>3.43</v>
      </c>
      <c r="K759" s="931">
        <v>3.8400000000000003</v>
      </c>
      <c r="L759" s="1066">
        <v>0</v>
      </c>
      <c r="M759" s="1067">
        <v>0.56000000000000005</v>
      </c>
      <c r="N759" s="1067">
        <v>0.47</v>
      </c>
      <c r="O759" s="1067">
        <v>0</v>
      </c>
      <c r="P759" s="1067">
        <v>0.45</v>
      </c>
      <c r="Q759" s="1068">
        <v>3.62</v>
      </c>
      <c r="R759" s="931">
        <v>4.07</v>
      </c>
      <c r="S759" s="932">
        <f t="shared" si="52"/>
        <v>5.9895833333333259</v>
      </c>
    </row>
    <row r="760" spans="1:19" ht="20.100000000000001" customHeight="1">
      <c r="A760" s="966"/>
      <c r="B760" s="967"/>
      <c r="C760" s="499"/>
      <c r="D760" s="663"/>
      <c r="E760" s="942"/>
      <c r="F760" s="943"/>
      <c r="G760" s="943"/>
      <c r="H760" s="943"/>
      <c r="I760" s="943"/>
      <c r="J760" s="944"/>
      <c r="K760" s="945"/>
      <c r="L760" s="942"/>
      <c r="M760" s="943"/>
      <c r="N760" s="943"/>
      <c r="O760" s="943"/>
      <c r="P760" s="943"/>
      <c r="Q760" s="944"/>
      <c r="R760" s="945"/>
      <c r="S760" s="946"/>
    </row>
    <row r="761" spans="1:19" ht="20.100000000000001" customHeight="1">
      <c r="A761" s="1023" t="s">
        <v>832</v>
      </c>
      <c r="B761" s="1024"/>
      <c r="C761" s="923"/>
      <c r="D761" s="647"/>
      <c r="E761" s="949">
        <f>SUM(E757:E760)</f>
        <v>0.01</v>
      </c>
      <c r="F761" s="950">
        <f t="shared" ref="F761:R761" si="53">SUM(F757:F760)</f>
        <v>0.99</v>
      </c>
      <c r="G761" s="950">
        <f t="shared" si="53"/>
        <v>1.03</v>
      </c>
      <c r="H761" s="950">
        <f t="shared" si="53"/>
        <v>0</v>
      </c>
      <c r="I761" s="950">
        <f t="shared" si="53"/>
        <v>0.41</v>
      </c>
      <c r="J761" s="950">
        <f t="shared" si="53"/>
        <v>4.51</v>
      </c>
      <c r="K761" s="951">
        <f t="shared" si="53"/>
        <v>4.92</v>
      </c>
      <c r="L761" s="949">
        <f t="shared" si="53"/>
        <v>0.01</v>
      </c>
      <c r="M761" s="950">
        <f t="shared" si="53"/>
        <v>0.56000000000000005</v>
      </c>
      <c r="N761" s="950">
        <f t="shared" si="53"/>
        <v>0.77</v>
      </c>
      <c r="O761" s="950">
        <f t="shared" si="53"/>
        <v>0</v>
      </c>
      <c r="P761" s="950">
        <f t="shared" si="53"/>
        <v>0.45</v>
      </c>
      <c r="Q761" s="950">
        <f t="shared" si="53"/>
        <v>4.7300000000000004</v>
      </c>
      <c r="R761" s="951">
        <f t="shared" si="53"/>
        <v>5.1800000000000006</v>
      </c>
      <c r="S761" s="952">
        <f t="shared" ref="S761" si="54">((R761/K761)-1)*100</f>
        <v>5.2845528455284674</v>
      </c>
    </row>
    <row r="762" spans="1:19" ht="20.100000000000001" customHeight="1">
      <c r="A762" s="970"/>
      <c r="B762" s="971"/>
      <c r="C762" s="972"/>
      <c r="D762" s="663"/>
      <c r="E762" s="957"/>
      <c r="F762" s="957"/>
      <c r="G762" s="957"/>
      <c r="H762" s="957"/>
      <c r="I762" s="957"/>
      <c r="J762" s="958"/>
      <c r="K762" s="957"/>
      <c r="L762" s="957"/>
      <c r="M762" s="957"/>
      <c r="N762" s="957"/>
      <c r="O762" s="957"/>
      <c r="P762" s="957"/>
      <c r="Q762" s="958"/>
      <c r="R762" s="957"/>
      <c r="S762" s="959"/>
    </row>
    <row r="763" spans="1:19" ht="20.100000000000001" customHeight="1">
      <c r="A763" s="906"/>
      <c r="B763" s="907"/>
      <c r="C763" s="908"/>
      <c r="D763" s="909"/>
      <c r="E763" s="1386" t="s">
        <v>1467</v>
      </c>
      <c r="F763" s="1387"/>
      <c r="G763" s="1387"/>
      <c r="H763" s="1387"/>
      <c r="I763" s="1387"/>
      <c r="J763" s="1387"/>
      <c r="K763" s="1388"/>
      <c r="L763" s="1386" t="s">
        <v>1468</v>
      </c>
      <c r="M763" s="1387"/>
      <c r="N763" s="1387"/>
      <c r="O763" s="1387"/>
      <c r="P763" s="1387"/>
      <c r="Q763" s="1387"/>
      <c r="R763" s="1388"/>
      <c r="S763" s="910"/>
    </row>
    <row r="764" spans="1:19" ht="39.950000000000003" customHeight="1">
      <c r="A764" s="911" t="s">
        <v>248</v>
      </c>
      <c r="B764" s="912" t="s">
        <v>57</v>
      </c>
      <c r="C764" s="913" t="s">
        <v>249</v>
      </c>
      <c r="D764" s="914" t="s">
        <v>250</v>
      </c>
      <c r="E764" s="915" t="s">
        <v>1405</v>
      </c>
      <c r="F764" s="916" t="s">
        <v>1499</v>
      </c>
      <c r="G764" s="917" t="s">
        <v>1498</v>
      </c>
      <c r="H764" s="918" t="s">
        <v>1513</v>
      </c>
      <c r="I764" s="918" t="s">
        <v>1514</v>
      </c>
      <c r="J764" s="917" t="s">
        <v>1406</v>
      </c>
      <c r="K764" s="919" t="s">
        <v>1515</v>
      </c>
      <c r="L764" s="915" t="s">
        <v>1405</v>
      </c>
      <c r="M764" s="916" t="s">
        <v>1499</v>
      </c>
      <c r="N764" s="917" t="s">
        <v>1498</v>
      </c>
      <c r="O764" s="918" t="s">
        <v>1513</v>
      </c>
      <c r="P764" s="918" t="s">
        <v>1514</v>
      </c>
      <c r="Q764" s="917" t="s">
        <v>1406</v>
      </c>
      <c r="R764" s="919" t="s">
        <v>1515</v>
      </c>
      <c r="S764" s="920" t="s">
        <v>1140</v>
      </c>
    </row>
    <row r="765" spans="1:19" ht="20.100000000000001" customHeight="1">
      <c r="A765" s="1038" t="s">
        <v>864</v>
      </c>
      <c r="B765" s="1039" t="s">
        <v>875</v>
      </c>
      <c r="C765" s="923" t="s">
        <v>60</v>
      </c>
      <c r="D765" s="647"/>
      <c r="E765" s="924" t="s">
        <v>60</v>
      </c>
      <c r="F765" s="925"/>
      <c r="G765" s="925"/>
      <c r="H765" s="925"/>
      <c r="I765" s="925"/>
      <c r="J765" s="925" t="s">
        <v>60</v>
      </c>
      <c r="K765" s="926"/>
      <c r="L765" s="924" t="s">
        <v>60</v>
      </c>
      <c r="M765" s="925" t="s">
        <v>60</v>
      </c>
      <c r="N765" s="925"/>
      <c r="O765" s="925"/>
      <c r="P765" s="925"/>
      <c r="Q765" s="925"/>
      <c r="R765" s="926" t="s">
        <v>60</v>
      </c>
      <c r="S765" s="927"/>
    </row>
    <row r="766" spans="1:19" ht="19.5" customHeight="1">
      <c r="A766" s="966" t="s">
        <v>1279</v>
      </c>
      <c r="B766" s="1017" t="s">
        <v>1457</v>
      </c>
      <c r="C766" s="499" t="s">
        <v>1144</v>
      </c>
      <c r="D766" s="1135" t="s">
        <v>864</v>
      </c>
      <c r="E766" s="1066">
        <v>0</v>
      </c>
      <c r="F766" s="1067">
        <v>0</v>
      </c>
      <c r="G766" s="1067">
        <v>0</v>
      </c>
      <c r="H766" s="1067">
        <v>0</v>
      </c>
      <c r="I766" s="1067">
        <v>0</v>
      </c>
      <c r="J766" s="1068">
        <v>0</v>
      </c>
      <c r="K766" s="1069">
        <v>0</v>
      </c>
      <c r="L766" s="1066">
        <v>0.05</v>
      </c>
      <c r="M766" s="1067">
        <v>0</v>
      </c>
      <c r="N766" s="1067">
        <v>0</v>
      </c>
      <c r="O766" s="1067">
        <v>0</v>
      </c>
      <c r="P766" s="1067">
        <v>0</v>
      </c>
      <c r="Q766" s="1068">
        <v>0.28000000000000003</v>
      </c>
      <c r="R766" s="945">
        <v>0.28000000000000003</v>
      </c>
      <c r="S766" s="946" t="e">
        <f t="shared" ref="S766" si="55">((R766/K766)-1)*100</f>
        <v>#DIV/0!</v>
      </c>
    </row>
    <row r="767" spans="1:19" ht="20.100000000000001" customHeight="1">
      <c r="A767" s="966"/>
      <c r="B767" s="963"/>
      <c r="C767" s="499"/>
      <c r="D767" s="663"/>
      <c r="E767" s="942"/>
      <c r="F767" s="943"/>
      <c r="G767" s="943"/>
      <c r="H767" s="943"/>
      <c r="I767" s="943"/>
      <c r="J767" s="944"/>
      <c r="K767" s="945"/>
      <c r="L767" s="942"/>
      <c r="M767" s="943"/>
      <c r="N767" s="943"/>
      <c r="O767" s="943"/>
      <c r="P767" s="943"/>
      <c r="Q767" s="944"/>
      <c r="R767" s="945"/>
      <c r="S767" s="946"/>
    </row>
    <row r="768" spans="1:19" ht="20.100000000000001" customHeight="1">
      <c r="A768" s="1136" t="s">
        <v>1136</v>
      </c>
      <c r="B768" s="1137"/>
      <c r="C768" s="923"/>
      <c r="D768" s="647"/>
      <c r="E768" s="949">
        <f>SUM(E765:E767)</f>
        <v>0</v>
      </c>
      <c r="F768" s="950">
        <f t="shared" ref="F768:R768" si="56">SUM(F765:F767)</f>
        <v>0</v>
      </c>
      <c r="G768" s="950">
        <f t="shared" si="56"/>
        <v>0</v>
      </c>
      <c r="H768" s="950">
        <f t="shared" si="56"/>
        <v>0</v>
      </c>
      <c r="I768" s="950">
        <f t="shared" si="56"/>
        <v>0</v>
      </c>
      <c r="J768" s="950">
        <f t="shared" si="56"/>
        <v>0</v>
      </c>
      <c r="K768" s="951">
        <f t="shared" si="56"/>
        <v>0</v>
      </c>
      <c r="L768" s="949">
        <f t="shared" si="56"/>
        <v>0.05</v>
      </c>
      <c r="M768" s="950">
        <f t="shared" si="56"/>
        <v>0</v>
      </c>
      <c r="N768" s="950">
        <f t="shared" si="56"/>
        <v>0</v>
      </c>
      <c r="O768" s="950">
        <f t="shared" si="56"/>
        <v>0</v>
      </c>
      <c r="P768" s="950">
        <f t="shared" si="56"/>
        <v>0</v>
      </c>
      <c r="Q768" s="950">
        <f t="shared" si="56"/>
        <v>0.28000000000000003</v>
      </c>
      <c r="R768" s="951">
        <f t="shared" si="56"/>
        <v>0.28000000000000003</v>
      </c>
      <c r="S768" s="952" t="e">
        <f t="shared" ref="S768" si="57">((R768/K768)-1)*100</f>
        <v>#DIV/0!</v>
      </c>
    </row>
    <row r="769" spans="1:36" ht="20.100000000000001" customHeight="1">
      <c r="A769" s="955"/>
      <c r="B769" s="955"/>
      <c r="C769" s="955"/>
      <c r="D769" s="1045"/>
      <c r="E769" s="1046"/>
      <c r="F769" s="1046"/>
      <c r="G769" s="1046"/>
      <c r="H769" s="1046"/>
      <c r="I769" s="1046"/>
      <c r="J769" s="1047"/>
      <c r="K769" s="1046"/>
      <c r="L769" s="1046"/>
      <c r="M769" s="1046"/>
      <c r="N769" s="1046"/>
      <c r="O769" s="1046"/>
      <c r="P769" s="1046"/>
      <c r="Q769" s="1047"/>
      <c r="R769" s="1046"/>
      <c r="S769" s="1048"/>
    </row>
    <row r="770" spans="1:36" ht="20.100000000000001" customHeight="1">
      <c r="A770" s="1049" t="s">
        <v>1525</v>
      </c>
      <c r="B770" s="1050"/>
      <c r="C770" s="1051"/>
      <c r="D770" s="647"/>
      <c r="E770" s="1004">
        <f t="shared" ref="E770:R770" si="58">SUM(E628:E769)/2</f>
        <v>1.1100000000000001</v>
      </c>
      <c r="F770" s="1005">
        <f t="shared" si="58"/>
        <v>70.77000000000001</v>
      </c>
      <c r="G770" s="1005">
        <f t="shared" si="58"/>
        <v>174.47000000000003</v>
      </c>
      <c r="H770" s="1005">
        <f t="shared" si="58"/>
        <v>0.77</v>
      </c>
      <c r="I770" s="1005">
        <f t="shared" si="58"/>
        <v>158.06000000000006</v>
      </c>
      <c r="J770" s="1005">
        <f t="shared" si="58"/>
        <v>775.18</v>
      </c>
      <c r="K770" s="1006">
        <f t="shared" si="58"/>
        <v>933.23999999999967</v>
      </c>
      <c r="L770" s="1004">
        <f t="shared" si="58"/>
        <v>0.97000000000000031</v>
      </c>
      <c r="M770" s="1005">
        <f t="shared" si="58"/>
        <v>48.099999999999994</v>
      </c>
      <c r="N770" s="1005">
        <f t="shared" si="58"/>
        <v>216.57000000000005</v>
      </c>
      <c r="O770" s="1005">
        <f t="shared" si="58"/>
        <v>3.3600000000000003</v>
      </c>
      <c r="P770" s="1005">
        <f t="shared" si="58"/>
        <v>190.47999999999996</v>
      </c>
      <c r="Q770" s="1005">
        <f t="shared" si="58"/>
        <v>811.09999999999991</v>
      </c>
      <c r="R770" s="1006">
        <f t="shared" si="58"/>
        <v>1001.58</v>
      </c>
      <c r="S770" s="952">
        <f t="shared" ref="S770:S771" si="59">((R770/K770)-1)*100</f>
        <v>7.3228751446573703</v>
      </c>
    </row>
    <row r="771" spans="1:36" ht="20.100000000000001" customHeight="1">
      <c r="A771" s="1049" t="s">
        <v>1526</v>
      </c>
      <c r="B771" s="1050"/>
      <c r="C771" s="1051"/>
      <c r="D771" s="647"/>
      <c r="E771" s="1004">
        <v>1.1000000000000001</v>
      </c>
      <c r="F771" s="1005">
        <v>70.760000000000005</v>
      </c>
      <c r="G771" s="1005">
        <v>174.47</v>
      </c>
      <c r="H771" s="1005">
        <v>0.77</v>
      </c>
      <c r="I771" s="1005">
        <v>158.03</v>
      </c>
      <c r="J771" s="1005">
        <v>775.17</v>
      </c>
      <c r="K771" s="1006">
        <f>SUM(I771:J771)</f>
        <v>933.19999999999993</v>
      </c>
      <c r="L771" s="1004">
        <v>0.98</v>
      </c>
      <c r="M771" s="1005">
        <v>48.11</v>
      </c>
      <c r="N771" s="1005">
        <v>216.59</v>
      </c>
      <c r="O771" s="1005">
        <v>3.37</v>
      </c>
      <c r="P771" s="1005">
        <v>190.44</v>
      </c>
      <c r="Q771" s="1005">
        <v>811.09</v>
      </c>
      <c r="R771" s="1006">
        <f>SUM(P771:Q771)</f>
        <v>1001.53</v>
      </c>
      <c r="S771" s="952">
        <f t="shared" si="59"/>
        <v>7.3221174453493409</v>
      </c>
    </row>
    <row r="772" spans="1:36" ht="20.100000000000001" customHeight="1">
      <c r="A772" s="953"/>
      <c r="B772" s="955"/>
      <c r="C772" s="955"/>
      <c r="D772" s="1045"/>
      <c r="E772" s="1046"/>
      <c r="F772" s="1046"/>
      <c r="G772" s="1046"/>
      <c r="H772" s="1046"/>
      <c r="I772" s="1046"/>
      <c r="J772" s="1047"/>
      <c r="K772" s="1046"/>
      <c r="L772" s="1046"/>
      <c r="M772" s="1046"/>
      <c r="N772" s="1046"/>
      <c r="O772" s="1046"/>
      <c r="P772" s="1046"/>
      <c r="Q772" s="1047"/>
      <c r="R772" s="1046"/>
      <c r="S772" s="1048"/>
    </row>
    <row r="773" spans="1:36" ht="20.100000000000001" customHeight="1">
      <c r="A773" s="994"/>
      <c r="B773" s="995"/>
      <c r="C773" s="995"/>
      <c r="D773" s="996"/>
      <c r="E773" s="997"/>
      <c r="F773" s="997"/>
      <c r="G773" s="997"/>
      <c r="H773" s="997"/>
      <c r="I773" s="997"/>
      <c r="J773" s="998"/>
      <c r="K773" s="997"/>
      <c r="L773" s="997"/>
      <c r="M773" s="997"/>
      <c r="N773" s="997"/>
      <c r="O773" s="997"/>
      <c r="P773" s="997"/>
      <c r="Q773" s="998"/>
      <c r="R773" s="997"/>
      <c r="S773" s="999"/>
    </row>
    <row r="774" spans="1:36" ht="30" customHeight="1">
      <c r="A774" s="1062" t="s">
        <v>302</v>
      </c>
      <c r="B774" s="1063" t="s">
        <v>8</v>
      </c>
      <c r="C774" s="1064"/>
      <c r="D774" s="1058"/>
      <c r="E774" s="1064"/>
      <c r="F774" s="1064"/>
      <c r="G774" s="1064"/>
      <c r="H774" s="1064"/>
      <c r="I774" s="1064"/>
      <c r="J774" s="1064"/>
      <c r="K774" s="901"/>
      <c r="L774" s="1064"/>
      <c r="M774" s="1064"/>
      <c r="N774" s="1064"/>
      <c r="O774" s="1064"/>
      <c r="P774" s="1064"/>
      <c r="Q774" s="1064"/>
      <c r="R774" s="1064"/>
      <c r="S774" s="902"/>
    </row>
    <row r="775" spans="1:36" ht="20.100000000000001" customHeight="1">
      <c r="A775" s="1013"/>
      <c r="B775" s="1013"/>
      <c r="C775" s="1013"/>
      <c r="D775" s="1065"/>
      <c r="E775" s="1013"/>
      <c r="F775" s="1013"/>
      <c r="G775" s="1013"/>
      <c r="H775" s="1013"/>
      <c r="I775" s="1013"/>
      <c r="J775" s="1015"/>
      <c r="K775" s="1013"/>
      <c r="L775" s="1013"/>
      <c r="M775" s="1013"/>
      <c r="N775" s="1013"/>
      <c r="O775" s="1013"/>
      <c r="P775" s="1013"/>
      <c r="Q775" s="1015"/>
      <c r="R775" s="1013"/>
      <c r="S775" s="1016"/>
    </row>
    <row r="776" spans="1:36" ht="20.100000000000001" customHeight="1">
      <c r="A776" s="906"/>
      <c r="B776" s="907"/>
      <c r="C776" s="908"/>
      <c r="D776" s="909"/>
      <c r="E776" s="1386" t="s">
        <v>1467</v>
      </c>
      <c r="F776" s="1387"/>
      <c r="G776" s="1387"/>
      <c r="H776" s="1387"/>
      <c r="I776" s="1387"/>
      <c r="J776" s="1387"/>
      <c r="K776" s="1388"/>
      <c r="L776" s="1386" t="s">
        <v>1468</v>
      </c>
      <c r="M776" s="1387"/>
      <c r="N776" s="1387"/>
      <c r="O776" s="1387"/>
      <c r="P776" s="1387"/>
      <c r="Q776" s="1387"/>
      <c r="R776" s="1388"/>
      <c r="S776" s="910"/>
    </row>
    <row r="777" spans="1:36" ht="39.950000000000003" customHeight="1">
      <c r="A777" s="911" t="s">
        <v>248</v>
      </c>
      <c r="B777" s="912" t="s">
        <v>57</v>
      </c>
      <c r="C777" s="913" t="s">
        <v>249</v>
      </c>
      <c r="D777" s="914" t="s">
        <v>250</v>
      </c>
      <c r="E777" s="915" t="s">
        <v>1405</v>
      </c>
      <c r="F777" s="916" t="s">
        <v>1499</v>
      </c>
      <c r="G777" s="917" t="s">
        <v>1498</v>
      </c>
      <c r="H777" s="918" t="s">
        <v>1513</v>
      </c>
      <c r="I777" s="918" t="s">
        <v>1514</v>
      </c>
      <c r="J777" s="917" t="s">
        <v>1406</v>
      </c>
      <c r="K777" s="919" t="s">
        <v>1515</v>
      </c>
      <c r="L777" s="915" t="s">
        <v>1405</v>
      </c>
      <c r="M777" s="916" t="s">
        <v>1499</v>
      </c>
      <c r="N777" s="917" t="s">
        <v>1498</v>
      </c>
      <c r="O777" s="918" t="s">
        <v>1513</v>
      </c>
      <c r="P777" s="918" t="s">
        <v>1514</v>
      </c>
      <c r="Q777" s="917" t="s">
        <v>1406</v>
      </c>
      <c r="R777" s="919" t="s">
        <v>1515</v>
      </c>
      <c r="S777" s="920" t="s">
        <v>1140</v>
      </c>
    </row>
    <row r="778" spans="1:36" ht="20.100000000000001" customHeight="1">
      <c r="A778" s="497" t="s">
        <v>837</v>
      </c>
      <c r="B778" s="643" t="s">
        <v>838</v>
      </c>
      <c r="C778" s="644" t="s">
        <v>839</v>
      </c>
      <c r="D778" s="645" t="s">
        <v>774</v>
      </c>
      <c r="E778" s="928">
        <v>0</v>
      </c>
      <c r="F778" s="929">
        <v>0.04</v>
      </c>
      <c r="G778" s="929">
        <v>0</v>
      </c>
      <c r="H778" s="929">
        <v>0</v>
      </c>
      <c r="I778" s="929">
        <v>0</v>
      </c>
      <c r="J778" s="930">
        <v>0.31</v>
      </c>
      <c r="K778" s="931">
        <v>0.31</v>
      </c>
      <c r="L778" s="928">
        <v>0</v>
      </c>
      <c r="M778" s="929">
        <v>0.19</v>
      </c>
      <c r="N778" s="929">
        <v>0</v>
      </c>
      <c r="O778" s="929">
        <v>0</v>
      </c>
      <c r="P778" s="929">
        <v>0</v>
      </c>
      <c r="Q778" s="930">
        <v>0.11</v>
      </c>
      <c r="R778" s="931">
        <v>0.11</v>
      </c>
      <c r="S778" s="932">
        <f t="shared" ref="S778" si="60">((R778/K778)-1)*100</f>
        <v>-64.516129032258064</v>
      </c>
    </row>
    <row r="779" spans="1:36" ht="20.100000000000001" customHeight="1">
      <c r="A779" s="497"/>
      <c r="B779" s="643"/>
      <c r="C779" s="644"/>
      <c r="D779" s="645"/>
      <c r="E779" s="928"/>
      <c r="F779" s="929"/>
      <c r="G779" s="929"/>
      <c r="H779" s="929"/>
      <c r="I779" s="929"/>
      <c r="J779" s="930"/>
      <c r="K779" s="931"/>
      <c r="L779" s="928"/>
      <c r="M779" s="929"/>
      <c r="N779" s="929"/>
      <c r="O779" s="929"/>
      <c r="P779" s="929"/>
      <c r="Q779" s="930"/>
      <c r="R779" s="931"/>
      <c r="S779" s="932"/>
    </row>
    <row r="780" spans="1:36" ht="20.100000000000001" customHeight="1">
      <c r="A780" s="497" t="s">
        <v>318</v>
      </c>
      <c r="B780" s="643" t="s">
        <v>319</v>
      </c>
      <c r="C780" s="644" t="s">
        <v>15</v>
      </c>
      <c r="D780" s="645" t="s">
        <v>132</v>
      </c>
      <c r="E780" s="928">
        <v>0</v>
      </c>
      <c r="F780" s="929">
        <v>0.31</v>
      </c>
      <c r="G780" s="929">
        <v>7.0000000000000007E-2</v>
      </c>
      <c r="H780" s="929">
        <v>0</v>
      </c>
      <c r="I780" s="929">
        <v>0</v>
      </c>
      <c r="J780" s="930">
        <v>0.7</v>
      </c>
      <c r="K780" s="931">
        <v>0.7</v>
      </c>
      <c r="L780" s="928">
        <v>0</v>
      </c>
      <c r="M780" s="929">
        <v>0</v>
      </c>
      <c r="N780" s="929">
        <v>0</v>
      </c>
      <c r="O780" s="929">
        <v>0</v>
      </c>
      <c r="P780" s="929">
        <v>0</v>
      </c>
      <c r="Q780" s="930">
        <v>0</v>
      </c>
      <c r="R780" s="931">
        <v>0</v>
      </c>
      <c r="S780" s="932">
        <f t="shared" ref="S780:S781" si="61">((R780/K780)-1)*100</f>
        <v>-100</v>
      </c>
    </row>
    <row r="781" spans="1:36" ht="20.100000000000001" customHeight="1">
      <c r="A781" s="497" t="s">
        <v>840</v>
      </c>
      <c r="B781" s="643" t="s">
        <v>841</v>
      </c>
      <c r="C781" s="644" t="s">
        <v>15</v>
      </c>
      <c r="D781" s="645" t="s">
        <v>127</v>
      </c>
      <c r="E781" s="928">
        <v>0</v>
      </c>
      <c r="F781" s="929">
        <v>0</v>
      </c>
      <c r="G781" s="929">
        <v>0</v>
      </c>
      <c r="H781" s="929">
        <v>0</v>
      </c>
      <c r="I781" s="929">
        <v>0.48</v>
      </c>
      <c r="J781" s="930">
        <v>0.57999999999999996</v>
      </c>
      <c r="K781" s="931">
        <v>1.06</v>
      </c>
      <c r="L781" s="928">
        <v>0</v>
      </c>
      <c r="M781" s="929">
        <v>0</v>
      </c>
      <c r="N781" s="929">
        <v>0</v>
      </c>
      <c r="O781" s="929">
        <v>0</v>
      </c>
      <c r="P781" s="929">
        <v>0</v>
      </c>
      <c r="Q781" s="930">
        <v>0</v>
      </c>
      <c r="R781" s="931">
        <v>0</v>
      </c>
      <c r="S781" s="932">
        <f t="shared" si="61"/>
        <v>-100</v>
      </c>
      <c r="T781" s="1138">
        <f>SUM(E780:E781)</f>
        <v>0</v>
      </c>
      <c r="U781" s="1138">
        <f t="shared" ref="U781:AF781" si="62">SUM(F780:F781)</f>
        <v>0.31</v>
      </c>
      <c r="V781" s="1138">
        <f t="shared" si="62"/>
        <v>7.0000000000000007E-2</v>
      </c>
      <c r="W781" s="1138">
        <f t="shared" si="62"/>
        <v>0</v>
      </c>
      <c r="X781" s="1138">
        <f t="shared" si="62"/>
        <v>0.48</v>
      </c>
      <c r="Y781" s="1138">
        <f t="shared" si="62"/>
        <v>1.2799999999999998</v>
      </c>
      <c r="Z781" s="1138">
        <f t="shared" si="62"/>
        <v>1.76</v>
      </c>
      <c r="AA781" s="1138">
        <f t="shared" si="62"/>
        <v>0</v>
      </c>
      <c r="AB781" s="1138">
        <f t="shared" si="62"/>
        <v>0</v>
      </c>
      <c r="AC781" s="1138">
        <f t="shared" si="62"/>
        <v>0</v>
      </c>
      <c r="AD781" s="1138">
        <f t="shared" si="62"/>
        <v>0</v>
      </c>
      <c r="AE781" s="1138">
        <f t="shared" si="62"/>
        <v>0</v>
      </c>
      <c r="AF781" s="1138">
        <f t="shared" si="62"/>
        <v>0</v>
      </c>
      <c r="AG781" s="1138">
        <f>SUM(R780:R781)</f>
        <v>0</v>
      </c>
      <c r="AH781" s="1138"/>
      <c r="AI781" s="1138"/>
      <c r="AJ781" s="1138"/>
    </row>
    <row r="782" spans="1:36" ht="20.100000000000001" customHeight="1">
      <c r="A782" s="966"/>
      <c r="B782" s="1139"/>
      <c r="C782" s="499"/>
      <c r="D782" s="663"/>
      <c r="E782" s="976"/>
      <c r="F782" s="943"/>
      <c r="G782" s="943"/>
      <c r="H782" s="943"/>
      <c r="I782" s="943"/>
      <c r="J782" s="944"/>
      <c r="K782" s="945"/>
      <c r="L782" s="942"/>
      <c r="M782" s="943"/>
      <c r="N782" s="943"/>
      <c r="O782" s="943"/>
      <c r="P782" s="943"/>
      <c r="Q782" s="944"/>
      <c r="R782" s="945"/>
      <c r="S782" s="946"/>
    </row>
    <row r="783" spans="1:36" ht="20.100000000000001" customHeight="1">
      <c r="A783" s="966" t="s">
        <v>1487</v>
      </c>
      <c r="B783" s="1139"/>
      <c r="C783" s="499"/>
      <c r="D783" s="663"/>
      <c r="E783" s="1140">
        <v>3.41</v>
      </c>
      <c r="F783" s="1141">
        <v>9.01</v>
      </c>
      <c r="G783" s="1141">
        <v>3.76</v>
      </c>
      <c r="H783" s="1141">
        <v>0.03</v>
      </c>
      <c r="I783" s="1141">
        <v>1.43</v>
      </c>
      <c r="J783" s="1142">
        <v>21.15</v>
      </c>
      <c r="K783" s="1143">
        <v>22.58</v>
      </c>
      <c r="L783" s="1140">
        <v>3.02</v>
      </c>
      <c r="M783" s="1141">
        <v>3.22</v>
      </c>
      <c r="N783" s="1141">
        <v>4.29</v>
      </c>
      <c r="O783" s="1141">
        <v>0.36</v>
      </c>
      <c r="P783" s="1141">
        <v>1.91</v>
      </c>
      <c r="Q783" s="1142">
        <v>23</v>
      </c>
      <c r="R783" s="1143">
        <v>24.91</v>
      </c>
      <c r="S783" s="1144">
        <f t="shared" ref="S783" si="63">((R783/K783)-1)*100</f>
        <v>10.318866253321524</v>
      </c>
    </row>
    <row r="784" spans="1:36" ht="19.5" customHeight="1">
      <c r="A784" s="966" t="s">
        <v>1488</v>
      </c>
      <c r="B784" s="1139"/>
      <c r="C784" s="499"/>
      <c r="D784" s="663"/>
      <c r="E784" s="1145">
        <v>0.6</v>
      </c>
      <c r="F784" s="1146">
        <v>53.48</v>
      </c>
      <c r="G784" s="1146">
        <v>87.28</v>
      </c>
      <c r="H784" s="1146">
        <v>1</v>
      </c>
      <c r="I784" s="1146">
        <v>44.77</v>
      </c>
      <c r="J784" s="1147">
        <v>478.88</v>
      </c>
      <c r="K784" s="1148">
        <v>523.65</v>
      </c>
      <c r="L784" s="1145">
        <v>1.03</v>
      </c>
      <c r="M784" s="1146">
        <v>50.34</v>
      </c>
      <c r="N784" s="1146">
        <v>76.819999999999993</v>
      </c>
      <c r="O784" s="1146">
        <v>0.25</v>
      </c>
      <c r="P784" s="1146">
        <v>52.02</v>
      </c>
      <c r="Q784" s="1147">
        <v>498.85</v>
      </c>
      <c r="R784" s="1148">
        <v>550.87</v>
      </c>
      <c r="S784" s="1149"/>
    </row>
    <row r="785" spans="1:19" ht="19.5" customHeight="1">
      <c r="A785" s="966"/>
      <c r="B785" s="1139"/>
      <c r="C785" s="499"/>
      <c r="D785" s="663"/>
      <c r="E785" s="1145"/>
      <c r="F785" s="1146"/>
      <c r="G785" s="1146"/>
      <c r="H785" s="1146"/>
      <c r="I785" s="1146"/>
      <c r="J785" s="1147"/>
      <c r="K785" s="1148"/>
      <c r="L785" s="1145"/>
      <c r="M785" s="1146"/>
      <c r="N785" s="1146"/>
      <c r="O785" s="1146"/>
      <c r="P785" s="1146"/>
      <c r="Q785" s="1147"/>
      <c r="R785" s="1148"/>
      <c r="S785" s="1149"/>
    </row>
    <row r="786" spans="1:19" ht="20.100000000000001" customHeight="1">
      <c r="A786" s="1049" t="s">
        <v>303</v>
      </c>
      <c r="B786" s="1050"/>
      <c r="C786" s="1150"/>
      <c r="D786" s="1151"/>
      <c r="E786" s="1152">
        <f>SUM(E778:E785)</f>
        <v>4.01</v>
      </c>
      <c r="F786" s="1153">
        <f t="shared" ref="F786:Q786" si="64">SUM(F778:F785)</f>
        <v>62.839999999999996</v>
      </c>
      <c r="G786" s="1153">
        <f t="shared" si="64"/>
        <v>91.11</v>
      </c>
      <c r="H786" s="1153">
        <f t="shared" si="64"/>
        <v>1.03</v>
      </c>
      <c r="I786" s="1153">
        <f t="shared" si="64"/>
        <v>46.68</v>
      </c>
      <c r="J786" s="1153">
        <f t="shared" si="64"/>
        <v>501.62</v>
      </c>
      <c r="K786" s="1154">
        <f t="shared" si="64"/>
        <v>548.29999999999995</v>
      </c>
      <c r="L786" s="1152">
        <f t="shared" si="64"/>
        <v>4.05</v>
      </c>
      <c r="M786" s="1153">
        <f t="shared" si="64"/>
        <v>53.75</v>
      </c>
      <c r="N786" s="1153">
        <f t="shared" si="64"/>
        <v>81.11</v>
      </c>
      <c r="O786" s="1153">
        <f t="shared" si="64"/>
        <v>0.61</v>
      </c>
      <c r="P786" s="1153">
        <f t="shared" si="64"/>
        <v>53.93</v>
      </c>
      <c r="Q786" s="1153">
        <f t="shared" si="64"/>
        <v>521.96</v>
      </c>
      <c r="R786" s="1154">
        <f>SUM(R778:R785)</f>
        <v>575.89</v>
      </c>
      <c r="S786" s="952">
        <f t="shared" ref="S786:S787" si="65">((R786/K786)-1)*100</f>
        <v>5.0319168338500919</v>
      </c>
    </row>
    <row r="787" spans="1:19" ht="20.100000000000001" customHeight="1" thickBot="1">
      <c r="A787" s="1155" t="s">
        <v>304</v>
      </c>
      <c r="B787" s="1156"/>
      <c r="C787" s="1157"/>
      <c r="D787" s="1158"/>
      <c r="E787" s="1159">
        <v>4.01</v>
      </c>
      <c r="F787" s="1160">
        <v>62.49</v>
      </c>
      <c r="G787" s="1160">
        <v>91.04</v>
      </c>
      <c r="H787" s="1160">
        <v>1.04</v>
      </c>
      <c r="I787" s="1160">
        <v>46.19</v>
      </c>
      <c r="J787" s="1160">
        <v>500.03</v>
      </c>
      <c r="K787" s="1161">
        <f>SUM(I787:J787)</f>
        <v>546.22</v>
      </c>
      <c r="L787" s="1159">
        <v>4.05</v>
      </c>
      <c r="M787" s="1160">
        <v>53.56</v>
      </c>
      <c r="N787" s="1160">
        <v>81.11</v>
      </c>
      <c r="O787" s="1160">
        <v>0.61</v>
      </c>
      <c r="P787" s="1160">
        <v>53.93</v>
      </c>
      <c r="Q787" s="1160">
        <v>521.85</v>
      </c>
      <c r="R787" s="1162">
        <f>SUM(P787:Q787)</f>
        <v>575.78</v>
      </c>
      <c r="S787" s="1163">
        <f t="shared" si="65"/>
        <v>5.4117388598000638</v>
      </c>
    </row>
    <row r="788" spans="1:19" ht="20.100000000000001" customHeight="1">
      <c r="A788" s="1164"/>
      <c r="B788" s="1165"/>
      <c r="C788" s="1166"/>
      <c r="D788" s="1167"/>
      <c r="E788" s="1168"/>
      <c r="F788" s="1168"/>
      <c r="G788" s="1168"/>
      <c r="H788" s="1168"/>
      <c r="I788" s="1168"/>
      <c r="J788" s="1169"/>
      <c r="K788" s="1168"/>
      <c r="L788" s="1168"/>
      <c r="M788" s="1168"/>
      <c r="N788" s="1168"/>
      <c r="O788" s="1168"/>
      <c r="P788" s="1168"/>
      <c r="Q788" s="1169"/>
      <c r="R788" s="1168"/>
      <c r="S788" s="1170"/>
    </row>
    <row r="789" spans="1:19" ht="20.100000000000001" customHeight="1">
      <c r="A789" s="995"/>
      <c r="B789" s="893"/>
      <c r="C789" s="1171"/>
      <c r="D789" s="1095"/>
      <c r="E789" s="1172"/>
      <c r="F789" s="1172"/>
      <c r="G789" s="1172"/>
      <c r="H789" s="1172"/>
      <c r="I789" s="1172"/>
      <c r="J789" s="895"/>
      <c r="K789" s="1172"/>
      <c r="L789" s="1172"/>
      <c r="M789" s="1172"/>
      <c r="N789" s="1172"/>
      <c r="O789" s="1172"/>
      <c r="P789" s="1172"/>
      <c r="Q789" s="895"/>
      <c r="R789" s="1172"/>
      <c r="S789" s="1098"/>
    </row>
    <row r="790" spans="1:19" ht="20.100000000000001" customHeight="1">
      <c r="A790" s="995"/>
      <c r="B790" s="893"/>
      <c r="C790" s="1171"/>
      <c r="D790" s="1095"/>
      <c r="E790" s="1172"/>
      <c r="F790" s="1172"/>
      <c r="G790" s="1172"/>
      <c r="H790" s="1172"/>
      <c r="I790" s="1172"/>
      <c r="J790" s="895"/>
      <c r="K790" s="1172"/>
      <c r="L790" s="1172"/>
      <c r="M790" s="1172"/>
      <c r="N790" s="1172"/>
      <c r="O790" s="1172"/>
      <c r="P790" s="1172"/>
      <c r="Q790" s="895"/>
      <c r="R790" s="1172"/>
      <c r="S790" s="1098"/>
    </row>
    <row r="791" spans="1:19" ht="20.100000000000001" customHeight="1">
      <c r="A791" s="906"/>
      <c r="B791" s="907"/>
      <c r="C791" s="908"/>
      <c r="D791" s="909"/>
      <c r="E791" s="1386" t="s">
        <v>1467</v>
      </c>
      <c r="F791" s="1387"/>
      <c r="G791" s="1387"/>
      <c r="H791" s="1387"/>
      <c r="I791" s="1387"/>
      <c r="J791" s="1387"/>
      <c r="K791" s="1388"/>
      <c r="L791" s="1386" t="s">
        <v>1468</v>
      </c>
      <c r="M791" s="1387"/>
      <c r="N791" s="1387"/>
      <c r="O791" s="1387"/>
      <c r="P791" s="1387"/>
      <c r="Q791" s="1387"/>
      <c r="R791" s="1388"/>
      <c r="S791" s="910"/>
    </row>
    <row r="792" spans="1:19" ht="39.950000000000003" customHeight="1" thickBot="1">
      <c r="A792" s="911" t="s">
        <v>248</v>
      </c>
      <c r="B792" s="912" t="s">
        <v>57</v>
      </c>
      <c r="C792" s="913" t="s">
        <v>249</v>
      </c>
      <c r="D792" s="914" t="s">
        <v>250</v>
      </c>
      <c r="E792" s="915" t="s">
        <v>1405</v>
      </c>
      <c r="F792" s="916" t="s">
        <v>1499</v>
      </c>
      <c r="G792" s="917" t="s">
        <v>1498</v>
      </c>
      <c r="H792" s="918" t="s">
        <v>1513</v>
      </c>
      <c r="I792" s="918" t="s">
        <v>1514</v>
      </c>
      <c r="J792" s="917" t="s">
        <v>1406</v>
      </c>
      <c r="K792" s="919" t="s">
        <v>1515</v>
      </c>
      <c r="L792" s="915" t="s">
        <v>1405</v>
      </c>
      <c r="M792" s="916" t="s">
        <v>1499</v>
      </c>
      <c r="N792" s="917" t="s">
        <v>1498</v>
      </c>
      <c r="O792" s="918" t="s">
        <v>1513</v>
      </c>
      <c r="P792" s="918" t="s">
        <v>1514</v>
      </c>
      <c r="Q792" s="917" t="s">
        <v>1406</v>
      </c>
      <c r="R792" s="919" t="s">
        <v>1515</v>
      </c>
      <c r="S792" s="920" t="s">
        <v>1140</v>
      </c>
    </row>
    <row r="793" spans="1:19" s="1181" customFormat="1" ht="50.1" customHeight="1" thickBot="1">
      <c r="A793" s="1173" t="s">
        <v>305</v>
      </c>
      <c r="B793" s="1174"/>
      <c r="C793" s="1175"/>
      <c r="D793" s="1176"/>
      <c r="E793" s="1177">
        <f>E786+E306+E292+E770+'crop''23'!E653+E260+E84+E278</f>
        <v>5.6599999999999993</v>
      </c>
      <c r="F793" s="1178">
        <f>F786+F306+F292+F770+'crop''23'!F653+F260+F84+F278</f>
        <v>244.86000000000004</v>
      </c>
      <c r="G793" s="1178">
        <f>G786+G306+G292+G770+'crop''23'!G653+G260+G84+G278</f>
        <v>314.54000000000002</v>
      </c>
      <c r="H793" s="1178">
        <f>H786+H306+H292+H770+'crop''23'!H653+H260+H84+H278</f>
        <v>1.9000000000000001</v>
      </c>
      <c r="I793" s="1178">
        <f>I786+I306+I292+I770+'crop''23'!I653+I260+I84+I278</f>
        <v>238.54000000000005</v>
      </c>
      <c r="J793" s="1179">
        <f>J786+J306+J292+J770+'crop''23'!J653+J260+J84+J278</f>
        <v>2679.7400000000007</v>
      </c>
      <c r="K793" s="1180">
        <f>K786+K306+K292+K770+'crop''23'!K653+K260+K84+K278</f>
        <v>2918.2799999999997</v>
      </c>
      <c r="L793" s="1177">
        <f>L786+L306+L292+L770+'crop''23'!L653+L260+L84+L278</f>
        <v>5.73</v>
      </c>
      <c r="M793" s="1178">
        <f>M786+M306+M292+M770+'crop''23'!M653+M260+M84+M278</f>
        <v>219.99999999999997</v>
      </c>
      <c r="N793" s="1178">
        <f>N786+N306+N292+N770+'crop''23'!N653+N260+N84+N278</f>
        <v>372.07</v>
      </c>
      <c r="O793" s="1178">
        <f>O786+O306+O292+O770+'crop''23'!O653+O260+O84+O278</f>
        <v>3.97</v>
      </c>
      <c r="P793" s="1178">
        <f>P786+P306+P292+P770+'crop''23'!P653+P260+P84+P278</f>
        <v>286.27999999999992</v>
      </c>
      <c r="Q793" s="1179">
        <f>Q786+Q306+Q292+Q770+'crop''23'!Q653+Q260+Q84+Q278</f>
        <v>2677.7000000000003</v>
      </c>
      <c r="R793" s="1180">
        <f>R786+R306+R292+R770+'crop''23'!R653+R260+R84+R278</f>
        <v>2963.9800000000009</v>
      </c>
      <c r="S793" s="1163">
        <f t="shared" ref="S793:S794" si="66">((R793/K793)-1)*100</f>
        <v>1.5659909261620308</v>
      </c>
    </row>
    <row r="794" spans="1:19" s="1181" customFormat="1" ht="50.1" customHeight="1" thickBot="1">
      <c r="A794" s="1173" t="s">
        <v>306</v>
      </c>
      <c r="B794" s="1174"/>
      <c r="C794" s="1175"/>
      <c r="D794" s="1176"/>
      <c r="E794" s="1177">
        <f t="shared" ref="E794:R794" si="67">SUM(E787,E307,E293,E771,E620,E261,E85,E279)</f>
        <v>6.7299999999999986</v>
      </c>
      <c r="F794" s="1178">
        <f t="shared" si="67"/>
        <v>288.99</v>
      </c>
      <c r="G794" s="1178">
        <f t="shared" si="67"/>
        <v>480.87</v>
      </c>
      <c r="H794" s="1178">
        <f t="shared" si="67"/>
        <v>2.2800000000000002</v>
      </c>
      <c r="I794" s="1178">
        <f t="shared" si="67"/>
        <v>375.80999999999995</v>
      </c>
      <c r="J794" s="1179">
        <f t="shared" si="67"/>
        <v>3314.14</v>
      </c>
      <c r="K794" s="1180">
        <f t="shared" si="67"/>
        <v>3689.95</v>
      </c>
      <c r="L794" s="1177">
        <f t="shared" si="67"/>
        <v>6.5699999999999994</v>
      </c>
      <c r="M794" s="1178">
        <f t="shared" si="67"/>
        <v>251.64999999999998</v>
      </c>
      <c r="N794" s="1178">
        <f t="shared" si="67"/>
        <v>537.52</v>
      </c>
      <c r="O794" s="1178">
        <f t="shared" si="67"/>
        <v>4.09</v>
      </c>
      <c r="P794" s="1178">
        <f t="shared" si="67"/>
        <v>446.45</v>
      </c>
      <c r="Q794" s="1179">
        <f t="shared" si="67"/>
        <v>3234.7</v>
      </c>
      <c r="R794" s="1180">
        <f t="shared" si="67"/>
        <v>3683.28</v>
      </c>
      <c r="S794" s="1182">
        <f t="shared" si="66"/>
        <v>-0.18076125692758627</v>
      </c>
    </row>
    <row r="795" spans="1:19" ht="20.100000000000001" customHeight="1">
      <c r="A795" s="1058"/>
      <c r="B795" s="1058"/>
      <c r="C795" s="1171"/>
      <c r="D795" s="1095"/>
      <c r="E795" s="1183"/>
      <c r="F795" s="1183"/>
      <c r="G795" s="1183"/>
      <c r="H795" s="1183"/>
      <c r="I795" s="1183"/>
      <c r="J795" s="1184"/>
      <c r="K795" s="1183"/>
      <c r="L795" s="1183"/>
      <c r="M795" s="1183"/>
      <c r="N795" s="1183"/>
      <c r="O795" s="1183"/>
      <c r="P795" s="1183"/>
      <c r="Q795" s="1184"/>
      <c r="R795" s="1183"/>
      <c r="S795" s="1061"/>
    </row>
  </sheetData>
  <mergeCells count="64">
    <mergeCell ref="E791:K791"/>
    <mergeCell ref="L791:R791"/>
    <mergeCell ref="A753:B753"/>
    <mergeCell ref="E755:K755"/>
    <mergeCell ref="L755:R755"/>
    <mergeCell ref="E763:K763"/>
    <mergeCell ref="L763:R763"/>
    <mergeCell ref="E776:K776"/>
    <mergeCell ref="L776:R776"/>
    <mergeCell ref="E686:K686"/>
    <mergeCell ref="L686:R686"/>
    <mergeCell ref="E711:K711"/>
    <mergeCell ref="L711:R711"/>
    <mergeCell ref="E744:K744"/>
    <mergeCell ref="L744:R744"/>
    <mergeCell ref="E648:K648"/>
    <mergeCell ref="L648:R648"/>
    <mergeCell ref="E415:K415"/>
    <mergeCell ref="L415:R415"/>
    <mergeCell ref="E487:K487"/>
    <mergeCell ref="L487:R487"/>
    <mergeCell ref="E569:K569"/>
    <mergeCell ref="L569:R569"/>
    <mergeCell ref="E298:K298"/>
    <mergeCell ref="L298:R298"/>
    <mergeCell ref="E311:K311"/>
    <mergeCell ref="L311:R311"/>
    <mergeCell ref="E626:K626"/>
    <mergeCell ref="L626:R626"/>
    <mergeCell ref="A234:B234"/>
    <mergeCell ref="E236:K236"/>
    <mergeCell ref="L236:R236"/>
    <mergeCell ref="E284:K284"/>
    <mergeCell ref="L284:R284"/>
    <mergeCell ref="E91:K91"/>
    <mergeCell ref="L91:R91"/>
    <mergeCell ref="E266:K266"/>
    <mergeCell ref="L266:R266"/>
    <mergeCell ref="E119:K119"/>
    <mergeCell ref="L119:R119"/>
    <mergeCell ref="E153:K153"/>
    <mergeCell ref="L153:R153"/>
    <mergeCell ref="E181:K181"/>
    <mergeCell ref="L181:R181"/>
    <mergeCell ref="E203:K203"/>
    <mergeCell ref="L203:R203"/>
    <mergeCell ref="A65:B65"/>
    <mergeCell ref="E77:K77"/>
    <mergeCell ref="L77:R77"/>
    <mergeCell ref="A84:D84"/>
    <mergeCell ref="A85:D85"/>
    <mergeCell ref="E67:K67"/>
    <mergeCell ref="L67:R67"/>
    <mergeCell ref="R1:S1"/>
    <mergeCell ref="E9:K9"/>
    <mergeCell ref="L9:R9"/>
    <mergeCell ref="E19:K19"/>
    <mergeCell ref="L19:R19"/>
    <mergeCell ref="E30:K30"/>
    <mergeCell ref="L30:R30"/>
    <mergeCell ref="E39:K39"/>
    <mergeCell ref="L39:R39"/>
    <mergeCell ref="E53:K53"/>
    <mergeCell ref="L53:R53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8" scale="48" orientation="portrait" verticalDpi="0" r:id="rId1"/>
  <rowBreaks count="5" manualBreakCount="5">
    <brk id="88" max="18" man="1"/>
    <brk id="202" max="18" man="1"/>
    <brk id="308" max="18" man="1"/>
    <brk id="568" max="18" man="1"/>
    <brk id="622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P105"/>
  <sheetViews>
    <sheetView view="pageBreakPreview" zoomScale="60" zoomScaleNormal="80" workbookViewId="0">
      <selection activeCell="A2" sqref="A2:A3"/>
    </sheetView>
  </sheetViews>
  <sheetFormatPr defaultRowHeight="13.5"/>
  <cols>
    <col min="1" max="1" width="20.625" style="140" customWidth="1"/>
    <col min="2" max="2" width="16.625" style="141" customWidth="1"/>
    <col min="3" max="3" width="6.625" style="141" customWidth="1"/>
    <col min="4" max="4" width="10.625" style="142" customWidth="1"/>
    <col min="5" max="5" width="9.625" style="141" customWidth="1"/>
    <col min="6" max="6" width="11.75" style="141" customWidth="1"/>
    <col min="7" max="7" width="9.625" style="141" customWidth="1"/>
    <col min="8" max="9" width="10.625" style="143" customWidth="1"/>
    <col min="10" max="10" width="9.625" style="141" customWidth="1"/>
    <col min="11" max="11" width="11.625" style="141" customWidth="1"/>
    <col min="12" max="13" width="9.625" style="141" customWidth="1"/>
    <col min="14" max="14" width="10.625" style="141" customWidth="1"/>
    <col min="15" max="15" width="10.625" style="86" customWidth="1"/>
    <col min="16" max="16" width="9" style="143"/>
    <col min="17" max="16384" width="9" style="141"/>
  </cols>
  <sheetData>
    <row r="1" spans="1:15" s="98" customFormat="1" ht="15" customHeight="1">
      <c r="A1" s="279" t="s">
        <v>1139</v>
      </c>
      <c r="B1" s="280"/>
      <c r="C1" s="281"/>
      <c r="D1" s="282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4"/>
    </row>
    <row r="2" spans="1:15" s="98" customFormat="1" ht="15" customHeight="1">
      <c r="A2" s="1453" t="s">
        <v>248</v>
      </c>
      <c r="B2" s="1455" t="s">
        <v>57</v>
      </c>
      <c r="C2" s="1422" t="s">
        <v>249</v>
      </c>
      <c r="D2" s="1424" t="s">
        <v>250</v>
      </c>
      <c r="E2" s="1418" t="s">
        <v>620</v>
      </c>
      <c r="F2" s="1419"/>
      <c r="G2" s="1419"/>
      <c r="H2" s="1419"/>
      <c r="I2" s="1420"/>
      <c r="J2" s="1418" t="s">
        <v>848</v>
      </c>
      <c r="K2" s="1419"/>
      <c r="L2" s="1419"/>
      <c r="M2" s="1419"/>
      <c r="N2" s="1420"/>
      <c r="O2" s="97" t="s">
        <v>56</v>
      </c>
    </row>
    <row r="3" spans="1:15" s="98" customFormat="1" ht="27">
      <c r="A3" s="1454"/>
      <c r="B3" s="1456"/>
      <c r="C3" s="1423"/>
      <c r="D3" s="1425"/>
      <c r="E3" s="5" t="s">
        <v>58</v>
      </c>
      <c r="F3" s="151" t="s">
        <v>420</v>
      </c>
      <c r="G3" s="147" t="s">
        <v>325</v>
      </c>
      <c r="H3" s="6" t="s">
        <v>323</v>
      </c>
      <c r="I3" s="274" t="s">
        <v>324</v>
      </c>
      <c r="J3" s="5" t="s">
        <v>58</v>
      </c>
      <c r="K3" s="151" t="s">
        <v>420</v>
      </c>
      <c r="L3" s="147" t="s">
        <v>325</v>
      </c>
      <c r="M3" s="6" t="s">
        <v>323</v>
      </c>
      <c r="N3" s="274" t="s">
        <v>324</v>
      </c>
      <c r="O3" s="99" t="s">
        <v>59</v>
      </c>
    </row>
    <row r="4" spans="1:15" s="203" customFormat="1" ht="15" customHeight="1">
      <c r="A4" s="213" t="s">
        <v>458</v>
      </c>
      <c r="B4" s="212" t="s">
        <v>459</v>
      </c>
      <c r="C4" s="197" t="s">
        <v>9</v>
      </c>
      <c r="D4" s="198" t="s">
        <v>558</v>
      </c>
      <c r="E4" s="199" t="str">
        <f>VLOOKUP($A4,元データ用!$A$11:$Q$488,3,FALSE)</f>
        <v>white, double</v>
      </c>
      <c r="F4" s="200">
        <f>VLOOKUP($A4,元データ用!$A$11:$Q$488,4,FALSE)</f>
        <v>0</v>
      </c>
      <c r="G4" s="200">
        <f>VLOOKUP($A4,元データ用!$A$11:$Q$488,5,FALSE)</f>
        <v>7.0000000000000007E-2</v>
      </c>
      <c r="H4" s="200">
        <f>VLOOKUP($A4,元データ用!$A$11:$Q$488,8,FALSE)</f>
        <v>2.36</v>
      </c>
      <c r="I4" s="201">
        <f t="shared" ref="I4:I35" si="0">G4+H4</f>
        <v>2.4299999999999997</v>
      </c>
      <c r="J4" s="199">
        <f>VLOOKUP($A4,元データ用!$A$11:$Q$488,10,FALSE)</f>
        <v>14.469999999999999</v>
      </c>
      <c r="K4" s="200">
        <f>VLOOKUP($A4,元データ用!$A$11:$Q$488,11,FALSE)</f>
        <v>0</v>
      </c>
      <c r="L4" s="200">
        <f>VLOOKUP($A4,元データ用!$A$11:$Q$488,12,FALSE)</f>
        <v>1.59</v>
      </c>
      <c r="M4" s="200">
        <f>VLOOKUP($A4,元データ用!$A$11:$Q$488,15,FALSE)</f>
        <v>4.79</v>
      </c>
      <c r="N4" s="201">
        <f t="shared" ref="N4:N35" si="1">L4+M4</f>
        <v>6.38</v>
      </c>
      <c r="O4" s="202">
        <f t="shared" ref="O4:O35" si="2">((N4/I4)-1)*100</f>
        <v>162.55144032921814</v>
      </c>
    </row>
    <row r="5" spans="1:15" s="203" customFormat="1" ht="15" customHeight="1">
      <c r="A5" s="211" t="s">
        <v>180</v>
      </c>
      <c r="B5" s="212" t="s">
        <v>179</v>
      </c>
      <c r="C5" s="197" t="s">
        <v>9</v>
      </c>
      <c r="D5" s="231" t="s">
        <v>397</v>
      </c>
      <c r="E5" s="199" t="str">
        <f>VLOOKUP($A5,元データ用!$A$11:$Q$488,3,FALSE)</f>
        <v>pink, double</v>
      </c>
      <c r="F5" s="200">
        <f>VLOOKUP($A5,元データ用!$A$11:$Q$488,4,FALSE)</f>
        <v>0</v>
      </c>
      <c r="G5" s="200">
        <f>VLOOKUP($A5,元データ用!$A$11:$Q$488,5,FALSE)</f>
        <v>0</v>
      </c>
      <c r="H5" s="200">
        <f>VLOOKUP($A5,元データ用!$A$11:$Q$488,8,FALSE)</f>
        <v>0.4</v>
      </c>
      <c r="I5" s="201">
        <f t="shared" si="0"/>
        <v>0.4</v>
      </c>
      <c r="J5" s="199">
        <f>VLOOKUP($A5,元データ用!$A$11:$Q$488,10,FALSE)</f>
        <v>14.63</v>
      </c>
      <c r="K5" s="200">
        <f>VLOOKUP($A5,元データ用!$A$11:$Q$488,11,FALSE)</f>
        <v>0</v>
      </c>
      <c r="L5" s="200">
        <f>VLOOKUP($A5,元データ用!$A$11:$Q$488,12,FALSE)</f>
        <v>0.05</v>
      </c>
      <c r="M5" s="200">
        <f>VLOOKUP($A5,元データ用!$A$11:$Q$488,15,FALSE)</f>
        <v>1.23</v>
      </c>
      <c r="N5" s="201">
        <f t="shared" si="1"/>
        <v>1.28</v>
      </c>
      <c r="O5" s="105">
        <f t="shared" si="2"/>
        <v>219.99999999999997</v>
      </c>
    </row>
    <row r="6" spans="1:15" s="203" customFormat="1" ht="15" customHeight="1">
      <c r="A6" s="211" t="s">
        <v>408</v>
      </c>
      <c r="B6" s="214" t="s">
        <v>418</v>
      </c>
      <c r="C6" s="197" t="s">
        <v>9</v>
      </c>
      <c r="D6" s="198" t="s">
        <v>560</v>
      </c>
      <c r="E6" s="199" t="str">
        <f>VLOOKUP($A6,元データ用!$A$11:$Q$488,3,FALSE)</f>
        <v>red, double</v>
      </c>
      <c r="F6" s="200">
        <f>VLOOKUP($A6,元データ用!$A$11:$Q$488,4,FALSE)</f>
        <v>0</v>
      </c>
      <c r="G6" s="200">
        <f>VLOOKUP($A6,元データ用!$A$11:$Q$488,5,FALSE)</f>
        <v>0</v>
      </c>
      <c r="H6" s="200">
        <f>VLOOKUP($A6,元データ用!$A$11:$Q$488,8,FALSE)</f>
        <v>1.02</v>
      </c>
      <c r="I6" s="201">
        <f t="shared" si="0"/>
        <v>1.02</v>
      </c>
      <c r="J6" s="199">
        <f>VLOOKUP($A6,元データ用!$A$11:$Q$488,10,FALSE)</f>
        <v>5.4</v>
      </c>
      <c r="K6" s="200">
        <f>VLOOKUP($A6,元データ用!$A$11:$Q$488,11,FALSE)</f>
        <v>0</v>
      </c>
      <c r="L6" s="200">
        <f>VLOOKUP($A6,元データ用!$A$11:$Q$488,12,FALSE)</f>
        <v>0.4</v>
      </c>
      <c r="M6" s="200">
        <f>VLOOKUP($A6,元データ用!$A$11:$Q$488,15,FALSE)</f>
        <v>1.39</v>
      </c>
      <c r="N6" s="201">
        <f t="shared" si="1"/>
        <v>1.79</v>
      </c>
      <c r="O6" s="202">
        <f t="shared" si="2"/>
        <v>75.490196078431367</v>
      </c>
    </row>
    <row r="7" spans="1:15" s="203" customFormat="1" ht="15" customHeight="1">
      <c r="A7" s="211" t="s">
        <v>473</v>
      </c>
      <c r="B7" s="214" t="s">
        <v>474</v>
      </c>
      <c r="C7" s="197" t="s">
        <v>9</v>
      </c>
      <c r="D7" s="198" t="s">
        <v>560</v>
      </c>
      <c r="E7" s="199" t="str">
        <f>VLOOKUP($A7,元データ用!$A$11:$Q$488,3,FALSE)</f>
        <v>red, double</v>
      </c>
      <c r="F7" s="200">
        <f>VLOOKUP($A7,元データ用!$A$11:$Q$488,4,FALSE)</f>
        <v>0</v>
      </c>
      <c r="G7" s="200">
        <f>VLOOKUP($A7,元データ用!$A$11:$Q$488,5,FALSE)</f>
        <v>0</v>
      </c>
      <c r="H7" s="200">
        <f>VLOOKUP($A7,元データ用!$A$11:$Q$488,8,FALSE)</f>
        <v>3.37</v>
      </c>
      <c r="I7" s="201">
        <f t="shared" si="0"/>
        <v>3.37</v>
      </c>
      <c r="J7" s="199">
        <f>VLOOKUP($A7,元データ用!$A$11:$Q$488,10,FALSE)</f>
        <v>10.51</v>
      </c>
      <c r="K7" s="200">
        <f>VLOOKUP($A7,元データ用!$A$11:$Q$488,11,FALSE)</f>
        <v>0</v>
      </c>
      <c r="L7" s="200">
        <f>VLOOKUP($A7,元データ用!$A$11:$Q$488,12,FALSE)</f>
        <v>0.99</v>
      </c>
      <c r="M7" s="200">
        <f>VLOOKUP($A7,元データ用!$A$11:$Q$488,15,FALSE)</f>
        <v>3.37</v>
      </c>
      <c r="N7" s="201">
        <f t="shared" si="1"/>
        <v>4.3600000000000003</v>
      </c>
      <c r="O7" s="202">
        <f t="shared" si="2"/>
        <v>29.376854599406531</v>
      </c>
    </row>
    <row r="8" spans="1:15" s="203" customFormat="1" ht="15" customHeight="1">
      <c r="A8" s="211" t="s">
        <v>433</v>
      </c>
      <c r="B8" s="212" t="s">
        <v>434</v>
      </c>
      <c r="C8" s="197" t="s">
        <v>9</v>
      </c>
      <c r="D8" s="198" t="s">
        <v>397</v>
      </c>
      <c r="E8" s="199" t="str">
        <f>VLOOKUP($A8,元データ用!$A$11:$Q$488,3,FALSE)</f>
        <v>pink, double</v>
      </c>
      <c r="F8" s="200">
        <f>VLOOKUP($A8,元データ用!$A$11:$Q$488,4,FALSE)</f>
        <v>0</v>
      </c>
      <c r="G8" s="200">
        <f>VLOOKUP($A8,元データ用!$A$11:$Q$488,5,FALSE)</f>
        <v>7.0000000000000007E-2</v>
      </c>
      <c r="H8" s="200">
        <f>VLOOKUP($A8,元データ用!$A$11:$Q$488,8,FALSE)</f>
        <v>0.64</v>
      </c>
      <c r="I8" s="201">
        <f t="shared" si="0"/>
        <v>0.71</v>
      </c>
      <c r="J8" s="199">
        <f>VLOOKUP($A8,元データ用!$A$11:$Q$488,10,FALSE)</f>
        <v>10.26</v>
      </c>
      <c r="K8" s="200">
        <f>VLOOKUP($A8,元データ用!$A$11:$Q$488,11,FALSE)</f>
        <v>0</v>
      </c>
      <c r="L8" s="200">
        <f>VLOOKUP($A8,元データ用!$A$11:$Q$488,12,FALSE)</f>
        <v>0.27</v>
      </c>
      <c r="M8" s="200">
        <f>VLOOKUP($A8,元データ用!$A$11:$Q$488,15,FALSE)</f>
        <v>2.39</v>
      </c>
      <c r="N8" s="201">
        <f t="shared" si="1"/>
        <v>2.66</v>
      </c>
      <c r="O8" s="202">
        <f t="shared" si="2"/>
        <v>274.64788732394368</v>
      </c>
    </row>
    <row r="9" spans="1:15" s="203" customFormat="1" ht="15" customHeight="1">
      <c r="A9" s="211" t="s">
        <v>444</v>
      </c>
      <c r="B9" s="212" t="s">
        <v>445</v>
      </c>
      <c r="C9" s="197" t="s">
        <v>9</v>
      </c>
      <c r="D9" s="198" t="s">
        <v>397</v>
      </c>
      <c r="E9" s="199" t="str">
        <f>VLOOKUP($A9,元データ用!$A$11:$Q$488,3,FALSE)</f>
        <v>pink, double</v>
      </c>
      <c r="F9" s="200">
        <f>VLOOKUP($A9,元データ用!$A$11:$Q$488,4,FALSE)</f>
        <v>0</v>
      </c>
      <c r="G9" s="200">
        <f>VLOOKUP($A9,元データ用!$A$11:$Q$488,5,FALSE)</f>
        <v>0</v>
      </c>
      <c r="H9" s="200">
        <f>VLOOKUP($A9,元データ用!$A$11:$Q$488,8,FALSE)</f>
        <v>0.96</v>
      </c>
      <c r="I9" s="201">
        <f t="shared" si="0"/>
        <v>0.96</v>
      </c>
      <c r="J9" s="199">
        <f>VLOOKUP($A9,元データ用!$A$11:$Q$488,10,FALSE)</f>
        <v>6.78</v>
      </c>
      <c r="K9" s="200">
        <f>VLOOKUP($A9,元データ用!$A$11:$Q$488,11,FALSE)</f>
        <v>0</v>
      </c>
      <c r="L9" s="200">
        <f>VLOOKUP($A9,元データ用!$A$11:$Q$488,12,FALSE)</f>
        <v>0.02</v>
      </c>
      <c r="M9" s="200">
        <f>VLOOKUP($A9,元データ用!$A$11:$Q$488,15,FALSE)</f>
        <v>1.02</v>
      </c>
      <c r="N9" s="201">
        <f t="shared" si="1"/>
        <v>1.04</v>
      </c>
      <c r="O9" s="202">
        <f t="shared" si="2"/>
        <v>8.3333333333333481</v>
      </c>
    </row>
    <row r="10" spans="1:15" s="203" customFormat="1" ht="15" customHeight="1">
      <c r="A10" s="211" t="s">
        <v>461</v>
      </c>
      <c r="B10" s="212" t="s">
        <v>462</v>
      </c>
      <c r="C10" s="197" t="s">
        <v>9</v>
      </c>
      <c r="D10" s="198" t="s">
        <v>558</v>
      </c>
      <c r="E10" s="199" t="str">
        <f>VLOOKUP($A10,元データ用!$A$11:$Q$488,3,FALSE)</f>
        <v>white, double</v>
      </c>
      <c r="F10" s="200">
        <f>VLOOKUP($A10,元データ用!$A$11:$Q$488,4,FALSE)</f>
        <v>0</v>
      </c>
      <c r="G10" s="200">
        <f>VLOOKUP($A10,元データ用!$A$11:$Q$488,5,FALSE)</f>
        <v>0.06</v>
      </c>
      <c r="H10" s="200">
        <f>VLOOKUP($A10,元データ用!$A$11:$Q$488,8,FALSE)</f>
        <v>1.89</v>
      </c>
      <c r="I10" s="201">
        <f t="shared" si="0"/>
        <v>1.95</v>
      </c>
      <c r="J10" s="199">
        <f>VLOOKUP($A10,元データ用!$A$11:$Q$488,10,FALSE)</f>
        <v>4.26</v>
      </c>
      <c r="K10" s="200">
        <f>VLOOKUP($A10,元データ用!$A$11:$Q$488,11,FALSE)</f>
        <v>0</v>
      </c>
      <c r="L10" s="200">
        <f>VLOOKUP($A10,元データ用!$A$11:$Q$488,12,FALSE)</f>
        <v>0</v>
      </c>
      <c r="M10" s="200">
        <f>VLOOKUP($A10,元データ用!$A$11:$Q$488,15,FALSE)</f>
        <v>0.63</v>
      </c>
      <c r="N10" s="201">
        <f t="shared" si="1"/>
        <v>0.63</v>
      </c>
      <c r="O10" s="202">
        <f t="shared" si="2"/>
        <v>-67.692307692307693</v>
      </c>
    </row>
    <row r="11" spans="1:15" s="203" customFormat="1" ht="15" customHeight="1">
      <c r="A11" s="211" t="s">
        <v>770</v>
      </c>
      <c r="B11" s="212" t="s">
        <v>771</v>
      </c>
      <c r="C11" s="197" t="s">
        <v>9</v>
      </c>
      <c r="D11" s="198" t="s">
        <v>558</v>
      </c>
      <c r="E11" s="199" t="str">
        <f>VLOOKUP($A11,元データ用!$A$11:$Q$488,3,FALSE)</f>
        <v>white, double</v>
      </c>
      <c r="F11" s="200">
        <f>VLOOKUP($A11,元データ用!$A$11:$Q$488,4,FALSE)</f>
        <v>0</v>
      </c>
      <c r="G11" s="200">
        <f>VLOOKUP($A11,元データ用!$A$11:$Q$488,5,FALSE)</f>
        <v>0</v>
      </c>
      <c r="H11" s="200">
        <f>VLOOKUP($A11,元データ用!$A$11:$Q$488,8,FALSE)</f>
        <v>0.84</v>
      </c>
      <c r="I11" s="201">
        <f t="shared" si="0"/>
        <v>0.84</v>
      </c>
      <c r="J11" s="199">
        <f>VLOOKUP($A11,元データ用!$A$11:$Q$488,10,FALSE)</f>
        <v>4.46</v>
      </c>
      <c r="K11" s="200">
        <f>VLOOKUP($A11,元データ用!$A$11:$Q$488,11,FALSE)</f>
        <v>0</v>
      </c>
      <c r="L11" s="200">
        <f>VLOOKUP($A11,元データ用!$A$11:$Q$488,12,FALSE)</f>
        <v>0.05</v>
      </c>
      <c r="M11" s="200">
        <f>VLOOKUP($A11,元データ用!$A$11:$Q$488,15,FALSE)</f>
        <v>1.33</v>
      </c>
      <c r="N11" s="201">
        <f t="shared" si="1"/>
        <v>1.3800000000000001</v>
      </c>
      <c r="O11" s="202">
        <f t="shared" si="2"/>
        <v>64.285714285714306</v>
      </c>
    </row>
    <row r="12" spans="1:15" s="203" customFormat="1" ht="15" customHeight="1">
      <c r="A12" s="211" t="s">
        <v>940</v>
      </c>
      <c r="B12" s="212" t="s">
        <v>941</v>
      </c>
      <c r="C12" s="197" t="s">
        <v>9</v>
      </c>
      <c r="D12" s="198" t="s">
        <v>397</v>
      </c>
      <c r="E12" s="199" t="str">
        <f>VLOOKUP($A12,元データ用!$A$11:$Q$488,3,FALSE)</f>
        <v>pink, double</v>
      </c>
      <c r="F12" s="200">
        <f>VLOOKUP($A12,元データ用!$A$11:$Q$488,4,FALSE)</f>
        <v>0</v>
      </c>
      <c r="G12" s="200">
        <f>VLOOKUP($A12,元データ用!$A$11:$Q$488,5,FALSE)</f>
        <v>7.0000000000000007E-2</v>
      </c>
      <c r="H12" s="200">
        <f>VLOOKUP($A12,元データ用!$A$11:$Q$488,8,FALSE)</f>
        <v>0.65</v>
      </c>
      <c r="I12" s="201">
        <f t="shared" si="0"/>
        <v>0.72</v>
      </c>
      <c r="J12" s="199">
        <f>VLOOKUP($A12,元データ用!$A$11:$Q$488,10,FALSE)</f>
        <v>3.2199999999999998</v>
      </c>
      <c r="K12" s="200">
        <f>VLOOKUP($A12,元データ用!$A$11:$Q$488,11,FALSE)</f>
        <v>0</v>
      </c>
      <c r="L12" s="200">
        <f>VLOOKUP($A12,元データ用!$A$11:$Q$488,12,FALSE)</f>
        <v>0.03</v>
      </c>
      <c r="M12" s="200">
        <f>VLOOKUP($A12,元データ用!$A$11:$Q$488,15,FALSE)</f>
        <v>0.69</v>
      </c>
      <c r="N12" s="201">
        <f t="shared" si="1"/>
        <v>0.72</v>
      </c>
      <c r="O12" s="202">
        <f t="shared" si="2"/>
        <v>0</v>
      </c>
    </row>
    <row r="13" spans="1:15" s="203" customFormat="1" ht="15" customHeight="1">
      <c r="A13" s="211" t="s">
        <v>381</v>
      </c>
      <c r="B13" s="212" t="s">
        <v>450</v>
      </c>
      <c r="C13" s="197" t="s">
        <v>9</v>
      </c>
      <c r="D13" s="198" t="s">
        <v>397</v>
      </c>
      <c r="E13" s="199" t="str">
        <f>VLOOKUP($A13,元データ用!$A$11:$Q$488,3,FALSE)</f>
        <v>pink, double</v>
      </c>
      <c r="F13" s="200">
        <f>VLOOKUP($A13,元データ用!$A$11:$Q$488,4,FALSE)</f>
        <v>0</v>
      </c>
      <c r="G13" s="200">
        <f>VLOOKUP($A13,元データ用!$A$11:$Q$488,5,FALSE)</f>
        <v>0</v>
      </c>
      <c r="H13" s="200">
        <f>VLOOKUP($A13,元データ用!$A$11:$Q$488,8,FALSE)</f>
        <v>0.04</v>
      </c>
      <c r="I13" s="201">
        <f t="shared" si="0"/>
        <v>0.04</v>
      </c>
      <c r="J13" s="199">
        <f>VLOOKUP($A13,元データ用!$A$11:$Q$488,10,FALSE)</f>
        <v>3.31</v>
      </c>
      <c r="K13" s="200">
        <f>VLOOKUP($A13,元データ用!$A$11:$Q$488,11,FALSE)</f>
        <v>0</v>
      </c>
      <c r="L13" s="200">
        <f>VLOOKUP($A13,元データ用!$A$11:$Q$488,12,FALSE)</f>
        <v>0</v>
      </c>
      <c r="M13" s="200">
        <f>VLOOKUP($A13,元データ用!$A$11:$Q$488,15,FALSE)</f>
        <v>0.35</v>
      </c>
      <c r="N13" s="201">
        <f t="shared" si="1"/>
        <v>0.35</v>
      </c>
      <c r="O13" s="202">
        <f t="shared" si="2"/>
        <v>775</v>
      </c>
    </row>
    <row r="14" spans="1:15" s="203" customFormat="1" ht="15" customHeight="1">
      <c r="A14" s="211" t="s">
        <v>438</v>
      </c>
      <c r="B14" s="212" t="s">
        <v>439</v>
      </c>
      <c r="C14" s="197" t="s">
        <v>9</v>
      </c>
      <c r="D14" s="198" t="s">
        <v>397</v>
      </c>
      <c r="E14" s="199" t="str">
        <f>VLOOKUP($A14,元データ用!$A$11:$Q$488,3,FALSE)</f>
        <v>pink, double</v>
      </c>
      <c r="F14" s="200">
        <f>VLOOKUP($A14,元データ用!$A$11:$Q$488,4,FALSE)</f>
        <v>0</v>
      </c>
      <c r="G14" s="200">
        <f>VLOOKUP($A14,元データ用!$A$11:$Q$488,5,FALSE)</f>
        <v>0.47</v>
      </c>
      <c r="H14" s="200">
        <f>VLOOKUP($A14,元データ用!$A$11:$Q$488,8,FALSE)</f>
        <v>1</v>
      </c>
      <c r="I14" s="201">
        <f t="shared" si="0"/>
        <v>1.47</v>
      </c>
      <c r="J14" s="199">
        <f>VLOOKUP($A14,元データ用!$A$11:$Q$488,10,FALSE)</f>
        <v>4.38</v>
      </c>
      <c r="K14" s="200">
        <f>VLOOKUP($A14,元データ用!$A$11:$Q$488,11,FALSE)</f>
        <v>0</v>
      </c>
      <c r="L14" s="200">
        <f>VLOOKUP($A14,元データ用!$A$11:$Q$488,12,FALSE)</f>
        <v>0</v>
      </c>
      <c r="M14" s="200">
        <f>VLOOKUP($A14,元データ用!$A$11:$Q$488,15,FALSE)</f>
        <v>0.44</v>
      </c>
      <c r="N14" s="201">
        <f t="shared" si="1"/>
        <v>0.44</v>
      </c>
      <c r="O14" s="202">
        <f t="shared" si="2"/>
        <v>-70.068027210884352</v>
      </c>
    </row>
    <row r="15" spans="1:15" s="203" customFormat="1" ht="15" customHeight="1">
      <c r="A15" s="211" t="s">
        <v>1012</v>
      </c>
      <c r="B15" s="212" t="s">
        <v>1013</v>
      </c>
      <c r="C15" s="197" t="s">
        <v>9</v>
      </c>
      <c r="D15" s="198" t="s">
        <v>558</v>
      </c>
      <c r="E15" s="199" t="str">
        <f>VLOOKUP($A15,元データ用!$A$11:$Q$488,3,FALSE)</f>
        <v>white, double</v>
      </c>
      <c r="F15" s="200">
        <f>VLOOKUP($A15,元データ用!$A$11:$Q$488,4,FALSE)</f>
        <v>0</v>
      </c>
      <c r="G15" s="200">
        <f>VLOOKUP($A15,元データ用!$A$11:$Q$488,5,FALSE)</f>
        <v>0</v>
      </c>
      <c r="H15" s="200">
        <f>VLOOKUP($A15,元データ用!$A$11:$Q$488,8,FALSE)</f>
        <v>0.48</v>
      </c>
      <c r="I15" s="201">
        <f t="shared" si="0"/>
        <v>0.48</v>
      </c>
      <c r="J15" s="199">
        <f>VLOOKUP($A15,元データ用!$A$11:$Q$488,10,FALSE)</f>
        <v>2.2000000000000002</v>
      </c>
      <c r="K15" s="200">
        <f>VLOOKUP($A15,元データ用!$A$11:$Q$488,11,FALSE)</f>
        <v>0</v>
      </c>
      <c r="L15" s="200">
        <f>VLOOKUP($A15,元データ用!$A$11:$Q$488,12,FALSE)</f>
        <v>0</v>
      </c>
      <c r="M15" s="200">
        <f>VLOOKUP($A15,元データ用!$A$11:$Q$488,15,FALSE)</f>
        <v>0.71</v>
      </c>
      <c r="N15" s="201">
        <f t="shared" si="1"/>
        <v>0.71</v>
      </c>
      <c r="O15" s="202">
        <f t="shared" si="2"/>
        <v>47.916666666666671</v>
      </c>
    </row>
    <row r="16" spans="1:15" s="203" customFormat="1" ht="15" customHeight="1">
      <c r="A16" s="211" t="s">
        <v>1050</v>
      </c>
      <c r="B16" s="212" t="s">
        <v>1051</v>
      </c>
      <c r="C16" s="197" t="s">
        <v>9</v>
      </c>
      <c r="D16" s="198" t="s">
        <v>397</v>
      </c>
      <c r="E16" s="199" t="str">
        <f>VLOOKUP($A16,元データ用!$A$11:$Q$488,3,FALSE)</f>
        <v>pink, double</v>
      </c>
      <c r="F16" s="200">
        <f>VLOOKUP($A16,元データ用!$A$11:$Q$488,4,FALSE)</f>
        <v>0</v>
      </c>
      <c r="G16" s="200">
        <f>VLOOKUP($A16,元データ用!$A$11:$Q$488,5,FALSE)</f>
        <v>0</v>
      </c>
      <c r="H16" s="200">
        <f>VLOOKUP($A16,元データ用!$A$11:$Q$488,8,FALSE)</f>
        <v>0.21</v>
      </c>
      <c r="I16" s="201">
        <f t="shared" si="0"/>
        <v>0.21</v>
      </c>
      <c r="J16" s="199">
        <f>VLOOKUP($A16,元データ用!$A$11:$Q$488,10,FALSE)</f>
        <v>2.12</v>
      </c>
      <c r="K16" s="200">
        <f>VLOOKUP($A16,元データ用!$A$11:$Q$488,11,FALSE)</f>
        <v>0</v>
      </c>
      <c r="L16" s="200">
        <f>VLOOKUP($A16,元データ用!$A$11:$Q$488,12,FALSE)</f>
        <v>0.02</v>
      </c>
      <c r="M16" s="200">
        <f>VLOOKUP($A16,元データ用!$A$11:$Q$488,15,FALSE)</f>
        <v>0.49</v>
      </c>
      <c r="N16" s="201">
        <f t="shared" si="1"/>
        <v>0.51</v>
      </c>
      <c r="O16" s="202">
        <f t="shared" si="2"/>
        <v>142.85714285714289</v>
      </c>
    </row>
    <row r="17" spans="1:15" s="203" customFormat="1" ht="15" customHeight="1">
      <c r="A17" s="211" t="s">
        <v>950</v>
      </c>
      <c r="B17" s="212" t="s">
        <v>951</v>
      </c>
      <c r="C17" s="197" t="s">
        <v>9</v>
      </c>
      <c r="D17" s="198" t="s">
        <v>558</v>
      </c>
      <c r="E17" s="199" t="str">
        <f>VLOOKUP($A17,元データ用!$A$11:$Q$488,3,FALSE)</f>
        <v>white, double</v>
      </c>
      <c r="F17" s="200">
        <f>VLOOKUP($A17,元データ用!$A$11:$Q$488,4,FALSE)</f>
        <v>0</v>
      </c>
      <c r="G17" s="200">
        <f>VLOOKUP($A17,元データ用!$A$11:$Q$488,5,FALSE)</f>
        <v>0</v>
      </c>
      <c r="H17" s="200">
        <f>VLOOKUP($A17,元データ用!$A$11:$Q$488,8,FALSE)</f>
        <v>0.28999999999999998</v>
      </c>
      <c r="I17" s="201">
        <f t="shared" si="0"/>
        <v>0.28999999999999998</v>
      </c>
      <c r="J17" s="199">
        <f>VLOOKUP($A17,元データ用!$A$11:$Q$488,10,FALSE)</f>
        <v>2.85</v>
      </c>
      <c r="K17" s="200">
        <f>VLOOKUP($A17,元データ用!$A$11:$Q$488,11,FALSE)</f>
        <v>0</v>
      </c>
      <c r="L17" s="200">
        <f>VLOOKUP($A17,元データ用!$A$11:$Q$488,12,FALSE)</f>
        <v>0</v>
      </c>
      <c r="M17" s="200">
        <f>VLOOKUP($A17,元データ用!$A$11:$Q$488,15,FALSE)</f>
        <v>0</v>
      </c>
      <c r="N17" s="201">
        <f t="shared" si="1"/>
        <v>0</v>
      </c>
      <c r="O17" s="202">
        <f t="shared" si="2"/>
        <v>-100</v>
      </c>
    </row>
    <row r="18" spans="1:15" s="203" customFormat="1" ht="15" customHeight="1">
      <c r="A18" s="211" t="s">
        <v>946</v>
      </c>
      <c r="B18" s="214" t="s">
        <v>947</v>
      </c>
      <c r="C18" s="197" t="s">
        <v>9</v>
      </c>
      <c r="D18" s="198" t="s">
        <v>560</v>
      </c>
      <c r="E18" s="199" t="str">
        <f>VLOOKUP($A18,元データ用!$A$11:$Q$488,3,FALSE)</f>
        <v>red, double</v>
      </c>
      <c r="F18" s="200">
        <f>VLOOKUP($A18,元データ用!$A$11:$Q$488,4,FALSE)</f>
        <v>0</v>
      </c>
      <c r="G18" s="200">
        <f>VLOOKUP($A18,元データ用!$A$11:$Q$488,5,FALSE)</f>
        <v>0</v>
      </c>
      <c r="H18" s="200">
        <f>VLOOKUP($A18,元データ用!$A$11:$Q$488,8,FALSE)</f>
        <v>0.05</v>
      </c>
      <c r="I18" s="201">
        <f t="shared" si="0"/>
        <v>0.05</v>
      </c>
      <c r="J18" s="199">
        <f>VLOOKUP($A18,元データ用!$A$11:$Q$488,10,FALSE)</f>
        <v>2.6599999999999997</v>
      </c>
      <c r="K18" s="200">
        <f>VLOOKUP($A18,元データ用!$A$11:$Q$488,11,FALSE)</f>
        <v>0</v>
      </c>
      <c r="L18" s="200">
        <f>VLOOKUP($A18,元データ用!$A$11:$Q$488,12,FALSE)</f>
        <v>0.06</v>
      </c>
      <c r="M18" s="200">
        <f>VLOOKUP($A18,元データ用!$A$11:$Q$488,15,FALSE)</f>
        <v>0.03</v>
      </c>
      <c r="N18" s="201">
        <f t="shared" si="1"/>
        <v>0.09</v>
      </c>
      <c r="O18" s="202">
        <f t="shared" si="2"/>
        <v>79.999999999999986</v>
      </c>
    </row>
    <row r="19" spans="1:15" s="203" customFormat="1" ht="15" customHeight="1">
      <c r="A19" s="211" t="s">
        <v>1024</v>
      </c>
      <c r="B19" s="212" t="s">
        <v>1025</v>
      </c>
      <c r="C19" s="197" t="s">
        <v>9</v>
      </c>
      <c r="D19" s="198" t="s">
        <v>397</v>
      </c>
      <c r="E19" s="199" t="str">
        <f>VLOOKUP($A19,元データ用!$A$11:$Q$488,3,FALSE)</f>
        <v>pink, double</v>
      </c>
      <c r="F19" s="200">
        <f>VLOOKUP($A19,元データ用!$A$11:$Q$488,4,FALSE)</f>
        <v>0</v>
      </c>
      <c r="G19" s="200">
        <f>VLOOKUP($A19,元データ用!$A$11:$Q$488,5,FALSE)</f>
        <v>0</v>
      </c>
      <c r="H19" s="200">
        <f>VLOOKUP($A19,元データ用!$A$11:$Q$488,8,FALSE)</f>
        <v>0.42</v>
      </c>
      <c r="I19" s="201">
        <f t="shared" si="0"/>
        <v>0.42</v>
      </c>
      <c r="J19" s="199">
        <f>VLOOKUP($A19,元データ用!$A$11:$Q$488,10,FALSE)</f>
        <v>2.77</v>
      </c>
      <c r="K19" s="200">
        <f>VLOOKUP($A19,元データ用!$A$11:$Q$488,11,FALSE)</f>
        <v>0</v>
      </c>
      <c r="L19" s="200">
        <f>VLOOKUP($A19,元データ用!$A$11:$Q$488,12,FALSE)</f>
        <v>0.01</v>
      </c>
      <c r="M19" s="200">
        <f>VLOOKUP($A19,元データ用!$A$11:$Q$488,15,FALSE)</f>
        <v>0.48</v>
      </c>
      <c r="N19" s="201">
        <f t="shared" si="1"/>
        <v>0.49</v>
      </c>
      <c r="O19" s="202">
        <f t="shared" si="2"/>
        <v>16.666666666666675</v>
      </c>
    </row>
    <row r="20" spans="1:15" s="203" customFormat="1" ht="15" customHeight="1">
      <c r="A20" s="211" t="s">
        <v>954</v>
      </c>
      <c r="B20" s="212" t="s">
        <v>955</v>
      </c>
      <c r="C20" s="197" t="s">
        <v>9</v>
      </c>
      <c r="D20" s="198" t="s">
        <v>397</v>
      </c>
      <c r="E20" s="199" t="str">
        <f>VLOOKUP($A20,元データ用!$A$11:$Q$488,3,FALSE)</f>
        <v>pink, double</v>
      </c>
      <c r="F20" s="200">
        <f>VLOOKUP($A20,元データ用!$A$11:$Q$488,4,FALSE)</f>
        <v>0</v>
      </c>
      <c r="G20" s="200">
        <f>VLOOKUP($A20,元データ用!$A$11:$Q$488,5,FALSE)</f>
        <v>7.0000000000000007E-2</v>
      </c>
      <c r="H20" s="200">
        <f>VLOOKUP($A20,元データ用!$A$11:$Q$488,8,FALSE)</f>
        <v>0.84</v>
      </c>
      <c r="I20" s="201">
        <f t="shared" si="0"/>
        <v>0.90999999999999992</v>
      </c>
      <c r="J20" s="199">
        <f>VLOOKUP($A20,元データ用!$A$11:$Q$488,10,FALSE)</f>
        <v>0.99</v>
      </c>
      <c r="K20" s="200">
        <f>VLOOKUP($A20,元データ用!$A$11:$Q$488,11,FALSE)</f>
        <v>0</v>
      </c>
      <c r="L20" s="200">
        <f>VLOOKUP($A20,元データ用!$A$11:$Q$488,12,FALSE)</f>
        <v>0</v>
      </c>
      <c r="M20" s="200">
        <f>VLOOKUP($A20,元データ用!$A$11:$Q$488,15,FALSE)</f>
        <v>0</v>
      </c>
      <c r="N20" s="201">
        <f t="shared" si="1"/>
        <v>0</v>
      </c>
      <c r="O20" s="202">
        <f t="shared" si="2"/>
        <v>-100</v>
      </c>
    </row>
    <row r="21" spans="1:15" s="203" customFormat="1" ht="15" customHeight="1">
      <c r="A21" s="211" t="s">
        <v>1052</v>
      </c>
      <c r="B21" s="214" t="s">
        <v>1053</v>
      </c>
      <c r="C21" s="197" t="s">
        <v>9</v>
      </c>
      <c r="D21" s="198" t="s">
        <v>560</v>
      </c>
      <c r="E21" s="199" t="str">
        <f>VLOOKUP($A21,元データ用!$A$11:$Q$488,3,FALSE)</f>
        <v>red, double</v>
      </c>
      <c r="F21" s="200">
        <f>VLOOKUP($A21,元データ用!$A$11:$Q$488,4,FALSE)</f>
        <v>0</v>
      </c>
      <c r="G21" s="200">
        <f>VLOOKUP($A21,元データ用!$A$11:$Q$488,5,FALSE)</f>
        <v>0</v>
      </c>
      <c r="H21" s="200">
        <f>VLOOKUP($A21,元データ用!$A$11:$Q$488,8,FALSE)</f>
        <v>0</v>
      </c>
      <c r="I21" s="201">
        <f t="shared" si="0"/>
        <v>0</v>
      </c>
      <c r="J21" s="199">
        <f>VLOOKUP($A21,元データ用!$A$11:$Q$488,10,FALSE)</f>
        <v>1.45</v>
      </c>
      <c r="K21" s="200">
        <f>VLOOKUP($A21,元データ用!$A$11:$Q$488,11,FALSE)</f>
        <v>0</v>
      </c>
      <c r="L21" s="200">
        <f>VLOOKUP($A21,元データ用!$A$11:$Q$488,12,FALSE)</f>
        <v>0</v>
      </c>
      <c r="M21" s="200">
        <f>VLOOKUP($A21,元データ用!$A$11:$Q$488,15,FALSE)</f>
        <v>0</v>
      </c>
      <c r="N21" s="201">
        <f t="shared" si="1"/>
        <v>0</v>
      </c>
      <c r="O21" s="202" t="e">
        <f t="shared" si="2"/>
        <v>#DIV/0!</v>
      </c>
    </row>
    <row r="22" spans="1:15" s="203" customFormat="1" ht="15" customHeight="1">
      <c r="A22" s="211" t="s">
        <v>376</v>
      </c>
      <c r="B22" s="212" t="s">
        <v>449</v>
      </c>
      <c r="C22" s="197" t="s">
        <v>9</v>
      </c>
      <c r="D22" s="198" t="s">
        <v>397</v>
      </c>
      <c r="E22" s="199" t="str">
        <f>VLOOKUP($A22,元データ用!$A$11:$Q$488,3,FALSE)</f>
        <v>pink, double</v>
      </c>
      <c r="F22" s="200">
        <f>VLOOKUP($A22,元データ用!$A$11:$Q$488,4,FALSE)</f>
        <v>0</v>
      </c>
      <c r="G22" s="200">
        <f>VLOOKUP($A22,元データ用!$A$11:$Q$488,5,FALSE)</f>
        <v>0</v>
      </c>
      <c r="H22" s="200">
        <f>VLOOKUP($A22,元データ用!$A$11:$Q$488,8,FALSE)</f>
        <v>7.0000000000000007E-2</v>
      </c>
      <c r="I22" s="201">
        <f t="shared" si="0"/>
        <v>7.0000000000000007E-2</v>
      </c>
      <c r="J22" s="199">
        <f>VLOOKUP($A22,元データ用!$A$11:$Q$488,10,FALSE)</f>
        <v>1.9100000000000001</v>
      </c>
      <c r="K22" s="200">
        <f>VLOOKUP($A22,元データ用!$A$11:$Q$488,11,FALSE)</f>
        <v>0</v>
      </c>
      <c r="L22" s="200">
        <f>VLOOKUP($A22,元データ用!$A$11:$Q$488,12,FALSE)</f>
        <v>0</v>
      </c>
      <c r="M22" s="200">
        <f>VLOOKUP($A22,元データ用!$A$11:$Q$488,15,FALSE)</f>
        <v>0.23</v>
      </c>
      <c r="N22" s="201">
        <f t="shared" si="1"/>
        <v>0.23</v>
      </c>
      <c r="O22" s="202">
        <f t="shared" si="2"/>
        <v>228.57142857142856</v>
      </c>
    </row>
    <row r="23" spans="1:15" s="203" customFormat="1" ht="15" customHeight="1">
      <c r="A23" s="211" t="s">
        <v>753</v>
      </c>
      <c r="B23" s="212" t="s">
        <v>1126</v>
      </c>
      <c r="C23" s="197" t="s">
        <v>9</v>
      </c>
      <c r="D23" s="198" t="s">
        <v>558</v>
      </c>
      <c r="E23" s="199" t="str">
        <f>VLOOKUP($A23,元データ用!$A$11:$Q$488,3,FALSE)</f>
        <v>white, double</v>
      </c>
      <c r="F23" s="200">
        <f>VLOOKUP($A23,元データ用!$A$11:$Q$488,4,FALSE)</f>
        <v>0</v>
      </c>
      <c r="G23" s="200">
        <f>VLOOKUP($A23,元データ用!$A$11:$Q$488,5,FALSE)</f>
        <v>0</v>
      </c>
      <c r="H23" s="200">
        <f>VLOOKUP($A23,元データ用!$A$11:$Q$488,8,FALSE)</f>
        <v>0.1</v>
      </c>
      <c r="I23" s="201">
        <f t="shared" si="0"/>
        <v>0.1</v>
      </c>
      <c r="J23" s="199">
        <f>VLOOKUP($A23,元データ用!$A$11:$Q$488,10,FALSE)</f>
        <v>1.4200000000000002</v>
      </c>
      <c r="K23" s="200">
        <f>VLOOKUP($A23,元データ用!$A$11:$Q$488,11,FALSE)</f>
        <v>0</v>
      </c>
      <c r="L23" s="200">
        <f>VLOOKUP($A23,元データ用!$A$11:$Q$488,12,FALSE)</f>
        <v>0</v>
      </c>
      <c r="M23" s="200">
        <f>VLOOKUP($A23,元データ用!$A$11:$Q$488,15,FALSE)</f>
        <v>0.36</v>
      </c>
      <c r="N23" s="201">
        <f t="shared" si="1"/>
        <v>0.36</v>
      </c>
      <c r="O23" s="202">
        <f t="shared" si="2"/>
        <v>259.99999999999994</v>
      </c>
    </row>
    <row r="24" spans="1:15" s="203" customFormat="1" ht="15" customHeight="1">
      <c r="A24" s="211" t="s">
        <v>377</v>
      </c>
      <c r="B24" s="212" t="s">
        <v>432</v>
      </c>
      <c r="C24" s="197" t="s">
        <v>9</v>
      </c>
      <c r="D24" s="198" t="s">
        <v>397</v>
      </c>
      <c r="E24" s="199" t="str">
        <f>VLOOKUP($A24,元データ用!$A$11:$Q$488,3,FALSE)</f>
        <v>pink, double</v>
      </c>
      <c r="F24" s="200">
        <f>VLOOKUP($A24,元データ用!$A$11:$Q$488,4,FALSE)</f>
        <v>0</v>
      </c>
      <c r="G24" s="200">
        <f>VLOOKUP($A24,元データ用!$A$11:$Q$488,5,FALSE)</f>
        <v>0</v>
      </c>
      <c r="H24" s="200">
        <f>VLOOKUP($A24,元データ用!$A$11:$Q$488,8,FALSE)</f>
        <v>0.09</v>
      </c>
      <c r="I24" s="201">
        <f t="shared" si="0"/>
        <v>0.09</v>
      </c>
      <c r="J24" s="199">
        <f>VLOOKUP($A24,元データ用!$A$11:$Q$488,10,FALSE)</f>
        <v>1.8800000000000001</v>
      </c>
      <c r="K24" s="200">
        <f>VLOOKUP($A24,元データ用!$A$11:$Q$488,11,FALSE)</f>
        <v>0</v>
      </c>
      <c r="L24" s="200">
        <f>VLOOKUP($A24,元データ用!$A$11:$Q$488,12,FALSE)</f>
        <v>0</v>
      </c>
      <c r="M24" s="200">
        <f>VLOOKUP($A24,元データ用!$A$11:$Q$488,15,FALSE)</f>
        <v>0.18</v>
      </c>
      <c r="N24" s="201">
        <f t="shared" si="1"/>
        <v>0.18</v>
      </c>
      <c r="O24" s="202">
        <f t="shared" si="2"/>
        <v>100</v>
      </c>
    </row>
    <row r="25" spans="1:15" s="203" customFormat="1" ht="15" customHeight="1">
      <c r="A25" s="211" t="s">
        <v>1016</v>
      </c>
      <c r="B25" s="212" t="s">
        <v>1017</v>
      </c>
      <c r="C25" s="197" t="s">
        <v>9</v>
      </c>
      <c r="D25" s="198" t="s">
        <v>397</v>
      </c>
      <c r="E25" s="199" t="str">
        <f>VLOOKUP($A25,元データ用!$A$11:$Q$488,3,FALSE)</f>
        <v>pink, double</v>
      </c>
      <c r="F25" s="200">
        <f>VLOOKUP($A25,元データ用!$A$11:$Q$488,4,FALSE)</f>
        <v>0</v>
      </c>
      <c r="G25" s="200">
        <f>VLOOKUP($A25,元データ用!$A$11:$Q$488,5,FALSE)</f>
        <v>0</v>
      </c>
      <c r="H25" s="200">
        <f>VLOOKUP($A25,元データ用!$A$11:$Q$488,8,FALSE)</f>
        <v>0.95</v>
      </c>
      <c r="I25" s="201">
        <f t="shared" si="0"/>
        <v>0.95</v>
      </c>
      <c r="J25" s="199">
        <f>VLOOKUP($A25,元データ用!$A$11:$Q$488,10,FALSE)</f>
        <v>3.0199999999999996</v>
      </c>
      <c r="K25" s="200">
        <f>VLOOKUP($A25,元データ用!$A$11:$Q$488,11,FALSE)</f>
        <v>0</v>
      </c>
      <c r="L25" s="200">
        <f>VLOOKUP($A25,元データ用!$A$11:$Q$488,12,FALSE)</f>
        <v>0</v>
      </c>
      <c r="M25" s="200">
        <f>VLOOKUP($A25,元データ用!$A$11:$Q$488,15,FALSE)</f>
        <v>0.8</v>
      </c>
      <c r="N25" s="201">
        <f t="shared" si="1"/>
        <v>0.8</v>
      </c>
      <c r="O25" s="202">
        <f t="shared" si="2"/>
        <v>-15.78947368421052</v>
      </c>
    </row>
    <row r="26" spans="1:15" s="203" customFormat="1" ht="15" customHeight="1">
      <c r="A26" s="211" t="s">
        <v>1018</v>
      </c>
      <c r="B26" s="212" t="s">
        <v>1019</v>
      </c>
      <c r="C26" s="197" t="s">
        <v>9</v>
      </c>
      <c r="D26" s="198" t="s">
        <v>397</v>
      </c>
      <c r="E26" s="199" t="str">
        <f>VLOOKUP($A26,元データ用!$A$11:$Q$488,3,FALSE)</f>
        <v>pink, double</v>
      </c>
      <c r="F26" s="200">
        <f>VLOOKUP($A26,元データ用!$A$11:$Q$488,4,FALSE)</f>
        <v>0</v>
      </c>
      <c r="G26" s="200">
        <f>VLOOKUP($A26,元データ用!$A$11:$Q$488,5,FALSE)</f>
        <v>0</v>
      </c>
      <c r="H26" s="200">
        <f>VLOOKUP($A26,元データ用!$A$11:$Q$488,8,FALSE)</f>
        <v>0.17</v>
      </c>
      <c r="I26" s="201">
        <f t="shared" si="0"/>
        <v>0.17</v>
      </c>
      <c r="J26" s="199">
        <f>VLOOKUP($A26,元データ用!$A$11:$Q$488,10,FALSE)</f>
        <v>2.38</v>
      </c>
      <c r="K26" s="200">
        <f>VLOOKUP($A26,元データ用!$A$11:$Q$488,11,FALSE)</f>
        <v>0</v>
      </c>
      <c r="L26" s="200">
        <f>VLOOKUP($A26,元データ用!$A$11:$Q$488,12,FALSE)</f>
        <v>0</v>
      </c>
      <c r="M26" s="200">
        <f>VLOOKUP($A26,元データ用!$A$11:$Q$488,15,FALSE)</f>
        <v>0.28000000000000003</v>
      </c>
      <c r="N26" s="201">
        <f t="shared" si="1"/>
        <v>0.28000000000000003</v>
      </c>
      <c r="O26" s="202">
        <f t="shared" si="2"/>
        <v>64.705882352941188</v>
      </c>
    </row>
    <row r="27" spans="1:15" s="203" customFormat="1" ht="15" customHeight="1">
      <c r="A27" s="211" t="s">
        <v>982</v>
      </c>
      <c r="B27" s="212" t="s">
        <v>983</v>
      </c>
      <c r="C27" s="197" t="s">
        <v>9</v>
      </c>
      <c r="D27" s="198" t="s">
        <v>397</v>
      </c>
      <c r="E27" s="199" t="str">
        <f>VLOOKUP($A27,元データ用!$A$11:$Q$488,3,FALSE)</f>
        <v>pink, double</v>
      </c>
      <c r="F27" s="200">
        <f>VLOOKUP($A27,元データ用!$A$11:$Q$488,4,FALSE)</f>
        <v>0</v>
      </c>
      <c r="G27" s="200">
        <f>VLOOKUP($A27,元データ用!$A$11:$Q$488,5,FALSE)</f>
        <v>0</v>
      </c>
      <c r="H27" s="200">
        <f>VLOOKUP($A27,元データ用!$A$11:$Q$488,8,FALSE)</f>
        <v>0.39</v>
      </c>
      <c r="I27" s="201">
        <f t="shared" si="0"/>
        <v>0.39</v>
      </c>
      <c r="J27" s="199">
        <f>VLOOKUP($A27,元データ用!$A$11:$Q$488,10,FALSE)</f>
        <v>1.1800000000000002</v>
      </c>
      <c r="K27" s="200">
        <f>VLOOKUP($A27,元データ用!$A$11:$Q$488,11,FALSE)</f>
        <v>0</v>
      </c>
      <c r="L27" s="200">
        <f>VLOOKUP($A27,元データ用!$A$11:$Q$488,12,FALSE)</f>
        <v>0.22</v>
      </c>
      <c r="M27" s="200">
        <f>VLOOKUP($A27,元データ用!$A$11:$Q$488,15,FALSE)</f>
        <v>0.15</v>
      </c>
      <c r="N27" s="201">
        <f t="shared" si="1"/>
        <v>0.37</v>
      </c>
      <c r="O27" s="202">
        <f t="shared" si="2"/>
        <v>-5.1282051282051322</v>
      </c>
    </row>
    <row r="28" spans="1:15" s="203" customFormat="1" ht="15" customHeight="1">
      <c r="A28" s="211" t="s">
        <v>447</v>
      </c>
      <c r="B28" s="212" t="s">
        <v>448</v>
      </c>
      <c r="C28" s="197" t="s">
        <v>9</v>
      </c>
      <c r="D28" s="198" t="s">
        <v>397</v>
      </c>
      <c r="E28" s="199" t="str">
        <f>VLOOKUP($A28,元データ用!$A$11:$Q$488,3,FALSE)</f>
        <v>pink, double</v>
      </c>
      <c r="F28" s="200">
        <f>VLOOKUP($A28,元データ用!$A$11:$Q$488,4,FALSE)</f>
        <v>0</v>
      </c>
      <c r="G28" s="200">
        <f>VLOOKUP($A28,元データ用!$A$11:$Q$488,5,FALSE)</f>
        <v>0</v>
      </c>
      <c r="H28" s="200">
        <f>VLOOKUP($A28,元データ用!$A$11:$Q$488,8,FALSE)</f>
        <v>0.03</v>
      </c>
      <c r="I28" s="201">
        <f t="shared" si="0"/>
        <v>0.03</v>
      </c>
      <c r="J28" s="199">
        <f>VLOOKUP($A28,元データ用!$A$11:$Q$488,10,FALSE)</f>
        <v>0.97</v>
      </c>
      <c r="K28" s="200">
        <f>VLOOKUP($A28,元データ用!$A$11:$Q$488,11,FALSE)</f>
        <v>0</v>
      </c>
      <c r="L28" s="200">
        <f>VLOOKUP($A28,元データ用!$A$11:$Q$488,12,FALSE)</f>
        <v>0</v>
      </c>
      <c r="M28" s="200">
        <f>VLOOKUP($A28,元データ用!$A$11:$Q$488,15,FALSE)</f>
        <v>0.22</v>
      </c>
      <c r="N28" s="201">
        <f t="shared" si="1"/>
        <v>0.22</v>
      </c>
      <c r="O28" s="202">
        <f t="shared" si="2"/>
        <v>633.33333333333337</v>
      </c>
    </row>
    <row r="29" spans="1:15" s="203" customFormat="1" ht="15" customHeight="1">
      <c r="A29" s="211" t="s">
        <v>984</v>
      </c>
      <c r="B29" s="214" t="s">
        <v>985</v>
      </c>
      <c r="C29" s="197" t="s">
        <v>9</v>
      </c>
      <c r="D29" s="198" t="s">
        <v>560</v>
      </c>
      <c r="E29" s="199" t="str">
        <f>VLOOKUP($A29,元データ用!$A$11:$Q$488,3,FALSE)</f>
        <v>red, double</v>
      </c>
      <c r="F29" s="200">
        <f>VLOOKUP($A29,元データ用!$A$11:$Q$488,4,FALSE)</f>
        <v>0</v>
      </c>
      <c r="G29" s="200">
        <f>VLOOKUP($A29,元データ用!$A$11:$Q$488,5,FALSE)</f>
        <v>7.0000000000000007E-2</v>
      </c>
      <c r="H29" s="200">
        <f>VLOOKUP($A29,元データ用!$A$11:$Q$488,8,FALSE)</f>
        <v>0.57999999999999996</v>
      </c>
      <c r="I29" s="201">
        <f t="shared" si="0"/>
        <v>0.64999999999999991</v>
      </c>
      <c r="J29" s="199">
        <f>VLOOKUP($A29,元データ用!$A$11:$Q$488,10,FALSE)</f>
        <v>2.5299999999999998</v>
      </c>
      <c r="K29" s="200">
        <f>VLOOKUP($A29,元データ用!$A$11:$Q$488,11,FALSE)</f>
        <v>0</v>
      </c>
      <c r="L29" s="200">
        <f>VLOOKUP($A29,元データ用!$A$11:$Q$488,12,FALSE)</f>
        <v>0</v>
      </c>
      <c r="M29" s="200">
        <f>VLOOKUP($A29,元データ用!$A$11:$Q$488,15,FALSE)</f>
        <v>0.66</v>
      </c>
      <c r="N29" s="201">
        <f t="shared" si="1"/>
        <v>0.66</v>
      </c>
      <c r="O29" s="202">
        <f t="shared" si="2"/>
        <v>1.5384615384615552</v>
      </c>
    </row>
    <row r="30" spans="1:15" s="67" customFormat="1" ht="15" customHeight="1">
      <c r="A30" s="211" t="s">
        <v>952</v>
      </c>
      <c r="B30" s="214" t="s">
        <v>953</v>
      </c>
      <c r="C30" s="197" t="s">
        <v>9</v>
      </c>
      <c r="D30" s="198" t="s">
        <v>560</v>
      </c>
      <c r="E30" s="199" t="str">
        <f>VLOOKUP($A30,元データ用!$A$11:$Q$488,3,FALSE)</f>
        <v>red, double</v>
      </c>
      <c r="F30" s="200">
        <f>VLOOKUP($A30,元データ用!$A$11:$Q$488,4,FALSE)</f>
        <v>0</v>
      </c>
      <c r="G30" s="200">
        <f>VLOOKUP($A30,元データ用!$A$11:$Q$488,5,FALSE)</f>
        <v>0</v>
      </c>
      <c r="H30" s="200">
        <f>VLOOKUP($A30,元データ用!$A$11:$Q$488,8,FALSE)</f>
        <v>0.2</v>
      </c>
      <c r="I30" s="201">
        <f t="shared" si="0"/>
        <v>0.2</v>
      </c>
      <c r="J30" s="199">
        <f>VLOOKUP($A30,元データ用!$A$11:$Q$488,10,FALSE)</f>
        <v>2.4900000000000002</v>
      </c>
      <c r="K30" s="200">
        <f>VLOOKUP($A30,元データ用!$A$11:$Q$488,11,FALSE)</f>
        <v>0</v>
      </c>
      <c r="L30" s="200">
        <f>VLOOKUP($A30,元データ用!$A$11:$Q$488,12,FALSE)</f>
        <v>0</v>
      </c>
      <c r="M30" s="200">
        <f>VLOOKUP($A30,元データ用!$A$11:$Q$488,15,FALSE)</f>
        <v>0</v>
      </c>
      <c r="N30" s="201">
        <f t="shared" si="1"/>
        <v>0</v>
      </c>
      <c r="O30" s="202">
        <f t="shared" si="2"/>
        <v>-100</v>
      </c>
    </row>
    <row r="31" spans="1:15" s="67" customFormat="1" ht="15" customHeight="1">
      <c r="A31" s="211" t="s">
        <v>1032</v>
      </c>
      <c r="B31" s="212" t="s">
        <v>1033</v>
      </c>
      <c r="C31" s="197" t="s">
        <v>9</v>
      </c>
      <c r="D31" s="198" t="s">
        <v>558</v>
      </c>
      <c r="E31" s="199" t="str">
        <f>VLOOKUP($A31,元データ用!$A$11:$Q$488,3,FALSE)</f>
        <v>white, double</v>
      </c>
      <c r="F31" s="200">
        <f>VLOOKUP($A31,元データ用!$A$11:$Q$488,4,FALSE)</f>
        <v>0</v>
      </c>
      <c r="G31" s="200">
        <f>VLOOKUP($A31,元データ用!$A$11:$Q$488,5,FALSE)</f>
        <v>0</v>
      </c>
      <c r="H31" s="200">
        <f>VLOOKUP($A31,元データ用!$A$11:$Q$488,8,FALSE)</f>
        <v>0.35</v>
      </c>
      <c r="I31" s="201">
        <f t="shared" si="0"/>
        <v>0.35</v>
      </c>
      <c r="J31" s="199">
        <f>VLOOKUP($A31,元データ用!$A$11:$Q$488,10,FALSE)</f>
        <v>2.34</v>
      </c>
      <c r="K31" s="200">
        <f>VLOOKUP($A31,元データ用!$A$11:$Q$488,11,FALSE)</f>
        <v>0</v>
      </c>
      <c r="L31" s="200">
        <f>VLOOKUP($A31,元データ用!$A$11:$Q$488,12,FALSE)</f>
        <v>0</v>
      </c>
      <c r="M31" s="200">
        <f>VLOOKUP($A31,元データ用!$A$11:$Q$488,15,FALSE)</f>
        <v>0.3</v>
      </c>
      <c r="N31" s="201">
        <f t="shared" si="1"/>
        <v>0.3</v>
      </c>
      <c r="O31" s="202">
        <f t="shared" si="2"/>
        <v>-14.285714285714279</v>
      </c>
    </row>
    <row r="32" spans="1:15" s="67" customFormat="1" ht="15" customHeight="1">
      <c r="A32" s="211" t="s">
        <v>751</v>
      </c>
      <c r="B32" s="212" t="s">
        <v>752</v>
      </c>
      <c r="C32" s="197" t="s">
        <v>9</v>
      </c>
      <c r="D32" s="198" t="s">
        <v>397</v>
      </c>
      <c r="E32" s="199" t="str">
        <f>VLOOKUP($A32,元データ用!$A$11:$Q$488,3,FALSE)</f>
        <v>pink, double</v>
      </c>
      <c r="F32" s="200">
        <f>VLOOKUP($A32,元データ用!$A$11:$Q$488,4,FALSE)</f>
        <v>0</v>
      </c>
      <c r="G32" s="200">
        <f>VLOOKUP($A32,元データ用!$A$11:$Q$488,5,FALSE)</f>
        <v>0</v>
      </c>
      <c r="H32" s="200">
        <f>VLOOKUP($A32,元データ用!$A$11:$Q$488,8,FALSE)</f>
        <v>0</v>
      </c>
      <c r="I32" s="201">
        <f t="shared" si="0"/>
        <v>0</v>
      </c>
      <c r="J32" s="199">
        <f>VLOOKUP($A32,元データ用!$A$11:$Q$488,10,FALSE)</f>
        <v>0.52</v>
      </c>
      <c r="K32" s="200">
        <f>VLOOKUP($A32,元データ用!$A$11:$Q$488,11,FALSE)</f>
        <v>0</v>
      </c>
      <c r="L32" s="200">
        <f>VLOOKUP($A32,元データ用!$A$11:$Q$488,12,FALSE)</f>
        <v>0</v>
      </c>
      <c r="M32" s="200">
        <f>VLOOKUP($A32,元データ用!$A$11:$Q$488,15,FALSE)</f>
        <v>0</v>
      </c>
      <c r="N32" s="201">
        <f t="shared" si="1"/>
        <v>0</v>
      </c>
      <c r="O32" s="202" t="e">
        <f t="shared" si="2"/>
        <v>#DIV/0!</v>
      </c>
    </row>
    <row r="33" spans="1:15" s="67" customFormat="1" ht="15" customHeight="1">
      <c r="A33" s="211" t="s">
        <v>528</v>
      </c>
      <c r="B33" s="214" t="s">
        <v>566</v>
      </c>
      <c r="C33" s="197" t="s">
        <v>11</v>
      </c>
      <c r="D33" s="198" t="s">
        <v>863</v>
      </c>
      <c r="E33" s="199" t="e">
        <f>VLOOKUP($A33,元データ用!$A$11:$Q$488,3,FALSE)</f>
        <v>#N/A</v>
      </c>
      <c r="F33" s="200" t="e">
        <f>VLOOKUP($A33,元データ用!$A$11:$Q$488,4,FALSE)</f>
        <v>#N/A</v>
      </c>
      <c r="G33" s="200" t="e">
        <f>VLOOKUP($A33,元データ用!$A$11:$Q$488,5,FALSE)</f>
        <v>#N/A</v>
      </c>
      <c r="H33" s="200" t="e">
        <f>VLOOKUP($A33,元データ用!$A$11:$Q$488,8,FALSE)</f>
        <v>#N/A</v>
      </c>
      <c r="I33" s="201" t="e">
        <f t="shared" si="0"/>
        <v>#N/A</v>
      </c>
      <c r="J33" s="199" t="e">
        <f>VLOOKUP($A33,元データ用!$A$11:$Q$488,10,FALSE)</f>
        <v>#N/A</v>
      </c>
      <c r="K33" s="200" t="e">
        <f>VLOOKUP($A33,元データ用!$A$11:$Q$488,11,FALSE)</f>
        <v>#N/A</v>
      </c>
      <c r="L33" s="200" t="e">
        <f>VLOOKUP($A33,元データ用!$A$11:$Q$488,12,FALSE)</f>
        <v>#N/A</v>
      </c>
      <c r="M33" s="200" t="e">
        <f>VLOOKUP($A33,元データ用!$A$11:$Q$488,15,FALSE)</f>
        <v>#N/A</v>
      </c>
      <c r="N33" s="201" t="e">
        <f t="shared" si="1"/>
        <v>#N/A</v>
      </c>
      <c r="O33" s="202" t="e">
        <f t="shared" si="2"/>
        <v>#N/A</v>
      </c>
    </row>
    <row r="34" spans="1:15" s="203" customFormat="1" ht="15" customHeight="1">
      <c r="A34" s="211" t="s">
        <v>942</v>
      </c>
      <c r="B34" s="214" t="s">
        <v>943</v>
      </c>
      <c r="C34" s="197" t="s">
        <v>9</v>
      </c>
      <c r="D34" s="198" t="s">
        <v>560</v>
      </c>
      <c r="E34" s="199" t="str">
        <f>VLOOKUP($A34,元データ用!$A$11:$Q$488,3,FALSE)</f>
        <v>red, double</v>
      </c>
      <c r="F34" s="200">
        <f>VLOOKUP($A34,元データ用!$A$11:$Q$488,4,FALSE)</f>
        <v>0</v>
      </c>
      <c r="G34" s="200">
        <f>VLOOKUP($A34,元データ用!$A$11:$Q$488,5,FALSE)</f>
        <v>0</v>
      </c>
      <c r="H34" s="200">
        <f>VLOOKUP($A34,元データ用!$A$11:$Q$488,8,FALSE)</f>
        <v>0.02</v>
      </c>
      <c r="I34" s="201">
        <f t="shared" si="0"/>
        <v>0.02</v>
      </c>
      <c r="J34" s="199">
        <f>VLOOKUP($A34,元データ用!$A$11:$Q$488,10,FALSE)</f>
        <v>1.6300000000000001</v>
      </c>
      <c r="K34" s="200">
        <f>VLOOKUP($A34,元データ用!$A$11:$Q$488,11,FALSE)</f>
        <v>0</v>
      </c>
      <c r="L34" s="200">
        <f>VLOOKUP($A34,元データ用!$A$11:$Q$488,12,FALSE)</f>
        <v>0</v>
      </c>
      <c r="M34" s="200">
        <f>VLOOKUP($A34,元データ用!$A$11:$Q$488,15,FALSE)</f>
        <v>0</v>
      </c>
      <c r="N34" s="201">
        <f t="shared" si="1"/>
        <v>0</v>
      </c>
      <c r="O34" s="202">
        <f t="shared" si="2"/>
        <v>-100</v>
      </c>
    </row>
    <row r="35" spans="1:15" s="203" customFormat="1" ht="15" customHeight="1">
      <c r="A35" s="211" t="s">
        <v>1022</v>
      </c>
      <c r="B35" s="214" t="s">
        <v>1023</v>
      </c>
      <c r="C35" s="197" t="s">
        <v>9</v>
      </c>
      <c r="D35" s="198" t="s">
        <v>560</v>
      </c>
      <c r="E35" s="199" t="str">
        <f>VLOOKUP($A35,元データ用!$A$11:$Q$488,3,FALSE)</f>
        <v>red, double</v>
      </c>
      <c r="F35" s="200">
        <f>VLOOKUP($A35,元データ用!$A$11:$Q$488,4,FALSE)</f>
        <v>0</v>
      </c>
      <c r="G35" s="200">
        <f>VLOOKUP($A35,元データ用!$A$11:$Q$488,5,FALSE)</f>
        <v>0</v>
      </c>
      <c r="H35" s="200">
        <f>VLOOKUP($A35,元データ用!$A$11:$Q$488,8,FALSE)</f>
        <v>0.28999999999999998</v>
      </c>
      <c r="I35" s="201">
        <f t="shared" si="0"/>
        <v>0.28999999999999998</v>
      </c>
      <c r="J35" s="199">
        <f>VLOOKUP($A35,元データ用!$A$11:$Q$488,10,FALSE)</f>
        <v>1.72</v>
      </c>
      <c r="K35" s="200">
        <f>VLOOKUP($A35,元データ用!$A$11:$Q$488,11,FALSE)</f>
        <v>0</v>
      </c>
      <c r="L35" s="200">
        <f>VLOOKUP($A35,元データ用!$A$11:$Q$488,12,FALSE)</f>
        <v>0.11</v>
      </c>
      <c r="M35" s="200">
        <f>VLOOKUP($A35,元データ用!$A$11:$Q$488,15,FALSE)</f>
        <v>1.9</v>
      </c>
      <c r="N35" s="201">
        <f t="shared" si="1"/>
        <v>2.0099999999999998</v>
      </c>
      <c r="O35" s="202">
        <f t="shared" si="2"/>
        <v>593.10344827586198</v>
      </c>
    </row>
    <row r="36" spans="1:15" s="203" customFormat="1" ht="15" customHeight="1">
      <c r="A36" s="211" t="s">
        <v>962</v>
      </c>
      <c r="B36" s="214" t="s">
        <v>963</v>
      </c>
      <c r="C36" s="197" t="s">
        <v>9</v>
      </c>
      <c r="D36" s="198" t="s">
        <v>560</v>
      </c>
      <c r="E36" s="199" t="str">
        <f>VLOOKUP($A36,元データ用!$A$11:$Q$488,3,FALSE)</f>
        <v>red, double</v>
      </c>
      <c r="F36" s="200">
        <f>VLOOKUP($A36,元データ用!$A$11:$Q$488,4,FALSE)</f>
        <v>0</v>
      </c>
      <c r="G36" s="200">
        <f>VLOOKUP($A36,元データ用!$A$11:$Q$488,5,FALSE)</f>
        <v>0</v>
      </c>
      <c r="H36" s="200">
        <f>VLOOKUP($A36,元データ用!$A$11:$Q$488,8,FALSE)</f>
        <v>7.0000000000000007E-2</v>
      </c>
      <c r="I36" s="201">
        <f t="shared" ref="I36:I67" si="3">G36+H36</f>
        <v>7.0000000000000007E-2</v>
      </c>
      <c r="J36" s="199">
        <f>VLOOKUP($A36,元データ用!$A$11:$Q$488,10,FALSE)</f>
        <v>1.71</v>
      </c>
      <c r="K36" s="200">
        <f>VLOOKUP($A36,元データ用!$A$11:$Q$488,11,FALSE)</f>
        <v>0</v>
      </c>
      <c r="L36" s="200">
        <f>VLOOKUP($A36,元データ用!$A$11:$Q$488,12,FALSE)</f>
        <v>0</v>
      </c>
      <c r="M36" s="200">
        <f>VLOOKUP($A36,元データ用!$A$11:$Q$488,15,FALSE)</f>
        <v>0.48</v>
      </c>
      <c r="N36" s="201">
        <f t="shared" ref="N36:N67" si="4">L36+M36</f>
        <v>0.48</v>
      </c>
      <c r="O36" s="202">
        <f t="shared" ref="O36:O67" si="5">((N36/I36)-1)*100</f>
        <v>585.71428571428555</v>
      </c>
    </row>
    <row r="37" spans="1:15" s="203" customFormat="1" ht="15" customHeight="1">
      <c r="A37" s="211" t="s">
        <v>1034</v>
      </c>
      <c r="B37" s="212" t="s">
        <v>1035</v>
      </c>
      <c r="C37" s="197" t="s">
        <v>9</v>
      </c>
      <c r="D37" s="198" t="s">
        <v>558</v>
      </c>
      <c r="E37" s="199" t="str">
        <f>VLOOKUP($A37,元データ用!$A$11:$Q$488,3,FALSE)</f>
        <v>white, double</v>
      </c>
      <c r="F37" s="200">
        <f>VLOOKUP($A37,元データ用!$A$11:$Q$488,4,FALSE)</f>
        <v>0</v>
      </c>
      <c r="G37" s="200">
        <f>VLOOKUP($A37,元データ用!$A$11:$Q$488,5,FALSE)</f>
        <v>0</v>
      </c>
      <c r="H37" s="200">
        <f>VLOOKUP($A37,元データ用!$A$11:$Q$488,8,FALSE)</f>
        <v>0.12</v>
      </c>
      <c r="I37" s="201">
        <f t="shared" si="3"/>
        <v>0.12</v>
      </c>
      <c r="J37" s="199">
        <f>VLOOKUP($A37,元データ用!$A$11:$Q$488,10,FALSE)</f>
        <v>3.1</v>
      </c>
      <c r="K37" s="200">
        <f>VLOOKUP($A37,元データ用!$A$11:$Q$488,11,FALSE)</f>
        <v>0</v>
      </c>
      <c r="L37" s="200">
        <f>VLOOKUP($A37,元データ用!$A$11:$Q$488,12,FALSE)</f>
        <v>0.03</v>
      </c>
      <c r="M37" s="200">
        <f>VLOOKUP($A37,元データ用!$A$11:$Q$488,15,FALSE)</f>
        <v>0.49</v>
      </c>
      <c r="N37" s="201">
        <f t="shared" si="4"/>
        <v>0.52</v>
      </c>
      <c r="O37" s="202">
        <f t="shared" si="5"/>
        <v>333.33333333333337</v>
      </c>
    </row>
    <row r="38" spans="1:15" s="203" customFormat="1" ht="15" customHeight="1">
      <c r="A38" s="211" t="s">
        <v>794</v>
      </c>
      <c r="B38" s="214" t="s">
        <v>1128</v>
      </c>
      <c r="C38" s="197" t="s">
        <v>9</v>
      </c>
      <c r="D38" s="198" t="s">
        <v>560</v>
      </c>
      <c r="E38" s="199" t="str">
        <f>VLOOKUP($A38,元データ用!$A$11:$Q$488,3,FALSE)</f>
        <v>red, double</v>
      </c>
      <c r="F38" s="200">
        <f>VLOOKUP($A38,元データ用!$A$11:$Q$488,4,FALSE)</f>
        <v>0</v>
      </c>
      <c r="G38" s="200">
        <f>VLOOKUP($A38,元データ用!$A$11:$Q$488,5,FALSE)</f>
        <v>0</v>
      </c>
      <c r="H38" s="200">
        <f>VLOOKUP($A38,元データ用!$A$11:$Q$488,8,FALSE)</f>
        <v>0</v>
      </c>
      <c r="I38" s="201">
        <f t="shared" si="3"/>
        <v>0</v>
      </c>
      <c r="J38" s="199">
        <f>VLOOKUP($A38,元データ用!$A$11:$Q$488,10,FALSE)</f>
        <v>0.81</v>
      </c>
      <c r="K38" s="200">
        <f>VLOOKUP($A38,元データ用!$A$11:$Q$488,11,FALSE)</f>
        <v>0</v>
      </c>
      <c r="L38" s="200">
        <f>VLOOKUP($A38,元データ用!$A$11:$Q$488,12,FALSE)</f>
        <v>0</v>
      </c>
      <c r="M38" s="200">
        <f>VLOOKUP($A38,元データ用!$A$11:$Q$488,15,FALSE)</f>
        <v>0</v>
      </c>
      <c r="N38" s="201">
        <f t="shared" si="4"/>
        <v>0</v>
      </c>
      <c r="O38" s="202" t="e">
        <f t="shared" si="5"/>
        <v>#DIV/0!</v>
      </c>
    </row>
    <row r="39" spans="1:15" s="203" customFormat="1" ht="15" customHeight="1">
      <c r="A39" s="211" t="s">
        <v>745</v>
      </c>
      <c r="B39" s="212" t="s">
        <v>746</v>
      </c>
      <c r="C39" s="197" t="s">
        <v>9</v>
      </c>
      <c r="D39" s="198" t="s">
        <v>397</v>
      </c>
      <c r="E39" s="199" t="str">
        <f>VLOOKUP($A39,元データ用!$A$11:$Q$488,3,FALSE)</f>
        <v>pink, double</v>
      </c>
      <c r="F39" s="200">
        <f>VLOOKUP($A39,元データ用!$A$11:$Q$488,4,FALSE)</f>
        <v>0</v>
      </c>
      <c r="G39" s="200">
        <f>VLOOKUP($A39,元データ用!$A$11:$Q$488,5,FALSE)</f>
        <v>0</v>
      </c>
      <c r="H39" s="200">
        <f>VLOOKUP($A39,元データ用!$A$11:$Q$488,8,FALSE)</f>
        <v>0</v>
      </c>
      <c r="I39" s="201">
        <f t="shared" si="3"/>
        <v>0</v>
      </c>
      <c r="J39" s="199">
        <f>VLOOKUP($A39,元データ用!$A$11:$Q$488,10,FALSE)</f>
        <v>0.6</v>
      </c>
      <c r="K39" s="200">
        <f>VLOOKUP($A39,元データ用!$A$11:$Q$488,11,FALSE)</f>
        <v>0</v>
      </c>
      <c r="L39" s="200">
        <f>VLOOKUP($A39,元データ用!$A$11:$Q$488,12,FALSE)</f>
        <v>0</v>
      </c>
      <c r="M39" s="200">
        <f>VLOOKUP($A39,元データ用!$A$11:$Q$488,15,FALSE)</f>
        <v>0.03</v>
      </c>
      <c r="N39" s="201">
        <f t="shared" si="4"/>
        <v>0.03</v>
      </c>
      <c r="O39" s="202" t="e">
        <f t="shared" si="5"/>
        <v>#DIV/0!</v>
      </c>
    </row>
    <row r="40" spans="1:15" s="203" customFormat="1" ht="15" customHeight="1">
      <c r="A40" s="211" t="s">
        <v>384</v>
      </c>
      <c r="B40" s="212" t="s">
        <v>446</v>
      </c>
      <c r="C40" s="197" t="s">
        <v>9</v>
      </c>
      <c r="D40" s="198" t="s">
        <v>397</v>
      </c>
      <c r="E40" s="199" t="str">
        <f>VLOOKUP($A40,元データ用!$A$11:$Q$488,3,FALSE)</f>
        <v>pink, double</v>
      </c>
      <c r="F40" s="200">
        <f>VLOOKUP($A40,元データ用!$A$11:$Q$488,4,FALSE)</f>
        <v>0</v>
      </c>
      <c r="G40" s="200">
        <f>VLOOKUP($A40,元データ用!$A$11:$Q$488,5,FALSE)</f>
        <v>0</v>
      </c>
      <c r="H40" s="200">
        <f>VLOOKUP($A40,元データ用!$A$11:$Q$488,8,FALSE)</f>
        <v>0</v>
      </c>
      <c r="I40" s="201">
        <f t="shared" si="3"/>
        <v>0</v>
      </c>
      <c r="J40" s="199">
        <f>VLOOKUP($A40,元データ用!$A$11:$Q$488,10,FALSE)</f>
        <v>0.22</v>
      </c>
      <c r="K40" s="200">
        <f>VLOOKUP($A40,元データ用!$A$11:$Q$488,11,FALSE)</f>
        <v>0</v>
      </c>
      <c r="L40" s="200">
        <f>VLOOKUP($A40,元データ用!$A$11:$Q$488,12,FALSE)</f>
        <v>0</v>
      </c>
      <c r="M40" s="200">
        <f>VLOOKUP($A40,元データ用!$A$11:$Q$488,15,FALSE)</f>
        <v>0.06</v>
      </c>
      <c r="N40" s="201">
        <f t="shared" si="4"/>
        <v>0.06</v>
      </c>
      <c r="O40" s="202" t="e">
        <f t="shared" si="5"/>
        <v>#DIV/0!</v>
      </c>
    </row>
    <row r="41" spans="1:15" s="203" customFormat="1" ht="15" customHeight="1">
      <c r="A41" s="211" t="s">
        <v>1056</v>
      </c>
      <c r="B41" s="212" t="s">
        <v>1077</v>
      </c>
      <c r="C41" s="197" t="s">
        <v>904</v>
      </c>
      <c r="D41" s="198" t="s">
        <v>863</v>
      </c>
      <c r="E41" s="199" t="str">
        <f>VLOOKUP($A41,元データ用!$A$11:$Q$488,3,FALSE)</f>
        <v>white, double</v>
      </c>
      <c r="F41" s="200">
        <f>VLOOKUP($A41,元データ用!$A$11:$Q$488,4,FALSE)</f>
        <v>0</v>
      </c>
      <c r="G41" s="200">
        <f>VLOOKUP($A41,元データ用!$A$11:$Q$488,5,FALSE)</f>
        <v>0</v>
      </c>
      <c r="H41" s="200">
        <f>VLOOKUP($A41,元データ用!$A$11:$Q$488,8,FALSE)</f>
        <v>0.06</v>
      </c>
      <c r="I41" s="201">
        <f t="shared" si="3"/>
        <v>0.06</v>
      </c>
      <c r="J41" s="199">
        <f>VLOOKUP($A41,元データ用!$A$11:$Q$488,10,FALSE)</f>
        <v>1.3800000000000001</v>
      </c>
      <c r="K41" s="200">
        <f>VLOOKUP($A41,元データ用!$A$11:$Q$488,11,FALSE)</f>
        <v>0</v>
      </c>
      <c r="L41" s="200">
        <f>VLOOKUP($A41,元データ用!$A$11:$Q$488,12,FALSE)</f>
        <v>0.02</v>
      </c>
      <c r="M41" s="200">
        <f>VLOOKUP($A41,元データ用!$A$11:$Q$488,15,FALSE)</f>
        <v>0.41</v>
      </c>
      <c r="N41" s="201">
        <f t="shared" si="4"/>
        <v>0.43</v>
      </c>
      <c r="O41" s="202">
        <f t="shared" si="5"/>
        <v>616.66666666666674</v>
      </c>
    </row>
    <row r="42" spans="1:15" s="203" customFormat="1" ht="15" customHeight="1">
      <c r="A42" s="211" t="s">
        <v>956</v>
      </c>
      <c r="B42" s="212" t="s">
        <v>957</v>
      </c>
      <c r="C42" s="197" t="s">
        <v>9</v>
      </c>
      <c r="D42" s="198" t="s">
        <v>558</v>
      </c>
      <c r="E42" s="199" t="str">
        <f>VLOOKUP($A42,元データ用!$A$11:$Q$488,3,FALSE)</f>
        <v>white, double</v>
      </c>
      <c r="F42" s="200">
        <f>VLOOKUP($A42,元データ用!$A$11:$Q$488,4,FALSE)</f>
        <v>0</v>
      </c>
      <c r="G42" s="200">
        <f>VLOOKUP($A42,元データ用!$A$11:$Q$488,5,FALSE)</f>
        <v>0</v>
      </c>
      <c r="H42" s="200">
        <f>VLOOKUP($A42,元データ用!$A$11:$Q$488,8,FALSE)</f>
        <v>0.19</v>
      </c>
      <c r="I42" s="201">
        <f t="shared" si="3"/>
        <v>0.19</v>
      </c>
      <c r="J42" s="199">
        <f>VLOOKUP($A42,元データ用!$A$11:$Q$488,10,FALSE)</f>
        <v>1.17</v>
      </c>
      <c r="K42" s="200">
        <f>VLOOKUP($A42,元データ用!$A$11:$Q$488,11,FALSE)</f>
        <v>0</v>
      </c>
      <c r="L42" s="200">
        <f>VLOOKUP($A42,元データ用!$A$11:$Q$488,12,FALSE)</f>
        <v>0</v>
      </c>
      <c r="M42" s="200">
        <f>VLOOKUP($A42,元データ用!$A$11:$Q$488,15,FALSE)</f>
        <v>0.4</v>
      </c>
      <c r="N42" s="201">
        <f t="shared" si="4"/>
        <v>0.4</v>
      </c>
      <c r="O42" s="202">
        <f t="shared" si="5"/>
        <v>110.52631578947367</v>
      </c>
    </row>
    <row r="43" spans="1:15" s="203" customFormat="1" ht="15" customHeight="1">
      <c r="A43" s="211" t="s">
        <v>996</v>
      </c>
      <c r="B43" s="212" t="s">
        <v>998</v>
      </c>
      <c r="C43" s="197" t="s">
        <v>904</v>
      </c>
      <c r="D43" s="198" t="s">
        <v>1076</v>
      </c>
      <c r="E43" s="199" t="str">
        <f>VLOOKUP($A43,元データ用!$A$11:$Q$488,3,FALSE)</f>
        <v>red, double</v>
      </c>
      <c r="F43" s="200">
        <f>VLOOKUP($A43,元データ用!$A$11:$Q$488,4,FALSE)</f>
        <v>0</v>
      </c>
      <c r="G43" s="200">
        <f>VLOOKUP($A43,元データ用!$A$11:$Q$488,5,FALSE)</f>
        <v>0</v>
      </c>
      <c r="H43" s="200">
        <f>VLOOKUP($A43,元データ用!$A$11:$Q$488,8,FALSE)</f>
        <v>0.3</v>
      </c>
      <c r="I43" s="201">
        <f t="shared" si="3"/>
        <v>0.3</v>
      </c>
      <c r="J43" s="199">
        <f>VLOOKUP($A43,元データ用!$A$11:$Q$488,10,FALSE)</f>
        <v>0.5</v>
      </c>
      <c r="K43" s="200">
        <f>VLOOKUP($A43,元データ用!$A$11:$Q$488,11,FALSE)</f>
        <v>0</v>
      </c>
      <c r="L43" s="200">
        <f>VLOOKUP($A43,元データ用!$A$11:$Q$488,12,FALSE)</f>
        <v>0</v>
      </c>
      <c r="M43" s="200">
        <f>VLOOKUP($A43,元データ用!$A$11:$Q$488,15,FALSE)</f>
        <v>0</v>
      </c>
      <c r="N43" s="201">
        <f t="shared" si="4"/>
        <v>0</v>
      </c>
      <c r="O43" s="202">
        <f t="shared" si="5"/>
        <v>-100</v>
      </c>
    </row>
    <row r="44" spans="1:15" s="203" customFormat="1" ht="15" customHeight="1">
      <c r="A44" s="211" t="s">
        <v>1040</v>
      </c>
      <c r="B44" s="212" t="s">
        <v>1043</v>
      </c>
      <c r="C44" s="197" t="s">
        <v>904</v>
      </c>
      <c r="D44" s="198" t="s">
        <v>905</v>
      </c>
      <c r="E44" s="199" t="str">
        <f>VLOOKUP($A44,元データ用!$A$11:$Q$488,3,FALSE)</f>
        <v>pink, double</v>
      </c>
      <c r="F44" s="200">
        <f>VLOOKUP($A44,元データ用!$A$11:$Q$488,4,FALSE)</f>
        <v>0</v>
      </c>
      <c r="G44" s="200">
        <f>VLOOKUP($A44,元データ用!$A$11:$Q$488,5,FALSE)</f>
        <v>0</v>
      </c>
      <c r="H44" s="200">
        <f>VLOOKUP($A44,元データ用!$A$11:$Q$488,8,FALSE)</f>
        <v>0</v>
      </c>
      <c r="I44" s="201">
        <f t="shared" si="3"/>
        <v>0</v>
      </c>
      <c r="J44" s="199">
        <f>VLOOKUP($A44,元データ用!$A$11:$Q$488,10,FALSE)</f>
        <v>1.34</v>
      </c>
      <c r="K44" s="200">
        <f>VLOOKUP($A44,元データ用!$A$11:$Q$488,11,FALSE)</f>
        <v>0</v>
      </c>
      <c r="L44" s="200">
        <f>VLOOKUP($A44,元データ用!$A$11:$Q$488,12,FALSE)</f>
        <v>0</v>
      </c>
      <c r="M44" s="200">
        <f>VLOOKUP($A44,元データ用!$A$11:$Q$488,15,FALSE)</f>
        <v>0</v>
      </c>
      <c r="N44" s="201">
        <f t="shared" si="4"/>
        <v>0</v>
      </c>
      <c r="O44" s="202" t="e">
        <f t="shared" si="5"/>
        <v>#DIV/0!</v>
      </c>
    </row>
    <row r="45" spans="1:15" s="203" customFormat="1" ht="15" customHeight="1">
      <c r="A45" s="211" t="s">
        <v>994</v>
      </c>
      <c r="B45" s="212" t="s">
        <v>995</v>
      </c>
      <c r="C45" s="197" t="s">
        <v>9</v>
      </c>
      <c r="D45" s="198" t="s">
        <v>558</v>
      </c>
      <c r="E45" s="199" t="str">
        <f>VLOOKUP($A45,元データ用!$A$11:$Q$488,3,FALSE)</f>
        <v>white, double</v>
      </c>
      <c r="F45" s="200">
        <f>VLOOKUP($A45,元データ用!$A$11:$Q$488,4,FALSE)</f>
        <v>0</v>
      </c>
      <c r="G45" s="200">
        <f>VLOOKUP($A45,元データ用!$A$11:$Q$488,5,FALSE)</f>
        <v>0</v>
      </c>
      <c r="H45" s="200">
        <f>VLOOKUP($A45,元データ用!$A$11:$Q$488,8,FALSE)</f>
        <v>0</v>
      </c>
      <c r="I45" s="201">
        <f t="shared" si="3"/>
        <v>0</v>
      </c>
      <c r="J45" s="199">
        <f>VLOOKUP($A45,元データ用!$A$11:$Q$488,10,FALSE)</f>
        <v>0.35</v>
      </c>
      <c r="K45" s="200">
        <f>VLOOKUP($A45,元データ用!$A$11:$Q$488,11,FALSE)</f>
        <v>0</v>
      </c>
      <c r="L45" s="200">
        <f>VLOOKUP($A45,元データ用!$A$11:$Q$488,12,FALSE)</f>
        <v>0</v>
      </c>
      <c r="M45" s="200">
        <f>VLOOKUP($A45,元データ用!$A$11:$Q$488,15,FALSE)</f>
        <v>7.0000000000000007E-2</v>
      </c>
      <c r="N45" s="201">
        <f t="shared" si="4"/>
        <v>7.0000000000000007E-2</v>
      </c>
      <c r="O45" s="202" t="e">
        <f t="shared" si="5"/>
        <v>#DIV/0!</v>
      </c>
    </row>
    <row r="46" spans="1:15" s="203" customFormat="1" ht="15" customHeight="1">
      <c r="A46" s="211" t="s">
        <v>1010</v>
      </c>
      <c r="B46" s="214" t="s">
        <v>1011</v>
      </c>
      <c r="C46" s="197" t="s">
        <v>9</v>
      </c>
      <c r="D46" s="198" t="s">
        <v>560</v>
      </c>
      <c r="E46" s="199" t="str">
        <f>VLOOKUP($A46,元データ用!$A$11:$Q$488,3,FALSE)</f>
        <v>red, double</v>
      </c>
      <c r="F46" s="200">
        <f>VLOOKUP($A46,元データ用!$A$11:$Q$488,4,FALSE)</f>
        <v>0</v>
      </c>
      <c r="G46" s="200">
        <f>VLOOKUP($A46,元データ用!$A$11:$Q$488,5,FALSE)</f>
        <v>0</v>
      </c>
      <c r="H46" s="200">
        <f>VLOOKUP($A46,元データ用!$A$11:$Q$488,8,FALSE)</f>
        <v>0.2</v>
      </c>
      <c r="I46" s="201">
        <f t="shared" si="3"/>
        <v>0.2</v>
      </c>
      <c r="J46" s="199">
        <f>VLOOKUP($A46,元データ用!$A$11:$Q$488,10,FALSE)</f>
        <v>1.31</v>
      </c>
      <c r="K46" s="200">
        <f>VLOOKUP($A46,元データ用!$A$11:$Q$488,11,FALSE)</f>
        <v>0</v>
      </c>
      <c r="L46" s="200">
        <f>VLOOKUP($A46,元データ用!$A$11:$Q$488,12,FALSE)</f>
        <v>0</v>
      </c>
      <c r="M46" s="200">
        <f>VLOOKUP($A46,元データ用!$A$11:$Q$488,15,FALSE)</f>
        <v>0.11</v>
      </c>
      <c r="N46" s="201">
        <f t="shared" si="4"/>
        <v>0.11</v>
      </c>
      <c r="O46" s="202">
        <f t="shared" si="5"/>
        <v>-45.000000000000007</v>
      </c>
    </row>
    <row r="47" spans="1:15" s="203" customFormat="1" ht="15" customHeight="1">
      <c r="A47" s="211" t="s">
        <v>1042</v>
      </c>
      <c r="B47" s="212" t="s">
        <v>1045</v>
      </c>
      <c r="C47" s="197" t="s">
        <v>904</v>
      </c>
      <c r="D47" s="198" t="s">
        <v>863</v>
      </c>
      <c r="E47" s="199" t="str">
        <f>VLOOKUP($A47,元データ用!$A$11:$Q$488,3,FALSE)</f>
        <v>white, double</v>
      </c>
      <c r="F47" s="200">
        <f>VLOOKUP($A47,元データ用!$A$11:$Q$488,4,FALSE)</f>
        <v>0</v>
      </c>
      <c r="G47" s="200">
        <f>VLOOKUP($A47,元データ用!$A$11:$Q$488,5,FALSE)</f>
        <v>0</v>
      </c>
      <c r="H47" s="200">
        <f>VLOOKUP($A47,元データ用!$A$11:$Q$488,8,FALSE)</f>
        <v>0.05</v>
      </c>
      <c r="I47" s="201">
        <f t="shared" si="3"/>
        <v>0.05</v>
      </c>
      <c r="J47" s="199">
        <f>VLOOKUP($A47,元データ用!$A$11:$Q$488,10,FALSE)</f>
        <v>0.93</v>
      </c>
      <c r="K47" s="200">
        <f>VLOOKUP($A47,元データ用!$A$11:$Q$488,11,FALSE)</f>
        <v>0</v>
      </c>
      <c r="L47" s="200">
        <f>VLOOKUP($A47,元データ用!$A$11:$Q$488,12,FALSE)</f>
        <v>0.02</v>
      </c>
      <c r="M47" s="200">
        <f>VLOOKUP($A47,元データ用!$A$11:$Q$488,15,FALSE)</f>
        <v>0</v>
      </c>
      <c r="N47" s="201">
        <f t="shared" si="4"/>
        <v>0.02</v>
      </c>
      <c r="O47" s="202">
        <f t="shared" si="5"/>
        <v>-60.000000000000007</v>
      </c>
    </row>
    <row r="48" spans="1:15" s="203" customFormat="1" ht="15" customHeight="1">
      <c r="A48" s="211" t="s">
        <v>1020</v>
      </c>
      <c r="B48" s="212" t="s">
        <v>1021</v>
      </c>
      <c r="C48" s="197" t="s">
        <v>904</v>
      </c>
      <c r="D48" s="198" t="s">
        <v>905</v>
      </c>
      <c r="E48" s="199" t="str">
        <f>VLOOKUP($A48,元データ用!$A$11:$Q$488,3,FALSE)</f>
        <v>pink, double</v>
      </c>
      <c r="F48" s="200">
        <f>VLOOKUP($A48,元データ用!$A$11:$Q$488,4,FALSE)</f>
        <v>0</v>
      </c>
      <c r="G48" s="200">
        <f>VLOOKUP($A48,元データ用!$A$11:$Q$488,5,FALSE)</f>
        <v>0</v>
      </c>
      <c r="H48" s="200">
        <f>VLOOKUP($A48,元データ用!$A$11:$Q$488,8,FALSE)</f>
        <v>7.0000000000000007E-2</v>
      </c>
      <c r="I48" s="201">
        <f t="shared" si="3"/>
        <v>7.0000000000000007E-2</v>
      </c>
      <c r="J48" s="199">
        <f>VLOOKUP($A48,元データ用!$A$11:$Q$488,10,FALSE)</f>
        <v>0.63000000000000012</v>
      </c>
      <c r="K48" s="200">
        <f>VLOOKUP($A48,元データ用!$A$11:$Q$488,11,FALSE)</f>
        <v>0</v>
      </c>
      <c r="L48" s="200">
        <f>VLOOKUP($A48,元データ用!$A$11:$Q$488,12,FALSE)</f>
        <v>0</v>
      </c>
      <c r="M48" s="200">
        <f>VLOOKUP($A48,元データ用!$A$11:$Q$488,15,FALSE)</f>
        <v>0.15</v>
      </c>
      <c r="N48" s="201">
        <f t="shared" si="4"/>
        <v>0.15</v>
      </c>
      <c r="O48" s="202">
        <f t="shared" si="5"/>
        <v>114.28571428571428</v>
      </c>
    </row>
    <row r="49" spans="1:15" s="203" customFormat="1" ht="15" customHeight="1">
      <c r="A49" s="211" t="s">
        <v>1030</v>
      </c>
      <c r="B49" s="212" t="s">
        <v>1031</v>
      </c>
      <c r="C49" s="197" t="s">
        <v>9</v>
      </c>
      <c r="D49" s="198" t="s">
        <v>558</v>
      </c>
      <c r="E49" s="199" t="str">
        <f>VLOOKUP($A49,元データ用!$A$11:$Q$488,3,FALSE)</f>
        <v>white, double</v>
      </c>
      <c r="F49" s="200">
        <f>VLOOKUP($A49,元データ用!$A$11:$Q$488,4,FALSE)</f>
        <v>0</v>
      </c>
      <c r="G49" s="200">
        <f>VLOOKUP($A49,元データ用!$A$11:$Q$488,5,FALSE)</f>
        <v>0</v>
      </c>
      <c r="H49" s="200">
        <f>VLOOKUP($A49,元データ用!$A$11:$Q$488,8,FALSE)</f>
        <v>0.04</v>
      </c>
      <c r="I49" s="201">
        <f t="shared" si="3"/>
        <v>0.04</v>
      </c>
      <c r="J49" s="199">
        <f>VLOOKUP($A49,元データ用!$A$11:$Q$488,10,FALSE)</f>
        <v>0.84000000000000008</v>
      </c>
      <c r="K49" s="200">
        <f>VLOOKUP($A49,元データ用!$A$11:$Q$488,11,FALSE)</f>
        <v>0</v>
      </c>
      <c r="L49" s="200">
        <f>VLOOKUP($A49,元データ用!$A$11:$Q$488,12,FALSE)</f>
        <v>0.02</v>
      </c>
      <c r="M49" s="200">
        <f>VLOOKUP($A49,元データ用!$A$11:$Q$488,15,FALSE)</f>
        <v>0.44</v>
      </c>
      <c r="N49" s="201">
        <f t="shared" si="4"/>
        <v>0.46</v>
      </c>
      <c r="O49" s="202">
        <f t="shared" si="5"/>
        <v>1050</v>
      </c>
    </row>
    <row r="50" spans="1:15" s="203" customFormat="1" ht="15" customHeight="1">
      <c r="A50" s="211" t="s">
        <v>386</v>
      </c>
      <c r="B50" s="212" t="s">
        <v>451</v>
      </c>
      <c r="C50" s="197" t="s">
        <v>9</v>
      </c>
      <c r="D50" s="198" t="s">
        <v>397</v>
      </c>
      <c r="E50" s="199" t="str">
        <f>VLOOKUP($A50,元データ用!$A$11:$Q$488,3,FALSE)</f>
        <v>pink, double</v>
      </c>
      <c r="F50" s="200">
        <f>VLOOKUP($A50,元データ用!$A$11:$Q$488,4,FALSE)</f>
        <v>0</v>
      </c>
      <c r="G50" s="200">
        <f>VLOOKUP($A50,元データ用!$A$11:$Q$488,5,FALSE)</f>
        <v>0.09</v>
      </c>
      <c r="H50" s="200">
        <f>VLOOKUP($A50,元データ用!$A$11:$Q$488,8,FALSE)</f>
        <v>0.06</v>
      </c>
      <c r="I50" s="201">
        <f t="shared" si="3"/>
        <v>0.15</v>
      </c>
      <c r="J50" s="199">
        <f>VLOOKUP($A50,元データ用!$A$11:$Q$488,10,FALSE)</f>
        <v>0.56000000000000005</v>
      </c>
      <c r="K50" s="200">
        <f>VLOOKUP($A50,元データ用!$A$11:$Q$488,11,FALSE)</f>
        <v>0</v>
      </c>
      <c r="L50" s="200">
        <f>VLOOKUP($A50,元データ用!$A$11:$Q$488,12,FALSE)</f>
        <v>0.2</v>
      </c>
      <c r="M50" s="200">
        <f>VLOOKUP($A50,元データ用!$A$11:$Q$488,15,FALSE)</f>
        <v>0.11</v>
      </c>
      <c r="N50" s="201">
        <f t="shared" si="4"/>
        <v>0.31</v>
      </c>
      <c r="O50" s="202">
        <f t="shared" si="5"/>
        <v>106.66666666666669</v>
      </c>
    </row>
    <row r="51" spans="1:15" s="203" customFormat="1" ht="15" customHeight="1">
      <c r="A51" s="211" t="s">
        <v>743</v>
      </c>
      <c r="B51" s="212" t="s">
        <v>744</v>
      </c>
      <c r="C51" s="197" t="s">
        <v>9</v>
      </c>
      <c r="D51" s="198" t="s">
        <v>397</v>
      </c>
      <c r="E51" s="199" t="str">
        <f>VLOOKUP($A51,元データ用!$A$11:$Q$488,3,FALSE)</f>
        <v>pink, double</v>
      </c>
      <c r="F51" s="200">
        <f>VLOOKUP($A51,元データ用!$A$11:$Q$488,4,FALSE)</f>
        <v>0</v>
      </c>
      <c r="G51" s="200">
        <f>VLOOKUP($A51,元データ用!$A$11:$Q$488,5,FALSE)</f>
        <v>0.12</v>
      </c>
      <c r="H51" s="200">
        <f>VLOOKUP($A51,元データ用!$A$11:$Q$488,8,FALSE)</f>
        <v>0.04</v>
      </c>
      <c r="I51" s="201">
        <f t="shared" si="3"/>
        <v>0.16</v>
      </c>
      <c r="J51" s="199">
        <f>VLOOKUP($A51,元データ用!$A$11:$Q$488,10,FALSE)</f>
        <v>0.88</v>
      </c>
      <c r="K51" s="200">
        <f>VLOOKUP($A51,元データ用!$A$11:$Q$488,11,FALSE)</f>
        <v>0</v>
      </c>
      <c r="L51" s="200">
        <f>VLOOKUP($A51,元データ用!$A$11:$Q$488,12,FALSE)</f>
        <v>0.2</v>
      </c>
      <c r="M51" s="200">
        <f>VLOOKUP($A51,元データ用!$A$11:$Q$488,15,FALSE)</f>
        <v>0.11</v>
      </c>
      <c r="N51" s="201">
        <f t="shared" si="4"/>
        <v>0.31</v>
      </c>
      <c r="O51" s="202">
        <f t="shared" si="5"/>
        <v>93.75</v>
      </c>
    </row>
    <row r="52" spans="1:15" s="203" customFormat="1" ht="15" customHeight="1">
      <c r="A52" s="211" t="s">
        <v>700</v>
      </c>
      <c r="B52" s="212" t="s">
        <v>701</v>
      </c>
      <c r="C52" s="197" t="s">
        <v>9</v>
      </c>
      <c r="D52" s="198" t="s">
        <v>397</v>
      </c>
      <c r="E52" s="199" t="str">
        <f>VLOOKUP($A52,元データ用!$A$11:$Q$488,3,FALSE)</f>
        <v>pink, double</v>
      </c>
      <c r="F52" s="200">
        <f>VLOOKUP($A52,元データ用!$A$11:$Q$488,4,FALSE)</f>
        <v>0</v>
      </c>
      <c r="G52" s="200">
        <f>VLOOKUP($A52,元データ用!$A$11:$Q$488,5,FALSE)</f>
        <v>0</v>
      </c>
      <c r="H52" s="200">
        <f>VLOOKUP($A52,元データ用!$A$11:$Q$488,8,FALSE)</f>
        <v>0</v>
      </c>
      <c r="I52" s="201">
        <f t="shared" si="3"/>
        <v>0</v>
      </c>
      <c r="J52" s="199">
        <f>VLOOKUP($A52,元データ用!$A$11:$Q$488,10,FALSE)</f>
        <v>0.28000000000000003</v>
      </c>
      <c r="K52" s="200">
        <f>VLOOKUP($A52,元データ用!$A$11:$Q$488,11,FALSE)</f>
        <v>0</v>
      </c>
      <c r="L52" s="200">
        <f>VLOOKUP($A52,元データ用!$A$11:$Q$488,12,FALSE)</f>
        <v>0</v>
      </c>
      <c r="M52" s="200">
        <f>VLOOKUP($A52,元データ用!$A$11:$Q$488,15,FALSE)</f>
        <v>0</v>
      </c>
      <c r="N52" s="201">
        <f t="shared" si="4"/>
        <v>0</v>
      </c>
      <c r="O52" s="202" t="e">
        <f t="shared" si="5"/>
        <v>#DIV/0!</v>
      </c>
    </row>
    <row r="53" spans="1:15" s="128" customFormat="1" ht="15" customHeight="1">
      <c r="A53" s="211" t="s">
        <v>928</v>
      </c>
      <c r="B53" s="212" t="s">
        <v>929</v>
      </c>
      <c r="C53" s="197" t="s">
        <v>9</v>
      </c>
      <c r="D53" s="198" t="s">
        <v>558</v>
      </c>
      <c r="E53" s="199" t="str">
        <f>VLOOKUP($A53,元データ用!$A$11:$Q$488,3,FALSE)</f>
        <v>white, double</v>
      </c>
      <c r="F53" s="200">
        <f>VLOOKUP($A53,元データ用!$A$11:$Q$488,4,FALSE)</f>
        <v>0</v>
      </c>
      <c r="G53" s="200">
        <f>VLOOKUP($A53,元データ用!$A$11:$Q$488,5,FALSE)</f>
        <v>0</v>
      </c>
      <c r="H53" s="200">
        <f>VLOOKUP($A53,元データ用!$A$11:$Q$488,8,FALSE)</f>
        <v>0.08</v>
      </c>
      <c r="I53" s="201">
        <f t="shared" si="3"/>
        <v>0.08</v>
      </c>
      <c r="J53" s="199">
        <f>VLOOKUP($A53,元データ用!$A$11:$Q$488,10,FALSE)</f>
        <v>1.03</v>
      </c>
      <c r="K53" s="200">
        <f>VLOOKUP($A53,元データ用!$A$11:$Q$488,11,FALSE)</f>
        <v>0</v>
      </c>
      <c r="L53" s="200">
        <f>VLOOKUP($A53,元データ用!$A$11:$Q$488,12,FALSE)</f>
        <v>0</v>
      </c>
      <c r="M53" s="200">
        <f>VLOOKUP($A53,元データ用!$A$11:$Q$488,15,FALSE)</f>
        <v>0.22</v>
      </c>
      <c r="N53" s="201">
        <f t="shared" si="4"/>
        <v>0.22</v>
      </c>
      <c r="O53" s="202">
        <f t="shared" si="5"/>
        <v>175</v>
      </c>
    </row>
    <row r="54" spans="1:15" s="128" customFormat="1" ht="15" customHeight="1">
      <c r="A54" s="211" t="s">
        <v>935</v>
      </c>
      <c r="B54" s="212" t="s">
        <v>939</v>
      </c>
      <c r="C54" s="197" t="s">
        <v>904</v>
      </c>
      <c r="D54" s="198" t="s">
        <v>905</v>
      </c>
      <c r="E54" s="199" t="str">
        <f>VLOOKUP($A54,元データ用!$A$11:$Q$488,3,FALSE)</f>
        <v>pink, double</v>
      </c>
      <c r="F54" s="200">
        <f>VLOOKUP($A54,元データ用!$A$11:$Q$488,4,FALSE)</f>
        <v>0</v>
      </c>
      <c r="G54" s="200">
        <f>VLOOKUP($A54,元データ用!$A$11:$Q$488,5,FALSE)</f>
        <v>0</v>
      </c>
      <c r="H54" s="200">
        <f>VLOOKUP($A54,元データ用!$A$11:$Q$488,8,FALSE)</f>
        <v>0</v>
      </c>
      <c r="I54" s="201">
        <f t="shared" si="3"/>
        <v>0</v>
      </c>
      <c r="J54" s="199">
        <f>VLOOKUP($A54,元データ用!$A$11:$Q$488,10,FALSE)</f>
        <v>0.8</v>
      </c>
      <c r="K54" s="200">
        <f>VLOOKUP($A54,元データ用!$A$11:$Q$488,11,FALSE)</f>
        <v>0</v>
      </c>
      <c r="L54" s="200">
        <f>VLOOKUP($A54,元データ用!$A$11:$Q$488,12,FALSE)</f>
        <v>0</v>
      </c>
      <c r="M54" s="200">
        <f>VLOOKUP($A54,元データ用!$A$11:$Q$488,15,FALSE)</f>
        <v>0</v>
      </c>
      <c r="N54" s="201">
        <f t="shared" si="4"/>
        <v>0</v>
      </c>
      <c r="O54" s="202" t="e">
        <f t="shared" si="5"/>
        <v>#DIV/0!</v>
      </c>
    </row>
    <row r="55" spans="1:15" s="128" customFormat="1" ht="15" customHeight="1">
      <c r="A55" s="211" t="s">
        <v>587</v>
      </c>
      <c r="B55" s="212" t="s">
        <v>588</v>
      </c>
      <c r="C55" s="197" t="s">
        <v>9</v>
      </c>
      <c r="D55" s="198" t="s">
        <v>558</v>
      </c>
      <c r="E55" s="199" t="str">
        <f>VLOOKUP($A55,元データ用!$A$11:$Q$488,3,FALSE)</f>
        <v>white, double</v>
      </c>
      <c r="F55" s="200">
        <f>VLOOKUP($A55,元データ用!$A$11:$Q$488,4,FALSE)</f>
        <v>0.01</v>
      </c>
      <c r="G55" s="200">
        <f>VLOOKUP($A55,元データ用!$A$11:$Q$488,5,FALSE)</f>
        <v>0.14000000000000001</v>
      </c>
      <c r="H55" s="200">
        <f>VLOOKUP($A55,元データ用!$A$11:$Q$488,8,FALSE)</f>
        <v>0.08</v>
      </c>
      <c r="I55" s="201">
        <f t="shared" si="3"/>
        <v>0.22000000000000003</v>
      </c>
      <c r="J55" s="199">
        <f>VLOOKUP($A55,元データ用!$A$11:$Q$488,10,FALSE)</f>
        <v>0.51</v>
      </c>
      <c r="K55" s="200">
        <f>VLOOKUP($A55,元データ用!$A$11:$Q$488,11,FALSE)</f>
        <v>0</v>
      </c>
      <c r="L55" s="200">
        <f>VLOOKUP($A55,元データ用!$A$11:$Q$488,12,FALSE)</f>
        <v>0.09</v>
      </c>
      <c r="M55" s="200">
        <f>VLOOKUP($A55,元データ用!$A$11:$Q$488,15,FALSE)</f>
        <v>0.02</v>
      </c>
      <c r="N55" s="201">
        <f t="shared" si="4"/>
        <v>0.11</v>
      </c>
      <c r="O55" s="202">
        <f t="shared" si="5"/>
        <v>-50</v>
      </c>
    </row>
    <row r="56" spans="1:15" s="203" customFormat="1" ht="15" customHeight="1">
      <c r="A56" s="211" t="s">
        <v>959</v>
      </c>
      <c r="B56" s="212" t="s">
        <v>961</v>
      </c>
      <c r="C56" s="197" t="s">
        <v>904</v>
      </c>
      <c r="D56" s="198" t="s">
        <v>905</v>
      </c>
      <c r="E56" s="199" t="str">
        <f>VLOOKUP($A56,元データ用!$A$11:$Q$488,3,FALSE)</f>
        <v>pink, double</v>
      </c>
      <c r="F56" s="200">
        <f>VLOOKUP($A56,元データ用!$A$11:$Q$488,4,FALSE)</f>
        <v>0</v>
      </c>
      <c r="G56" s="200">
        <f>VLOOKUP($A56,元データ用!$A$11:$Q$488,5,FALSE)</f>
        <v>0</v>
      </c>
      <c r="H56" s="200">
        <f>VLOOKUP($A56,元データ用!$A$11:$Q$488,8,FALSE)</f>
        <v>0</v>
      </c>
      <c r="I56" s="201">
        <f t="shared" si="3"/>
        <v>0</v>
      </c>
      <c r="J56" s="199">
        <f>VLOOKUP($A56,元データ用!$A$11:$Q$488,10,FALSE)</f>
        <v>0.4</v>
      </c>
      <c r="K56" s="200">
        <f>VLOOKUP($A56,元データ用!$A$11:$Q$488,11,FALSE)</f>
        <v>0</v>
      </c>
      <c r="L56" s="200">
        <f>VLOOKUP($A56,元データ用!$A$11:$Q$488,12,FALSE)</f>
        <v>0</v>
      </c>
      <c r="M56" s="200">
        <f>VLOOKUP($A56,元データ用!$A$11:$Q$488,15,FALSE)</f>
        <v>0</v>
      </c>
      <c r="N56" s="201">
        <f t="shared" si="4"/>
        <v>0</v>
      </c>
      <c r="O56" s="202" t="e">
        <f t="shared" si="5"/>
        <v>#DIV/0!</v>
      </c>
    </row>
    <row r="57" spans="1:15" s="203" customFormat="1" ht="15" customHeight="1">
      <c r="A57" s="211" t="s">
        <v>1006</v>
      </c>
      <c r="B57" s="212" t="s">
        <v>1007</v>
      </c>
      <c r="C57" s="197" t="s">
        <v>9</v>
      </c>
      <c r="D57" s="198" t="s">
        <v>558</v>
      </c>
      <c r="E57" s="199" t="str">
        <f>VLOOKUP($A57,元データ用!$A$11:$Q$488,3,FALSE)</f>
        <v>white, double</v>
      </c>
      <c r="F57" s="200">
        <f>VLOOKUP($A57,元データ用!$A$11:$Q$488,4,FALSE)</f>
        <v>0</v>
      </c>
      <c r="G57" s="200">
        <f>VLOOKUP($A57,元データ用!$A$11:$Q$488,5,FALSE)</f>
        <v>0</v>
      </c>
      <c r="H57" s="200">
        <f>VLOOKUP($A57,元データ用!$A$11:$Q$488,8,FALSE)</f>
        <v>0</v>
      </c>
      <c r="I57" s="201">
        <f t="shared" si="3"/>
        <v>0</v>
      </c>
      <c r="J57" s="199">
        <f>VLOOKUP($A57,元データ用!$A$11:$Q$488,10,FALSE)</f>
        <v>0.17</v>
      </c>
      <c r="K57" s="200">
        <f>VLOOKUP($A57,元データ用!$A$11:$Q$488,11,FALSE)</f>
        <v>0</v>
      </c>
      <c r="L57" s="200">
        <f>VLOOKUP($A57,元データ用!$A$11:$Q$488,12,FALSE)</f>
        <v>0</v>
      </c>
      <c r="M57" s="200">
        <f>VLOOKUP($A57,元データ用!$A$11:$Q$488,15,FALSE)</f>
        <v>0</v>
      </c>
      <c r="N57" s="201">
        <f t="shared" si="4"/>
        <v>0</v>
      </c>
      <c r="O57" s="202" t="e">
        <f t="shared" si="5"/>
        <v>#DIV/0!</v>
      </c>
    </row>
    <row r="58" spans="1:15" s="203" customFormat="1" ht="15" customHeight="1">
      <c r="A58" s="211" t="s">
        <v>571</v>
      </c>
      <c r="B58" s="212" t="s">
        <v>589</v>
      </c>
      <c r="C58" s="197" t="s">
        <v>9</v>
      </c>
      <c r="D58" s="198" t="s">
        <v>558</v>
      </c>
      <c r="E58" s="199" t="str">
        <f>VLOOKUP($A58,元データ用!$A$11:$Q$488,3,FALSE)</f>
        <v>white, double</v>
      </c>
      <c r="F58" s="200">
        <f>VLOOKUP($A58,元データ用!$A$11:$Q$488,4,FALSE)</f>
        <v>0.03</v>
      </c>
      <c r="G58" s="200">
        <f>VLOOKUP($A58,元データ用!$A$11:$Q$488,5,FALSE)</f>
        <v>0</v>
      </c>
      <c r="H58" s="200">
        <f>VLOOKUP($A58,元データ用!$A$11:$Q$488,8,FALSE)</f>
        <v>0.02</v>
      </c>
      <c r="I58" s="201">
        <f t="shared" si="3"/>
        <v>0.02</v>
      </c>
      <c r="J58" s="199">
        <f>VLOOKUP($A58,元データ用!$A$11:$Q$488,10,FALSE)</f>
        <v>0.52</v>
      </c>
      <c r="K58" s="200">
        <f>VLOOKUP($A58,元データ用!$A$11:$Q$488,11,FALSE)</f>
        <v>0.05</v>
      </c>
      <c r="L58" s="200">
        <f>VLOOKUP($A58,元データ用!$A$11:$Q$488,12,FALSE)</f>
        <v>0</v>
      </c>
      <c r="M58" s="200">
        <f>VLOOKUP($A58,元データ用!$A$11:$Q$488,15,FALSE)</f>
        <v>0</v>
      </c>
      <c r="N58" s="201">
        <f t="shared" si="4"/>
        <v>0</v>
      </c>
      <c r="O58" s="202">
        <f t="shared" si="5"/>
        <v>-100</v>
      </c>
    </row>
    <row r="59" spans="1:15" s="203" customFormat="1" ht="15" customHeight="1">
      <c r="A59" s="211" t="s">
        <v>992</v>
      </c>
      <c r="B59" s="212" t="s">
        <v>993</v>
      </c>
      <c r="C59" s="197" t="s">
        <v>9</v>
      </c>
      <c r="D59" s="198" t="s">
        <v>397</v>
      </c>
      <c r="E59" s="199" t="str">
        <f>VLOOKUP($A59,元データ用!$A$11:$Q$488,3,FALSE)</f>
        <v>pink, double</v>
      </c>
      <c r="F59" s="200">
        <f>VLOOKUP($A59,元データ用!$A$11:$Q$488,4,FALSE)</f>
        <v>0</v>
      </c>
      <c r="G59" s="200">
        <f>VLOOKUP($A59,元データ用!$A$11:$Q$488,5,FALSE)</f>
        <v>0</v>
      </c>
      <c r="H59" s="200">
        <f>VLOOKUP($A59,元データ用!$A$11:$Q$488,8,FALSE)</f>
        <v>0</v>
      </c>
      <c r="I59" s="201">
        <f t="shared" si="3"/>
        <v>0</v>
      </c>
      <c r="J59" s="199">
        <f>VLOOKUP($A59,元データ用!$A$11:$Q$488,10,FALSE)</f>
        <v>0.2</v>
      </c>
      <c r="K59" s="200">
        <f>VLOOKUP($A59,元データ用!$A$11:$Q$488,11,FALSE)</f>
        <v>0</v>
      </c>
      <c r="L59" s="200">
        <f>VLOOKUP($A59,元データ用!$A$11:$Q$488,12,FALSE)</f>
        <v>0</v>
      </c>
      <c r="M59" s="200">
        <f>VLOOKUP($A59,元データ用!$A$11:$Q$488,15,FALSE)</f>
        <v>0</v>
      </c>
      <c r="N59" s="201">
        <f t="shared" si="4"/>
        <v>0</v>
      </c>
      <c r="O59" s="202" t="e">
        <f t="shared" si="5"/>
        <v>#DIV/0!</v>
      </c>
    </row>
    <row r="60" spans="1:15" s="203" customFormat="1" ht="15" customHeight="1">
      <c r="A60" s="211" t="s">
        <v>747</v>
      </c>
      <c r="B60" s="212" t="s">
        <v>748</v>
      </c>
      <c r="C60" s="197" t="s">
        <v>9</v>
      </c>
      <c r="D60" s="198" t="s">
        <v>397</v>
      </c>
      <c r="E60" s="199" t="str">
        <f>VLOOKUP($A60,元データ用!$A$11:$Q$488,3,FALSE)</f>
        <v>pink, double</v>
      </c>
      <c r="F60" s="200">
        <f>VLOOKUP($A60,元データ用!$A$11:$Q$488,4,FALSE)</f>
        <v>0</v>
      </c>
      <c r="G60" s="200">
        <f>VLOOKUP($A60,元データ用!$A$11:$Q$488,5,FALSE)</f>
        <v>0</v>
      </c>
      <c r="H60" s="200">
        <f>VLOOKUP($A60,元データ用!$A$11:$Q$488,8,FALSE)</f>
        <v>0.04</v>
      </c>
      <c r="I60" s="201">
        <f t="shared" si="3"/>
        <v>0.04</v>
      </c>
      <c r="J60" s="199">
        <f>VLOOKUP($A60,元データ用!$A$11:$Q$488,10,FALSE)</f>
        <v>0.61</v>
      </c>
      <c r="K60" s="200">
        <f>VLOOKUP($A60,元データ用!$A$11:$Q$488,11,FALSE)</f>
        <v>0</v>
      </c>
      <c r="L60" s="200">
        <f>VLOOKUP($A60,元データ用!$A$11:$Q$488,12,FALSE)</f>
        <v>0.04</v>
      </c>
      <c r="M60" s="200">
        <f>VLOOKUP($A60,元データ用!$A$11:$Q$488,15,FALSE)</f>
        <v>0.09</v>
      </c>
      <c r="N60" s="201">
        <f t="shared" si="4"/>
        <v>0.13</v>
      </c>
      <c r="O60" s="202">
        <f t="shared" si="5"/>
        <v>225</v>
      </c>
    </row>
    <row r="61" spans="1:15" s="203" customFormat="1" ht="15" customHeight="1">
      <c r="A61" s="211" t="s">
        <v>974</v>
      </c>
      <c r="B61" s="214" t="s">
        <v>975</v>
      </c>
      <c r="C61" s="197" t="s">
        <v>9</v>
      </c>
      <c r="D61" s="198" t="s">
        <v>560</v>
      </c>
      <c r="E61" s="199" t="str">
        <f>VLOOKUP($A61,元データ用!$A$11:$Q$488,3,FALSE)</f>
        <v>red, double</v>
      </c>
      <c r="F61" s="200">
        <f>VLOOKUP($A61,元データ用!$A$11:$Q$488,4,FALSE)</f>
        <v>0</v>
      </c>
      <c r="G61" s="200">
        <f>VLOOKUP($A61,元データ用!$A$11:$Q$488,5,FALSE)</f>
        <v>0</v>
      </c>
      <c r="H61" s="200">
        <f>VLOOKUP($A61,元データ用!$A$11:$Q$488,8,FALSE)</f>
        <v>0.02</v>
      </c>
      <c r="I61" s="201">
        <f t="shared" si="3"/>
        <v>0.02</v>
      </c>
      <c r="J61" s="199">
        <f>VLOOKUP($A61,元データ用!$A$11:$Q$488,10,FALSE)</f>
        <v>0.34</v>
      </c>
      <c r="K61" s="200">
        <f>VLOOKUP($A61,元データ用!$A$11:$Q$488,11,FALSE)</f>
        <v>0</v>
      </c>
      <c r="L61" s="200">
        <f>VLOOKUP($A61,元データ用!$A$11:$Q$488,12,FALSE)</f>
        <v>0</v>
      </c>
      <c r="M61" s="200">
        <f>VLOOKUP($A61,元データ用!$A$11:$Q$488,15,FALSE)</f>
        <v>0</v>
      </c>
      <c r="N61" s="201">
        <f t="shared" si="4"/>
        <v>0</v>
      </c>
      <c r="O61" s="105">
        <f t="shared" si="5"/>
        <v>-100</v>
      </c>
    </row>
    <row r="62" spans="1:15" s="203" customFormat="1" ht="15" customHeight="1">
      <c r="A62" s="211" t="s">
        <v>919</v>
      </c>
      <c r="B62" s="212" t="s">
        <v>920</v>
      </c>
      <c r="C62" s="197" t="s">
        <v>9</v>
      </c>
      <c r="D62" s="198" t="s">
        <v>397</v>
      </c>
      <c r="E62" s="199" t="str">
        <f>VLOOKUP($A62,元データ用!$A$11:$Q$488,3,FALSE)</f>
        <v>pink, double</v>
      </c>
      <c r="F62" s="200">
        <f>VLOOKUP($A62,元データ用!$A$11:$Q$488,4,FALSE)</f>
        <v>0</v>
      </c>
      <c r="G62" s="200">
        <f>VLOOKUP($A62,元データ用!$A$11:$Q$488,5,FALSE)</f>
        <v>0</v>
      </c>
      <c r="H62" s="200">
        <f>VLOOKUP($A62,元データ用!$A$11:$Q$488,8,FALSE)</f>
        <v>0.08</v>
      </c>
      <c r="I62" s="201">
        <f t="shared" si="3"/>
        <v>0.08</v>
      </c>
      <c r="J62" s="199">
        <f>VLOOKUP($A62,元データ用!$A$11:$Q$488,10,FALSE)</f>
        <v>0.47000000000000003</v>
      </c>
      <c r="K62" s="200">
        <f>VLOOKUP($A62,元データ用!$A$11:$Q$488,11,FALSE)</f>
        <v>0</v>
      </c>
      <c r="L62" s="200">
        <f>VLOOKUP($A62,元データ用!$A$11:$Q$488,12,FALSE)</f>
        <v>0</v>
      </c>
      <c r="M62" s="200">
        <f>VLOOKUP($A62,元データ用!$A$11:$Q$488,15,FALSE)</f>
        <v>0</v>
      </c>
      <c r="N62" s="201">
        <f t="shared" si="4"/>
        <v>0</v>
      </c>
      <c r="O62" s="202">
        <f t="shared" si="5"/>
        <v>-100</v>
      </c>
    </row>
    <row r="63" spans="1:15" s="203" customFormat="1" ht="15" customHeight="1">
      <c r="A63" s="211" t="s">
        <v>742</v>
      </c>
      <c r="B63" s="212" t="s">
        <v>1123</v>
      </c>
      <c r="C63" s="197" t="s">
        <v>9</v>
      </c>
      <c r="D63" s="198" t="s">
        <v>397</v>
      </c>
      <c r="E63" s="199" t="str">
        <f>VLOOKUP($A63,元データ用!$A$11:$Q$488,3,FALSE)</f>
        <v>pink, double</v>
      </c>
      <c r="F63" s="200">
        <f>VLOOKUP($A63,元データ用!$A$11:$Q$488,4,FALSE)</f>
        <v>0</v>
      </c>
      <c r="G63" s="200">
        <f>VLOOKUP($A63,元データ用!$A$11:$Q$488,5,FALSE)</f>
        <v>0</v>
      </c>
      <c r="H63" s="200">
        <f>VLOOKUP($A63,元データ用!$A$11:$Q$488,8,FALSE)</f>
        <v>0.03</v>
      </c>
      <c r="I63" s="201">
        <f t="shared" si="3"/>
        <v>0.03</v>
      </c>
      <c r="J63" s="199">
        <f>VLOOKUP($A63,元データ用!$A$11:$Q$488,10,FALSE)</f>
        <v>0.17</v>
      </c>
      <c r="K63" s="200">
        <f>VLOOKUP($A63,元データ用!$A$11:$Q$488,11,FALSE)</f>
        <v>0</v>
      </c>
      <c r="L63" s="200">
        <f>VLOOKUP($A63,元データ用!$A$11:$Q$488,12,FALSE)</f>
        <v>0</v>
      </c>
      <c r="M63" s="200">
        <f>VLOOKUP($A63,元データ用!$A$11:$Q$488,15,FALSE)</f>
        <v>0</v>
      </c>
      <c r="N63" s="201">
        <f t="shared" si="4"/>
        <v>0</v>
      </c>
      <c r="O63" s="202">
        <f t="shared" si="5"/>
        <v>-100</v>
      </c>
    </row>
    <row r="64" spans="1:15" s="203" customFormat="1" ht="15" customHeight="1">
      <c r="A64" s="211" t="s">
        <v>1038</v>
      </c>
      <c r="B64" s="212" t="s">
        <v>1039</v>
      </c>
      <c r="C64" s="197" t="s">
        <v>9</v>
      </c>
      <c r="D64" s="198" t="s">
        <v>558</v>
      </c>
      <c r="E64" s="199" t="str">
        <f>VLOOKUP($A64,元データ用!$A$11:$Q$488,3,FALSE)</f>
        <v>white, double</v>
      </c>
      <c r="F64" s="200">
        <f>VLOOKUP($A64,元データ用!$A$11:$Q$488,4,FALSE)</f>
        <v>0</v>
      </c>
      <c r="G64" s="200">
        <f>VLOOKUP($A64,元データ用!$A$11:$Q$488,5,FALSE)</f>
        <v>0</v>
      </c>
      <c r="H64" s="200">
        <f>VLOOKUP($A64,元データ用!$A$11:$Q$488,8,FALSE)</f>
        <v>0</v>
      </c>
      <c r="I64" s="201">
        <f t="shared" si="3"/>
        <v>0</v>
      </c>
      <c r="J64" s="199">
        <f>VLOOKUP($A64,元データ用!$A$11:$Q$488,10,FALSE)</f>
        <v>0.49</v>
      </c>
      <c r="K64" s="200">
        <f>VLOOKUP($A64,元データ用!$A$11:$Q$488,11,FALSE)</f>
        <v>0</v>
      </c>
      <c r="L64" s="200">
        <f>VLOOKUP($A64,元データ用!$A$11:$Q$488,12,FALSE)</f>
        <v>0</v>
      </c>
      <c r="M64" s="200">
        <f>VLOOKUP($A64,元データ用!$A$11:$Q$488,15,FALSE)</f>
        <v>0.19</v>
      </c>
      <c r="N64" s="201">
        <f t="shared" si="4"/>
        <v>0.19</v>
      </c>
      <c r="O64" s="202" t="e">
        <f t="shared" si="5"/>
        <v>#DIV/0!</v>
      </c>
    </row>
    <row r="65" spans="1:15" s="203" customFormat="1" ht="15" customHeight="1">
      <c r="A65" s="211" t="s">
        <v>586</v>
      </c>
      <c r="B65" s="212" t="s">
        <v>1122</v>
      </c>
      <c r="C65" s="197" t="s">
        <v>9</v>
      </c>
      <c r="D65" s="198" t="s">
        <v>397</v>
      </c>
      <c r="E65" s="199" t="str">
        <f>VLOOKUP($A65,元データ用!$A$11:$Q$488,3,FALSE)</f>
        <v>pink, double</v>
      </c>
      <c r="F65" s="200">
        <f>VLOOKUP($A65,元データ用!$A$11:$Q$488,4,FALSE)</f>
        <v>0</v>
      </c>
      <c r="G65" s="200">
        <f>VLOOKUP($A65,元データ用!$A$11:$Q$488,5,FALSE)</f>
        <v>0</v>
      </c>
      <c r="H65" s="200">
        <f>VLOOKUP($A65,元データ用!$A$11:$Q$488,8,FALSE)</f>
        <v>0.25</v>
      </c>
      <c r="I65" s="201">
        <f t="shared" si="3"/>
        <v>0.25</v>
      </c>
      <c r="J65" s="199">
        <f>VLOOKUP($A65,元データ用!$A$11:$Q$488,10,FALSE)</f>
        <v>0.84</v>
      </c>
      <c r="K65" s="200">
        <f>VLOOKUP($A65,元データ用!$A$11:$Q$488,11,FALSE)</f>
        <v>0</v>
      </c>
      <c r="L65" s="200">
        <f>VLOOKUP($A65,元データ用!$A$11:$Q$488,12,FALSE)</f>
        <v>0</v>
      </c>
      <c r="M65" s="200">
        <f>VLOOKUP($A65,元データ用!$A$11:$Q$488,15,FALSE)</f>
        <v>0</v>
      </c>
      <c r="N65" s="201">
        <f t="shared" si="4"/>
        <v>0</v>
      </c>
      <c r="O65" s="202">
        <f t="shared" si="5"/>
        <v>-100</v>
      </c>
    </row>
    <row r="66" spans="1:15" s="203" customFormat="1" ht="15" customHeight="1">
      <c r="A66" s="211" t="s">
        <v>980</v>
      </c>
      <c r="B66" s="212" t="s">
        <v>981</v>
      </c>
      <c r="C66" s="197" t="s">
        <v>9</v>
      </c>
      <c r="D66" s="198" t="s">
        <v>397</v>
      </c>
      <c r="E66" s="199" t="str">
        <f>VLOOKUP($A66,元データ用!$A$11:$Q$488,3,FALSE)</f>
        <v>pink, double</v>
      </c>
      <c r="F66" s="200">
        <f>VLOOKUP($A66,元データ用!$A$11:$Q$488,4,FALSE)</f>
        <v>0</v>
      </c>
      <c r="G66" s="200">
        <f>VLOOKUP($A66,元データ用!$A$11:$Q$488,5,FALSE)</f>
        <v>0</v>
      </c>
      <c r="H66" s="200">
        <f>VLOOKUP($A66,元データ用!$A$11:$Q$488,8,FALSE)</f>
        <v>0</v>
      </c>
      <c r="I66" s="201">
        <f t="shared" si="3"/>
        <v>0</v>
      </c>
      <c r="J66" s="199">
        <f>VLOOKUP($A66,元データ用!$A$11:$Q$488,10,FALSE)</f>
        <v>0.4</v>
      </c>
      <c r="K66" s="200">
        <f>VLOOKUP($A66,元データ用!$A$11:$Q$488,11,FALSE)</f>
        <v>0</v>
      </c>
      <c r="L66" s="200">
        <f>VLOOKUP($A66,元データ用!$A$11:$Q$488,12,FALSE)</f>
        <v>0</v>
      </c>
      <c r="M66" s="200">
        <f>VLOOKUP($A66,元データ用!$A$11:$Q$488,15,FALSE)</f>
        <v>0</v>
      </c>
      <c r="N66" s="201">
        <f t="shared" si="4"/>
        <v>0</v>
      </c>
      <c r="O66" s="202" t="e">
        <f t="shared" si="5"/>
        <v>#DIV/0!</v>
      </c>
    </row>
    <row r="67" spans="1:15" s="203" customFormat="1" ht="15" customHeight="1">
      <c r="A67" s="211" t="s">
        <v>972</v>
      </c>
      <c r="B67" s="212" t="s">
        <v>973</v>
      </c>
      <c r="C67" s="197" t="s">
        <v>9</v>
      </c>
      <c r="D67" s="198" t="s">
        <v>558</v>
      </c>
      <c r="E67" s="199" t="str">
        <f>VLOOKUP($A67,元データ用!$A$11:$Q$488,3,FALSE)</f>
        <v>white, double</v>
      </c>
      <c r="F67" s="200">
        <f>VLOOKUP($A67,元データ用!$A$11:$Q$488,4,FALSE)</f>
        <v>0</v>
      </c>
      <c r="G67" s="200">
        <f>VLOOKUP($A67,元データ用!$A$11:$Q$488,5,FALSE)</f>
        <v>0</v>
      </c>
      <c r="H67" s="200">
        <f>VLOOKUP($A67,元データ用!$A$11:$Q$488,8,FALSE)</f>
        <v>7.0000000000000007E-2</v>
      </c>
      <c r="I67" s="201">
        <f t="shared" si="3"/>
        <v>7.0000000000000007E-2</v>
      </c>
      <c r="J67" s="199">
        <f>VLOOKUP($A67,元データ用!$A$11:$Q$488,10,FALSE)</f>
        <v>0.59000000000000008</v>
      </c>
      <c r="K67" s="200">
        <f>VLOOKUP($A67,元データ用!$A$11:$Q$488,11,FALSE)</f>
        <v>0</v>
      </c>
      <c r="L67" s="200">
        <f>VLOOKUP($A67,元データ用!$A$11:$Q$488,12,FALSE)</f>
        <v>0</v>
      </c>
      <c r="M67" s="200">
        <f>VLOOKUP($A67,元データ用!$A$11:$Q$488,15,FALSE)</f>
        <v>0.1</v>
      </c>
      <c r="N67" s="201">
        <f t="shared" si="4"/>
        <v>0.1</v>
      </c>
      <c r="O67" s="202">
        <f t="shared" si="5"/>
        <v>42.857142857142861</v>
      </c>
    </row>
    <row r="68" spans="1:15" s="203" customFormat="1" ht="15" customHeight="1">
      <c r="A68" s="211" t="s">
        <v>1054</v>
      </c>
      <c r="B68" s="212" t="s">
        <v>1055</v>
      </c>
      <c r="C68" s="197" t="s">
        <v>904</v>
      </c>
      <c r="D68" s="198" t="s">
        <v>927</v>
      </c>
      <c r="E68" s="199" t="str">
        <f>VLOOKUP($A68,元データ用!$A$11:$Q$488,3,FALSE)</f>
        <v>white, double</v>
      </c>
      <c r="F68" s="200">
        <f>VLOOKUP($A68,元データ用!$A$11:$Q$488,4,FALSE)</f>
        <v>0</v>
      </c>
      <c r="G68" s="200">
        <f>VLOOKUP($A68,元データ用!$A$11:$Q$488,5,FALSE)</f>
        <v>0</v>
      </c>
      <c r="H68" s="200">
        <f>VLOOKUP($A68,元データ用!$A$11:$Q$488,8,FALSE)</f>
        <v>0.05</v>
      </c>
      <c r="I68" s="201">
        <f t="shared" ref="I68:I99" si="6">G68+H68</f>
        <v>0.05</v>
      </c>
      <c r="J68" s="199">
        <f>VLOOKUP($A68,元データ用!$A$11:$Q$488,10,FALSE)</f>
        <v>0.36</v>
      </c>
      <c r="K68" s="200">
        <f>VLOOKUP($A68,元データ用!$A$11:$Q$488,11,FALSE)</f>
        <v>0</v>
      </c>
      <c r="L68" s="200">
        <f>VLOOKUP($A68,元データ用!$A$11:$Q$488,12,FALSE)</f>
        <v>0.05</v>
      </c>
      <c r="M68" s="200">
        <f>VLOOKUP($A68,元データ用!$A$11:$Q$488,15,FALSE)</f>
        <v>0</v>
      </c>
      <c r="N68" s="201">
        <f t="shared" ref="N68:N99" si="7">L68+M68</f>
        <v>0.05</v>
      </c>
      <c r="O68" s="202">
        <f t="shared" ref="O68:O99" si="8">((N68/I68)-1)*100</f>
        <v>0</v>
      </c>
    </row>
    <row r="69" spans="1:15" s="203" customFormat="1" ht="15" customHeight="1">
      <c r="A69" s="211" t="s">
        <v>986</v>
      </c>
      <c r="B69" s="212" t="s">
        <v>987</v>
      </c>
      <c r="C69" s="197" t="s">
        <v>9</v>
      </c>
      <c r="D69" s="198" t="s">
        <v>397</v>
      </c>
      <c r="E69" s="199" t="str">
        <f>VLOOKUP($A69,元データ用!$A$11:$Q$488,3,FALSE)</f>
        <v>pink, double</v>
      </c>
      <c r="F69" s="200">
        <f>VLOOKUP($A69,元データ用!$A$11:$Q$488,4,FALSE)</f>
        <v>0</v>
      </c>
      <c r="G69" s="200">
        <f>VLOOKUP($A69,元データ用!$A$11:$Q$488,5,FALSE)</f>
        <v>0</v>
      </c>
      <c r="H69" s="200">
        <f>VLOOKUP($A69,元データ用!$A$11:$Q$488,8,FALSE)</f>
        <v>0</v>
      </c>
      <c r="I69" s="201">
        <f t="shared" si="6"/>
        <v>0</v>
      </c>
      <c r="J69" s="199">
        <f>VLOOKUP($A69,元データ用!$A$11:$Q$488,10,FALSE)</f>
        <v>0.02</v>
      </c>
      <c r="K69" s="200">
        <f>VLOOKUP($A69,元データ用!$A$11:$Q$488,11,FALSE)</f>
        <v>0</v>
      </c>
      <c r="L69" s="200">
        <f>VLOOKUP($A69,元データ用!$A$11:$Q$488,12,FALSE)</f>
        <v>0</v>
      </c>
      <c r="M69" s="200">
        <f>VLOOKUP($A69,元データ用!$A$11:$Q$488,15,FALSE)</f>
        <v>0</v>
      </c>
      <c r="N69" s="201">
        <f t="shared" si="7"/>
        <v>0</v>
      </c>
      <c r="O69" s="202" t="e">
        <f t="shared" si="8"/>
        <v>#DIV/0!</v>
      </c>
    </row>
    <row r="70" spans="1:15" s="203" customFormat="1" ht="15" customHeight="1">
      <c r="A70" s="211" t="s">
        <v>923</v>
      </c>
      <c r="B70" s="212" t="s">
        <v>925</v>
      </c>
      <c r="C70" s="197" t="s">
        <v>904</v>
      </c>
      <c r="D70" s="198" t="s">
        <v>927</v>
      </c>
      <c r="E70" s="199" t="str">
        <f>VLOOKUP($A70,元データ用!$A$11:$Q$488,3,FALSE)</f>
        <v>cream/white, double</v>
      </c>
      <c r="F70" s="200">
        <f>VLOOKUP($A70,元データ用!$A$11:$Q$488,4,FALSE)</f>
        <v>0</v>
      </c>
      <c r="G70" s="200">
        <f>VLOOKUP($A70,元データ用!$A$11:$Q$488,5,FALSE)</f>
        <v>0</v>
      </c>
      <c r="H70" s="200">
        <f>VLOOKUP($A70,元データ用!$A$11:$Q$488,8,FALSE)</f>
        <v>0.05</v>
      </c>
      <c r="I70" s="201">
        <f t="shared" si="6"/>
        <v>0.05</v>
      </c>
      <c r="J70" s="199">
        <f>VLOOKUP($A70,元データ用!$A$11:$Q$488,10,FALSE)</f>
        <v>0.19</v>
      </c>
      <c r="K70" s="200">
        <f>VLOOKUP($A70,元データ用!$A$11:$Q$488,11,FALSE)</f>
        <v>0</v>
      </c>
      <c r="L70" s="200">
        <f>VLOOKUP($A70,元データ用!$A$11:$Q$488,12,FALSE)</f>
        <v>0</v>
      </c>
      <c r="M70" s="200">
        <f>VLOOKUP($A70,元データ用!$A$11:$Q$488,15,FALSE)</f>
        <v>0.05</v>
      </c>
      <c r="N70" s="201">
        <f t="shared" si="7"/>
        <v>0.05</v>
      </c>
      <c r="O70" s="202">
        <f t="shared" si="8"/>
        <v>0</v>
      </c>
    </row>
    <row r="71" spans="1:15" s="203" customFormat="1" ht="15" customHeight="1">
      <c r="A71" s="211" t="s">
        <v>1002</v>
      </c>
      <c r="B71" s="212" t="s">
        <v>1003</v>
      </c>
      <c r="C71" s="197" t="s">
        <v>904</v>
      </c>
      <c r="D71" s="198" t="s">
        <v>863</v>
      </c>
      <c r="E71" s="199" t="str">
        <f>VLOOKUP($A71,元データ用!$A$11:$Q$488,3,FALSE)</f>
        <v>white, double</v>
      </c>
      <c r="F71" s="200">
        <f>VLOOKUP($A71,元データ用!$A$11:$Q$488,4,FALSE)</f>
        <v>0</v>
      </c>
      <c r="G71" s="200">
        <f>VLOOKUP($A71,元データ用!$A$11:$Q$488,5,FALSE)</f>
        <v>0</v>
      </c>
      <c r="H71" s="200">
        <f>VLOOKUP($A71,元データ用!$A$11:$Q$488,8,FALSE)</f>
        <v>0</v>
      </c>
      <c r="I71" s="201">
        <f t="shared" si="6"/>
        <v>0</v>
      </c>
      <c r="J71" s="199">
        <f>VLOOKUP($A71,元データ用!$A$11:$Q$488,10,FALSE)</f>
        <v>0.02</v>
      </c>
      <c r="K71" s="200">
        <f>VLOOKUP($A71,元データ用!$A$11:$Q$488,11,FALSE)</f>
        <v>0</v>
      </c>
      <c r="L71" s="200">
        <f>VLOOKUP($A71,元データ用!$A$11:$Q$488,12,FALSE)</f>
        <v>0</v>
      </c>
      <c r="M71" s="200">
        <f>VLOOKUP($A71,元データ用!$A$11:$Q$488,15,FALSE)</f>
        <v>0.04</v>
      </c>
      <c r="N71" s="201">
        <f t="shared" si="7"/>
        <v>0.04</v>
      </c>
      <c r="O71" s="202" t="e">
        <f t="shared" si="8"/>
        <v>#DIV/0!</v>
      </c>
    </row>
    <row r="72" spans="1:15" s="203" customFormat="1" ht="15" customHeight="1">
      <c r="A72" s="211" t="s">
        <v>749</v>
      </c>
      <c r="B72" s="212" t="s">
        <v>750</v>
      </c>
      <c r="C72" s="197" t="s">
        <v>9</v>
      </c>
      <c r="D72" s="198" t="s">
        <v>397</v>
      </c>
      <c r="E72" s="199" t="str">
        <f>VLOOKUP($A72,元データ用!$A$11:$Q$488,3,FALSE)</f>
        <v>pink, double</v>
      </c>
      <c r="F72" s="200">
        <f>VLOOKUP($A72,元データ用!$A$11:$Q$488,4,FALSE)</f>
        <v>0</v>
      </c>
      <c r="G72" s="200">
        <f>VLOOKUP($A72,元データ用!$A$11:$Q$488,5,FALSE)</f>
        <v>0.15</v>
      </c>
      <c r="H72" s="200">
        <f>VLOOKUP($A72,元データ用!$A$11:$Q$488,8,FALSE)</f>
        <v>0</v>
      </c>
      <c r="I72" s="201">
        <f t="shared" si="6"/>
        <v>0.15</v>
      </c>
      <c r="J72" s="199">
        <f>VLOOKUP($A72,元データ用!$A$11:$Q$488,10,FALSE)</f>
        <v>0.51</v>
      </c>
      <c r="K72" s="200">
        <f>VLOOKUP($A72,元データ用!$A$11:$Q$488,11,FALSE)</f>
        <v>0</v>
      </c>
      <c r="L72" s="200">
        <f>VLOOKUP($A72,元データ用!$A$11:$Q$488,12,FALSE)</f>
        <v>0.2</v>
      </c>
      <c r="M72" s="200">
        <f>VLOOKUP($A72,元データ用!$A$11:$Q$488,15,FALSE)</f>
        <v>0</v>
      </c>
      <c r="N72" s="201">
        <f t="shared" si="7"/>
        <v>0.2</v>
      </c>
      <c r="O72" s="202">
        <f t="shared" si="8"/>
        <v>33.33333333333335</v>
      </c>
    </row>
    <row r="73" spans="1:15" s="203" customFormat="1" ht="15" customHeight="1">
      <c r="A73" s="211" t="s">
        <v>1046</v>
      </c>
      <c r="B73" s="214" t="s">
        <v>1047</v>
      </c>
      <c r="C73" s="197" t="s">
        <v>9</v>
      </c>
      <c r="D73" s="198" t="s">
        <v>560</v>
      </c>
      <c r="E73" s="199" t="str">
        <f>VLOOKUP($A73,元データ用!$A$11:$Q$488,3,FALSE)</f>
        <v>red, double</v>
      </c>
      <c r="F73" s="200">
        <f>VLOOKUP($A73,元データ用!$A$11:$Q$488,4,FALSE)</f>
        <v>0</v>
      </c>
      <c r="G73" s="200">
        <f>VLOOKUP($A73,元データ用!$A$11:$Q$488,5,FALSE)</f>
        <v>0</v>
      </c>
      <c r="H73" s="200">
        <f>VLOOKUP($A73,元データ用!$A$11:$Q$488,8,FALSE)</f>
        <v>0.03</v>
      </c>
      <c r="I73" s="201">
        <f t="shared" si="6"/>
        <v>0.03</v>
      </c>
      <c r="J73" s="199">
        <f>VLOOKUP($A73,元データ用!$A$11:$Q$488,10,FALSE)</f>
        <v>0.2</v>
      </c>
      <c r="K73" s="200">
        <f>VLOOKUP($A73,元データ用!$A$11:$Q$488,11,FALSE)</f>
        <v>0</v>
      </c>
      <c r="L73" s="200">
        <f>VLOOKUP($A73,元データ用!$A$11:$Q$488,12,FALSE)</f>
        <v>0</v>
      </c>
      <c r="M73" s="200">
        <f>VLOOKUP($A73,元データ用!$A$11:$Q$488,15,FALSE)</f>
        <v>0.1</v>
      </c>
      <c r="N73" s="201">
        <f t="shared" si="7"/>
        <v>0.1</v>
      </c>
      <c r="O73" s="202">
        <f t="shared" si="8"/>
        <v>233.33333333333334</v>
      </c>
    </row>
    <row r="74" spans="1:15" s="203" customFormat="1" ht="15" customHeight="1">
      <c r="A74" s="211" t="s">
        <v>997</v>
      </c>
      <c r="B74" s="212" t="s">
        <v>999</v>
      </c>
      <c r="C74" s="197" t="s">
        <v>904</v>
      </c>
      <c r="D74" s="198" t="s">
        <v>927</v>
      </c>
      <c r="E74" s="199" t="str">
        <f>VLOOKUP($A74,元データ用!$A$11:$Q$488,3,FALSE)</f>
        <v>pink, double</v>
      </c>
      <c r="F74" s="200">
        <f>VLOOKUP($A74,元データ用!$A$11:$Q$488,4,FALSE)</f>
        <v>0</v>
      </c>
      <c r="G74" s="200">
        <f>VLOOKUP($A74,元データ用!$A$11:$Q$488,5,FALSE)</f>
        <v>0</v>
      </c>
      <c r="H74" s="200">
        <f>VLOOKUP($A74,元データ用!$A$11:$Q$488,8,FALSE)</f>
        <v>0</v>
      </c>
      <c r="I74" s="201">
        <f t="shared" si="6"/>
        <v>0</v>
      </c>
      <c r="J74" s="199">
        <f>VLOOKUP($A74,元データ用!$A$11:$Q$488,10,FALSE)</f>
        <v>0.12</v>
      </c>
      <c r="K74" s="200">
        <f>VLOOKUP($A74,元データ用!$A$11:$Q$488,11,FALSE)</f>
        <v>0</v>
      </c>
      <c r="L74" s="200">
        <f>VLOOKUP($A74,元データ用!$A$11:$Q$488,12,FALSE)</f>
        <v>0.05</v>
      </c>
      <c r="M74" s="200">
        <f>VLOOKUP($A74,元データ用!$A$11:$Q$488,15,FALSE)</f>
        <v>0</v>
      </c>
      <c r="N74" s="201">
        <f t="shared" si="7"/>
        <v>0.05</v>
      </c>
      <c r="O74" s="202" t="e">
        <f t="shared" si="8"/>
        <v>#DIV/0!</v>
      </c>
    </row>
    <row r="75" spans="1:15" s="67" customFormat="1" ht="15" customHeight="1">
      <c r="A75" s="211" t="s">
        <v>1014</v>
      </c>
      <c r="B75" s="212" t="s">
        <v>1015</v>
      </c>
      <c r="C75" s="197" t="s">
        <v>904</v>
      </c>
      <c r="D75" s="198" t="s">
        <v>927</v>
      </c>
      <c r="E75" s="199" t="str">
        <f>VLOOKUP($A75,元データ用!$A$11:$Q$488,3,FALSE)</f>
        <v>white, double</v>
      </c>
      <c r="F75" s="200">
        <f>VLOOKUP($A75,元データ用!$A$11:$Q$488,4,FALSE)</f>
        <v>0</v>
      </c>
      <c r="G75" s="200">
        <f>VLOOKUP($A75,元データ用!$A$11:$Q$488,5,FALSE)</f>
        <v>0</v>
      </c>
      <c r="H75" s="200">
        <f>VLOOKUP($A75,元データ用!$A$11:$Q$488,8,FALSE)</f>
        <v>0.03</v>
      </c>
      <c r="I75" s="201">
        <f t="shared" si="6"/>
        <v>0.03</v>
      </c>
      <c r="J75" s="199">
        <f>VLOOKUP($A75,元データ用!$A$11:$Q$488,10,FALSE)</f>
        <v>0.28000000000000003</v>
      </c>
      <c r="K75" s="200">
        <f>VLOOKUP($A75,元データ用!$A$11:$Q$488,11,FALSE)</f>
        <v>0</v>
      </c>
      <c r="L75" s="200">
        <f>VLOOKUP($A75,元データ用!$A$11:$Q$488,12,FALSE)</f>
        <v>0</v>
      </c>
      <c r="M75" s="200">
        <f>VLOOKUP($A75,元データ用!$A$11:$Q$488,15,FALSE)</f>
        <v>0.11</v>
      </c>
      <c r="N75" s="201">
        <f t="shared" si="7"/>
        <v>0.11</v>
      </c>
      <c r="O75" s="202">
        <f t="shared" si="8"/>
        <v>266.66666666666669</v>
      </c>
    </row>
    <row r="76" spans="1:15" s="203" customFormat="1" ht="15" customHeight="1">
      <c r="A76" s="211" t="s">
        <v>738</v>
      </c>
      <c r="B76" s="212" t="s">
        <v>739</v>
      </c>
      <c r="C76" s="197" t="s">
        <v>9</v>
      </c>
      <c r="D76" s="198" t="s">
        <v>397</v>
      </c>
      <c r="E76" s="199" t="str">
        <f>VLOOKUP($A76,元データ用!$A$11:$Q$488,3,FALSE)</f>
        <v>pink, double</v>
      </c>
      <c r="F76" s="200">
        <f>VLOOKUP($A76,元データ用!$A$11:$Q$488,4,FALSE)</f>
        <v>0</v>
      </c>
      <c r="G76" s="200">
        <f>VLOOKUP($A76,元データ用!$A$11:$Q$488,5,FALSE)</f>
        <v>0.02</v>
      </c>
      <c r="H76" s="200">
        <f>VLOOKUP($A76,元データ用!$A$11:$Q$488,8,FALSE)</f>
        <v>0</v>
      </c>
      <c r="I76" s="201">
        <f t="shared" si="6"/>
        <v>0.02</v>
      </c>
      <c r="J76" s="199">
        <f>VLOOKUP($A76,元データ用!$A$11:$Q$488,10,FALSE)</f>
        <v>0.16</v>
      </c>
      <c r="K76" s="200">
        <f>VLOOKUP($A76,元データ用!$A$11:$Q$488,11,FALSE)</f>
        <v>0</v>
      </c>
      <c r="L76" s="200">
        <f>VLOOKUP($A76,元データ用!$A$11:$Q$488,12,FALSE)</f>
        <v>0.16</v>
      </c>
      <c r="M76" s="200">
        <f>VLOOKUP($A76,元データ用!$A$11:$Q$488,15,FALSE)</f>
        <v>0</v>
      </c>
      <c r="N76" s="201">
        <f t="shared" si="7"/>
        <v>0.16</v>
      </c>
      <c r="O76" s="202">
        <f t="shared" si="8"/>
        <v>700</v>
      </c>
    </row>
    <row r="77" spans="1:15" s="203" customFormat="1" ht="15" customHeight="1">
      <c r="A77" s="211" t="s">
        <v>740</v>
      </c>
      <c r="B77" s="212" t="s">
        <v>741</v>
      </c>
      <c r="C77" s="197" t="s">
        <v>9</v>
      </c>
      <c r="D77" s="198" t="s">
        <v>397</v>
      </c>
      <c r="E77" s="199" t="str">
        <f>VLOOKUP($A77,元データ用!$A$11:$Q$488,3,FALSE)</f>
        <v>pink, double</v>
      </c>
      <c r="F77" s="200">
        <f>VLOOKUP($A77,元データ用!$A$11:$Q$488,4,FALSE)</f>
        <v>0</v>
      </c>
      <c r="G77" s="200">
        <f>VLOOKUP($A77,元データ用!$A$11:$Q$488,5,FALSE)</f>
        <v>0</v>
      </c>
      <c r="H77" s="200">
        <f>VLOOKUP($A77,元データ用!$A$11:$Q$488,8,FALSE)</f>
        <v>0</v>
      </c>
      <c r="I77" s="201">
        <f t="shared" si="6"/>
        <v>0</v>
      </c>
      <c r="J77" s="199">
        <f>VLOOKUP($A77,元データ用!$A$11:$Q$488,10,FALSE)</f>
        <v>0.26</v>
      </c>
      <c r="K77" s="200">
        <f>VLOOKUP($A77,元データ用!$A$11:$Q$488,11,FALSE)</f>
        <v>0</v>
      </c>
      <c r="L77" s="200">
        <f>VLOOKUP($A77,元データ用!$A$11:$Q$488,12,FALSE)</f>
        <v>7.0000000000000007E-2</v>
      </c>
      <c r="M77" s="200">
        <f>VLOOKUP($A77,元データ用!$A$11:$Q$488,15,FALSE)</f>
        <v>0</v>
      </c>
      <c r="N77" s="201">
        <f t="shared" si="7"/>
        <v>7.0000000000000007E-2</v>
      </c>
      <c r="O77" s="202" t="e">
        <f t="shared" si="8"/>
        <v>#DIV/0!</v>
      </c>
    </row>
    <row r="78" spans="1:15" s="67" customFormat="1" ht="15" customHeight="1">
      <c r="A78" s="211" t="s">
        <v>964</v>
      </c>
      <c r="B78" s="212" t="s">
        <v>968</v>
      </c>
      <c r="C78" s="197" t="s">
        <v>904</v>
      </c>
      <c r="D78" s="198" t="s">
        <v>927</v>
      </c>
      <c r="E78" s="199" t="str">
        <f>VLOOKUP($A78,元データ用!$A$11:$Q$488,3,FALSE)</f>
        <v>red, double</v>
      </c>
      <c r="F78" s="200">
        <f>VLOOKUP($A78,元データ用!$A$11:$Q$488,4,FALSE)</f>
        <v>0</v>
      </c>
      <c r="G78" s="200">
        <f>VLOOKUP($A78,元データ用!$A$11:$Q$488,5,FALSE)</f>
        <v>0</v>
      </c>
      <c r="H78" s="200">
        <f>VLOOKUP($A78,元データ用!$A$11:$Q$488,8,FALSE)</f>
        <v>0</v>
      </c>
      <c r="I78" s="201">
        <f t="shared" si="6"/>
        <v>0</v>
      </c>
      <c r="J78" s="199">
        <f>VLOOKUP($A78,元データ用!$A$11:$Q$488,10,FALSE)</f>
        <v>0.12</v>
      </c>
      <c r="K78" s="200">
        <f>VLOOKUP($A78,元データ用!$A$11:$Q$488,11,FALSE)</f>
        <v>0</v>
      </c>
      <c r="L78" s="200">
        <f>VLOOKUP($A78,元データ用!$A$11:$Q$488,12,FALSE)</f>
        <v>0</v>
      </c>
      <c r="M78" s="200">
        <f>VLOOKUP($A78,元データ用!$A$11:$Q$488,15,FALSE)</f>
        <v>0</v>
      </c>
      <c r="N78" s="201">
        <f t="shared" si="7"/>
        <v>0</v>
      </c>
      <c r="O78" s="202" t="e">
        <f t="shared" si="8"/>
        <v>#DIV/0!</v>
      </c>
    </row>
    <row r="79" spans="1:15" s="128" customFormat="1" ht="15" customHeight="1">
      <c r="A79" s="211" t="s">
        <v>1041</v>
      </c>
      <c r="B79" s="212" t="s">
        <v>1044</v>
      </c>
      <c r="C79" s="197" t="s">
        <v>904</v>
      </c>
      <c r="D79" s="198" t="s">
        <v>927</v>
      </c>
      <c r="E79" s="199" t="str">
        <f>VLOOKUP($A79,元データ用!$A$11:$Q$488,3,FALSE)</f>
        <v>pink, double</v>
      </c>
      <c r="F79" s="200">
        <f>VLOOKUP($A79,元データ用!$A$11:$Q$488,4,FALSE)</f>
        <v>0</v>
      </c>
      <c r="G79" s="200">
        <f>VLOOKUP($A79,元データ用!$A$11:$Q$488,5,FALSE)</f>
        <v>0</v>
      </c>
      <c r="H79" s="200">
        <f>VLOOKUP($A79,元データ用!$A$11:$Q$488,8,FALSE)</f>
        <v>7.0000000000000007E-2</v>
      </c>
      <c r="I79" s="201">
        <f t="shared" si="6"/>
        <v>7.0000000000000007E-2</v>
      </c>
      <c r="J79" s="199">
        <f>VLOOKUP($A79,元データ用!$A$11:$Q$488,10,FALSE)</f>
        <v>0.64999999999999991</v>
      </c>
      <c r="K79" s="200">
        <f>VLOOKUP($A79,元データ用!$A$11:$Q$488,11,FALSE)</f>
        <v>0</v>
      </c>
      <c r="L79" s="200">
        <f>VLOOKUP($A79,元データ用!$A$11:$Q$488,12,FALSE)</f>
        <v>0</v>
      </c>
      <c r="M79" s="200">
        <f>VLOOKUP($A79,元データ用!$A$11:$Q$488,15,FALSE)</f>
        <v>7.0000000000000007E-2</v>
      </c>
      <c r="N79" s="201">
        <f t="shared" si="7"/>
        <v>7.0000000000000007E-2</v>
      </c>
      <c r="O79" s="202">
        <f t="shared" si="8"/>
        <v>0</v>
      </c>
    </row>
    <row r="80" spans="1:15" s="128" customFormat="1" ht="15" customHeight="1">
      <c r="A80" s="211" t="s">
        <v>1000</v>
      </c>
      <c r="B80" s="214" t="s">
        <v>1001</v>
      </c>
      <c r="C80" s="197" t="s">
        <v>9</v>
      </c>
      <c r="D80" s="198" t="s">
        <v>1129</v>
      </c>
      <c r="E80" s="199" t="str">
        <f>VLOOKUP($A80,元データ用!$A$11:$Q$488,3,FALSE)</f>
        <v>bi-color, double</v>
      </c>
      <c r="F80" s="200">
        <f>VLOOKUP($A80,元データ用!$A$11:$Q$488,4,FALSE)</f>
        <v>0</v>
      </c>
      <c r="G80" s="200">
        <f>VLOOKUP($A80,元データ用!$A$11:$Q$488,5,FALSE)</f>
        <v>0</v>
      </c>
      <c r="H80" s="200">
        <f>VLOOKUP($A80,元データ用!$A$11:$Q$488,8,FALSE)</f>
        <v>0</v>
      </c>
      <c r="I80" s="201">
        <f t="shared" si="6"/>
        <v>0</v>
      </c>
      <c r="J80" s="199">
        <f>VLOOKUP($A80,元データ用!$A$11:$Q$488,10,FALSE)</f>
        <v>0.11</v>
      </c>
      <c r="K80" s="200">
        <f>VLOOKUP($A80,元データ用!$A$11:$Q$488,11,FALSE)</f>
        <v>0</v>
      </c>
      <c r="L80" s="200">
        <f>VLOOKUP($A80,元データ用!$A$11:$Q$488,12,FALSE)</f>
        <v>0</v>
      </c>
      <c r="M80" s="200">
        <f>VLOOKUP($A80,元データ用!$A$11:$Q$488,15,FALSE)</f>
        <v>0.04</v>
      </c>
      <c r="N80" s="201">
        <f t="shared" si="7"/>
        <v>0.04</v>
      </c>
      <c r="O80" s="202" t="e">
        <f t="shared" si="8"/>
        <v>#DIV/0!</v>
      </c>
    </row>
    <row r="81" spans="1:15" s="128" customFormat="1" ht="15" customHeight="1">
      <c r="A81" s="211" t="s">
        <v>1048</v>
      </c>
      <c r="B81" s="212" t="s">
        <v>1049</v>
      </c>
      <c r="C81" s="197" t="s">
        <v>904</v>
      </c>
      <c r="D81" s="198" t="s">
        <v>927</v>
      </c>
      <c r="E81" s="199" t="str">
        <f>VLOOKUP($A81,元データ用!$A$11:$Q$488,3,FALSE)</f>
        <v>white, double</v>
      </c>
      <c r="F81" s="200">
        <f>VLOOKUP($A81,元データ用!$A$11:$Q$488,4,FALSE)</f>
        <v>0</v>
      </c>
      <c r="G81" s="200">
        <f>VLOOKUP($A81,元データ用!$A$11:$Q$488,5,FALSE)</f>
        <v>0</v>
      </c>
      <c r="H81" s="200">
        <f>VLOOKUP($A81,元データ用!$A$11:$Q$488,8,FALSE)</f>
        <v>0</v>
      </c>
      <c r="I81" s="201">
        <f t="shared" si="6"/>
        <v>0</v>
      </c>
      <c r="J81" s="199">
        <f>VLOOKUP($A81,元データ用!$A$11:$Q$488,10,FALSE)</f>
        <v>0.1</v>
      </c>
      <c r="K81" s="200">
        <f>VLOOKUP($A81,元データ用!$A$11:$Q$488,11,FALSE)</f>
        <v>0</v>
      </c>
      <c r="L81" s="200">
        <f>VLOOKUP($A81,元データ用!$A$11:$Q$488,12,FALSE)</f>
        <v>0</v>
      </c>
      <c r="M81" s="200">
        <f>VLOOKUP($A81,元データ用!$A$11:$Q$488,15,FALSE)</f>
        <v>0.02</v>
      </c>
      <c r="N81" s="201">
        <f t="shared" si="7"/>
        <v>0.02</v>
      </c>
      <c r="O81" s="202" t="e">
        <f t="shared" si="8"/>
        <v>#DIV/0!</v>
      </c>
    </row>
    <row r="82" spans="1:15" s="128" customFormat="1" ht="15" customHeight="1">
      <c r="A82" s="211" t="s">
        <v>607</v>
      </c>
      <c r="B82" s="212" t="s">
        <v>608</v>
      </c>
      <c r="C82" s="197" t="s">
        <v>9</v>
      </c>
      <c r="D82" s="198" t="s">
        <v>397</v>
      </c>
      <c r="E82" s="199" t="str">
        <f>VLOOKUP($A82,元データ用!$A$11:$Q$488,3,FALSE)</f>
        <v>pink, double</v>
      </c>
      <c r="F82" s="200">
        <f>VLOOKUP($A82,元データ用!$A$11:$Q$488,4,FALSE)</f>
        <v>0</v>
      </c>
      <c r="G82" s="200">
        <f>VLOOKUP($A82,元データ用!$A$11:$Q$488,5,FALSE)</f>
        <v>0.06</v>
      </c>
      <c r="H82" s="200">
        <f>VLOOKUP($A82,元データ用!$A$11:$Q$488,8,FALSE)</f>
        <v>0</v>
      </c>
      <c r="I82" s="201">
        <f t="shared" si="6"/>
        <v>0.06</v>
      </c>
      <c r="J82" s="199">
        <f>VLOOKUP($A82,元データ用!$A$11:$Q$488,10,FALSE)</f>
        <v>0.26</v>
      </c>
      <c r="K82" s="200">
        <f>VLOOKUP($A82,元データ用!$A$11:$Q$488,11,FALSE)</f>
        <v>0</v>
      </c>
      <c r="L82" s="200">
        <f>VLOOKUP($A82,元データ用!$A$11:$Q$488,12,FALSE)</f>
        <v>0.17</v>
      </c>
      <c r="M82" s="200">
        <f>VLOOKUP($A82,元データ用!$A$11:$Q$488,15,FALSE)</f>
        <v>0</v>
      </c>
      <c r="N82" s="201">
        <f t="shared" si="7"/>
        <v>0.17</v>
      </c>
      <c r="O82" s="202">
        <f t="shared" si="8"/>
        <v>183.33333333333334</v>
      </c>
    </row>
    <row r="83" spans="1:15" s="128" customFormat="1" ht="15" customHeight="1">
      <c r="A83" s="211" t="s">
        <v>967</v>
      </c>
      <c r="B83" s="212" t="s">
        <v>971</v>
      </c>
      <c r="C83" s="197" t="s">
        <v>904</v>
      </c>
      <c r="D83" s="198" t="s">
        <v>927</v>
      </c>
      <c r="E83" s="199" t="str">
        <f>VLOOKUP($A83,元データ用!$A$11:$Q$488,3,FALSE)</f>
        <v>white/yellow, double</v>
      </c>
      <c r="F83" s="200">
        <f>VLOOKUP($A83,元データ用!$A$11:$Q$488,4,FALSE)</f>
        <v>0</v>
      </c>
      <c r="G83" s="200">
        <f>VLOOKUP($A83,元データ用!$A$11:$Q$488,5,FALSE)</f>
        <v>0</v>
      </c>
      <c r="H83" s="200">
        <f>VLOOKUP($A83,元データ用!$A$11:$Q$488,8,FALSE)</f>
        <v>7.0000000000000007E-2</v>
      </c>
      <c r="I83" s="201">
        <f t="shared" si="6"/>
        <v>7.0000000000000007E-2</v>
      </c>
      <c r="J83" s="199">
        <f>VLOOKUP($A83,元データ用!$A$11:$Q$488,10,FALSE)</f>
        <v>0.16</v>
      </c>
      <c r="K83" s="200">
        <f>VLOOKUP($A83,元データ用!$A$11:$Q$488,11,FALSE)</f>
        <v>0</v>
      </c>
      <c r="L83" s="200">
        <f>VLOOKUP($A83,元データ用!$A$11:$Q$488,12,FALSE)</f>
        <v>0</v>
      </c>
      <c r="M83" s="200">
        <f>VLOOKUP($A83,元データ用!$A$11:$Q$488,15,FALSE)</f>
        <v>0.08</v>
      </c>
      <c r="N83" s="201">
        <f t="shared" si="7"/>
        <v>0.08</v>
      </c>
      <c r="O83" s="202">
        <f t="shared" si="8"/>
        <v>14.285714285714279</v>
      </c>
    </row>
    <row r="84" spans="1:15" s="128" customFormat="1" ht="15" customHeight="1">
      <c r="A84" s="211" t="s">
        <v>976</v>
      </c>
      <c r="B84" s="212" t="s">
        <v>977</v>
      </c>
      <c r="C84" s="197" t="s">
        <v>904</v>
      </c>
      <c r="D84" s="198" t="s">
        <v>927</v>
      </c>
      <c r="E84" s="199" t="str">
        <f>VLOOKUP($A84,元データ用!$A$11:$Q$488,3,FALSE)</f>
        <v>pink, double</v>
      </c>
      <c r="F84" s="200">
        <f>VLOOKUP($A84,元データ用!$A$11:$Q$488,4,FALSE)</f>
        <v>0</v>
      </c>
      <c r="G84" s="200">
        <f>VLOOKUP($A84,元データ用!$A$11:$Q$488,5,FALSE)</f>
        <v>0</v>
      </c>
      <c r="H84" s="200">
        <f>VLOOKUP($A84,元データ用!$A$11:$Q$488,8,FALSE)</f>
        <v>7.0000000000000007E-2</v>
      </c>
      <c r="I84" s="201">
        <f t="shared" si="6"/>
        <v>7.0000000000000007E-2</v>
      </c>
      <c r="J84" s="199">
        <f>VLOOKUP($A84,元データ用!$A$11:$Q$488,10,FALSE)</f>
        <v>0.14000000000000001</v>
      </c>
      <c r="K84" s="200">
        <f>VLOOKUP($A84,元データ用!$A$11:$Q$488,11,FALSE)</f>
        <v>0</v>
      </c>
      <c r="L84" s="200">
        <f>VLOOKUP($A84,元データ用!$A$11:$Q$488,12,FALSE)</f>
        <v>0.01</v>
      </c>
      <c r="M84" s="200">
        <f>VLOOKUP($A84,元データ用!$A$11:$Q$488,15,FALSE)</f>
        <v>0</v>
      </c>
      <c r="N84" s="201">
        <f t="shared" si="7"/>
        <v>0.01</v>
      </c>
      <c r="O84" s="202">
        <f t="shared" si="8"/>
        <v>-85.714285714285722</v>
      </c>
    </row>
    <row r="85" spans="1:15" s="128" customFormat="1" ht="15" customHeight="1">
      <c r="A85" s="211" t="s">
        <v>934</v>
      </c>
      <c r="B85" s="212" t="s">
        <v>938</v>
      </c>
      <c r="C85" s="197" t="s">
        <v>904</v>
      </c>
      <c r="D85" s="198" t="s">
        <v>927</v>
      </c>
      <c r="E85" s="199" t="str">
        <f>VLOOKUP($A85,元データ用!$A$11:$Q$488,3,FALSE)</f>
        <v>white, double</v>
      </c>
      <c r="F85" s="200">
        <f>VLOOKUP($A85,元データ用!$A$11:$Q$488,4,FALSE)</f>
        <v>0</v>
      </c>
      <c r="G85" s="200">
        <f>VLOOKUP($A85,元データ用!$A$11:$Q$488,5,FALSE)</f>
        <v>0</v>
      </c>
      <c r="H85" s="200">
        <f>VLOOKUP($A85,元データ用!$A$11:$Q$488,8,FALSE)</f>
        <v>0.05</v>
      </c>
      <c r="I85" s="201">
        <f t="shared" si="6"/>
        <v>0.05</v>
      </c>
      <c r="J85" s="199">
        <f>VLOOKUP($A85,元データ用!$A$11:$Q$488,10,FALSE)</f>
        <v>0.16999999999999998</v>
      </c>
      <c r="K85" s="200">
        <f>VLOOKUP($A85,元データ用!$A$11:$Q$488,11,FALSE)</f>
        <v>0</v>
      </c>
      <c r="L85" s="200">
        <f>VLOOKUP($A85,元データ用!$A$11:$Q$488,12,FALSE)</f>
        <v>0.05</v>
      </c>
      <c r="M85" s="200">
        <f>VLOOKUP($A85,元データ用!$A$11:$Q$488,15,FALSE)</f>
        <v>0</v>
      </c>
      <c r="N85" s="201">
        <f t="shared" si="7"/>
        <v>0.05</v>
      </c>
      <c r="O85" s="202">
        <f t="shared" si="8"/>
        <v>0</v>
      </c>
    </row>
    <row r="86" spans="1:15" s="128" customFormat="1" ht="15" customHeight="1">
      <c r="A86" s="211" t="s">
        <v>965</v>
      </c>
      <c r="B86" s="212" t="s">
        <v>969</v>
      </c>
      <c r="C86" s="197" t="s">
        <v>904</v>
      </c>
      <c r="D86" s="198" t="s">
        <v>927</v>
      </c>
      <c r="E86" s="199" t="str">
        <f>VLOOKUP($A86,元データ用!$A$11:$Q$488,3,FALSE)</f>
        <v>pink, double</v>
      </c>
      <c r="F86" s="200">
        <f>VLOOKUP($A86,元データ用!$A$11:$Q$488,4,FALSE)</f>
        <v>0</v>
      </c>
      <c r="G86" s="200">
        <f>VLOOKUP($A86,元データ用!$A$11:$Q$488,5,FALSE)</f>
        <v>0.08</v>
      </c>
      <c r="H86" s="200">
        <f>VLOOKUP($A86,元データ用!$A$11:$Q$488,8,FALSE)</f>
        <v>0</v>
      </c>
      <c r="I86" s="201">
        <f t="shared" si="6"/>
        <v>0.08</v>
      </c>
      <c r="J86" s="199">
        <f>VLOOKUP($A86,元データ用!$A$11:$Q$488,10,FALSE)</f>
        <v>0.06</v>
      </c>
      <c r="K86" s="200">
        <f>VLOOKUP($A86,元データ用!$A$11:$Q$488,11,FALSE)</f>
        <v>0</v>
      </c>
      <c r="L86" s="200">
        <f>VLOOKUP($A86,元データ用!$A$11:$Q$488,12,FALSE)</f>
        <v>0</v>
      </c>
      <c r="M86" s="200">
        <f>VLOOKUP($A86,元データ用!$A$11:$Q$488,15,FALSE)</f>
        <v>0</v>
      </c>
      <c r="N86" s="201">
        <f t="shared" si="7"/>
        <v>0</v>
      </c>
      <c r="O86" s="202">
        <f t="shared" si="8"/>
        <v>-100</v>
      </c>
    </row>
    <row r="87" spans="1:15" s="128" customFormat="1" ht="15" customHeight="1">
      <c r="A87" s="211" t="s">
        <v>902</v>
      </c>
      <c r="B87" s="212" t="s">
        <v>903</v>
      </c>
      <c r="C87" s="197" t="s">
        <v>904</v>
      </c>
      <c r="D87" s="198" t="s">
        <v>905</v>
      </c>
      <c r="E87" s="199" t="str">
        <f>VLOOKUP($A87,元データ用!$A$11:$Q$488,3,FALSE)</f>
        <v>pink, double</v>
      </c>
      <c r="F87" s="200">
        <f>VLOOKUP($A87,元データ用!$A$11:$Q$488,4,FALSE)</f>
        <v>0</v>
      </c>
      <c r="G87" s="200">
        <f>VLOOKUP($A87,元データ用!$A$11:$Q$488,5,FALSE)</f>
        <v>0</v>
      </c>
      <c r="H87" s="200">
        <f>VLOOKUP($A87,元データ用!$A$11:$Q$488,8,FALSE)</f>
        <v>0</v>
      </c>
      <c r="I87" s="201">
        <f t="shared" si="6"/>
        <v>0</v>
      </c>
      <c r="J87" s="199">
        <f>VLOOKUP($A87,元データ用!$A$11:$Q$488,10,FALSE)</f>
        <v>0.09</v>
      </c>
      <c r="K87" s="200">
        <f>VLOOKUP($A87,元データ用!$A$11:$Q$488,11,FALSE)</f>
        <v>0</v>
      </c>
      <c r="L87" s="200">
        <f>VLOOKUP($A87,元データ用!$A$11:$Q$488,12,FALSE)</f>
        <v>0</v>
      </c>
      <c r="M87" s="200">
        <f>VLOOKUP($A87,元データ用!$A$11:$Q$488,15,FALSE)</f>
        <v>0</v>
      </c>
      <c r="N87" s="201">
        <f t="shared" si="7"/>
        <v>0</v>
      </c>
      <c r="O87" s="202" t="e">
        <f t="shared" si="8"/>
        <v>#DIV/0!</v>
      </c>
    </row>
    <row r="88" spans="1:15" s="128" customFormat="1" ht="15" customHeight="1">
      <c r="A88" s="211" t="s">
        <v>1004</v>
      </c>
      <c r="B88" s="212" t="s">
        <v>1005</v>
      </c>
      <c r="C88" s="197" t="s">
        <v>904</v>
      </c>
      <c r="D88" s="198" t="s">
        <v>927</v>
      </c>
      <c r="E88" s="199" t="str">
        <f>VLOOKUP($A88,元データ用!$A$11:$Q$488,3,FALSE)</f>
        <v>red, double</v>
      </c>
      <c r="F88" s="200">
        <f>VLOOKUP($A88,元データ用!$A$11:$Q$488,4,FALSE)</f>
        <v>0</v>
      </c>
      <c r="G88" s="200">
        <f>VLOOKUP($A88,元データ用!$A$11:$Q$488,5,FALSE)</f>
        <v>0</v>
      </c>
      <c r="H88" s="200">
        <f>VLOOKUP($A88,元データ用!$A$11:$Q$488,8,FALSE)</f>
        <v>0</v>
      </c>
      <c r="I88" s="201">
        <f t="shared" si="6"/>
        <v>0</v>
      </c>
      <c r="J88" s="199">
        <f>VLOOKUP($A88,元データ用!$A$11:$Q$488,10,FALSE)</f>
        <v>0.11</v>
      </c>
      <c r="K88" s="200">
        <f>VLOOKUP($A88,元データ用!$A$11:$Q$488,11,FALSE)</f>
        <v>0</v>
      </c>
      <c r="L88" s="200">
        <f>VLOOKUP($A88,元データ用!$A$11:$Q$488,12,FALSE)</f>
        <v>0</v>
      </c>
      <c r="M88" s="200">
        <f>VLOOKUP($A88,元データ用!$A$11:$Q$488,15,FALSE)</f>
        <v>0.03</v>
      </c>
      <c r="N88" s="201">
        <f t="shared" si="7"/>
        <v>0.03</v>
      </c>
      <c r="O88" s="202" t="e">
        <f t="shared" si="8"/>
        <v>#DIV/0!</v>
      </c>
    </row>
    <row r="89" spans="1:15" s="128" customFormat="1" ht="15" customHeight="1">
      <c r="A89" s="211" t="s">
        <v>1028</v>
      </c>
      <c r="B89" s="212" t="s">
        <v>1029</v>
      </c>
      <c r="C89" s="197" t="s">
        <v>904</v>
      </c>
      <c r="D89" s="198" t="s">
        <v>927</v>
      </c>
      <c r="E89" s="199" t="str">
        <f>VLOOKUP($A89,元データ用!$A$11:$Q$488,3,FALSE)</f>
        <v>white, double</v>
      </c>
      <c r="F89" s="200">
        <f>VLOOKUP($A89,元データ用!$A$11:$Q$488,4,FALSE)</f>
        <v>0</v>
      </c>
      <c r="G89" s="200">
        <f>VLOOKUP($A89,元データ用!$A$11:$Q$488,5,FALSE)</f>
        <v>0</v>
      </c>
      <c r="H89" s="200">
        <f>VLOOKUP($A89,元データ用!$A$11:$Q$488,8,FALSE)</f>
        <v>0</v>
      </c>
      <c r="I89" s="201">
        <f t="shared" si="6"/>
        <v>0</v>
      </c>
      <c r="J89" s="199">
        <f>VLOOKUP($A89,元データ用!$A$11:$Q$488,10,FALSE)</f>
        <v>0.16</v>
      </c>
      <c r="K89" s="200">
        <f>VLOOKUP($A89,元データ用!$A$11:$Q$488,11,FALSE)</f>
        <v>0</v>
      </c>
      <c r="L89" s="200">
        <f>VLOOKUP($A89,元データ用!$A$11:$Q$488,12,FALSE)</f>
        <v>0</v>
      </c>
      <c r="M89" s="200">
        <f>VLOOKUP($A89,元データ用!$A$11:$Q$488,15,FALSE)</f>
        <v>0.09</v>
      </c>
      <c r="N89" s="201">
        <f t="shared" si="7"/>
        <v>0.09</v>
      </c>
      <c r="O89" s="202" t="e">
        <f t="shared" si="8"/>
        <v>#DIV/0!</v>
      </c>
    </row>
    <row r="90" spans="1:15" s="128" customFormat="1" ht="15" customHeight="1">
      <c r="A90" s="211" t="s">
        <v>1036</v>
      </c>
      <c r="B90" s="212" t="s">
        <v>1037</v>
      </c>
      <c r="C90" s="197" t="s">
        <v>904</v>
      </c>
      <c r="D90" s="198" t="s">
        <v>927</v>
      </c>
      <c r="E90" s="199" t="str">
        <f>VLOOKUP($A90,元データ用!$A$11:$Q$488,3,FALSE)</f>
        <v>red, double</v>
      </c>
      <c r="F90" s="200">
        <f>VLOOKUP($A90,元データ用!$A$11:$Q$488,4,FALSE)</f>
        <v>0</v>
      </c>
      <c r="G90" s="200">
        <f>VLOOKUP($A90,元データ用!$A$11:$Q$488,5,FALSE)</f>
        <v>0</v>
      </c>
      <c r="H90" s="200">
        <f>VLOOKUP($A90,元データ用!$A$11:$Q$488,8,FALSE)</f>
        <v>0</v>
      </c>
      <c r="I90" s="201">
        <f t="shared" si="6"/>
        <v>0</v>
      </c>
      <c r="J90" s="199">
        <f>VLOOKUP($A90,元データ用!$A$11:$Q$488,10,FALSE)</f>
        <v>0.1</v>
      </c>
      <c r="K90" s="200">
        <f>VLOOKUP($A90,元データ用!$A$11:$Q$488,11,FALSE)</f>
        <v>0</v>
      </c>
      <c r="L90" s="200">
        <f>VLOOKUP($A90,元データ用!$A$11:$Q$488,12,FALSE)</f>
        <v>0</v>
      </c>
      <c r="M90" s="200">
        <f>VLOOKUP($A90,元データ用!$A$11:$Q$488,15,FALSE)</f>
        <v>7.0000000000000007E-2</v>
      </c>
      <c r="N90" s="201">
        <f t="shared" si="7"/>
        <v>7.0000000000000007E-2</v>
      </c>
      <c r="O90" s="202" t="e">
        <f t="shared" si="8"/>
        <v>#DIV/0!</v>
      </c>
    </row>
    <row r="91" spans="1:15" s="128" customFormat="1" ht="15" customHeight="1">
      <c r="A91" s="211" t="s">
        <v>966</v>
      </c>
      <c r="B91" s="212" t="s">
        <v>970</v>
      </c>
      <c r="C91" s="197" t="s">
        <v>904</v>
      </c>
      <c r="D91" s="198" t="s">
        <v>927</v>
      </c>
      <c r="E91" s="199" t="str">
        <f>VLOOKUP($A91,元データ用!$A$11:$Q$488,3,FALSE)</f>
        <v>white, double</v>
      </c>
      <c r="F91" s="200">
        <f>VLOOKUP($A91,元データ用!$A$11:$Q$488,4,FALSE)</f>
        <v>0</v>
      </c>
      <c r="G91" s="200">
        <f>VLOOKUP($A91,元データ用!$A$11:$Q$488,5,FALSE)</f>
        <v>0</v>
      </c>
      <c r="H91" s="200">
        <f>VLOOKUP($A91,元データ用!$A$11:$Q$488,8,FALSE)</f>
        <v>0</v>
      </c>
      <c r="I91" s="201">
        <f t="shared" si="6"/>
        <v>0</v>
      </c>
      <c r="J91" s="199">
        <f>VLOOKUP($A91,元データ用!$A$11:$Q$488,10,FALSE)</f>
        <v>0.17</v>
      </c>
      <c r="K91" s="200">
        <f>VLOOKUP($A91,元データ用!$A$11:$Q$488,11,FALSE)</f>
        <v>0</v>
      </c>
      <c r="L91" s="200">
        <f>VLOOKUP($A91,元データ用!$A$11:$Q$488,12,FALSE)</f>
        <v>0</v>
      </c>
      <c r="M91" s="200">
        <f>VLOOKUP($A91,元データ用!$A$11:$Q$488,15,FALSE)</f>
        <v>0</v>
      </c>
      <c r="N91" s="201">
        <f t="shared" si="7"/>
        <v>0</v>
      </c>
      <c r="O91" s="202" t="e">
        <f t="shared" si="8"/>
        <v>#DIV/0!</v>
      </c>
    </row>
    <row r="92" spans="1:15" s="128" customFormat="1" ht="15" customHeight="1">
      <c r="A92" s="211" t="s">
        <v>988</v>
      </c>
      <c r="B92" s="212" t="s">
        <v>989</v>
      </c>
      <c r="C92" s="197" t="s">
        <v>904</v>
      </c>
      <c r="D92" s="198" t="s">
        <v>927</v>
      </c>
      <c r="E92" s="199" t="str">
        <f>VLOOKUP($A92,元データ用!$A$11:$Q$488,3,FALSE)</f>
        <v>red/white, double</v>
      </c>
      <c r="F92" s="200">
        <f>VLOOKUP($A92,元データ用!$A$11:$Q$488,4,FALSE)</f>
        <v>0</v>
      </c>
      <c r="G92" s="200">
        <f>VLOOKUP($A92,元データ用!$A$11:$Q$488,5,FALSE)</f>
        <v>0</v>
      </c>
      <c r="H92" s="200">
        <f>VLOOKUP($A92,元データ用!$A$11:$Q$488,8,FALSE)</f>
        <v>0.05</v>
      </c>
      <c r="I92" s="201">
        <f t="shared" si="6"/>
        <v>0.05</v>
      </c>
      <c r="J92" s="199">
        <f>VLOOKUP($A92,元データ用!$A$11:$Q$488,10,FALSE)</f>
        <v>0.08</v>
      </c>
      <c r="K92" s="200">
        <f>VLOOKUP($A92,元データ用!$A$11:$Q$488,11,FALSE)</f>
        <v>0</v>
      </c>
      <c r="L92" s="200">
        <f>VLOOKUP($A92,元データ用!$A$11:$Q$488,12,FALSE)</f>
        <v>0</v>
      </c>
      <c r="M92" s="200">
        <f>VLOOKUP($A92,元データ用!$A$11:$Q$488,15,FALSE)</f>
        <v>0</v>
      </c>
      <c r="N92" s="201">
        <f t="shared" si="7"/>
        <v>0</v>
      </c>
      <c r="O92" s="202">
        <f t="shared" si="8"/>
        <v>-100</v>
      </c>
    </row>
    <row r="93" spans="1:15" s="128" customFormat="1" ht="15" customHeight="1">
      <c r="A93" s="211" t="s">
        <v>1026</v>
      </c>
      <c r="B93" s="212" t="s">
        <v>1027</v>
      </c>
      <c r="C93" s="197" t="s">
        <v>904</v>
      </c>
      <c r="D93" s="198" t="s">
        <v>927</v>
      </c>
      <c r="E93" s="199" t="str">
        <f>VLOOKUP($A93,元データ用!$A$11:$Q$488,3,FALSE)</f>
        <v>red/white, double</v>
      </c>
      <c r="F93" s="200">
        <f>VLOOKUP($A93,元データ用!$A$11:$Q$488,4,FALSE)</f>
        <v>0</v>
      </c>
      <c r="G93" s="200">
        <f>VLOOKUP($A93,元データ用!$A$11:$Q$488,5,FALSE)</f>
        <v>0</v>
      </c>
      <c r="H93" s="200">
        <f>VLOOKUP($A93,元データ用!$A$11:$Q$488,8,FALSE)</f>
        <v>0</v>
      </c>
      <c r="I93" s="201">
        <f t="shared" si="6"/>
        <v>0</v>
      </c>
      <c r="J93" s="199">
        <f>VLOOKUP($A93,元データ用!$A$11:$Q$488,10,FALSE)</f>
        <v>0.06</v>
      </c>
      <c r="K93" s="200">
        <f>VLOOKUP($A93,元データ用!$A$11:$Q$488,11,FALSE)</f>
        <v>0</v>
      </c>
      <c r="L93" s="200">
        <f>VLOOKUP($A93,元データ用!$A$11:$Q$488,12,FALSE)</f>
        <v>0</v>
      </c>
      <c r="M93" s="200">
        <f>VLOOKUP($A93,元データ用!$A$11:$Q$488,15,FALSE)</f>
        <v>0.04</v>
      </c>
      <c r="N93" s="201">
        <f t="shared" si="7"/>
        <v>0.04</v>
      </c>
      <c r="O93" s="202" t="e">
        <f t="shared" si="8"/>
        <v>#DIV/0!</v>
      </c>
    </row>
    <row r="94" spans="1:15" s="128" customFormat="1" ht="15" customHeight="1">
      <c r="A94" s="211" t="s">
        <v>1057</v>
      </c>
      <c r="B94" s="212" t="s">
        <v>1058</v>
      </c>
      <c r="C94" s="197" t="s">
        <v>9</v>
      </c>
      <c r="D94" s="198" t="s">
        <v>558</v>
      </c>
      <c r="E94" s="199" t="str">
        <f>VLOOKUP($A94,元データ用!$A$11:$Q$488,3,FALSE)</f>
        <v>white, double</v>
      </c>
      <c r="F94" s="200">
        <f>VLOOKUP($A94,元データ用!$A$11:$Q$488,4,FALSE)</f>
        <v>0.02</v>
      </c>
      <c r="G94" s="200">
        <f>VLOOKUP($A94,元データ用!$A$11:$Q$488,5,FALSE)</f>
        <v>0</v>
      </c>
      <c r="H94" s="200">
        <f>VLOOKUP($A94,元データ用!$A$11:$Q$488,8,FALSE)</f>
        <v>0</v>
      </c>
      <c r="I94" s="201">
        <f t="shared" si="6"/>
        <v>0</v>
      </c>
      <c r="J94" s="199">
        <f>VLOOKUP($A94,元データ用!$A$11:$Q$488,10,FALSE)</f>
        <v>0.04</v>
      </c>
      <c r="K94" s="200">
        <f>VLOOKUP($A94,元データ用!$A$11:$Q$488,11,FALSE)</f>
        <v>0</v>
      </c>
      <c r="L94" s="200">
        <f>VLOOKUP($A94,元データ用!$A$11:$Q$488,12,FALSE)</f>
        <v>0.03</v>
      </c>
      <c r="M94" s="200">
        <f>VLOOKUP($A94,元データ用!$A$11:$Q$488,15,FALSE)</f>
        <v>0</v>
      </c>
      <c r="N94" s="201">
        <f t="shared" si="7"/>
        <v>0.03</v>
      </c>
      <c r="O94" s="202" t="e">
        <f t="shared" si="8"/>
        <v>#DIV/0!</v>
      </c>
    </row>
    <row r="95" spans="1:15" s="128" customFormat="1" ht="15" customHeight="1">
      <c r="A95" s="211" t="s">
        <v>948</v>
      </c>
      <c r="B95" s="212" t="s">
        <v>949</v>
      </c>
      <c r="C95" s="197" t="s">
        <v>904</v>
      </c>
      <c r="D95" s="198" t="s">
        <v>927</v>
      </c>
      <c r="E95" s="199" t="str">
        <f>VLOOKUP($A95,元データ用!$A$11:$Q$488,3,FALSE)</f>
        <v>white, double</v>
      </c>
      <c r="F95" s="200">
        <f>VLOOKUP($A95,元データ用!$A$11:$Q$488,4,FALSE)</f>
        <v>0</v>
      </c>
      <c r="G95" s="200">
        <f>VLOOKUP($A95,元データ用!$A$11:$Q$488,5,FALSE)</f>
        <v>0</v>
      </c>
      <c r="H95" s="200">
        <f>VLOOKUP($A95,元データ用!$A$11:$Q$488,8,FALSE)</f>
        <v>0</v>
      </c>
      <c r="I95" s="201">
        <f t="shared" si="6"/>
        <v>0</v>
      </c>
      <c r="J95" s="199">
        <f>VLOOKUP($A95,元データ用!$A$11:$Q$488,10,FALSE)</f>
        <v>0.04</v>
      </c>
      <c r="K95" s="200">
        <f>VLOOKUP($A95,元データ用!$A$11:$Q$488,11,FALSE)</f>
        <v>0</v>
      </c>
      <c r="L95" s="200">
        <f>VLOOKUP($A95,元データ用!$A$11:$Q$488,12,FALSE)</f>
        <v>0.01</v>
      </c>
      <c r="M95" s="200">
        <f>VLOOKUP($A95,元データ用!$A$11:$Q$488,15,FALSE)</f>
        <v>7.0000000000000007E-2</v>
      </c>
      <c r="N95" s="201">
        <f t="shared" si="7"/>
        <v>0.08</v>
      </c>
      <c r="O95" s="202" t="e">
        <f t="shared" si="8"/>
        <v>#DIV/0!</v>
      </c>
    </row>
    <row r="96" spans="1:15" s="128" customFormat="1" ht="15" customHeight="1">
      <c r="A96" s="211" t="s">
        <v>932</v>
      </c>
      <c r="B96" s="212" t="s">
        <v>936</v>
      </c>
      <c r="C96" s="197" t="s">
        <v>904</v>
      </c>
      <c r="D96" s="198" t="s">
        <v>927</v>
      </c>
      <c r="E96" s="199" t="str">
        <f>VLOOKUP($A96,元データ用!$A$11:$Q$488,3,FALSE)</f>
        <v>pink/white, double</v>
      </c>
      <c r="F96" s="200">
        <f>VLOOKUP($A96,元データ用!$A$11:$Q$488,4,FALSE)</f>
        <v>0</v>
      </c>
      <c r="G96" s="200">
        <f>VLOOKUP($A96,元データ用!$A$11:$Q$488,5,FALSE)</f>
        <v>0</v>
      </c>
      <c r="H96" s="200">
        <f>VLOOKUP($A96,元データ用!$A$11:$Q$488,8,FALSE)</f>
        <v>0</v>
      </c>
      <c r="I96" s="201">
        <f t="shared" si="6"/>
        <v>0</v>
      </c>
      <c r="J96" s="199">
        <f>VLOOKUP($A96,元データ用!$A$11:$Q$488,10,FALSE)</f>
        <v>0.04</v>
      </c>
      <c r="K96" s="200">
        <f>VLOOKUP($A96,元データ用!$A$11:$Q$488,11,FALSE)</f>
        <v>0</v>
      </c>
      <c r="L96" s="200">
        <f>VLOOKUP($A96,元データ用!$A$11:$Q$488,12,FALSE)</f>
        <v>0.03</v>
      </c>
      <c r="M96" s="200">
        <f>VLOOKUP($A96,元データ用!$A$11:$Q$488,15,FALSE)</f>
        <v>0</v>
      </c>
      <c r="N96" s="201">
        <f t="shared" si="7"/>
        <v>0.03</v>
      </c>
      <c r="O96" s="202" t="e">
        <f t="shared" si="8"/>
        <v>#DIV/0!</v>
      </c>
    </row>
    <row r="97" spans="1:15" s="128" customFormat="1" ht="15" customHeight="1">
      <c r="A97" s="211" t="s">
        <v>933</v>
      </c>
      <c r="B97" s="212" t="s">
        <v>937</v>
      </c>
      <c r="C97" s="197" t="s">
        <v>904</v>
      </c>
      <c r="D97" s="198" t="s">
        <v>927</v>
      </c>
      <c r="E97" s="199" t="str">
        <f>VLOOKUP($A97,元データ用!$A$11:$Q$488,3,FALSE)</f>
        <v>white, double</v>
      </c>
      <c r="F97" s="200">
        <f>VLOOKUP($A97,元データ用!$A$11:$Q$488,4,FALSE)</f>
        <v>0</v>
      </c>
      <c r="G97" s="200">
        <f>VLOOKUP($A97,元データ用!$A$11:$Q$488,5,FALSE)</f>
        <v>0</v>
      </c>
      <c r="H97" s="200">
        <f>VLOOKUP($A97,元データ用!$A$11:$Q$488,8,FALSE)</f>
        <v>0</v>
      </c>
      <c r="I97" s="201">
        <f t="shared" si="6"/>
        <v>0</v>
      </c>
      <c r="J97" s="199">
        <f>VLOOKUP($A97,元データ用!$A$11:$Q$488,10,FALSE)</f>
        <v>0.05</v>
      </c>
      <c r="K97" s="200">
        <f>VLOOKUP($A97,元データ用!$A$11:$Q$488,11,FALSE)</f>
        <v>0</v>
      </c>
      <c r="L97" s="200">
        <f>VLOOKUP($A97,元データ用!$A$11:$Q$488,12,FALSE)</f>
        <v>0</v>
      </c>
      <c r="M97" s="200">
        <f>VLOOKUP($A97,元データ用!$A$11:$Q$488,15,FALSE)</f>
        <v>0</v>
      </c>
      <c r="N97" s="201">
        <f t="shared" si="7"/>
        <v>0</v>
      </c>
      <c r="O97" s="202" t="e">
        <f t="shared" si="8"/>
        <v>#DIV/0!</v>
      </c>
    </row>
    <row r="98" spans="1:15" s="128" customFormat="1" ht="15" customHeight="1">
      <c r="A98" s="211" t="s">
        <v>1008</v>
      </c>
      <c r="B98" s="212" t="s">
        <v>1009</v>
      </c>
      <c r="C98" s="197" t="s">
        <v>904</v>
      </c>
      <c r="D98" s="198" t="s">
        <v>927</v>
      </c>
      <c r="E98" s="199" t="str">
        <f>VLOOKUP($A98,元データ用!$A$11:$Q$488,3,FALSE)</f>
        <v>pink/white, double</v>
      </c>
      <c r="F98" s="200">
        <f>VLOOKUP($A98,元データ用!$A$11:$Q$488,4,FALSE)</f>
        <v>0</v>
      </c>
      <c r="G98" s="200">
        <f>VLOOKUP($A98,元データ用!$A$11:$Q$488,5,FALSE)</f>
        <v>0</v>
      </c>
      <c r="H98" s="200">
        <f>VLOOKUP($A98,元データ用!$A$11:$Q$488,8,FALSE)</f>
        <v>0</v>
      </c>
      <c r="I98" s="201">
        <f t="shared" si="6"/>
        <v>0</v>
      </c>
      <c r="J98" s="199">
        <f>VLOOKUP($A98,元データ用!$A$11:$Q$488,10,FALSE)</f>
        <v>0.03</v>
      </c>
      <c r="K98" s="200">
        <f>VLOOKUP($A98,元データ用!$A$11:$Q$488,11,FALSE)</f>
        <v>0</v>
      </c>
      <c r="L98" s="200">
        <f>VLOOKUP($A98,元データ用!$A$11:$Q$488,12,FALSE)</f>
        <v>0.04</v>
      </c>
      <c r="M98" s="200">
        <f>VLOOKUP($A98,元データ用!$A$11:$Q$488,15,FALSE)</f>
        <v>0</v>
      </c>
      <c r="N98" s="201">
        <f t="shared" si="7"/>
        <v>0.04</v>
      </c>
      <c r="O98" s="202" t="e">
        <f t="shared" si="8"/>
        <v>#DIV/0!</v>
      </c>
    </row>
    <row r="99" spans="1:15" s="128" customFormat="1" ht="15" customHeight="1">
      <c r="A99" s="211" t="s">
        <v>924</v>
      </c>
      <c r="B99" s="212" t="s">
        <v>926</v>
      </c>
      <c r="C99" s="197" t="s">
        <v>904</v>
      </c>
      <c r="D99" s="198" t="s">
        <v>927</v>
      </c>
      <c r="E99" s="199" t="str">
        <f>VLOOKUP($A99,元データ用!$A$11:$Q$488,3,FALSE)</f>
        <v>pink, double</v>
      </c>
      <c r="F99" s="200">
        <f>VLOOKUP($A99,元データ用!$A$11:$Q$488,4,FALSE)</f>
        <v>0</v>
      </c>
      <c r="G99" s="200">
        <f>VLOOKUP($A99,元データ用!$A$11:$Q$488,5,FALSE)</f>
        <v>0</v>
      </c>
      <c r="H99" s="200">
        <f>VLOOKUP($A99,元データ用!$A$11:$Q$488,8,FALSE)</f>
        <v>0</v>
      </c>
      <c r="I99" s="201">
        <f t="shared" si="6"/>
        <v>0</v>
      </c>
      <c r="J99" s="199">
        <f>VLOOKUP($A99,元データ用!$A$11:$Q$488,10,FALSE)</f>
        <v>0.01</v>
      </c>
      <c r="K99" s="200">
        <f>VLOOKUP($A99,元データ用!$A$11:$Q$488,11,FALSE)</f>
        <v>0</v>
      </c>
      <c r="L99" s="200">
        <f>VLOOKUP($A99,元データ用!$A$11:$Q$488,12,FALSE)</f>
        <v>0</v>
      </c>
      <c r="M99" s="200">
        <f>VLOOKUP($A99,元データ用!$A$11:$Q$488,15,FALSE)</f>
        <v>0</v>
      </c>
      <c r="N99" s="201">
        <f t="shared" si="7"/>
        <v>0</v>
      </c>
      <c r="O99" s="202" t="e">
        <f t="shared" si="8"/>
        <v>#DIV/0!</v>
      </c>
    </row>
    <row r="100" spans="1:15" s="128" customFormat="1" ht="15" customHeight="1">
      <c r="A100" s="211" t="s">
        <v>944</v>
      </c>
      <c r="B100" s="212" t="s">
        <v>945</v>
      </c>
      <c r="C100" s="197" t="s">
        <v>904</v>
      </c>
      <c r="D100" s="198" t="s">
        <v>927</v>
      </c>
      <c r="E100" s="199" t="str">
        <f>VLOOKUP($A100,元データ用!$A$11:$Q$488,3,FALSE)</f>
        <v>pink, double</v>
      </c>
      <c r="F100" s="200">
        <f>VLOOKUP($A100,元データ用!$A$11:$Q$488,4,FALSE)</f>
        <v>0</v>
      </c>
      <c r="G100" s="200">
        <f>VLOOKUP($A100,元データ用!$A$11:$Q$488,5,FALSE)</f>
        <v>0</v>
      </c>
      <c r="H100" s="200">
        <f>VLOOKUP($A100,元データ用!$A$11:$Q$488,8,FALSE)</f>
        <v>0</v>
      </c>
      <c r="I100" s="201">
        <f t="shared" ref="I100:I105" si="9">G100+H100</f>
        <v>0</v>
      </c>
      <c r="J100" s="199">
        <f>VLOOKUP($A100,元データ用!$A$11:$Q$488,10,FALSE)</f>
        <v>0.03</v>
      </c>
      <c r="K100" s="200">
        <f>VLOOKUP($A100,元データ用!$A$11:$Q$488,11,FALSE)</f>
        <v>0</v>
      </c>
      <c r="L100" s="200">
        <f>VLOOKUP($A100,元データ用!$A$11:$Q$488,12,FALSE)</f>
        <v>0</v>
      </c>
      <c r="M100" s="200">
        <f>VLOOKUP($A100,元データ用!$A$11:$Q$488,15,FALSE)</f>
        <v>0</v>
      </c>
      <c r="N100" s="201">
        <f t="shared" ref="N100:N105" si="10">L100+M100</f>
        <v>0</v>
      </c>
      <c r="O100" s="202" t="e">
        <f t="shared" ref="O100:O104" si="11">((N100/I100)-1)*100</f>
        <v>#DIV/0!</v>
      </c>
    </row>
    <row r="101" spans="1:15" s="128" customFormat="1" ht="15" customHeight="1">
      <c r="A101" s="211" t="s">
        <v>958</v>
      </c>
      <c r="B101" s="212" t="s">
        <v>960</v>
      </c>
      <c r="C101" s="197" t="s">
        <v>904</v>
      </c>
      <c r="D101" s="198" t="s">
        <v>927</v>
      </c>
      <c r="E101" s="199" t="str">
        <f>VLOOKUP($A101,元データ用!$A$11:$Q$488,3,FALSE)</f>
        <v>white, double</v>
      </c>
      <c r="F101" s="200">
        <f>VLOOKUP($A101,元データ用!$A$11:$Q$488,4,FALSE)</f>
        <v>0</v>
      </c>
      <c r="G101" s="200">
        <f>VLOOKUP($A101,元データ用!$A$11:$Q$488,5,FALSE)</f>
        <v>0</v>
      </c>
      <c r="H101" s="200">
        <f>VLOOKUP($A101,元データ用!$A$11:$Q$488,8,FALSE)</f>
        <v>0</v>
      </c>
      <c r="I101" s="201">
        <f t="shared" si="9"/>
        <v>0</v>
      </c>
      <c r="J101" s="199">
        <f>VLOOKUP($A101,元データ用!$A$11:$Q$488,10,FALSE)</f>
        <v>0.01</v>
      </c>
      <c r="K101" s="200">
        <f>VLOOKUP($A101,元データ用!$A$11:$Q$488,11,FALSE)</f>
        <v>0</v>
      </c>
      <c r="L101" s="200">
        <f>VLOOKUP($A101,元データ用!$A$11:$Q$488,12,FALSE)</f>
        <v>0</v>
      </c>
      <c r="M101" s="200">
        <f>VLOOKUP($A101,元データ用!$A$11:$Q$488,15,FALSE)</f>
        <v>0</v>
      </c>
      <c r="N101" s="201">
        <f t="shared" si="10"/>
        <v>0</v>
      </c>
      <c r="O101" s="202" t="e">
        <f t="shared" si="11"/>
        <v>#DIV/0!</v>
      </c>
    </row>
    <row r="102" spans="1:15" s="128" customFormat="1" ht="15" customHeight="1">
      <c r="A102" s="211" t="s">
        <v>930</v>
      </c>
      <c r="B102" s="212" t="s">
        <v>931</v>
      </c>
      <c r="C102" s="197" t="s">
        <v>904</v>
      </c>
      <c r="D102" s="198" t="s">
        <v>927</v>
      </c>
      <c r="E102" s="199" t="str">
        <f>VLOOKUP($A102,元データ用!$A$11:$Q$488,3,FALSE)</f>
        <v>pink, double</v>
      </c>
      <c r="F102" s="200">
        <f>VLOOKUP($A102,元データ用!$A$11:$Q$488,4,FALSE)</f>
        <v>0</v>
      </c>
      <c r="G102" s="200">
        <f>VLOOKUP($A102,元データ用!$A$11:$Q$488,5,FALSE)</f>
        <v>0</v>
      </c>
      <c r="H102" s="200">
        <f>VLOOKUP($A102,元データ用!$A$11:$Q$488,8,FALSE)</f>
        <v>0.05</v>
      </c>
      <c r="I102" s="201">
        <f t="shared" si="9"/>
        <v>0.05</v>
      </c>
      <c r="J102" s="199">
        <f>VLOOKUP($A102,元データ用!$A$11:$Q$488,10,FALSE)</f>
        <v>0.14000000000000001</v>
      </c>
      <c r="K102" s="200">
        <f>VLOOKUP($A102,元データ用!$A$11:$Q$488,11,FALSE)</f>
        <v>0</v>
      </c>
      <c r="L102" s="200">
        <f>VLOOKUP($A102,元データ用!$A$11:$Q$488,12,FALSE)</f>
        <v>0</v>
      </c>
      <c r="M102" s="200">
        <f>VLOOKUP($A102,元データ用!$A$11:$Q$488,15,FALSE)</f>
        <v>0</v>
      </c>
      <c r="N102" s="201">
        <f t="shared" si="10"/>
        <v>0</v>
      </c>
      <c r="O102" s="202">
        <f t="shared" si="11"/>
        <v>-100</v>
      </c>
    </row>
    <row r="103" spans="1:15" s="128" customFormat="1" ht="15" customHeight="1">
      <c r="A103" s="211" t="s">
        <v>978</v>
      </c>
      <c r="B103" s="212" t="s">
        <v>979</v>
      </c>
      <c r="C103" s="197" t="s">
        <v>904</v>
      </c>
      <c r="D103" s="198" t="s">
        <v>927</v>
      </c>
      <c r="E103" s="199" t="str">
        <f>VLOOKUP($A103,元データ用!$A$11:$Q$488,3,FALSE)</f>
        <v>white/green, double</v>
      </c>
      <c r="F103" s="200">
        <f>VLOOKUP($A103,元データ用!$A$11:$Q$488,4,FALSE)</f>
        <v>0</v>
      </c>
      <c r="G103" s="200">
        <f>VLOOKUP($A103,元データ用!$A$11:$Q$488,5,FALSE)</f>
        <v>0</v>
      </c>
      <c r="H103" s="200">
        <f>VLOOKUP($A103,元データ用!$A$11:$Q$488,8,FALSE)</f>
        <v>0.05</v>
      </c>
      <c r="I103" s="201">
        <f t="shared" si="9"/>
        <v>0.05</v>
      </c>
      <c r="J103" s="199">
        <f>VLOOKUP($A103,元データ用!$A$11:$Q$488,10,FALSE)</f>
        <v>6.0000000000000005E-2</v>
      </c>
      <c r="K103" s="200">
        <f>VLOOKUP($A103,元データ用!$A$11:$Q$488,11,FALSE)</f>
        <v>0</v>
      </c>
      <c r="L103" s="200">
        <f>VLOOKUP($A103,元データ用!$A$11:$Q$488,12,FALSE)</f>
        <v>0</v>
      </c>
      <c r="M103" s="200">
        <f>VLOOKUP($A103,元データ用!$A$11:$Q$488,15,FALSE)</f>
        <v>0</v>
      </c>
      <c r="N103" s="201">
        <f t="shared" si="10"/>
        <v>0</v>
      </c>
      <c r="O103" s="202">
        <f t="shared" si="11"/>
        <v>-100</v>
      </c>
    </row>
    <row r="104" spans="1:15" s="128" customFormat="1" ht="15" customHeight="1">
      <c r="A104" s="211" t="s">
        <v>990</v>
      </c>
      <c r="B104" s="212" t="s">
        <v>991</v>
      </c>
      <c r="C104" s="197" t="s">
        <v>904</v>
      </c>
      <c r="D104" s="198" t="s">
        <v>927</v>
      </c>
      <c r="E104" s="199" t="str">
        <f>VLOOKUP($A104,元データ用!$A$11:$Q$488,3,FALSE)</f>
        <v>white, double</v>
      </c>
      <c r="F104" s="200">
        <f>VLOOKUP($A104,元データ用!$A$11:$Q$488,4,FALSE)</f>
        <v>0</v>
      </c>
      <c r="G104" s="200">
        <f>VLOOKUP($A104,元データ用!$A$11:$Q$488,5,FALSE)</f>
        <v>0</v>
      </c>
      <c r="H104" s="200">
        <f>VLOOKUP($A104,元データ用!$A$11:$Q$488,8,FALSE)</f>
        <v>0.08</v>
      </c>
      <c r="I104" s="201">
        <f t="shared" si="9"/>
        <v>0.08</v>
      </c>
      <c r="J104" s="199">
        <f>VLOOKUP($A104,元データ用!$A$11:$Q$488,10,FALSE)</f>
        <v>0.08</v>
      </c>
      <c r="K104" s="200">
        <f>VLOOKUP($A104,元データ用!$A$11:$Q$488,11,FALSE)</f>
        <v>0</v>
      </c>
      <c r="L104" s="200">
        <f>VLOOKUP($A104,元データ用!$A$11:$Q$488,12,FALSE)</f>
        <v>0</v>
      </c>
      <c r="M104" s="200">
        <f>VLOOKUP($A104,元データ用!$A$11:$Q$488,15,FALSE)</f>
        <v>0.02</v>
      </c>
      <c r="N104" s="201">
        <f t="shared" si="10"/>
        <v>0.02</v>
      </c>
      <c r="O104" s="202">
        <f t="shared" si="11"/>
        <v>-75</v>
      </c>
    </row>
    <row r="105" spans="1:15" s="128" customFormat="1" ht="15" customHeight="1">
      <c r="A105" s="211" t="s">
        <v>1138</v>
      </c>
      <c r="B105" s="212"/>
      <c r="C105" s="197"/>
      <c r="D105" s="198"/>
      <c r="E105" s="199" t="e">
        <f>SUM(E4:E104)</f>
        <v>#N/A</v>
      </c>
      <c r="F105" s="200" t="e">
        <f t="shared" ref="F105:H105" si="12">SUM(F4:F104)</f>
        <v>#N/A</v>
      </c>
      <c r="G105" s="200" t="e">
        <f t="shared" si="12"/>
        <v>#N/A</v>
      </c>
      <c r="H105" s="200" t="e">
        <f t="shared" si="12"/>
        <v>#N/A</v>
      </c>
      <c r="I105" s="201" t="e">
        <f t="shared" si="9"/>
        <v>#N/A</v>
      </c>
      <c r="J105" s="199" t="e">
        <f t="shared" ref="J105:M105" si="13">SUM(J4:J104)</f>
        <v>#N/A</v>
      </c>
      <c r="K105" s="200" t="e">
        <f t="shared" si="13"/>
        <v>#N/A</v>
      </c>
      <c r="L105" s="200" t="e">
        <f t="shared" si="13"/>
        <v>#N/A</v>
      </c>
      <c r="M105" s="200" t="e">
        <f t="shared" si="13"/>
        <v>#N/A</v>
      </c>
      <c r="N105" s="201" t="e">
        <f t="shared" si="10"/>
        <v>#N/A</v>
      </c>
      <c r="O105" s="202" t="e">
        <f t="shared" ref="O105" si="14">((N105/I105)-1)*100</f>
        <v>#N/A</v>
      </c>
    </row>
  </sheetData>
  <sortState ref="A4:O104">
    <sortCondition descending="1" ref="I4:I104"/>
  </sortState>
  <mergeCells count="6">
    <mergeCell ref="E2:I2"/>
    <mergeCell ref="J2:N2"/>
    <mergeCell ref="A2:A3"/>
    <mergeCell ref="B2:B3"/>
    <mergeCell ref="C2:C3"/>
    <mergeCell ref="D2:D3"/>
  </mergeCells>
  <phoneticPr fontId="5"/>
  <pageMargins left="0.51181102362204722" right="0.35433070866141736" top="0.51181102362204722" bottom="0.86614173228346458" header="0.51181102362204722" footer="0.51181102362204722"/>
  <pageSetup paperSize="12" fitToHeight="0" orientation="landscape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R71"/>
  <sheetViews>
    <sheetView view="pageBreakPreview" topLeftCell="A49" zoomScale="90" zoomScaleNormal="90" zoomScaleSheetLayoutView="90" workbookViewId="0">
      <selection activeCell="K67" sqref="K67:L67"/>
    </sheetView>
  </sheetViews>
  <sheetFormatPr defaultRowHeight="13.5"/>
  <cols>
    <col min="1" max="1" width="10.625" style="29" customWidth="1"/>
    <col min="2" max="2" width="5.375" style="29" customWidth="1"/>
    <col min="3" max="3" width="6.125" style="29" customWidth="1"/>
    <col min="4" max="4" width="7.375" style="29" customWidth="1"/>
    <col min="5" max="5" width="5.375" style="29" customWidth="1"/>
    <col min="6" max="6" width="6.125" style="29" customWidth="1"/>
    <col min="7" max="7" width="7.375" style="29" customWidth="1"/>
    <col min="8" max="8" width="5.375" style="29" customWidth="1"/>
    <col min="9" max="9" width="6.125" style="29" customWidth="1"/>
    <col min="10" max="10" width="7.375" style="29" customWidth="1"/>
    <col min="11" max="11" width="5.375" style="29" customWidth="1"/>
    <col min="12" max="12" width="6.125" style="29" customWidth="1"/>
    <col min="13" max="14" width="7.375" style="29" customWidth="1"/>
    <col min="15" max="15" width="9" style="1"/>
    <col min="16" max="16" width="10.25" style="1" customWidth="1"/>
    <col min="17" max="16384" width="9" style="1"/>
  </cols>
  <sheetData>
    <row r="1" spans="1:17" ht="18" customHeight="1">
      <c r="C1" s="28"/>
      <c r="D1" s="28"/>
      <c r="E1" s="28"/>
      <c r="F1" s="28"/>
      <c r="G1" s="28"/>
      <c r="H1" s="28"/>
      <c r="I1" s="28"/>
      <c r="J1" s="28"/>
      <c r="K1" s="28"/>
      <c r="L1" s="28"/>
      <c r="M1" s="72"/>
      <c r="N1" s="28"/>
      <c r="O1" s="1367">
        <v>45128</v>
      </c>
      <c r="P1" s="1367"/>
      <c r="Q1" s="28"/>
    </row>
    <row r="2" spans="1:17" ht="21.95" customHeight="1">
      <c r="A2" s="1339" t="s">
        <v>367</v>
      </c>
      <c r="B2" s="1339"/>
      <c r="C2" s="1339"/>
      <c r="D2" s="1339"/>
      <c r="E2" s="1339"/>
      <c r="F2" s="1339"/>
      <c r="G2" s="1339"/>
      <c r="H2" s="1339"/>
      <c r="I2" s="1339"/>
      <c r="J2" s="1339"/>
      <c r="K2" s="1339"/>
      <c r="L2" s="1339"/>
      <c r="M2" s="1339"/>
      <c r="N2" s="28"/>
      <c r="O2" s="28"/>
      <c r="P2" s="28"/>
      <c r="Q2" s="28"/>
    </row>
    <row r="3" spans="1:17" ht="15.95" customHeight="1"/>
    <row r="4" spans="1:17" s="32" customFormat="1" ht="15" customHeight="1">
      <c r="A4" s="30"/>
      <c r="B4" s="1356" t="s">
        <v>89</v>
      </c>
      <c r="C4" s="1357"/>
      <c r="D4" s="1363"/>
      <c r="E4" s="1364" t="s">
        <v>90</v>
      </c>
      <c r="F4" s="1357"/>
      <c r="G4" s="1363"/>
      <c r="H4" s="1364" t="s">
        <v>91</v>
      </c>
      <c r="I4" s="1357"/>
      <c r="J4" s="1363"/>
      <c r="K4" s="1364" t="s">
        <v>92</v>
      </c>
      <c r="L4" s="1357"/>
      <c r="M4" s="1358"/>
      <c r="N4" s="31"/>
    </row>
    <row r="5" spans="1:17" s="32" customFormat="1" ht="15" customHeight="1">
      <c r="A5" s="33" t="s">
        <v>93</v>
      </c>
      <c r="B5" s="34" t="s">
        <v>94</v>
      </c>
      <c r="C5" s="35" t="s">
        <v>95</v>
      </c>
      <c r="D5" s="36" t="s">
        <v>96</v>
      </c>
      <c r="E5" s="35" t="s">
        <v>94</v>
      </c>
      <c r="F5" s="35" t="s">
        <v>95</v>
      </c>
      <c r="G5" s="36" t="s">
        <v>96</v>
      </c>
      <c r="H5" s="35" t="s">
        <v>94</v>
      </c>
      <c r="I5" s="35" t="s">
        <v>95</v>
      </c>
      <c r="J5" s="36" t="s">
        <v>96</v>
      </c>
      <c r="K5" s="35" t="s">
        <v>94</v>
      </c>
      <c r="L5" s="35" t="s">
        <v>95</v>
      </c>
      <c r="M5" s="167" t="s">
        <v>96</v>
      </c>
      <c r="N5" s="37"/>
    </row>
    <row r="6" spans="1:17" s="32" customFormat="1" ht="15" customHeight="1">
      <c r="A6" s="1273" t="s">
        <v>97</v>
      </c>
      <c r="B6" s="1274">
        <v>0.93</v>
      </c>
      <c r="C6" s="1275">
        <v>1.45</v>
      </c>
      <c r="D6" s="1276">
        <v>21.44</v>
      </c>
      <c r="E6" s="1275">
        <v>0.83</v>
      </c>
      <c r="F6" s="1275">
        <v>2.02</v>
      </c>
      <c r="G6" s="1276">
        <v>22.95</v>
      </c>
      <c r="H6" s="1275">
        <v>0.8</v>
      </c>
      <c r="I6" s="1275">
        <v>3.5</v>
      </c>
      <c r="J6" s="1276">
        <v>17.350000000000001</v>
      </c>
      <c r="K6" s="1275">
        <v>0.88</v>
      </c>
      <c r="L6" s="1275" t="s">
        <v>98</v>
      </c>
      <c r="M6" s="1276">
        <v>19.61</v>
      </c>
      <c r="N6" s="38"/>
    </row>
    <row r="7" spans="1:17" s="32" customFormat="1" ht="15" customHeight="1">
      <c r="A7" s="1277" t="s">
        <v>99</v>
      </c>
      <c r="B7" s="1278">
        <v>9.07</v>
      </c>
      <c r="C7" s="1279">
        <v>169.59</v>
      </c>
      <c r="D7" s="1280">
        <v>1705.04</v>
      </c>
      <c r="E7" s="1279">
        <v>5.87</v>
      </c>
      <c r="F7" s="1279">
        <v>156.25</v>
      </c>
      <c r="G7" s="1280">
        <v>1650.9</v>
      </c>
      <c r="H7" s="1279">
        <v>4.9800000000000004</v>
      </c>
      <c r="I7" s="1279">
        <v>125.58</v>
      </c>
      <c r="J7" s="1280">
        <v>1279.98</v>
      </c>
      <c r="K7" s="1279">
        <v>3.37</v>
      </c>
      <c r="L7" s="1279">
        <v>104.02</v>
      </c>
      <c r="M7" s="1280">
        <v>1144.05</v>
      </c>
      <c r="N7" s="38"/>
    </row>
    <row r="8" spans="1:17" s="32" customFormat="1" ht="15" customHeight="1">
      <c r="A8" s="1277" t="s">
        <v>100</v>
      </c>
      <c r="B8" s="1278">
        <v>2.29</v>
      </c>
      <c r="C8" s="1279">
        <v>37.18</v>
      </c>
      <c r="D8" s="1280">
        <v>277.45</v>
      </c>
      <c r="E8" s="1279">
        <v>2.39</v>
      </c>
      <c r="F8" s="1279">
        <v>48.32</v>
      </c>
      <c r="G8" s="1280">
        <v>364.34</v>
      </c>
      <c r="H8" s="1279">
        <v>1.78</v>
      </c>
      <c r="I8" s="1279">
        <v>44.92</v>
      </c>
      <c r="J8" s="1280">
        <v>436.87</v>
      </c>
      <c r="K8" s="1279">
        <v>1.41</v>
      </c>
      <c r="L8" s="1279">
        <v>44.42</v>
      </c>
      <c r="M8" s="1280">
        <v>560.58000000000004</v>
      </c>
      <c r="N8" s="38"/>
    </row>
    <row r="9" spans="1:17" s="32" customFormat="1" ht="15" customHeight="1">
      <c r="A9" s="1277" t="s">
        <v>101</v>
      </c>
      <c r="B9" s="1278">
        <v>0.01</v>
      </c>
      <c r="C9" s="1279">
        <v>7.0000000000000007E-2</v>
      </c>
      <c r="D9" s="1280">
        <v>0.02</v>
      </c>
      <c r="E9" s="1279">
        <v>0.03</v>
      </c>
      <c r="F9" s="1279">
        <v>0.05</v>
      </c>
      <c r="G9" s="1280">
        <v>0.19</v>
      </c>
      <c r="H9" s="1279">
        <v>0.45</v>
      </c>
      <c r="I9" s="1279">
        <v>0.28999999999999998</v>
      </c>
      <c r="J9" s="1280">
        <v>0.48</v>
      </c>
      <c r="K9" s="1279">
        <v>0.14000000000000001</v>
      </c>
      <c r="L9" s="1279">
        <v>3.95</v>
      </c>
      <c r="M9" s="1280">
        <v>4.33</v>
      </c>
      <c r="N9" s="38"/>
    </row>
    <row r="10" spans="1:17" s="32" customFormat="1" ht="15" customHeight="1">
      <c r="A10" s="1277" t="s">
        <v>102</v>
      </c>
      <c r="B10" s="1278">
        <v>1.45</v>
      </c>
      <c r="C10" s="1279">
        <v>35.93</v>
      </c>
      <c r="D10" s="1280">
        <v>177.24</v>
      </c>
      <c r="E10" s="1279">
        <v>1.53</v>
      </c>
      <c r="F10" s="1279">
        <v>48.98</v>
      </c>
      <c r="G10" s="1280">
        <v>194.81</v>
      </c>
      <c r="H10" s="1279">
        <v>1.42</v>
      </c>
      <c r="I10" s="1279">
        <v>45.81</v>
      </c>
      <c r="J10" s="1280">
        <v>181.67</v>
      </c>
      <c r="K10" s="1279">
        <v>1.19</v>
      </c>
      <c r="L10" s="1279">
        <v>41.92</v>
      </c>
      <c r="M10" s="1280">
        <v>159.94</v>
      </c>
      <c r="N10" s="38"/>
    </row>
    <row r="11" spans="1:17" s="32" customFormat="1" ht="15" customHeight="1">
      <c r="A11" s="1277" t="s">
        <v>103</v>
      </c>
      <c r="B11" s="1278" t="s">
        <v>98</v>
      </c>
      <c r="C11" s="1279" t="s">
        <v>98</v>
      </c>
      <c r="D11" s="1280" t="s">
        <v>98</v>
      </c>
      <c r="E11" s="1279">
        <v>0.04</v>
      </c>
      <c r="F11" s="1279" t="s">
        <v>98</v>
      </c>
      <c r="G11" s="1280" t="s">
        <v>98</v>
      </c>
      <c r="H11" s="1279">
        <v>0.04</v>
      </c>
      <c r="I11" s="1279">
        <v>7.0000000000000007E-2</v>
      </c>
      <c r="J11" s="1280">
        <v>0.11</v>
      </c>
      <c r="K11" s="1279">
        <v>0.04</v>
      </c>
      <c r="L11" s="1279">
        <v>0.28000000000000003</v>
      </c>
      <c r="M11" s="1280">
        <v>0.45</v>
      </c>
      <c r="N11" s="38"/>
    </row>
    <row r="12" spans="1:17" s="32" customFormat="1" ht="15" customHeight="1">
      <c r="A12" s="1277" t="s">
        <v>104</v>
      </c>
      <c r="B12" s="1278" t="s">
        <v>98</v>
      </c>
      <c r="C12" s="1279" t="s">
        <v>98</v>
      </c>
      <c r="D12" s="1280" t="s">
        <v>98</v>
      </c>
      <c r="E12" s="1279" t="s">
        <v>98</v>
      </c>
      <c r="F12" s="1279" t="s">
        <v>98</v>
      </c>
      <c r="G12" s="1280" t="s">
        <v>98</v>
      </c>
      <c r="H12" s="1279">
        <v>0.56999999999999995</v>
      </c>
      <c r="I12" s="1279">
        <v>4.88</v>
      </c>
      <c r="J12" s="1280">
        <v>5.3</v>
      </c>
      <c r="K12" s="1279">
        <v>1.23</v>
      </c>
      <c r="L12" s="1279">
        <v>9.3699999999999992</v>
      </c>
      <c r="M12" s="1280">
        <v>36.340000000000003</v>
      </c>
      <c r="N12" s="38"/>
    </row>
    <row r="13" spans="1:17" s="32" customFormat="1" ht="15" customHeight="1">
      <c r="A13" s="1277" t="s">
        <v>105</v>
      </c>
      <c r="B13" s="1278">
        <v>13.36</v>
      </c>
      <c r="C13" s="1279">
        <v>326.8</v>
      </c>
      <c r="D13" s="1280">
        <v>1393.78</v>
      </c>
      <c r="E13" s="1279">
        <v>11.74</v>
      </c>
      <c r="F13" s="1279">
        <v>425.14</v>
      </c>
      <c r="G13" s="1280">
        <v>1468.07</v>
      </c>
      <c r="H13" s="1279">
        <v>12.53</v>
      </c>
      <c r="I13" s="1279">
        <v>437.68</v>
      </c>
      <c r="J13" s="1280">
        <v>1685.5</v>
      </c>
      <c r="K13" s="1279">
        <v>8.9600000000000009</v>
      </c>
      <c r="L13" s="1279">
        <v>420.45</v>
      </c>
      <c r="M13" s="1280">
        <v>1829.66</v>
      </c>
      <c r="N13" s="38"/>
    </row>
    <row r="14" spans="1:17" s="32" customFormat="1" ht="15" customHeight="1">
      <c r="A14" s="1277" t="s">
        <v>106</v>
      </c>
      <c r="B14" s="1278" t="s">
        <v>98</v>
      </c>
      <c r="C14" s="1279" t="s">
        <v>98</v>
      </c>
      <c r="D14" s="1280" t="s">
        <v>98</v>
      </c>
      <c r="E14" s="1279" t="s">
        <v>98</v>
      </c>
      <c r="F14" s="1279" t="s">
        <v>98</v>
      </c>
      <c r="G14" s="1280" t="s">
        <v>98</v>
      </c>
      <c r="H14" s="1279">
        <v>0.13</v>
      </c>
      <c r="I14" s="1279">
        <v>0.97</v>
      </c>
      <c r="J14" s="1280">
        <v>3.2</v>
      </c>
      <c r="K14" s="1279">
        <v>0.14000000000000001</v>
      </c>
      <c r="L14" s="1279">
        <v>0.01</v>
      </c>
      <c r="M14" s="1280">
        <v>4.34</v>
      </c>
      <c r="N14" s="38"/>
    </row>
    <row r="15" spans="1:17" s="32" customFormat="1" ht="15" customHeight="1">
      <c r="A15" s="1277" t="s">
        <v>107</v>
      </c>
      <c r="B15" s="1278" t="s">
        <v>98</v>
      </c>
      <c r="C15" s="1279" t="s">
        <v>98</v>
      </c>
      <c r="D15" s="1280" t="s">
        <v>98</v>
      </c>
      <c r="E15" s="1279" t="s">
        <v>98</v>
      </c>
      <c r="F15" s="1279" t="s">
        <v>98</v>
      </c>
      <c r="G15" s="1280" t="s">
        <v>98</v>
      </c>
      <c r="H15" s="1279" t="s">
        <v>98</v>
      </c>
      <c r="I15" s="1279">
        <v>0.25</v>
      </c>
      <c r="J15" s="1280">
        <v>2.71</v>
      </c>
      <c r="K15" s="1279" t="s">
        <v>98</v>
      </c>
      <c r="L15" s="1279" t="s">
        <v>98</v>
      </c>
      <c r="M15" s="1280">
        <v>2.6</v>
      </c>
      <c r="N15" s="38"/>
    </row>
    <row r="16" spans="1:17" s="32" customFormat="1" ht="15" customHeight="1">
      <c r="A16" s="1277" t="s">
        <v>108</v>
      </c>
      <c r="B16" s="1278" t="s">
        <v>98</v>
      </c>
      <c r="C16" s="1279" t="s">
        <v>98</v>
      </c>
      <c r="D16" s="1280" t="s">
        <v>98</v>
      </c>
      <c r="E16" s="1279" t="s">
        <v>98</v>
      </c>
      <c r="F16" s="1279" t="s">
        <v>98</v>
      </c>
      <c r="G16" s="1280" t="s">
        <v>98</v>
      </c>
      <c r="H16" s="1279" t="s">
        <v>98</v>
      </c>
      <c r="I16" s="1279" t="s">
        <v>98</v>
      </c>
      <c r="J16" s="1280" t="s">
        <v>98</v>
      </c>
      <c r="K16" s="1279" t="s">
        <v>98</v>
      </c>
      <c r="L16" s="1279" t="s">
        <v>98</v>
      </c>
      <c r="M16" s="1280" t="s">
        <v>98</v>
      </c>
      <c r="N16" s="38"/>
    </row>
    <row r="17" spans="1:15" s="32" customFormat="1" ht="15" customHeight="1">
      <c r="A17" s="1281" t="s">
        <v>109</v>
      </c>
      <c r="B17" s="1282">
        <v>1.39</v>
      </c>
      <c r="C17" s="1283">
        <v>5.98</v>
      </c>
      <c r="D17" s="1284">
        <v>24.18</v>
      </c>
      <c r="E17" s="1283">
        <v>2.82</v>
      </c>
      <c r="F17" s="1283">
        <v>1.87</v>
      </c>
      <c r="G17" s="1284">
        <v>54.92</v>
      </c>
      <c r="H17" s="1283">
        <v>0.71</v>
      </c>
      <c r="I17" s="1283">
        <v>4.9800000000000004</v>
      </c>
      <c r="J17" s="1284">
        <v>28.77</v>
      </c>
      <c r="K17" s="1283">
        <v>0.73</v>
      </c>
      <c r="L17" s="1283">
        <v>1.94</v>
      </c>
      <c r="M17" s="1284">
        <v>23.39</v>
      </c>
      <c r="N17" s="38"/>
    </row>
    <row r="18" spans="1:15" s="32" customFormat="1" ht="15" customHeight="1">
      <c r="A18" s="30" t="s">
        <v>86</v>
      </c>
      <c r="B18" s="39">
        <f t="shared" ref="B18:M18" si="0">SUM(B6:B17)</f>
        <v>28.5</v>
      </c>
      <c r="C18" s="40">
        <f t="shared" si="0"/>
        <v>577</v>
      </c>
      <c r="D18" s="41">
        <f t="shared" si="0"/>
        <v>3599.15</v>
      </c>
      <c r="E18" s="40">
        <f t="shared" si="0"/>
        <v>25.25</v>
      </c>
      <c r="F18" s="40">
        <f t="shared" si="0"/>
        <v>682.63</v>
      </c>
      <c r="G18" s="41">
        <f t="shared" si="0"/>
        <v>3756.1800000000003</v>
      </c>
      <c r="H18" s="40">
        <f t="shared" si="0"/>
        <v>23.41</v>
      </c>
      <c r="I18" s="40">
        <f t="shared" si="0"/>
        <v>668.93000000000006</v>
      </c>
      <c r="J18" s="41">
        <f t="shared" si="0"/>
        <v>3641.9399999999996</v>
      </c>
      <c r="K18" s="40">
        <f t="shared" si="0"/>
        <v>18.09</v>
      </c>
      <c r="L18" s="40">
        <f t="shared" si="0"/>
        <v>626.36</v>
      </c>
      <c r="M18" s="41">
        <f t="shared" si="0"/>
        <v>3785.29</v>
      </c>
      <c r="N18" s="38"/>
    </row>
    <row r="19" spans="1:15" s="32" customFormat="1" ht="15" customHeight="1">
      <c r="A19" s="155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5" ht="15" customHeight="1">
      <c r="A20" s="30"/>
      <c r="B20" s="1356" t="s">
        <v>110</v>
      </c>
      <c r="C20" s="1357"/>
      <c r="D20" s="1358"/>
      <c r="E20" s="1357" t="s">
        <v>111</v>
      </c>
      <c r="F20" s="1357"/>
      <c r="G20" s="1363"/>
      <c r="H20" s="1364" t="s">
        <v>112</v>
      </c>
      <c r="I20" s="1357"/>
      <c r="J20" s="1358"/>
      <c r="K20" s="1356" t="s">
        <v>113</v>
      </c>
      <c r="L20" s="1365"/>
      <c r="M20" s="1366"/>
      <c r="N20" s="31"/>
      <c r="O20" s="43"/>
    </row>
    <row r="21" spans="1:15" ht="15" customHeight="1">
      <c r="A21" s="33" t="s">
        <v>93</v>
      </c>
      <c r="B21" s="34" t="s">
        <v>94</v>
      </c>
      <c r="C21" s="35" t="s">
        <v>95</v>
      </c>
      <c r="D21" s="36" t="s">
        <v>96</v>
      </c>
      <c r="E21" s="35" t="s">
        <v>94</v>
      </c>
      <c r="F21" s="35" t="s">
        <v>95</v>
      </c>
      <c r="G21" s="36" t="s">
        <v>96</v>
      </c>
      <c r="H21" s="34" t="s">
        <v>94</v>
      </c>
      <c r="I21" s="35" t="s">
        <v>95</v>
      </c>
      <c r="J21" s="44" t="s">
        <v>96</v>
      </c>
      <c r="K21" s="34" t="s">
        <v>94</v>
      </c>
      <c r="L21" s="35" t="s">
        <v>95</v>
      </c>
      <c r="M21" s="167" t="s">
        <v>96</v>
      </c>
      <c r="N21" s="37"/>
      <c r="O21" s="43"/>
    </row>
    <row r="22" spans="1:15" ht="15" customHeight="1">
      <c r="A22" s="1273" t="s">
        <v>97</v>
      </c>
      <c r="B22" s="1274">
        <v>0.7</v>
      </c>
      <c r="C22" s="1275" t="s">
        <v>98</v>
      </c>
      <c r="D22" s="1276">
        <v>22.76</v>
      </c>
      <c r="E22" s="1275">
        <v>0.09</v>
      </c>
      <c r="F22" s="1275">
        <v>0.25</v>
      </c>
      <c r="G22" s="1276">
        <v>18.920000000000002</v>
      </c>
      <c r="H22" s="1274">
        <v>0.23</v>
      </c>
      <c r="I22" s="1275">
        <v>0</v>
      </c>
      <c r="J22" s="1285">
        <v>6.51</v>
      </c>
      <c r="K22" s="1274">
        <v>0.26</v>
      </c>
      <c r="L22" s="1275">
        <v>0.44</v>
      </c>
      <c r="M22" s="1276">
        <v>6.93</v>
      </c>
      <c r="N22" s="45"/>
      <c r="O22" s="43"/>
    </row>
    <row r="23" spans="1:15" ht="15" customHeight="1">
      <c r="A23" s="1277" t="s">
        <v>99</v>
      </c>
      <c r="B23" s="1278">
        <v>2.91</v>
      </c>
      <c r="C23" s="1279">
        <v>99.1</v>
      </c>
      <c r="D23" s="1280">
        <v>1086.29</v>
      </c>
      <c r="E23" s="1279">
        <v>2.23</v>
      </c>
      <c r="F23" s="1279">
        <v>59.68</v>
      </c>
      <c r="G23" s="1280">
        <v>843.6</v>
      </c>
      <c r="H23" s="1278">
        <v>1.94</v>
      </c>
      <c r="I23" s="1279">
        <v>38.29</v>
      </c>
      <c r="J23" s="1286">
        <v>690.8</v>
      </c>
      <c r="K23" s="1278">
        <v>1.18</v>
      </c>
      <c r="L23" s="1279">
        <v>38.94</v>
      </c>
      <c r="M23" s="1280">
        <v>640.87</v>
      </c>
      <c r="N23" s="45"/>
      <c r="O23" s="43"/>
    </row>
    <row r="24" spans="1:15" ht="15" customHeight="1">
      <c r="A24" s="1277" t="s">
        <v>100</v>
      </c>
      <c r="B24" s="1278">
        <v>0.99</v>
      </c>
      <c r="C24" s="1279">
        <v>64.63</v>
      </c>
      <c r="D24" s="1280">
        <v>683.29</v>
      </c>
      <c r="E24" s="1279">
        <v>0.93</v>
      </c>
      <c r="F24" s="1279">
        <v>43.79</v>
      </c>
      <c r="G24" s="1280">
        <v>645.71</v>
      </c>
      <c r="H24" s="1278">
        <v>0.53</v>
      </c>
      <c r="I24" s="1279">
        <v>33.92</v>
      </c>
      <c r="J24" s="1286">
        <v>675.24</v>
      </c>
      <c r="K24" s="1278">
        <v>0.63</v>
      </c>
      <c r="L24" s="1279">
        <v>41.78</v>
      </c>
      <c r="M24" s="1280">
        <v>782.34</v>
      </c>
      <c r="N24" s="45"/>
      <c r="O24" s="43"/>
    </row>
    <row r="25" spans="1:15" ht="15" customHeight="1">
      <c r="A25" s="1277" t="s">
        <v>101</v>
      </c>
      <c r="B25" s="1278">
        <v>0.39</v>
      </c>
      <c r="C25" s="1279">
        <v>4.13</v>
      </c>
      <c r="D25" s="1280">
        <v>11.07</v>
      </c>
      <c r="E25" s="1279">
        <v>0.21</v>
      </c>
      <c r="F25" s="1279">
        <v>4.21</v>
      </c>
      <c r="G25" s="1280">
        <v>15.41</v>
      </c>
      <c r="H25" s="1278">
        <v>0.08</v>
      </c>
      <c r="I25" s="1279">
        <v>8.39</v>
      </c>
      <c r="J25" s="1286">
        <v>24.24</v>
      </c>
      <c r="K25" s="1278">
        <v>0.56000000000000005</v>
      </c>
      <c r="L25" s="1279">
        <v>7.94</v>
      </c>
      <c r="M25" s="1280">
        <v>36.880000000000003</v>
      </c>
      <c r="N25" s="45"/>
      <c r="O25" s="43"/>
    </row>
    <row r="26" spans="1:15" ht="15" customHeight="1">
      <c r="A26" s="1277" t="s">
        <v>102</v>
      </c>
      <c r="B26" s="1278">
        <v>0.84</v>
      </c>
      <c r="C26" s="1279">
        <v>47.35</v>
      </c>
      <c r="D26" s="1280">
        <v>153.35</v>
      </c>
      <c r="E26" s="1279">
        <v>0.74</v>
      </c>
      <c r="F26" s="1279">
        <v>45.5</v>
      </c>
      <c r="G26" s="1280">
        <v>173.63</v>
      </c>
      <c r="H26" s="1278">
        <v>0.34</v>
      </c>
      <c r="I26" s="1279">
        <v>41.1</v>
      </c>
      <c r="J26" s="1286">
        <v>142.99</v>
      </c>
      <c r="K26" s="1278">
        <v>0.34</v>
      </c>
      <c r="L26" s="1279">
        <v>40.46</v>
      </c>
      <c r="M26" s="1280">
        <v>123.28</v>
      </c>
      <c r="N26" s="45"/>
      <c r="O26" s="43"/>
    </row>
    <row r="27" spans="1:15" ht="15" customHeight="1">
      <c r="A27" s="1277" t="s">
        <v>103</v>
      </c>
      <c r="B27" s="1278" t="s">
        <v>98</v>
      </c>
      <c r="C27" s="1279">
        <v>0.22</v>
      </c>
      <c r="D27" s="1280">
        <v>0.96</v>
      </c>
      <c r="E27" s="1279">
        <v>0</v>
      </c>
      <c r="F27" s="1279">
        <v>0.4</v>
      </c>
      <c r="G27" s="1280">
        <v>0.51</v>
      </c>
      <c r="H27" s="1278">
        <v>0</v>
      </c>
      <c r="I27" s="1279">
        <v>0.21</v>
      </c>
      <c r="J27" s="1286">
        <v>1.64</v>
      </c>
      <c r="K27" s="1278">
        <v>0</v>
      </c>
      <c r="L27" s="1279">
        <v>0.42</v>
      </c>
      <c r="M27" s="1280">
        <v>0.37</v>
      </c>
      <c r="N27" s="45"/>
      <c r="O27" s="43"/>
    </row>
    <row r="28" spans="1:15" ht="15" customHeight="1">
      <c r="A28" s="1277" t="s">
        <v>104</v>
      </c>
      <c r="B28" s="1278">
        <v>0.52</v>
      </c>
      <c r="C28" s="1279">
        <v>24.22</v>
      </c>
      <c r="D28" s="1280">
        <v>91.29</v>
      </c>
      <c r="E28" s="1279">
        <v>0.33</v>
      </c>
      <c r="F28" s="1279">
        <v>16.079999999999998</v>
      </c>
      <c r="G28" s="1280">
        <v>109.09</v>
      </c>
      <c r="H28" s="1278">
        <v>0.18</v>
      </c>
      <c r="I28" s="1279">
        <v>27.53</v>
      </c>
      <c r="J28" s="1286">
        <v>146.56</v>
      </c>
      <c r="K28" s="1278">
        <v>0.09</v>
      </c>
      <c r="L28" s="1279">
        <v>40.07</v>
      </c>
      <c r="M28" s="1280">
        <v>214.78</v>
      </c>
      <c r="N28" s="45"/>
      <c r="O28" s="43"/>
    </row>
    <row r="29" spans="1:15" ht="15" customHeight="1">
      <c r="A29" s="1277" t="s">
        <v>105</v>
      </c>
      <c r="B29" s="1278">
        <v>8.5399999999999991</v>
      </c>
      <c r="C29" s="1279">
        <v>369.62</v>
      </c>
      <c r="D29" s="1280">
        <v>1594.16</v>
      </c>
      <c r="E29" s="1279">
        <v>4.91</v>
      </c>
      <c r="F29" s="1279">
        <v>320.5</v>
      </c>
      <c r="G29" s="1280">
        <v>1382.45</v>
      </c>
      <c r="H29" s="1278">
        <v>3.62</v>
      </c>
      <c r="I29" s="1279">
        <v>390.72</v>
      </c>
      <c r="J29" s="1286">
        <v>1548.52</v>
      </c>
      <c r="K29" s="1278">
        <v>3.02</v>
      </c>
      <c r="L29" s="1279">
        <v>393.89</v>
      </c>
      <c r="M29" s="1280">
        <v>1754.68</v>
      </c>
      <c r="N29" s="45"/>
      <c r="O29" s="43"/>
    </row>
    <row r="30" spans="1:15" ht="15" customHeight="1">
      <c r="A30" s="1277" t="s">
        <v>106</v>
      </c>
      <c r="B30" s="1278">
        <v>0.08</v>
      </c>
      <c r="C30" s="1279">
        <v>0.2</v>
      </c>
      <c r="D30" s="1280">
        <v>5.81</v>
      </c>
      <c r="E30" s="1279">
        <v>0.17</v>
      </c>
      <c r="F30" s="1279">
        <v>0.23</v>
      </c>
      <c r="G30" s="1280">
        <v>5.01</v>
      </c>
      <c r="H30" s="1278">
        <v>0.14000000000000001</v>
      </c>
      <c r="I30" s="1279">
        <v>0.3</v>
      </c>
      <c r="J30" s="1286">
        <v>2.02</v>
      </c>
      <c r="K30" s="1278">
        <v>0.13</v>
      </c>
      <c r="L30" s="1279">
        <v>0.42</v>
      </c>
      <c r="M30" s="1280">
        <v>3.88</v>
      </c>
      <c r="N30" s="45"/>
      <c r="O30" s="43"/>
    </row>
    <row r="31" spans="1:15" ht="15" customHeight="1">
      <c r="A31" s="1277" t="s">
        <v>107</v>
      </c>
      <c r="B31" s="1278" t="s">
        <v>98</v>
      </c>
      <c r="C31" s="1279">
        <v>0.1</v>
      </c>
      <c r="D31" s="1280">
        <v>2.52</v>
      </c>
      <c r="E31" s="1279">
        <v>0</v>
      </c>
      <c r="F31" s="1279">
        <v>0.02</v>
      </c>
      <c r="G31" s="1280">
        <v>2.74</v>
      </c>
      <c r="H31" s="1278">
        <v>0</v>
      </c>
      <c r="I31" s="1279">
        <v>0.08</v>
      </c>
      <c r="J31" s="1286">
        <v>2.09</v>
      </c>
      <c r="K31" s="1278">
        <v>0</v>
      </c>
      <c r="L31" s="1279">
        <v>0</v>
      </c>
      <c r="M31" s="1280">
        <v>0.6</v>
      </c>
      <c r="N31" s="45"/>
      <c r="O31" s="43"/>
    </row>
    <row r="32" spans="1:15" ht="15" customHeight="1">
      <c r="A32" s="1277" t="s">
        <v>108</v>
      </c>
      <c r="B32" s="1278">
        <v>1.1499999999999999</v>
      </c>
      <c r="C32" s="1279">
        <v>3.29</v>
      </c>
      <c r="D32" s="1280">
        <v>25.4</v>
      </c>
      <c r="E32" s="1279">
        <v>0.84</v>
      </c>
      <c r="F32" s="1279">
        <v>1.5</v>
      </c>
      <c r="G32" s="1280">
        <v>12.98</v>
      </c>
      <c r="H32" s="1278">
        <v>0.85</v>
      </c>
      <c r="I32" s="1279">
        <v>2.1</v>
      </c>
      <c r="J32" s="1286">
        <v>49.99</v>
      </c>
      <c r="K32" s="1278">
        <v>1.66</v>
      </c>
      <c r="L32" s="1279">
        <v>3.57</v>
      </c>
      <c r="M32" s="1280">
        <v>33.619999999999997</v>
      </c>
      <c r="N32" s="45"/>
      <c r="O32" s="43"/>
    </row>
    <row r="33" spans="1:17" ht="15" customHeight="1">
      <c r="A33" s="1281" t="s">
        <v>109</v>
      </c>
      <c r="B33" s="1282">
        <v>0.03</v>
      </c>
      <c r="C33" s="1283">
        <v>0.41</v>
      </c>
      <c r="D33" s="1284">
        <v>3.64</v>
      </c>
      <c r="E33" s="1283">
        <v>0.08</v>
      </c>
      <c r="F33" s="1283">
        <v>0.01</v>
      </c>
      <c r="G33" s="1284">
        <v>1.59</v>
      </c>
      <c r="H33" s="1282">
        <v>0.11</v>
      </c>
      <c r="I33" s="1283">
        <v>0.12</v>
      </c>
      <c r="J33" s="1287">
        <v>1.83</v>
      </c>
      <c r="K33" s="1282">
        <v>0</v>
      </c>
      <c r="L33" s="1283">
        <v>0.67</v>
      </c>
      <c r="M33" s="1284">
        <v>4.1900000000000004</v>
      </c>
      <c r="N33" s="45"/>
      <c r="O33" s="43"/>
    </row>
    <row r="34" spans="1:17" ht="15" customHeight="1">
      <c r="A34" s="30" t="s">
        <v>86</v>
      </c>
      <c r="B34" s="39">
        <f t="shared" ref="B34:J34" si="1">SUM(B22:B33)</f>
        <v>16.149999999999999</v>
      </c>
      <c r="C34" s="40">
        <f t="shared" si="1"/>
        <v>613.27</v>
      </c>
      <c r="D34" s="41">
        <f t="shared" si="1"/>
        <v>3680.54</v>
      </c>
      <c r="E34" s="40">
        <f t="shared" si="1"/>
        <v>10.530000000000001</v>
      </c>
      <c r="F34" s="40">
        <f t="shared" si="1"/>
        <v>492.17</v>
      </c>
      <c r="G34" s="41">
        <f t="shared" si="1"/>
        <v>3211.64</v>
      </c>
      <c r="H34" s="40">
        <f>SUM(H22:H33)</f>
        <v>8.02</v>
      </c>
      <c r="I34" s="40">
        <f t="shared" si="1"/>
        <v>542.7600000000001</v>
      </c>
      <c r="J34" s="46">
        <f t="shared" si="1"/>
        <v>3292.43</v>
      </c>
      <c r="K34" s="39">
        <f>SUM(K22:K33)</f>
        <v>7.87</v>
      </c>
      <c r="L34" s="40">
        <f>SUM(L22:L33)</f>
        <v>568.59999999999991</v>
      </c>
      <c r="M34" s="41">
        <f>SUM(M22:M33)</f>
        <v>3602.42</v>
      </c>
      <c r="N34" s="45"/>
      <c r="O34" s="43"/>
    </row>
    <row r="35" spans="1:17" ht="15" customHeight="1">
      <c r="A35" s="155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7"/>
      <c r="O35" s="43"/>
    </row>
    <row r="36" spans="1:17" ht="15" customHeight="1">
      <c r="A36" s="30"/>
      <c r="B36" s="1356" t="s">
        <v>114</v>
      </c>
      <c r="C36" s="1357"/>
      <c r="D36" s="1358"/>
      <c r="E36" s="1356" t="s">
        <v>115</v>
      </c>
      <c r="F36" s="1357"/>
      <c r="G36" s="1358"/>
      <c r="H36" s="1356" t="s">
        <v>118</v>
      </c>
      <c r="I36" s="1357"/>
      <c r="J36" s="1358"/>
      <c r="K36" s="1356" t="s">
        <v>120</v>
      </c>
      <c r="L36" s="1357"/>
      <c r="M36" s="1357"/>
      <c r="N36" s="1358"/>
      <c r="O36" s="155"/>
      <c r="P36" s="48"/>
      <c r="Q36" s="48"/>
    </row>
    <row r="37" spans="1:17" ht="15" customHeight="1">
      <c r="A37" s="33" t="s">
        <v>93</v>
      </c>
      <c r="B37" s="49" t="s">
        <v>94</v>
      </c>
      <c r="C37" s="50" t="s">
        <v>95</v>
      </c>
      <c r="D37" s="51" t="s">
        <v>96</v>
      </c>
      <c r="E37" s="49" t="s">
        <v>94</v>
      </c>
      <c r="F37" s="50" t="s">
        <v>95</v>
      </c>
      <c r="G37" s="51" t="s">
        <v>96</v>
      </c>
      <c r="H37" s="59" t="s">
        <v>94</v>
      </c>
      <c r="I37" s="50" t="s">
        <v>95</v>
      </c>
      <c r="J37" s="71" t="s">
        <v>96</v>
      </c>
      <c r="K37" s="59" t="s">
        <v>94</v>
      </c>
      <c r="L37" s="60" t="s">
        <v>95</v>
      </c>
      <c r="M37" s="60" t="s">
        <v>119</v>
      </c>
      <c r="N37" s="157" t="s">
        <v>96</v>
      </c>
      <c r="O37" s="155"/>
      <c r="P37" s="155"/>
      <c r="Q37" s="155"/>
    </row>
    <row r="38" spans="1:17" ht="15" customHeight="1">
      <c r="A38" s="1273" t="s">
        <v>97</v>
      </c>
      <c r="B38" s="1288">
        <v>0.38</v>
      </c>
      <c r="C38" s="1289">
        <v>0.33</v>
      </c>
      <c r="D38" s="1290">
        <v>10.86</v>
      </c>
      <c r="E38" s="1288">
        <v>0.08</v>
      </c>
      <c r="F38" s="1289">
        <v>1.4</v>
      </c>
      <c r="G38" s="1290">
        <v>13.68</v>
      </c>
      <c r="H38" s="1291">
        <v>0.04</v>
      </c>
      <c r="I38" s="1292">
        <v>0.55000000000000004</v>
      </c>
      <c r="J38" s="1293">
        <v>9.6999999999999993</v>
      </c>
      <c r="K38" s="1291" t="s">
        <v>66</v>
      </c>
      <c r="L38" s="1294" t="s">
        <v>66</v>
      </c>
      <c r="M38" s="1294" t="s">
        <v>66</v>
      </c>
      <c r="N38" s="1295">
        <v>16.64</v>
      </c>
      <c r="O38" s="63"/>
      <c r="P38" s="170"/>
      <c r="Q38" s="170"/>
    </row>
    <row r="39" spans="1:17" ht="15" customHeight="1">
      <c r="A39" s="1277" t="s">
        <v>99</v>
      </c>
      <c r="B39" s="1296">
        <v>0.68</v>
      </c>
      <c r="C39" s="1297">
        <v>38.36</v>
      </c>
      <c r="D39" s="1298">
        <v>657.16</v>
      </c>
      <c r="E39" s="1296">
        <v>0.57999999999999996</v>
      </c>
      <c r="F39" s="1297">
        <v>43.34</v>
      </c>
      <c r="G39" s="1298">
        <v>552.64</v>
      </c>
      <c r="H39" s="1299">
        <v>0.61</v>
      </c>
      <c r="I39" s="1300">
        <v>31.61</v>
      </c>
      <c r="J39" s="1301">
        <v>459.94</v>
      </c>
      <c r="K39" s="1299">
        <v>0.3</v>
      </c>
      <c r="L39" s="1302">
        <v>26.72</v>
      </c>
      <c r="M39" s="1302">
        <v>0.45</v>
      </c>
      <c r="N39" s="1303">
        <v>417.69</v>
      </c>
      <c r="O39" s="63"/>
      <c r="P39" s="170"/>
      <c r="Q39" s="170"/>
    </row>
    <row r="40" spans="1:17" ht="15" customHeight="1">
      <c r="A40" s="1277" t="s">
        <v>100</v>
      </c>
      <c r="B40" s="1296">
        <v>0.7</v>
      </c>
      <c r="C40" s="1297">
        <v>56.75</v>
      </c>
      <c r="D40" s="1298">
        <v>957.03</v>
      </c>
      <c r="E40" s="1296">
        <v>0.72</v>
      </c>
      <c r="F40" s="1297">
        <v>58.84</v>
      </c>
      <c r="G40" s="1298">
        <v>982.56</v>
      </c>
      <c r="H40" s="1299">
        <v>0.57999999999999996</v>
      </c>
      <c r="I40" s="1300">
        <v>40.69</v>
      </c>
      <c r="J40" s="1301">
        <v>741.69</v>
      </c>
      <c r="K40" s="1299">
        <v>0.51</v>
      </c>
      <c r="L40" s="1302">
        <v>50.35</v>
      </c>
      <c r="M40" s="1302">
        <v>0.67</v>
      </c>
      <c r="N40" s="1303">
        <v>843.45</v>
      </c>
      <c r="O40" s="63"/>
      <c r="P40" s="170"/>
      <c r="Q40" s="170"/>
    </row>
    <row r="41" spans="1:17" ht="15" customHeight="1">
      <c r="A41" s="1277" t="s">
        <v>101</v>
      </c>
      <c r="B41" s="1296">
        <v>0.27</v>
      </c>
      <c r="C41" s="1297">
        <v>2.56</v>
      </c>
      <c r="D41" s="1298">
        <v>24.52</v>
      </c>
      <c r="E41" s="1296">
        <v>0.17</v>
      </c>
      <c r="F41" s="1297">
        <v>18.170000000000002</v>
      </c>
      <c r="G41" s="1298">
        <v>30.46</v>
      </c>
      <c r="H41" s="1299">
        <v>0.12</v>
      </c>
      <c r="I41" s="1300">
        <v>5.58</v>
      </c>
      <c r="J41" s="1301">
        <v>51.17</v>
      </c>
      <c r="K41" s="1299">
        <v>7.0000000000000007E-2</v>
      </c>
      <c r="L41" s="1302">
        <v>6.64</v>
      </c>
      <c r="M41" s="1302">
        <v>0.28000000000000003</v>
      </c>
      <c r="N41" s="1303">
        <v>46.71</v>
      </c>
      <c r="O41" s="63"/>
      <c r="P41" s="170"/>
      <c r="Q41" s="170"/>
    </row>
    <row r="42" spans="1:17" ht="15" customHeight="1">
      <c r="A42" s="1277" t="s">
        <v>102</v>
      </c>
      <c r="B42" s="1296">
        <v>0.19</v>
      </c>
      <c r="C42" s="1297">
        <v>23.1</v>
      </c>
      <c r="D42" s="1298">
        <v>79.27</v>
      </c>
      <c r="E42" s="1296">
        <v>7.0000000000000007E-2</v>
      </c>
      <c r="F42" s="1297">
        <v>21.95</v>
      </c>
      <c r="G42" s="1298">
        <v>48.21</v>
      </c>
      <c r="H42" s="1299">
        <v>0.08</v>
      </c>
      <c r="I42" s="1300">
        <v>13.55</v>
      </c>
      <c r="J42" s="1301">
        <v>29.11</v>
      </c>
      <c r="K42" s="1299">
        <v>0.04</v>
      </c>
      <c r="L42" s="1302">
        <v>21.82</v>
      </c>
      <c r="M42" s="1302" t="s">
        <v>66</v>
      </c>
      <c r="N42" s="1303">
        <v>27.04</v>
      </c>
      <c r="O42" s="63"/>
      <c r="P42" s="170"/>
      <c r="Q42" s="170"/>
    </row>
    <row r="43" spans="1:17" ht="15" customHeight="1">
      <c r="A43" s="1277" t="s">
        <v>116</v>
      </c>
      <c r="B43" s="1296">
        <v>0.02</v>
      </c>
      <c r="C43" s="1297">
        <v>0.21</v>
      </c>
      <c r="D43" s="1298">
        <v>1.1599999999999999</v>
      </c>
      <c r="E43" s="1296">
        <v>0.02</v>
      </c>
      <c r="F43" s="1297">
        <v>0.21</v>
      </c>
      <c r="G43" s="1298">
        <v>1.08</v>
      </c>
      <c r="H43" s="1299" t="s">
        <v>66</v>
      </c>
      <c r="I43" s="1300">
        <v>7.0000000000000007E-2</v>
      </c>
      <c r="J43" s="1301">
        <v>1.45</v>
      </c>
      <c r="K43" s="1299" t="s">
        <v>66</v>
      </c>
      <c r="L43" s="1302" t="s">
        <v>66</v>
      </c>
      <c r="M43" s="1302">
        <v>0.09</v>
      </c>
      <c r="N43" s="1303">
        <v>1.28</v>
      </c>
      <c r="O43" s="63"/>
      <c r="P43" s="170"/>
      <c r="Q43" s="170"/>
    </row>
    <row r="44" spans="1:17" ht="15" customHeight="1">
      <c r="A44" s="1277" t="s">
        <v>103</v>
      </c>
      <c r="B44" s="1296">
        <v>0</v>
      </c>
      <c r="C44" s="1297">
        <v>0.02</v>
      </c>
      <c r="D44" s="1298">
        <v>1.23</v>
      </c>
      <c r="E44" s="1296" t="s">
        <v>81</v>
      </c>
      <c r="F44" s="1297" t="s">
        <v>81</v>
      </c>
      <c r="G44" s="1298">
        <v>0.54</v>
      </c>
      <c r="H44" s="1299" t="s">
        <v>66</v>
      </c>
      <c r="I44" s="1300">
        <v>0.04</v>
      </c>
      <c r="J44" s="1301">
        <v>0.61</v>
      </c>
      <c r="K44" s="1299" t="s">
        <v>66</v>
      </c>
      <c r="L44" s="1302">
        <v>0.12</v>
      </c>
      <c r="M44" s="1302">
        <v>0.03</v>
      </c>
      <c r="N44" s="1303">
        <v>0.36</v>
      </c>
      <c r="O44" s="63"/>
      <c r="P44" s="170"/>
      <c r="Q44" s="170"/>
    </row>
    <row r="45" spans="1:17" ht="15" customHeight="1">
      <c r="A45" s="1277" t="s">
        <v>104</v>
      </c>
      <c r="B45" s="1296">
        <v>0.06</v>
      </c>
      <c r="C45" s="1297">
        <v>39.76</v>
      </c>
      <c r="D45" s="1298">
        <v>230.6</v>
      </c>
      <c r="E45" s="1296">
        <v>0.09</v>
      </c>
      <c r="F45" s="1297">
        <v>38.33</v>
      </c>
      <c r="G45" s="1298">
        <v>250.97</v>
      </c>
      <c r="H45" s="1299">
        <v>0.26</v>
      </c>
      <c r="I45" s="1300">
        <v>39.950000000000003</v>
      </c>
      <c r="J45" s="1301">
        <v>262.49</v>
      </c>
      <c r="K45" s="1299">
        <v>0.44</v>
      </c>
      <c r="L45" s="1302">
        <v>27.88</v>
      </c>
      <c r="M45" s="1302">
        <v>14.1</v>
      </c>
      <c r="N45" s="1303">
        <v>314.08</v>
      </c>
      <c r="O45" s="63"/>
      <c r="P45" s="170"/>
      <c r="Q45" s="170"/>
    </row>
    <row r="46" spans="1:17" ht="15" customHeight="1">
      <c r="A46" s="1277" t="s">
        <v>105</v>
      </c>
      <c r="B46" s="1296">
        <v>3.25</v>
      </c>
      <c r="C46" s="1297">
        <v>363.7</v>
      </c>
      <c r="D46" s="1298">
        <v>1700.5</v>
      </c>
      <c r="E46" s="1296">
        <v>3.07</v>
      </c>
      <c r="F46" s="1297">
        <v>324.64</v>
      </c>
      <c r="G46" s="1298">
        <v>1445.6</v>
      </c>
      <c r="H46" s="1299">
        <v>2</v>
      </c>
      <c r="I46" s="1300">
        <v>301.43</v>
      </c>
      <c r="J46" s="1301">
        <v>1384.03</v>
      </c>
      <c r="K46" s="1299">
        <v>1.39</v>
      </c>
      <c r="L46" s="1302">
        <v>185.9</v>
      </c>
      <c r="M46" s="1302">
        <v>90.44</v>
      </c>
      <c r="N46" s="1303">
        <v>1552.99</v>
      </c>
      <c r="O46" s="63"/>
      <c r="P46" s="170"/>
      <c r="Q46" s="170"/>
    </row>
    <row r="47" spans="1:17" ht="15" customHeight="1">
      <c r="A47" s="1277" t="s">
        <v>117</v>
      </c>
      <c r="B47" s="1296">
        <v>0</v>
      </c>
      <c r="C47" s="1297">
        <v>0</v>
      </c>
      <c r="D47" s="1298">
        <v>0.32</v>
      </c>
      <c r="E47" s="1296" t="s">
        <v>81</v>
      </c>
      <c r="F47" s="1297" t="s">
        <v>81</v>
      </c>
      <c r="G47" s="1298">
        <v>0.15</v>
      </c>
      <c r="H47" s="1299" t="s">
        <v>66</v>
      </c>
      <c r="I47" s="1300" t="s">
        <v>66</v>
      </c>
      <c r="J47" s="1301">
        <v>0.13</v>
      </c>
      <c r="K47" s="1299" t="s">
        <v>66</v>
      </c>
      <c r="L47" s="1302">
        <v>0.03</v>
      </c>
      <c r="M47" s="1302" t="s">
        <v>66</v>
      </c>
      <c r="N47" s="1303">
        <v>0.14000000000000001</v>
      </c>
      <c r="O47" s="63"/>
      <c r="P47" s="170"/>
      <c r="Q47" s="170"/>
    </row>
    <row r="48" spans="1:17" ht="15" customHeight="1">
      <c r="A48" s="1277" t="s">
        <v>106</v>
      </c>
      <c r="B48" s="1296">
        <v>7.0000000000000007E-2</v>
      </c>
      <c r="C48" s="1297">
        <v>0.05</v>
      </c>
      <c r="D48" s="1298">
        <v>5.29</v>
      </c>
      <c r="E48" s="1296">
        <v>0.05</v>
      </c>
      <c r="F48" s="1297">
        <v>0.36</v>
      </c>
      <c r="G48" s="1298">
        <v>3.87</v>
      </c>
      <c r="H48" s="1299">
        <v>0.01</v>
      </c>
      <c r="I48" s="1300">
        <v>0.23</v>
      </c>
      <c r="J48" s="1301">
        <v>3.85</v>
      </c>
      <c r="K48" s="1299" t="s">
        <v>66</v>
      </c>
      <c r="L48" s="1302">
        <v>0.08</v>
      </c>
      <c r="M48" s="1302" t="s">
        <v>66</v>
      </c>
      <c r="N48" s="1303">
        <v>5.73</v>
      </c>
      <c r="O48" s="63"/>
      <c r="P48" s="170"/>
      <c r="Q48" s="170"/>
    </row>
    <row r="49" spans="1:17" ht="15" customHeight="1">
      <c r="A49" s="1277" t="s">
        <v>107</v>
      </c>
      <c r="B49" s="1296">
        <v>0</v>
      </c>
      <c r="C49" s="1297">
        <v>0</v>
      </c>
      <c r="D49" s="1298">
        <v>0.24</v>
      </c>
      <c r="E49" s="1296" t="s">
        <v>81</v>
      </c>
      <c r="F49" s="1297">
        <v>0.4</v>
      </c>
      <c r="G49" s="1298">
        <v>0.12</v>
      </c>
      <c r="H49" s="1299" t="s">
        <v>66</v>
      </c>
      <c r="I49" s="1300">
        <v>0.03</v>
      </c>
      <c r="J49" s="1301">
        <v>1.32</v>
      </c>
      <c r="K49" s="1299" t="s">
        <v>66</v>
      </c>
      <c r="L49" s="1302">
        <v>0.26</v>
      </c>
      <c r="M49" s="1302" t="s">
        <v>66</v>
      </c>
      <c r="N49" s="1303">
        <v>1.54</v>
      </c>
      <c r="O49" s="63"/>
      <c r="P49" s="170"/>
      <c r="Q49" s="170"/>
    </row>
    <row r="50" spans="1:17" ht="15" customHeight="1">
      <c r="A50" s="1277" t="s">
        <v>108</v>
      </c>
      <c r="B50" s="1296">
        <v>2.0099999999999998</v>
      </c>
      <c r="C50" s="1297">
        <v>5.61</v>
      </c>
      <c r="D50" s="1298">
        <v>26.14</v>
      </c>
      <c r="E50" s="1296">
        <v>2.4300000000000002</v>
      </c>
      <c r="F50" s="1297">
        <v>3.12</v>
      </c>
      <c r="G50" s="1298">
        <v>25.27</v>
      </c>
      <c r="H50" s="1299">
        <v>2.2000000000000002</v>
      </c>
      <c r="I50" s="1300">
        <v>1.1000000000000001</v>
      </c>
      <c r="J50" s="1301">
        <v>25.19</v>
      </c>
      <c r="K50" s="1299">
        <v>1.38</v>
      </c>
      <c r="L50" s="1302">
        <v>1.33</v>
      </c>
      <c r="M50" s="1302">
        <v>0.84</v>
      </c>
      <c r="N50" s="1303">
        <v>18.87</v>
      </c>
      <c r="O50" s="63"/>
      <c r="P50" s="170"/>
      <c r="Q50" s="170"/>
    </row>
    <row r="51" spans="1:17" ht="15" customHeight="1">
      <c r="A51" s="1281" t="s">
        <v>109</v>
      </c>
      <c r="B51" s="1304">
        <v>0</v>
      </c>
      <c r="C51" s="1305">
        <v>0.19</v>
      </c>
      <c r="D51" s="1306">
        <v>1.43</v>
      </c>
      <c r="E51" s="1304" t="s">
        <v>81</v>
      </c>
      <c r="F51" s="1305">
        <v>0.19</v>
      </c>
      <c r="G51" s="1306">
        <v>1.83</v>
      </c>
      <c r="H51" s="1307">
        <v>0.03</v>
      </c>
      <c r="I51" s="1308">
        <v>0.38</v>
      </c>
      <c r="J51" s="1309">
        <v>3.24</v>
      </c>
      <c r="K51" s="1307" t="s">
        <v>66</v>
      </c>
      <c r="L51" s="1310">
        <v>0.15</v>
      </c>
      <c r="M51" s="1310" t="s">
        <v>66</v>
      </c>
      <c r="N51" s="1311">
        <v>2.04</v>
      </c>
      <c r="O51" s="63"/>
      <c r="P51" s="170"/>
      <c r="Q51" s="170"/>
    </row>
    <row r="52" spans="1:17" ht="15" customHeight="1">
      <c r="A52" s="30" t="s">
        <v>86</v>
      </c>
      <c r="B52" s="54">
        <v>7.67</v>
      </c>
      <c r="C52" s="55">
        <v>530.64</v>
      </c>
      <c r="D52" s="56">
        <v>3695.75</v>
      </c>
      <c r="E52" s="54">
        <v>7.27</v>
      </c>
      <c r="F52" s="55">
        <v>511.05</v>
      </c>
      <c r="G52" s="56">
        <v>3356.96</v>
      </c>
      <c r="H52" s="54">
        <v>5.9</v>
      </c>
      <c r="I52" s="55">
        <v>435.34</v>
      </c>
      <c r="J52" s="76">
        <v>2974</v>
      </c>
      <c r="K52" s="54">
        <f>SUM(K38:K51)</f>
        <v>4.13</v>
      </c>
      <c r="L52" s="57">
        <f>SUM(L38:L51)</f>
        <v>321.27999999999992</v>
      </c>
      <c r="M52" s="57">
        <f>SUM(M38:M51)</f>
        <v>106.9</v>
      </c>
      <c r="N52" s="146">
        <f>SUM(N38:O51)</f>
        <v>3248.5599999999995</v>
      </c>
      <c r="O52" s="63"/>
      <c r="P52" s="170"/>
      <c r="Q52" s="170"/>
    </row>
    <row r="53" spans="1:17" ht="15" customHeight="1">
      <c r="A53" s="155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7"/>
      <c r="O53" s="43"/>
      <c r="Q53" s="43"/>
    </row>
    <row r="54" spans="1:17" ht="15" customHeight="1">
      <c r="A54" s="30"/>
      <c r="B54" s="1356" t="s">
        <v>123</v>
      </c>
      <c r="C54" s="1357"/>
      <c r="D54" s="1357"/>
      <c r="E54" s="1357"/>
      <c r="F54" s="1358"/>
      <c r="G54" s="1356" t="s">
        <v>122</v>
      </c>
      <c r="H54" s="1358"/>
      <c r="I54" s="1356" t="s">
        <v>243</v>
      </c>
      <c r="J54" s="1357"/>
      <c r="K54" s="1357"/>
      <c r="L54" s="1358"/>
      <c r="M54" s="1356" t="s">
        <v>320</v>
      </c>
      <c r="N54" s="1357"/>
      <c r="O54" s="1357"/>
      <c r="P54" s="1358"/>
      <c r="Q54" s="155"/>
    </row>
    <row r="55" spans="1:17" ht="21.75" customHeight="1">
      <c r="A55" s="33" t="s">
        <v>93</v>
      </c>
      <c r="B55" s="59" t="s">
        <v>94</v>
      </c>
      <c r="C55" s="60" t="s">
        <v>95</v>
      </c>
      <c r="D55" s="60" t="s">
        <v>119</v>
      </c>
      <c r="E55" s="1359" t="s">
        <v>96</v>
      </c>
      <c r="F55" s="1358"/>
      <c r="G55" s="1360" t="s">
        <v>326</v>
      </c>
      <c r="H55" s="1361"/>
      <c r="I55" s="59" t="s">
        <v>94</v>
      </c>
      <c r="J55" s="60" t="s">
        <v>95</v>
      </c>
      <c r="K55" s="1362" t="s">
        <v>327</v>
      </c>
      <c r="L55" s="1361"/>
      <c r="M55" s="59" t="s">
        <v>94</v>
      </c>
      <c r="N55" s="50" t="s">
        <v>95</v>
      </c>
      <c r="O55" s="144" t="s">
        <v>322</v>
      </c>
      <c r="P55" s="179" t="s">
        <v>327</v>
      </c>
      <c r="Q55" s="178"/>
    </row>
    <row r="56" spans="1:17" ht="15" customHeight="1">
      <c r="A56" s="1273" t="s">
        <v>97</v>
      </c>
      <c r="B56" s="1291" t="s">
        <v>81</v>
      </c>
      <c r="C56" s="1294" t="s">
        <v>81</v>
      </c>
      <c r="D56" s="1294" t="s">
        <v>81</v>
      </c>
      <c r="E56" s="1353">
        <v>16.93</v>
      </c>
      <c r="F56" s="1354"/>
      <c r="G56" s="1355">
        <f>E56</f>
        <v>16.93</v>
      </c>
      <c r="H56" s="1354"/>
      <c r="I56" s="1291" t="s">
        <v>81</v>
      </c>
      <c r="J56" s="1294" t="s">
        <v>81</v>
      </c>
      <c r="K56" s="1353">
        <v>13.81</v>
      </c>
      <c r="L56" s="1354"/>
      <c r="M56" s="1291">
        <v>0</v>
      </c>
      <c r="N56" s="1292">
        <v>0</v>
      </c>
      <c r="O56" s="1292">
        <v>0</v>
      </c>
      <c r="P56" s="1295">
        <v>5.64</v>
      </c>
      <c r="Q56" s="43"/>
    </row>
    <row r="57" spans="1:17" ht="15" customHeight="1">
      <c r="A57" s="1277" t="s">
        <v>99</v>
      </c>
      <c r="B57" s="1299">
        <v>0.1</v>
      </c>
      <c r="C57" s="1302">
        <v>33.72</v>
      </c>
      <c r="D57" s="1302">
        <v>0.38</v>
      </c>
      <c r="E57" s="1345">
        <v>416.88</v>
      </c>
      <c r="F57" s="1346"/>
      <c r="G57" s="1347">
        <f>D57+E57</f>
        <v>417.26</v>
      </c>
      <c r="H57" s="1346"/>
      <c r="I57" s="1299">
        <v>0.11</v>
      </c>
      <c r="J57" s="1302">
        <v>27.26</v>
      </c>
      <c r="K57" s="1345">
        <v>410.88</v>
      </c>
      <c r="L57" s="1346"/>
      <c r="M57" s="1299">
        <v>0.32</v>
      </c>
      <c r="N57" s="1300">
        <v>32.03</v>
      </c>
      <c r="O57" s="1300">
        <v>0</v>
      </c>
      <c r="P57" s="1303">
        <v>364.8</v>
      </c>
    </row>
    <row r="58" spans="1:17" ht="15" customHeight="1">
      <c r="A58" s="1277" t="s">
        <v>100</v>
      </c>
      <c r="B58" s="1299">
        <v>0.2</v>
      </c>
      <c r="C58" s="1302">
        <v>52.13</v>
      </c>
      <c r="D58" s="1302">
        <v>0.18</v>
      </c>
      <c r="E58" s="1345">
        <v>1017.89</v>
      </c>
      <c r="F58" s="1346"/>
      <c r="G58" s="1347">
        <f t="shared" ref="G58:G59" si="2">D58+E58</f>
        <v>1018.0699999999999</v>
      </c>
      <c r="H58" s="1346"/>
      <c r="I58" s="1299">
        <v>0.09</v>
      </c>
      <c r="J58" s="1302">
        <v>51.84</v>
      </c>
      <c r="K58" s="1345">
        <v>991.98</v>
      </c>
      <c r="L58" s="1346"/>
      <c r="M58" s="1299">
        <v>0.7</v>
      </c>
      <c r="N58" s="1300">
        <v>53.23</v>
      </c>
      <c r="O58" s="1300">
        <v>0</v>
      </c>
      <c r="P58" s="1303">
        <v>906.54</v>
      </c>
    </row>
    <row r="59" spans="1:17" ht="15" customHeight="1">
      <c r="A59" s="1277" t="s">
        <v>101</v>
      </c>
      <c r="B59" s="1299">
        <v>0.08</v>
      </c>
      <c r="C59" s="1302">
        <v>8.14</v>
      </c>
      <c r="D59" s="1302">
        <v>0.4</v>
      </c>
      <c r="E59" s="1345">
        <v>52.12</v>
      </c>
      <c r="F59" s="1346"/>
      <c r="G59" s="1347">
        <f t="shared" si="2"/>
        <v>52.519999999999996</v>
      </c>
      <c r="H59" s="1346"/>
      <c r="I59" s="1299">
        <v>0.01</v>
      </c>
      <c r="J59" s="1302">
        <v>6.46</v>
      </c>
      <c r="K59" s="1345">
        <v>68.95</v>
      </c>
      <c r="L59" s="1346"/>
      <c r="M59" s="1299">
        <v>0.01</v>
      </c>
      <c r="N59" s="1300">
        <v>4.83</v>
      </c>
      <c r="O59" s="1300">
        <v>0</v>
      </c>
      <c r="P59" s="1303">
        <v>31.14</v>
      </c>
    </row>
    <row r="60" spans="1:17" ht="15" customHeight="1">
      <c r="A60" s="1277" t="s">
        <v>102</v>
      </c>
      <c r="B60" s="1299">
        <v>0.04</v>
      </c>
      <c r="C60" s="1302">
        <v>20.23</v>
      </c>
      <c r="D60" s="1302" t="s">
        <v>81</v>
      </c>
      <c r="E60" s="1345">
        <v>22.76</v>
      </c>
      <c r="F60" s="1346"/>
      <c r="G60" s="1347">
        <f t="shared" ref="G60:G62" si="3">E60</f>
        <v>22.76</v>
      </c>
      <c r="H60" s="1346"/>
      <c r="I60" s="1299">
        <v>0.06</v>
      </c>
      <c r="J60" s="1302">
        <v>16.350000000000001</v>
      </c>
      <c r="K60" s="1345">
        <v>35.450000000000003</v>
      </c>
      <c r="L60" s="1346"/>
      <c r="M60" s="1299">
        <v>0.14000000000000001</v>
      </c>
      <c r="N60" s="1300">
        <v>17.05</v>
      </c>
      <c r="O60" s="1300">
        <v>0</v>
      </c>
      <c r="P60" s="1303">
        <v>32.409999999999997</v>
      </c>
    </row>
    <row r="61" spans="1:17" ht="15" customHeight="1">
      <c r="A61" s="1277" t="s">
        <v>116</v>
      </c>
      <c r="B61" s="1299" t="s">
        <v>81</v>
      </c>
      <c r="C61" s="1302">
        <v>0.08</v>
      </c>
      <c r="D61" s="1302" t="s">
        <v>81</v>
      </c>
      <c r="E61" s="1345">
        <v>1.37</v>
      </c>
      <c r="F61" s="1346"/>
      <c r="G61" s="1347">
        <f t="shared" si="3"/>
        <v>1.37</v>
      </c>
      <c r="H61" s="1346"/>
      <c r="I61" s="1299">
        <v>0</v>
      </c>
      <c r="J61" s="1302">
        <v>0</v>
      </c>
      <c r="K61" s="1345">
        <v>0.71</v>
      </c>
      <c r="L61" s="1346"/>
      <c r="M61" s="1299">
        <v>0</v>
      </c>
      <c r="N61" s="1300">
        <v>0.23</v>
      </c>
      <c r="O61" s="1300">
        <v>0</v>
      </c>
      <c r="P61" s="1303">
        <v>1.1200000000000001</v>
      </c>
    </row>
    <row r="62" spans="1:17" ht="15" customHeight="1">
      <c r="A62" s="1277" t="s">
        <v>103</v>
      </c>
      <c r="B62" s="1299" t="s">
        <v>81</v>
      </c>
      <c r="C62" s="1302">
        <v>0.35</v>
      </c>
      <c r="D62" s="1302" t="s">
        <v>81</v>
      </c>
      <c r="E62" s="1345">
        <v>0.97</v>
      </c>
      <c r="F62" s="1346"/>
      <c r="G62" s="1347">
        <f t="shared" si="3"/>
        <v>0.97</v>
      </c>
      <c r="H62" s="1346"/>
      <c r="I62" s="1299">
        <v>0</v>
      </c>
      <c r="J62" s="1302">
        <v>0</v>
      </c>
      <c r="K62" s="1345">
        <v>2.09</v>
      </c>
      <c r="L62" s="1346"/>
      <c r="M62" s="1299">
        <v>0</v>
      </c>
      <c r="N62" s="1300">
        <v>0.14000000000000001</v>
      </c>
      <c r="O62" s="1300">
        <v>0</v>
      </c>
      <c r="P62" s="1303">
        <v>1.1399999999999999</v>
      </c>
    </row>
    <row r="63" spans="1:17" ht="15" customHeight="1">
      <c r="A63" s="1277" t="s">
        <v>104</v>
      </c>
      <c r="B63" s="1299">
        <v>1.43</v>
      </c>
      <c r="C63" s="1302">
        <v>31.51</v>
      </c>
      <c r="D63" s="1302">
        <v>26.16</v>
      </c>
      <c r="E63" s="1345">
        <v>350.7</v>
      </c>
      <c r="F63" s="1346"/>
      <c r="G63" s="1347">
        <f t="shared" ref="G63:G64" si="4">D63+E63</f>
        <v>376.86</v>
      </c>
      <c r="H63" s="1346"/>
      <c r="I63" s="1299">
        <v>1.59</v>
      </c>
      <c r="J63" s="1302">
        <v>25.04</v>
      </c>
      <c r="K63" s="1345">
        <v>390.86</v>
      </c>
      <c r="L63" s="1346"/>
      <c r="M63" s="1299">
        <v>1.18</v>
      </c>
      <c r="N63" s="1300">
        <v>28.85</v>
      </c>
      <c r="O63" s="1300">
        <v>0</v>
      </c>
      <c r="P63" s="1303">
        <v>443.84</v>
      </c>
    </row>
    <row r="64" spans="1:17" ht="15" customHeight="1">
      <c r="A64" s="1277" t="s">
        <v>105</v>
      </c>
      <c r="B64" s="1299">
        <v>1.4</v>
      </c>
      <c r="C64" s="1302">
        <v>158.31</v>
      </c>
      <c r="D64" s="1302">
        <v>149.29</v>
      </c>
      <c r="E64" s="1345">
        <v>1530.62</v>
      </c>
      <c r="F64" s="1346"/>
      <c r="G64" s="1347">
        <f t="shared" si="4"/>
        <v>1679.9099999999999</v>
      </c>
      <c r="H64" s="1346"/>
      <c r="I64" s="1299">
        <v>1.1499999999999999</v>
      </c>
      <c r="J64" s="1302">
        <v>120.91</v>
      </c>
      <c r="K64" s="1345">
        <v>1631.18</v>
      </c>
      <c r="L64" s="1346"/>
      <c r="M64" s="1299">
        <v>1.76</v>
      </c>
      <c r="N64" s="1300">
        <v>84.67</v>
      </c>
      <c r="O64" s="1300">
        <v>0</v>
      </c>
      <c r="P64" s="1303">
        <v>1571.43</v>
      </c>
    </row>
    <row r="65" spans="1:18" ht="15" customHeight="1">
      <c r="A65" s="1277" t="s">
        <v>117</v>
      </c>
      <c r="B65" s="1299" t="s">
        <v>81</v>
      </c>
      <c r="C65" s="1302" t="s">
        <v>81</v>
      </c>
      <c r="D65" s="1302" t="s">
        <v>81</v>
      </c>
      <c r="E65" s="1345">
        <v>0.18</v>
      </c>
      <c r="F65" s="1346"/>
      <c r="G65" s="1347">
        <f>E65</f>
        <v>0.18</v>
      </c>
      <c r="H65" s="1346"/>
      <c r="I65" s="1299" t="s">
        <v>81</v>
      </c>
      <c r="J65" s="1302" t="s">
        <v>81</v>
      </c>
      <c r="K65" s="1351" t="s">
        <v>81</v>
      </c>
      <c r="L65" s="1352"/>
      <c r="M65" s="1299" t="s">
        <v>81</v>
      </c>
      <c r="N65" s="1300" t="s">
        <v>81</v>
      </c>
      <c r="O65" s="1300" t="s">
        <v>81</v>
      </c>
      <c r="P65" s="1312" t="s">
        <v>81</v>
      </c>
    </row>
    <row r="66" spans="1:18" ht="15" customHeight="1">
      <c r="A66" s="1277" t="s">
        <v>106</v>
      </c>
      <c r="B66" s="1299">
        <v>0.03</v>
      </c>
      <c r="C66" s="1302">
        <v>0.19</v>
      </c>
      <c r="D66" s="1302">
        <v>0.12</v>
      </c>
      <c r="E66" s="1345">
        <v>6.75</v>
      </c>
      <c r="F66" s="1346"/>
      <c r="G66" s="1347">
        <f t="shared" ref="G66" si="5">D66+E66</f>
        <v>6.87</v>
      </c>
      <c r="H66" s="1346"/>
      <c r="I66" s="1299">
        <v>0.03</v>
      </c>
      <c r="J66" s="1302">
        <v>0</v>
      </c>
      <c r="K66" s="1345">
        <v>6.12</v>
      </c>
      <c r="L66" s="1346"/>
      <c r="M66" s="1299">
        <v>0.01</v>
      </c>
      <c r="N66" s="1300">
        <v>0</v>
      </c>
      <c r="O66" s="1300">
        <v>0</v>
      </c>
      <c r="P66" s="1303">
        <v>11.79</v>
      </c>
    </row>
    <row r="67" spans="1:18" ht="15" customHeight="1">
      <c r="A67" s="1277" t="s">
        <v>107</v>
      </c>
      <c r="B67" s="1299" t="s">
        <v>81</v>
      </c>
      <c r="C67" s="1302" t="s">
        <v>81</v>
      </c>
      <c r="D67" s="1302" t="s">
        <v>81</v>
      </c>
      <c r="E67" s="1345">
        <v>0.78</v>
      </c>
      <c r="F67" s="1346"/>
      <c r="G67" s="1347">
        <f>E67</f>
        <v>0.78</v>
      </c>
      <c r="H67" s="1346"/>
      <c r="I67" s="1299" t="s">
        <v>81</v>
      </c>
      <c r="J67" s="1302" t="s">
        <v>81</v>
      </c>
      <c r="K67" s="1351" t="s">
        <v>81</v>
      </c>
      <c r="L67" s="1352"/>
      <c r="M67" s="1299" t="s">
        <v>81</v>
      </c>
      <c r="N67" s="1300" t="s">
        <v>81</v>
      </c>
      <c r="O67" s="1300" t="s">
        <v>81</v>
      </c>
      <c r="P67" s="1312" t="s">
        <v>81</v>
      </c>
    </row>
    <row r="68" spans="1:18" ht="15" customHeight="1">
      <c r="A68" s="1277" t="s">
        <v>108</v>
      </c>
      <c r="B68" s="1299">
        <v>0.91</v>
      </c>
      <c r="C68" s="1302">
        <v>2.79</v>
      </c>
      <c r="D68" s="1302">
        <v>1.23</v>
      </c>
      <c r="E68" s="1345">
        <v>15.78</v>
      </c>
      <c r="F68" s="1346"/>
      <c r="G68" s="1347">
        <f t="shared" ref="G68" si="6">D68+E68</f>
        <v>17.009999999999998</v>
      </c>
      <c r="H68" s="1346"/>
      <c r="I68" s="1299">
        <v>0.01</v>
      </c>
      <c r="J68" s="1302">
        <v>0</v>
      </c>
      <c r="K68" s="1345">
        <v>1.47</v>
      </c>
      <c r="L68" s="1346"/>
      <c r="M68" s="1299">
        <v>0</v>
      </c>
      <c r="N68" s="1300">
        <v>0</v>
      </c>
      <c r="O68" s="1300">
        <v>0</v>
      </c>
      <c r="P68" s="1303">
        <v>0.61</v>
      </c>
    </row>
    <row r="69" spans="1:18" ht="15" customHeight="1">
      <c r="A69" s="1281" t="s">
        <v>109</v>
      </c>
      <c r="B69" s="1307" t="s">
        <v>81</v>
      </c>
      <c r="C69" s="1310">
        <v>0.28000000000000003</v>
      </c>
      <c r="D69" s="1310" t="s">
        <v>81</v>
      </c>
      <c r="E69" s="1348">
        <v>2.23</v>
      </c>
      <c r="F69" s="1349"/>
      <c r="G69" s="1350">
        <f>E69</f>
        <v>2.23</v>
      </c>
      <c r="H69" s="1349"/>
      <c r="I69" s="1307">
        <v>1.01</v>
      </c>
      <c r="J69" s="1310">
        <v>0.97</v>
      </c>
      <c r="K69" s="1348">
        <v>10.95</v>
      </c>
      <c r="L69" s="1349"/>
      <c r="M69" s="1307">
        <v>0.89</v>
      </c>
      <c r="N69" s="1308">
        <v>1.6</v>
      </c>
      <c r="O69" s="1308">
        <v>0</v>
      </c>
      <c r="P69" s="1311">
        <v>12.379999999999999</v>
      </c>
    </row>
    <row r="70" spans="1:18" ht="15" customHeight="1">
      <c r="A70" s="30" t="s">
        <v>86</v>
      </c>
      <c r="B70" s="52">
        <f>SUM(B56:B69)</f>
        <v>4.1899999999999995</v>
      </c>
      <c r="C70" s="53">
        <f>SUM(C56:C69)</f>
        <v>307.73</v>
      </c>
      <c r="D70" s="53">
        <f>SUM(D56:D69)</f>
        <v>177.76</v>
      </c>
      <c r="E70" s="1342">
        <f>SUM(E56:F69)</f>
        <v>3435.96</v>
      </c>
      <c r="F70" s="1343"/>
      <c r="G70" s="1344">
        <f>SUM(G56:H69)</f>
        <v>3613.72</v>
      </c>
      <c r="H70" s="1343"/>
      <c r="I70" s="54">
        <f>SUM(I69,I56:I67)</f>
        <v>4.05</v>
      </c>
      <c r="J70" s="57">
        <f>SUM(J69,J56:J67)</f>
        <v>248.82999999999998</v>
      </c>
      <c r="K70" s="1342">
        <f>SUM(K56:K67,K69)</f>
        <v>3562.9799999999996</v>
      </c>
      <c r="L70" s="1343"/>
      <c r="M70" s="54">
        <f>SUM(M69,M56:M67)</f>
        <v>5.01</v>
      </c>
      <c r="N70" s="55">
        <f>SUM(N69,N56:N67)</f>
        <v>222.63</v>
      </c>
      <c r="O70" s="55">
        <f>SUM(O69,O56:O67)</f>
        <v>0</v>
      </c>
      <c r="P70" s="146">
        <f>SUM(P56:P67,P69)</f>
        <v>3382.2300000000005</v>
      </c>
    </row>
    <row r="71" spans="1:18" ht="15" customHeight="1">
      <c r="A71" s="30" t="s">
        <v>86</v>
      </c>
      <c r="B71" s="158"/>
      <c r="C71" s="58"/>
      <c r="D71" s="58"/>
      <c r="E71" s="73"/>
      <c r="F71" s="169"/>
      <c r="G71" s="156"/>
      <c r="H71" s="169"/>
      <c r="I71" s="54">
        <f>SUM(I56:I69)</f>
        <v>4.0599999999999996</v>
      </c>
      <c r="J71" s="57">
        <f>SUM(J56:J69)</f>
        <v>248.82999999999998</v>
      </c>
      <c r="K71" s="1342">
        <f>SUM(K56:K69)</f>
        <v>3564.4499999999994</v>
      </c>
      <c r="L71" s="1343"/>
      <c r="M71" s="54">
        <f t="shared" ref="M71:O71" si="7">SUM(M56:M69)</f>
        <v>5.0099999999999989</v>
      </c>
      <c r="N71" s="55">
        <f t="shared" si="7"/>
        <v>222.62999999999997</v>
      </c>
      <c r="O71" s="55">
        <f t="shared" si="7"/>
        <v>0</v>
      </c>
      <c r="P71" s="146">
        <f>SUM(P56:P69)</f>
        <v>3382.8400000000006</v>
      </c>
      <c r="R71" s="43"/>
    </row>
  </sheetData>
  <mergeCells count="67">
    <mergeCell ref="O1:P1"/>
    <mergeCell ref="A2:M2"/>
    <mergeCell ref="B4:D4"/>
    <mergeCell ref="E4:G4"/>
    <mergeCell ref="H4:J4"/>
    <mergeCell ref="K4:M4"/>
    <mergeCell ref="B20:D20"/>
    <mergeCell ref="E20:G20"/>
    <mergeCell ref="H20:J20"/>
    <mergeCell ref="K20:M20"/>
    <mergeCell ref="B36:D36"/>
    <mergeCell ref="E36:G36"/>
    <mergeCell ref="H36:J36"/>
    <mergeCell ref="K36:N36"/>
    <mergeCell ref="B54:F54"/>
    <mergeCell ref="G54:H54"/>
    <mergeCell ref="I54:L54"/>
    <mergeCell ref="M54:P54"/>
    <mergeCell ref="E55:F55"/>
    <mergeCell ref="G55:H55"/>
    <mergeCell ref="K55:L55"/>
    <mergeCell ref="E56:F56"/>
    <mergeCell ref="G56:H56"/>
    <mergeCell ref="K56:L56"/>
    <mergeCell ref="E57:F57"/>
    <mergeCell ref="G57:H57"/>
    <mergeCell ref="K57:L57"/>
    <mergeCell ref="E58:F58"/>
    <mergeCell ref="G58:H58"/>
    <mergeCell ref="K58:L58"/>
    <mergeCell ref="E59:F59"/>
    <mergeCell ref="G59:H59"/>
    <mergeCell ref="K59:L59"/>
    <mergeCell ref="E60:F60"/>
    <mergeCell ref="G60:H60"/>
    <mergeCell ref="K60:L60"/>
    <mergeCell ref="E61:F61"/>
    <mergeCell ref="G61:H61"/>
    <mergeCell ref="K61:L61"/>
    <mergeCell ref="E62:F62"/>
    <mergeCell ref="G62:H62"/>
    <mergeCell ref="K62:L62"/>
    <mergeCell ref="E63:F63"/>
    <mergeCell ref="G63:H63"/>
    <mergeCell ref="K63:L63"/>
    <mergeCell ref="E64:F64"/>
    <mergeCell ref="G64:H64"/>
    <mergeCell ref="K64:L64"/>
    <mergeCell ref="E65:F65"/>
    <mergeCell ref="G65:H65"/>
    <mergeCell ref="K65:L65"/>
    <mergeCell ref="E66:F66"/>
    <mergeCell ref="G66:H66"/>
    <mergeCell ref="K66:L66"/>
    <mergeCell ref="E67:F67"/>
    <mergeCell ref="G67:H67"/>
    <mergeCell ref="K67:L67"/>
    <mergeCell ref="E70:F70"/>
    <mergeCell ref="G70:H70"/>
    <mergeCell ref="K70:L70"/>
    <mergeCell ref="K71:L71"/>
    <mergeCell ref="E68:F68"/>
    <mergeCell ref="G68:H68"/>
    <mergeCell ref="K68:L68"/>
    <mergeCell ref="E69:F69"/>
    <mergeCell ref="G69:H69"/>
    <mergeCell ref="K69:L69"/>
  </mergeCells>
  <phoneticPr fontId="5"/>
  <printOptions horizontalCentered="1"/>
  <pageMargins left="3.937007874015748E-2" right="3.937007874015748E-2" top="0.35433070866141736" bottom="0.35433070866141736" header="0.31496062992125984" footer="0.31496062992125984"/>
  <pageSetup paperSize="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R60"/>
  <sheetViews>
    <sheetView view="pageBreakPreview" topLeftCell="A34" zoomScale="90" zoomScaleNormal="100" zoomScaleSheetLayoutView="90" workbookViewId="0">
      <pane xSplit="1" topLeftCell="B1" activePane="topRight" state="frozen"/>
      <selection activeCell="G2" sqref="G2"/>
      <selection pane="topRight" activeCell="A44" sqref="A44:P57"/>
    </sheetView>
  </sheetViews>
  <sheetFormatPr defaultRowHeight="13.5"/>
  <cols>
    <col min="1" max="1" width="10.625" style="29" customWidth="1"/>
    <col min="2" max="2" width="5.625" style="29" customWidth="1"/>
    <col min="3" max="11" width="7" style="29" customWidth="1"/>
    <col min="12" max="25" width="7" style="1" customWidth="1"/>
    <col min="26" max="16384" width="9" style="1"/>
  </cols>
  <sheetData>
    <row r="1" spans="1:17" ht="18" customHeight="1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O1" s="1367">
        <v>45128</v>
      </c>
      <c r="P1" s="1367"/>
    </row>
    <row r="2" spans="1:17" ht="21.95" customHeight="1">
      <c r="A2" s="1339" t="s">
        <v>1489</v>
      </c>
      <c r="B2" s="1339"/>
      <c r="C2" s="1339"/>
      <c r="D2" s="1339"/>
      <c r="E2" s="1339"/>
      <c r="F2" s="1339"/>
      <c r="G2" s="1339"/>
      <c r="H2" s="1339"/>
      <c r="I2" s="1339"/>
      <c r="J2" s="1339"/>
      <c r="K2" s="28"/>
      <c r="L2" s="28"/>
      <c r="M2" s="28"/>
    </row>
    <row r="3" spans="1:17" ht="15.95" customHeight="1">
      <c r="Q3" s="43"/>
    </row>
    <row r="4" spans="1:17" s="43" customFormat="1" ht="15" customHeight="1">
      <c r="A4" s="30"/>
      <c r="B4" s="30" t="s">
        <v>366</v>
      </c>
      <c r="C4" s="177"/>
      <c r="D4" s="177"/>
      <c r="E4" s="177"/>
      <c r="F4" s="177"/>
      <c r="G4" s="30" t="s">
        <v>398</v>
      </c>
      <c r="H4" s="177"/>
      <c r="I4" s="177"/>
      <c r="J4" s="177"/>
      <c r="K4" s="177"/>
      <c r="L4" s="30" t="s">
        <v>421</v>
      </c>
      <c r="M4" s="177"/>
      <c r="N4" s="177"/>
      <c r="O4" s="177"/>
      <c r="P4" s="177"/>
      <c r="Q4" s="31"/>
    </row>
    <row r="5" spans="1:17" s="43" customFormat="1" ht="20.25" customHeight="1">
      <c r="A5" s="33" t="s">
        <v>93</v>
      </c>
      <c r="B5" s="182" t="s">
        <v>94</v>
      </c>
      <c r="C5" s="183" t="s">
        <v>95</v>
      </c>
      <c r="D5" s="184" t="s">
        <v>322</v>
      </c>
      <c r="E5" s="189" t="s">
        <v>323</v>
      </c>
      <c r="F5" s="193" t="s">
        <v>327</v>
      </c>
      <c r="G5" s="182" t="s">
        <v>94</v>
      </c>
      <c r="H5" s="183" t="s">
        <v>95</v>
      </c>
      <c r="I5" s="184" t="s">
        <v>322</v>
      </c>
      <c r="J5" s="189" t="s">
        <v>323</v>
      </c>
      <c r="K5" s="193" t="s">
        <v>327</v>
      </c>
      <c r="L5" s="182" t="s">
        <v>94</v>
      </c>
      <c r="M5" s="183" t="s">
        <v>95</v>
      </c>
      <c r="N5" s="184" t="s">
        <v>322</v>
      </c>
      <c r="O5" s="189" t="s">
        <v>323</v>
      </c>
      <c r="P5" s="193" t="s">
        <v>327</v>
      </c>
      <c r="Q5" s="37"/>
    </row>
    <row r="6" spans="1:17" s="43" customFormat="1" ht="15" customHeight="1">
      <c r="A6" s="1273" t="s">
        <v>97</v>
      </c>
      <c r="B6" s="1291">
        <v>0.02</v>
      </c>
      <c r="C6" s="1292">
        <v>0.01</v>
      </c>
      <c r="D6" s="1292">
        <v>2.23</v>
      </c>
      <c r="E6" s="1313">
        <v>6.1</v>
      </c>
      <c r="F6" s="1314">
        <f t="shared" ref="F6:F14" si="0">SUM(D6:E6)</f>
        <v>8.33</v>
      </c>
      <c r="G6" s="1291">
        <v>0.02</v>
      </c>
      <c r="H6" s="1292">
        <v>0</v>
      </c>
      <c r="I6" s="1292">
        <v>2.79</v>
      </c>
      <c r="J6" s="1313">
        <v>2.13</v>
      </c>
      <c r="K6" s="1314">
        <f t="shared" ref="K6:K14" si="1">SUM(I6:J6)</f>
        <v>4.92</v>
      </c>
      <c r="L6" s="1291">
        <v>0</v>
      </c>
      <c r="M6" s="1292">
        <v>0.27</v>
      </c>
      <c r="N6" s="1292">
        <v>2.25</v>
      </c>
      <c r="O6" s="1313">
        <v>2.2400000000000002</v>
      </c>
      <c r="P6" s="1295">
        <f t="shared" ref="P6" si="2">N6+O6</f>
        <v>4.49</v>
      </c>
      <c r="Q6" s="208"/>
    </row>
    <row r="7" spans="1:17" s="43" customFormat="1" ht="15" customHeight="1">
      <c r="A7" s="1277" t="s">
        <v>99</v>
      </c>
      <c r="B7" s="1299">
        <v>0.3</v>
      </c>
      <c r="C7" s="1300">
        <v>32.97</v>
      </c>
      <c r="D7" s="1300">
        <v>17.71</v>
      </c>
      <c r="E7" s="1315">
        <v>326.14</v>
      </c>
      <c r="F7" s="1316">
        <f t="shared" si="0"/>
        <v>343.84999999999997</v>
      </c>
      <c r="G7" s="1299">
        <v>0.78</v>
      </c>
      <c r="H7" s="1300">
        <v>31.42</v>
      </c>
      <c r="I7" s="1300">
        <v>14.23</v>
      </c>
      <c r="J7" s="1315">
        <v>296.3</v>
      </c>
      <c r="K7" s="1316">
        <f t="shared" si="1"/>
        <v>310.53000000000003</v>
      </c>
      <c r="L7" s="1299">
        <v>0.52</v>
      </c>
      <c r="M7" s="1300">
        <v>24.18</v>
      </c>
      <c r="N7" s="1300">
        <v>20.53</v>
      </c>
      <c r="O7" s="1315">
        <v>247.28</v>
      </c>
      <c r="P7" s="1303">
        <f>N7+O7</f>
        <v>267.81</v>
      </c>
      <c r="Q7" s="208"/>
    </row>
    <row r="8" spans="1:17" s="43" customFormat="1" ht="15" customHeight="1">
      <c r="A8" s="1277" t="s">
        <v>100</v>
      </c>
      <c r="B8" s="1299">
        <v>0.56999999999999995</v>
      </c>
      <c r="C8" s="1300">
        <v>58.19</v>
      </c>
      <c r="D8" s="1300">
        <v>10.050000000000001</v>
      </c>
      <c r="E8" s="1315">
        <v>923.19</v>
      </c>
      <c r="F8" s="1316">
        <f t="shared" si="0"/>
        <v>933.24</v>
      </c>
      <c r="G8" s="1299">
        <v>0.78</v>
      </c>
      <c r="H8" s="1300">
        <v>84.43</v>
      </c>
      <c r="I8" s="1300">
        <v>16.8</v>
      </c>
      <c r="J8" s="1315">
        <v>1124.58</v>
      </c>
      <c r="K8" s="1316">
        <f t="shared" si="1"/>
        <v>1141.3799999999999</v>
      </c>
      <c r="L8" s="1299">
        <v>1.32</v>
      </c>
      <c r="M8" s="1300">
        <v>82.76</v>
      </c>
      <c r="N8" s="1300">
        <v>36.76</v>
      </c>
      <c r="O8" s="1315">
        <v>1130.5999999999999</v>
      </c>
      <c r="P8" s="1303">
        <f t="shared" ref="P8:P14" si="3">N8+O8</f>
        <v>1167.3599999999999</v>
      </c>
      <c r="Q8" s="208"/>
    </row>
    <row r="9" spans="1:17" s="43" customFormat="1" ht="15" customHeight="1">
      <c r="A9" s="1277" t="s">
        <v>101</v>
      </c>
      <c r="B9" s="1299">
        <v>0.04</v>
      </c>
      <c r="C9" s="1300">
        <v>5.49</v>
      </c>
      <c r="D9" s="1300">
        <v>0.1</v>
      </c>
      <c r="E9" s="1315">
        <v>41.85</v>
      </c>
      <c r="F9" s="1316">
        <f t="shared" si="0"/>
        <v>41.95</v>
      </c>
      <c r="G9" s="1299">
        <v>0.05</v>
      </c>
      <c r="H9" s="1300">
        <v>4.66</v>
      </c>
      <c r="I9" s="1300">
        <v>0.94</v>
      </c>
      <c r="J9" s="1315">
        <v>54.7</v>
      </c>
      <c r="K9" s="1316">
        <f t="shared" si="1"/>
        <v>55.64</v>
      </c>
      <c r="L9" s="1299">
        <v>0.09</v>
      </c>
      <c r="M9" s="1300">
        <v>2.12</v>
      </c>
      <c r="N9" s="1300">
        <v>2.96</v>
      </c>
      <c r="O9" s="1315">
        <v>31.84</v>
      </c>
      <c r="P9" s="1303">
        <f t="shared" si="3"/>
        <v>34.799999999999997</v>
      </c>
      <c r="Q9" s="208"/>
    </row>
    <row r="10" spans="1:17" s="43" customFormat="1" ht="15" customHeight="1">
      <c r="A10" s="1277" t="s">
        <v>102</v>
      </c>
      <c r="B10" s="1299">
        <v>0.05</v>
      </c>
      <c r="C10" s="1300">
        <v>14.31</v>
      </c>
      <c r="D10" s="1300">
        <v>0</v>
      </c>
      <c r="E10" s="1315">
        <v>40.14</v>
      </c>
      <c r="F10" s="1316">
        <f t="shared" si="0"/>
        <v>40.14</v>
      </c>
      <c r="G10" s="1299">
        <v>0.12</v>
      </c>
      <c r="H10" s="1300">
        <v>8.4</v>
      </c>
      <c r="I10" s="1300">
        <v>0.05</v>
      </c>
      <c r="J10" s="1315">
        <v>44.92</v>
      </c>
      <c r="K10" s="1316">
        <f t="shared" si="1"/>
        <v>44.97</v>
      </c>
      <c r="L10" s="1299">
        <v>0.03</v>
      </c>
      <c r="M10" s="1300">
        <v>7.62</v>
      </c>
      <c r="N10" s="1300">
        <v>0.04</v>
      </c>
      <c r="O10" s="1315">
        <v>33.07</v>
      </c>
      <c r="P10" s="1303">
        <f t="shared" si="3"/>
        <v>33.11</v>
      </c>
      <c r="Q10" s="208"/>
    </row>
    <row r="11" spans="1:17" s="43" customFormat="1" ht="15" customHeight="1">
      <c r="A11" s="1277" t="s">
        <v>116</v>
      </c>
      <c r="B11" s="1299">
        <v>0</v>
      </c>
      <c r="C11" s="1300">
        <v>0.22</v>
      </c>
      <c r="D11" s="1300">
        <v>0.32</v>
      </c>
      <c r="E11" s="1315">
        <v>0.73</v>
      </c>
      <c r="F11" s="1316">
        <f t="shared" si="0"/>
        <v>1.05</v>
      </c>
      <c r="G11" s="1299">
        <v>0</v>
      </c>
      <c r="H11" s="1300">
        <v>0.1</v>
      </c>
      <c r="I11" s="1300">
        <v>7.0000000000000007E-2</v>
      </c>
      <c r="J11" s="1315">
        <v>1.05</v>
      </c>
      <c r="K11" s="1316">
        <f t="shared" si="1"/>
        <v>1.1200000000000001</v>
      </c>
      <c r="L11" s="1299">
        <v>0</v>
      </c>
      <c r="M11" s="1300">
        <v>0</v>
      </c>
      <c r="N11" s="1300">
        <v>2.99</v>
      </c>
      <c r="O11" s="1315">
        <v>1.45</v>
      </c>
      <c r="P11" s="1303">
        <f t="shared" si="3"/>
        <v>4.4400000000000004</v>
      </c>
      <c r="Q11" s="208"/>
    </row>
    <row r="12" spans="1:17" s="43" customFormat="1" ht="15" customHeight="1">
      <c r="A12" s="1277" t="s">
        <v>399</v>
      </c>
      <c r="B12" s="1299">
        <v>0</v>
      </c>
      <c r="C12" s="1300">
        <v>0.09</v>
      </c>
      <c r="D12" s="1300">
        <v>0.27</v>
      </c>
      <c r="E12" s="1315">
        <v>0.71</v>
      </c>
      <c r="F12" s="1316">
        <f t="shared" si="0"/>
        <v>0.98</v>
      </c>
      <c r="G12" s="1299">
        <v>0.03</v>
      </c>
      <c r="H12" s="1300">
        <v>0.43</v>
      </c>
      <c r="I12" s="1300">
        <v>0.02</v>
      </c>
      <c r="J12" s="1315">
        <v>0.51</v>
      </c>
      <c r="K12" s="1316">
        <f t="shared" si="1"/>
        <v>0.53</v>
      </c>
      <c r="L12" s="1299">
        <v>0</v>
      </c>
      <c r="M12" s="1300">
        <v>0.33</v>
      </c>
      <c r="N12" s="1300">
        <v>7.0000000000000007E-2</v>
      </c>
      <c r="O12" s="1315">
        <v>1.93</v>
      </c>
      <c r="P12" s="1303">
        <f t="shared" si="3"/>
        <v>2</v>
      </c>
      <c r="Q12" s="208"/>
    </row>
    <row r="13" spans="1:17" s="43" customFormat="1" ht="15" customHeight="1">
      <c r="A13" s="1277" t="s">
        <v>104</v>
      </c>
      <c r="B13" s="1299">
        <v>1.66</v>
      </c>
      <c r="C13" s="1300">
        <v>47.6</v>
      </c>
      <c r="D13" s="1300">
        <v>108.77</v>
      </c>
      <c r="E13" s="1315">
        <v>445.47</v>
      </c>
      <c r="F13" s="1316">
        <f t="shared" si="0"/>
        <v>554.24</v>
      </c>
      <c r="G13" s="1299">
        <v>4.3499999999999996</v>
      </c>
      <c r="H13" s="1300">
        <v>68.08</v>
      </c>
      <c r="I13" s="1300">
        <v>167.83</v>
      </c>
      <c r="J13" s="1315">
        <v>511.63</v>
      </c>
      <c r="K13" s="1316">
        <f t="shared" si="1"/>
        <v>679.46</v>
      </c>
      <c r="L13" s="1299">
        <v>3.46</v>
      </c>
      <c r="M13" s="1300">
        <v>79.819999999999993</v>
      </c>
      <c r="N13" s="1300">
        <v>259.67</v>
      </c>
      <c r="O13" s="1315">
        <v>623.15</v>
      </c>
      <c r="P13" s="1303">
        <f t="shared" si="3"/>
        <v>882.81999999999994</v>
      </c>
      <c r="Q13" s="208"/>
    </row>
    <row r="14" spans="1:17" s="43" customFormat="1" ht="15" customHeight="1">
      <c r="A14" s="1277" t="s">
        <v>105</v>
      </c>
      <c r="B14" s="1299">
        <v>2.66</v>
      </c>
      <c r="C14" s="1300">
        <v>71.14</v>
      </c>
      <c r="D14" s="1300">
        <v>338.66</v>
      </c>
      <c r="E14" s="1315">
        <v>1367.74</v>
      </c>
      <c r="F14" s="1316">
        <f t="shared" si="0"/>
        <v>1706.4</v>
      </c>
      <c r="G14" s="1299">
        <v>2.79</v>
      </c>
      <c r="H14" s="1300">
        <v>85.87</v>
      </c>
      <c r="I14" s="1300">
        <v>479.06</v>
      </c>
      <c r="J14" s="1315">
        <v>1201.97</v>
      </c>
      <c r="K14" s="1316">
        <f t="shared" si="1"/>
        <v>1681.03</v>
      </c>
      <c r="L14" s="1299">
        <v>5.16</v>
      </c>
      <c r="M14" s="1300">
        <v>75.86</v>
      </c>
      <c r="N14" s="1300">
        <v>509.99</v>
      </c>
      <c r="O14" s="1315">
        <v>1091.9100000000001</v>
      </c>
      <c r="P14" s="1303">
        <f t="shared" si="3"/>
        <v>1601.9</v>
      </c>
      <c r="Q14" s="208"/>
    </row>
    <row r="15" spans="1:17" s="43" customFormat="1" ht="15" customHeight="1">
      <c r="A15" s="1277" t="s">
        <v>117</v>
      </c>
      <c r="B15" s="1299" t="s">
        <v>81</v>
      </c>
      <c r="C15" s="1300" t="s">
        <v>81</v>
      </c>
      <c r="D15" s="1300" t="s">
        <v>81</v>
      </c>
      <c r="E15" s="1317" t="s">
        <v>81</v>
      </c>
      <c r="F15" s="1317" t="s">
        <v>81</v>
      </c>
      <c r="G15" s="1299"/>
      <c r="H15" s="1300"/>
      <c r="I15" s="1300"/>
      <c r="J15" s="1317"/>
      <c r="K15" s="1317" t="s">
        <v>81</v>
      </c>
      <c r="L15" s="1299"/>
      <c r="M15" s="1300"/>
      <c r="N15" s="1300"/>
      <c r="O15" s="1317"/>
      <c r="P15" s="1312" t="s">
        <v>81</v>
      </c>
      <c r="Q15" s="209"/>
    </row>
    <row r="16" spans="1:17" s="43" customFormat="1" ht="15" customHeight="1">
      <c r="A16" s="1277" t="s">
        <v>106</v>
      </c>
      <c r="B16" s="1299">
        <v>0</v>
      </c>
      <c r="C16" s="1300">
        <v>0.26</v>
      </c>
      <c r="D16" s="1300">
        <v>2.27</v>
      </c>
      <c r="E16" s="1315">
        <v>10.119999999999999</v>
      </c>
      <c r="F16" s="1316">
        <f>SUM(D16:E16)</f>
        <v>12.389999999999999</v>
      </c>
      <c r="G16" s="1299">
        <v>0</v>
      </c>
      <c r="H16" s="1300">
        <v>0</v>
      </c>
      <c r="I16" s="1300">
        <v>4.24</v>
      </c>
      <c r="J16" s="1315">
        <v>5.81</v>
      </c>
      <c r="K16" s="1316">
        <f>SUM(I16:J16)</f>
        <v>10.050000000000001</v>
      </c>
      <c r="L16" s="1299">
        <v>0</v>
      </c>
      <c r="M16" s="1300">
        <v>0</v>
      </c>
      <c r="N16" s="1300">
        <v>3.16</v>
      </c>
      <c r="O16" s="1315">
        <v>5.3</v>
      </c>
      <c r="P16" s="1303">
        <f>N16+O16</f>
        <v>8.4600000000000009</v>
      </c>
      <c r="Q16" s="208"/>
    </row>
    <row r="17" spans="1:18" s="43" customFormat="1" ht="15" customHeight="1">
      <c r="A17" s="1277" t="s">
        <v>107</v>
      </c>
      <c r="B17" s="1299" t="s">
        <v>81</v>
      </c>
      <c r="C17" s="1300" t="s">
        <v>81</v>
      </c>
      <c r="D17" s="1300" t="s">
        <v>81</v>
      </c>
      <c r="E17" s="1317" t="s">
        <v>81</v>
      </c>
      <c r="F17" s="1317" t="s">
        <v>81</v>
      </c>
      <c r="G17" s="1299"/>
      <c r="H17" s="1300"/>
      <c r="I17" s="1300"/>
      <c r="J17" s="1317"/>
      <c r="K17" s="1317" t="s">
        <v>81</v>
      </c>
      <c r="L17" s="1299"/>
      <c r="M17" s="1300"/>
      <c r="N17" s="1300"/>
      <c r="O17" s="1317"/>
      <c r="P17" s="1312" t="s">
        <v>81</v>
      </c>
      <c r="Q17" s="209"/>
    </row>
    <row r="18" spans="1:18" s="43" customFormat="1" ht="15" customHeight="1">
      <c r="A18" s="1277" t="s">
        <v>108</v>
      </c>
      <c r="B18" s="1299" t="s">
        <v>81</v>
      </c>
      <c r="C18" s="1300" t="s">
        <v>81</v>
      </c>
      <c r="D18" s="1300" t="s">
        <v>81</v>
      </c>
      <c r="E18" s="1317" t="s">
        <v>81</v>
      </c>
      <c r="F18" s="1317" t="s">
        <v>81</v>
      </c>
      <c r="G18" s="1299"/>
      <c r="H18" s="1300"/>
      <c r="I18" s="1300"/>
      <c r="J18" s="1317"/>
      <c r="K18" s="1317" t="s">
        <v>81</v>
      </c>
      <c r="L18" s="1299"/>
      <c r="M18" s="1300"/>
      <c r="N18" s="1300"/>
      <c r="O18" s="1316"/>
      <c r="P18" s="1312" t="s">
        <v>81</v>
      </c>
      <c r="Q18" s="209"/>
    </row>
    <row r="19" spans="1:18" s="43" customFormat="1" ht="15" customHeight="1">
      <c r="A19" s="1281" t="s">
        <v>109</v>
      </c>
      <c r="B19" s="1307">
        <v>0.65</v>
      </c>
      <c r="C19" s="1308">
        <v>1.64</v>
      </c>
      <c r="D19" s="1308">
        <v>1.54</v>
      </c>
      <c r="E19" s="1318">
        <v>12.610000000000001</v>
      </c>
      <c r="F19" s="1319">
        <f>SUM(D19:E19)</f>
        <v>14.150000000000002</v>
      </c>
      <c r="G19" s="1307">
        <v>0.16</v>
      </c>
      <c r="H19" s="1308">
        <v>0.51</v>
      </c>
      <c r="I19" s="1308">
        <v>4.3600000000000003</v>
      </c>
      <c r="J19" s="1318">
        <v>5.72</v>
      </c>
      <c r="K19" s="1319">
        <f>SUM(I19:J19)</f>
        <v>10.08</v>
      </c>
      <c r="L19" s="1307">
        <v>0.62</v>
      </c>
      <c r="M19" s="1308">
        <v>0.41000000000000003</v>
      </c>
      <c r="N19" s="1308">
        <v>1.3599999999999999</v>
      </c>
      <c r="O19" s="1318">
        <v>5.4499999999999993</v>
      </c>
      <c r="P19" s="1311">
        <f t="shared" ref="P19" si="4">N19+O19</f>
        <v>6.8099999999999987</v>
      </c>
      <c r="Q19" s="208"/>
    </row>
    <row r="20" spans="1:18" s="43" customFormat="1" ht="15" customHeight="1">
      <c r="A20" s="30" t="s">
        <v>86</v>
      </c>
      <c r="B20" s="185">
        <f>SUM(B19,B6:B17)</f>
        <v>5.95</v>
      </c>
      <c r="C20" s="186">
        <f>SUM(C19,C6:C17)</f>
        <v>231.92000000000002</v>
      </c>
      <c r="D20" s="186">
        <f>SUM(D19,D6:D17)</f>
        <v>481.92</v>
      </c>
      <c r="E20" s="168">
        <f>SUM(E19,E6:E17)</f>
        <v>3174.8</v>
      </c>
      <c r="F20" s="168">
        <f>SUM(D20:E20)</f>
        <v>3656.7200000000003</v>
      </c>
      <c r="G20" s="185">
        <f>SUM(G19,G6:G17)</f>
        <v>9.08</v>
      </c>
      <c r="H20" s="186">
        <f>SUM(H19,H6:H17)</f>
        <v>283.90000000000003</v>
      </c>
      <c r="I20" s="186">
        <f>SUM(I19,I6:I17)</f>
        <v>690.3900000000001</v>
      </c>
      <c r="J20" s="206">
        <f>SUM(J19,J6:J17)</f>
        <v>3249.32</v>
      </c>
      <c r="K20" s="206">
        <f>SUM(I20:J20)</f>
        <v>3939.71</v>
      </c>
      <c r="L20" s="185">
        <f>SUM(L6:L17,L19)</f>
        <v>11.2</v>
      </c>
      <c r="M20" s="186">
        <f>SUM(M6:M17,M19)</f>
        <v>273.37000000000006</v>
      </c>
      <c r="N20" s="186">
        <f t="shared" ref="N20:O20" si="5">SUM(N6:N17,N19)</f>
        <v>839.78</v>
      </c>
      <c r="O20" s="207">
        <f t="shared" si="5"/>
        <v>3174.2200000000003</v>
      </c>
      <c r="P20" s="207">
        <f>SUM(N20:O20)</f>
        <v>4014</v>
      </c>
      <c r="Q20" s="208"/>
    </row>
    <row r="21" spans="1:18" s="160" customFormat="1" ht="15" customHeight="1">
      <c r="A21" s="30" t="s">
        <v>86</v>
      </c>
      <c r="B21" s="185">
        <f>SUM(B6:B19)</f>
        <v>5.95</v>
      </c>
      <c r="C21" s="186">
        <f>SUM(C6:C19)</f>
        <v>231.91999999999996</v>
      </c>
      <c r="D21" s="186">
        <f t="shared" ref="D21:E21" si="6">SUM(D6:D19)</f>
        <v>481.92</v>
      </c>
      <c r="E21" s="168">
        <f t="shared" si="6"/>
        <v>3174.8</v>
      </c>
      <c r="F21" s="168">
        <f>SUM(D21:E21)</f>
        <v>3656.7200000000003</v>
      </c>
      <c r="G21" s="185">
        <f>SUM(G6:G19)</f>
        <v>9.08</v>
      </c>
      <c r="H21" s="186">
        <f>SUM(H6:H19)</f>
        <v>283.89999999999998</v>
      </c>
      <c r="I21" s="186">
        <f t="shared" ref="I21" si="7">SUM(I6:I19)</f>
        <v>690.39</v>
      </c>
      <c r="J21" s="206">
        <f>SUM(J6:J19)</f>
        <v>3249.3199999999997</v>
      </c>
      <c r="K21" s="206">
        <f>SUM(I21:J21)</f>
        <v>3939.7099999999996</v>
      </c>
      <c r="L21" s="185">
        <f>SUM(L6:L19)</f>
        <v>11.2</v>
      </c>
      <c r="M21" s="186">
        <f>SUM(M6:M19)</f>
        <v>273.37000000000006</v>
      </c>
      <c r="N21" s="186">
        <f t="shared" ref="N21:O21" si="8">SUM(N6:N19)</f>
        <v>839.78</v>
      </c>
      <c r="O21" s="207">
        <f t="shared" si="8"/>
        <v>3174.2200000000003</v>
      </c>
      <c r="P21" s="207">
        <f>SUM(N21:O21)</f>
        <v>4014</v>
      </c>
      <c r="Q21" s="208"/>
    </row>
    <row r="22" spans="1:18" s="160" customFormat="1" ht="15" customHeight="1">
      <c r="A22" s="155"/>
      <c r="B22" s="180"/>
      <c r="C22" s="180"/>
      <c r="D22" s="180"/>
      <c r="E22" s="63"/>
      <c r="F22" s="192"/>
      <c r="G22" s="180"/>
      <c r="H22" s="180"/>
      <c r="I22" s="180"/>
      <c r="J22" s="63"/>
      <c r="K22" s="63"/>
      <c r="L22" s="170"/>
      <c r="M22" s="180"/>
      <c r="N22" s="180"/>
      <c r="O22" s="180"/>
      <c r="P22" s="63"/>
      <c r="Q22" s="63"/>
      <c r="R22" s="170"/>
    </row>
    <row r="23" spans="1:18" s="43" customFormat="1" ht="15" customHeight="1">
      <c r="A23" s="30"/>
      <c r="B23" s="30" t="s">
        <v>510</v>
      </c>
      <c r="C23" s="177"/>
      <c r="D23" s="177"/>
      <c r="E23" s="177"/>
      <c r="F23" s="177"/>
      <c r="G23" s="30" t="s">
        <v>570</v>
      </c>
      <c r="H23" s="177"/>
      <c r="I23" s="177"/>
      <c r="J23" s="177"/>
      <c r="K23" s="177"/>
      <c r="L23" s="30" t="s">
        <v>594</v>
      </c>
      <c r="M23" s="177"/>
      <c r="N23" s="177"/>
      <c r="O23" s="177"/>
      <c r="P23" s="225"/>
      <c r="Q23" s="31"/>
    </row>
    <row r="24" spans="1:18" s="43" customFormat="1" ht="20.25" customHeight="1">
      <c r="A24" s="33" t="s">
        <v>93</v>
      </c>
      <c r="B24" s="182" t="s">
        <v>94</v>
      </c>
      <c r="C24" s="183" t="s">
        <v>95</v>
      </c>
      <c r="D24" s="184" t="s">
        <v>322</v>
      </c>
      <c r="E24" s="189" t="s">
        <v>323</v>
      </c>
      <c r="F24" s="193" t="s">
        <v>327</v>
      </c>
      <c r="G24" s="182" t="s">
        <v>94</v>
      </c>
      <c r="H24" s="183" t="s">
        <v>95</v>
      </c>
      <c r="I24" s="184" t="s">
        <v>322</v>
      </c>
      <c r="J24" s="189" t="s">
        <v>323</v>
      </c>
      <c r="K24" s="193" t="s">
        <v>327</v>
      </c>
      <c r="L24" s="182" t="s">
        <v>94</v>
      </c>
      <c r="M24" s="183" t="s">
        <v>95</v>
      </c>
      <c r="N24" s="184" t="s">
        <v>322</v>
      </c>
      <c r="O24" s="189" t="s">
        <v>323</v>
      </c>
      <c r="P24" s="226" t="s">
        <v>327</v>
      </c>
      <c r="Q24" s="37"/>
    </row>
    <row r="25" spans="1:18" s="43" customFormat="1" ht="15" customHeight="1">
      <c r="A25" s="1273" t="s">
        <v>97</v>
      </c>
      <c r="B25" s="1291">
        <v>0.01</v>
      </c>
      <c r="C25" s="1292">
        <v>0.43</v>
      </c>
      <c r="D25" s="1292">
        <v>3.54</v>
      </c>
      <c r="E25" s="1313">
        <v>2.08</v>
      </c>
      <c r="F25" s="1314">
        <f>SUM(D25:E25)</f>
        <v>5.62</v>
      </c>
      <c r="G25" s="1291">
        <v>0.16</v>
      </c>
      <c r="H25" s="1292">
        <v>0</v>
      </c>
      <c r="I25" s="1292">
        <v>2.42</v>
      </c>
      <c r="J25" s="1313">
        <v>2.91</v>
      </c>
      <c r="K25" s="1314">
        <f>SUM(I25:J25)</f>
        <v>5.33</v>
      </c>
      <c r="L25" s="1291">
        <v>0.06</v>
      </c>
      <c r="M25" s="1292">
        <v>0</v>
      </c>
      <c r="N25" s="1292">
        <v>3.58</v>
      </c>
      <c r="O25" s="1313">
        <v>2.14</v>
      </c>
      <c r="P25" s="1295">
        <f>SUM(N25:O25)</f>
        <v>5.7200000000000006</v>
      </c>
      <c r="Q25" s="208"/>
    </row>
    <row r="26" spans="1:18" s="43" customFormat="1" ht="15" customHeight="1">
      <c r="A26" s="1277" t="s">
        <v>99</v>
      </c>
      <c r="B26" s="1299">
        <v>3.94</v>
      </c>
      <c r="C26" s="1300">
        <v>22.76</v>
      </c>
      <c r="D26" s="1300">
        <v>22.69</v>
      </c>
      <c r="E26" s="1315">
        <v>197.7</v>
      </c>
      <c r="F26" s="1316">
        <f t="shared" ref="F26:F33" si="9">SUM(D26:E26)</f>
        <v>220.39</v>
      </c>
      <c r="G26" s="1299">
        <v>0.4</v>
      </c>
      <c r="H26" s="1300">
        <v>24.28</v>
      </c>
      <c r="I26" s="1300">
        <v>17.88</v>
      </c>
      <c r="J26" s="1315">
        <v>190.66</v>
      </c>
      <c r="K26" s="1316">
        <f t="shared" ref="K26:K33" si="10">SUM(I26:J26)</f>
        <v>208.54</v>
      </c>
      <c r="L26" s="1299">
        <v>0.37</v>
      </c>
      <c r="M26" s="1300">
        <v>25.82</v>
      </c>
      <c r="N26" s="1300">
        <v>18.38</v>
      </c>
      <c r="O26" s="1315">
        <v>200.35</v>
      </c>
      <c r="P26" s="1303">
        <f t="shared" ref="P26:P33" si="11">SUM(N26:O26)</f>
        <v>218.73</v>
      </c>
      <c r="Q26" s="208"/>
    </row>
    <row r="27" spans="1:18" s="43" customFormat="1" ht="15" customHeight="1">
      <c r="A27" s="1277" t="s">
        <v>100</v>
      </c>
      <c r="B27" s="1299">
        <v>1.45</v>
      </c>
      <c r="C27" s="1300">
        <v>78.41</v>
      </c>
      <c r="D27" s="1300">
        <v>25.82</v>
      </c>
      <c r="E27" s="1315">
        <v>1171.33</v>
      </c>
      <c r="F27" s="1316">
        <f t="shared" si="9"/>
        <v>1197.1499999999999</v>
      </c>
      <c r="G27" s="1299">
        <v>0.91</v>
      </c>
      <c r="H27" s="1300">
        <v>82</v>
      </c>
      <c r="I27" s="1300">
        <v>35.85</v>
      </c>
      <c r="J27" s="1315">
        <v>1163.3499999999999</v>
      </c>
      <c r="K27" s="1316">
        <f t="shared" si="10"/>
        <v>1199.1999999999998</v>
      </c>
      <c r="L27" s="1299">
        <v>0.42</v>
      </c>
      <c r="M27" s="1300">
        <v>106.69</v>
      </c>
      <c r="N27" s="1300">
        <v>31.84</v>
      </c>
      <c r="O27" s="1315">
        <v>1008.54</v>
      </c>
      <c r="P27" s="1303">
        <f>SUM(N27:O27)</f>
        <v>1040.3799999999999</v>
      </c>
      <c r="Q27" s="208"/>
    </row>
    <row r="28" spans="1:18" s="43" customFormat="1" ht="15" customHeight="1">
      <c r="A28" s="1277" t="s">
        <v>101</v>
      </c>
      <c r="B28" s="1299">
        <v>0.23</v>
      </c>
      <c r="C28" s="1300">
        <v>4.43</v>
      </c>
      <c r="D28" s="1300">
        <v>4.68</v>
      </c>
      <c r="E28" s="1315">
        <v>31.81</v>
      </c>
      <c r="F28" s="1316">
        <f t="shared" si="9"/>
        <v>36.489999999999995</v>
      </c>
      <c r="G28" s="1299">
        <v>0.04</v>
      </c>
      <c r="H28" s="1300">
        <v>5.7</v>
      </c>
      <c r="I28" s="1300">
        <v>5</v>
      </c>
      <c r="J28" s="1315">
        <v>30.46</v>
      </c>
      <c r="K28" s="1316">
        <f t="shared" si="10"/>
        <v>35.46</v>
      </c>
      <c r="L28" s="1299">
        <v>0.03</v>
      </c>
      <c r="M28" s="1300">
        <v>5.2</v>
      </c>
      <c r="N28" s="1300">
        <v>3.59</v>
      </c>
      <c r="O28" s="1315">
        <v>27.07</v>
      </c>
      <c r="P28" s="1303">
        <f t="shared" si="11"/>
        <v>30.66</v>
      </c>
      <c r="Q28" s="208"/>
    </row>
    <row r="29" spans="1:18" s="43" customFormat="1" ht="15" customHeight="1">
      <c r="A29" s="1277" t="s">
        <v>102</v>
      </c>
      <c r="B29" s="1299">
        <v>0.09</v>
      </c>
      <c r="C29" s="1300">
        <v>4.68</v>
      </c>
      <c r="D29" s="1300">
        <v>0</v>
      </c>
      <c r="E29" s="1315">
        <v>32.47</v>
      </c>
      <c r="F29" s="1316">
        <f t="shared" si="9"/>
        <v>32.47</v>
      </c>
      <c r="G29" s="1299">
        <v>0.01</v>
      </c>
      <c r="H29" s="1300">
        <v>6.85</v>
      </c>
      <c r="I29" s="1300">
        <v>0</v>
      </c>
      <c r="J29" s="1315">
        <v>27.68</v>
      </c>
      <c r="K29" s="1316">
        <f t="shared" si="10"/>
        <v>27.68</v>
      </c>
      <c r="L29" s="1299">
        <v>0.06</v>
      </c>
      <c r="M29" s="1300">
        <v>5.9</v>
      </c>
      <c r="N29" s="1300">
        <v>0</v>
      </c>
      <c r="O29" s="1315">
        <v>18.71</v>
      </c>
      <c r="P29" s="1303">
        <f t="shared" si="11"/>
        <v>18.71</v>
      </c>
      <c r="Q29" s="208"/>
    </row>
    <row r="30" spans="1:18" s="43" customFormat="1" ht="15" customHeight="1">
      <c r="A30" s="1277" t="s">
        <v>116</v>
      </c>
      <c r="B30" s="1299">
        <v>0</v>
      </c>
      <c r="C30" s="1300">
        <v>0</v>
      </c>
      <c r="D30" s="1300">
        <v>4.24</v>
      </c>
      <c r="E30" s="1315">
        <v>0</v>
      </c>
      <c r="F30" s="1316">
        <f t="shared" si="9"/>
        <v>4.24</v>
      </c>
      <c r="G30" s="1299">
        <v>0</v>
      </c>
      <c r="H30" s="1300">
        <v>0</v>
      </c>
      <c r="I30" s="1300">
        <v>3.89</v>
      </c>
      <c r="J30" s="1315">
        <v>2.79</v>
      </c>
      <c r="K30" s="1316">
        <f t="shared" si="10"/>
        <v>6.68</v>
      </c>
      <c r="L30" s="1299">
        <v>0</v>
      </c>
      <c r="M30" s="1300">
        <v>0</v>
      </c>
      <c r="N30" s="1300">
        <v>2.2599999999999998</v>
      </c>
      <c r="O30" s="1315">
        <v>3.81</v>
      </c>
      <c r="P30" s="1303">
        <f t="shared" si="11"/>
        <v>6.07</v>
      </c>
      <c r="Q30" s="208"/>
    </row>
    <row r="31" spans="1:18" s="43" customFormat="1" ht="15" customHeight="1">
      <c r="A31" s="1277" t="s">
        <v>103</v>
      </c>
      <c r="B31" s="1299">
        <v>1.01</v>
      </c>
      <c r="C31" s="1300">
        <v>0.56000000000000005</v>
      </c>
      <c r="D31" s="1300">
        <v>0.34</v>
      </c>
      <c r="E31" s="1315">
        <v>2.5</v>
      </c>
      <c r="F31" s="1316">
        <f t="shared" si="9"/>
        <v>2.84</v>
      </c>
      <c r="G31" s="1299">
        <v>0.85</v>
      </c>
      <c r="H31" s="1300">
        <v>1.21</v>
      </c>
      <c r="I31" s="1300">
        <v>0.86</v>
      </c>
      <c r="J31" s="1315">
        <v>2.62</v>
      </c>
      <c r="K31" s="1316">
        <f t="shared" si="10"/>
        <v>3.48</v>
      </c>
      <c r="L31" s="1299">
        <v>0</v>
      </c>
      <c r="M31" s="1300">
        <v>0.05</v>
      </c>
      <c r="N31" s="1300">
        <v>1.35</v>
      </c>
      <c r="O31" s="1315">
        <v>3.89</v>
      </c>
      <c r="P31" s="1303">
        <f t="shared" si="11"/>
        <v>5.24</v>
      </c>
      <c r="Q31" s="208"/>
    </row>
    <row r="32" spans="1:18" s="43" customFormat="1" ht="15" customHeight="1">
      <c r="A32" s="1277" t="s">
        <v>104</v>
      </c>
      <c r="B32" s="1299">
        <v>3.35</v>
      </c>
      <c r="C32" s="1300">
        <v>67.239999999999995</v>
      </c>
      <c r="D32" s="1300">
        <v>350.13</v>
      </c>
      <c r="E32" s="1315">
        <v>788.6</v>
      </c>
      <c r="F32" s="1316">
        <f t="shared" si="9"/>
        <v>1138.73</v>
      </c>
      <c r="G32" s="1299">
        <v>2.29</v>
      </c>
      <c r="H32" s="1300">
        <v>56.24</v>
      </c>
      <c r="I32" s="1300">
        <v>437.12</v>
      </c>
      <c r="J32" s="1315">
        <v>728.76</v>
      </c>
      <c r="K32" s="1316">
        <f t="shared" si="10"/>
        <v>1165.8800000000001</v>
      </c>
      <c r="L32" s="1299">
        <v>1.66</v>
      </c>
      <c r="M32" s="1300">
        <v>26.77</v>
      </c>
      <c r="N32" s="1300">
        <v>421.8</v>
      </c>
      <c r="O32" s="1315">
        <v>782.86</v>
      </c>
      <c r="P32" s="1303">
        <f t="shared" si="11"/>
        <v>1204.6600000000001</v>
      </c>
      <c r="Q32" s="208"/>
    </row>
    <row r="33" spans="1:18" s="43" customFormat="1" ht="15" customHeight="1">
      <c r="A33" s="1277" t="s">
        <v>105</v>
      </c>
      <c r="B33" s="1299">
        <v>7.41</v>
      </c>
      <c r="C33" s="1300">
        <v>44.64</v>
      </c>
      <c r="D33" s="1300">
        <v>543.42999999999995</v>
      </c>
      <c r="E33" s="1315">
        <v>1072.3599999999999</v>
      </c>
      <c r="F33" s="1316">
        <f t="shared" si="9"/>
        <v>1615.79</v>
      </c>
      <c r="G33" s="1299">
        <v>3.37</v>
      </c>
      <c r="H33" s="1300">
        <v>32.76</v>
      </c>
      <c r="I33" s="1300">
        <v>592.75</v>
      </c>
      <c r="J33" s="1315">
        <v>961.28</v>
      </c>
      <c r="K33" s="1316">
        <f t="shared" si="10"/>
        <v>1554.03</v>
      </c>
      <c r="L33" s="1299">
        <v>2.84</v>
      </c>
      <c r="M33" s="1300">
        <v>15.65</v>
      </c>
      <c r="N33" s="1300">
        <v>543.16999999999996</v>
      </c>
      <c r="O33" s="1315">
        <v>993.75</v>
      </c>
      <c r="P33" s="1303">
        <f t="shared" si="11"/>
        <v>1536.92</v>
      </c>
      <c r="Q33" s="208"/>
    </row>
    <row r="34" spans="1:18" s="43" customFormat="1" ht="15" customHeight="1">
      <c r="A34" s="1277" t="s">
        <v>117</v>
      </c>
      <c r="B34" s="1299"/>
      <c r="C34" s="1300"/>
      <c r="D34" s="1300"/>
      <c r="E34" s="1317"/>
      <c r="F34" s="1317" t="s">
        <v>81</v>
      </c>
      <c r="G34" s="1299"/>
      <c r="H34" s="1300"/>
      <c r="I34" s="1300"/>
      <c r="J34" s="1317"/>
      <c r="K34" s="1317" t="s">
        <v>81</v>
      </c>
      <c r="L34" s="1299"/>
      <c r="M34" s="1300"/>
      <c r="N34" s="1300"/>
      <c r="O34" s="1317"/>
      <c r="P34" s="1312" t="s">
        <v>81</v>
      </c>
      <c r="Q34" s="209"/>
    </row>
    <row r="35" spans="1:18" s="43" customFormat="1" ht="15" customHeight="1">
      <c r="A35" s="1277" t="s">
        <v>106</v>
      </c>
      <c r="B35" s="1299">
        <v>0.01</v>
      </c>
      <c r="C35" s="1300">
        <v>0.04</v>
      </c>
      <c r="D35" s="1300">
        <v>4.62</v>
      </c>
      <c r="E35" s="1315">
        <v>3.94</v>
      </c>
      <c r="F35" s="1316">
        <f>SUM(D35:E35)</f>
        <v>8.56</v>
      </c>
      <c r="G35" s="1299">
        <v>0.02</v>
      </c>
      <c r="H35" s="1300">
        <v>0</v>
      </c>
      <c r="I35" s="1300">
        <v>3.46</v>
      </c>
      <c r="J35" s="1315">
        <v>3.55</v>
      </c>
      <c r="K35" s="1316">
        <f>SUM(I35:J35)</f>
        <v>7.01</v>
      </c>
      <c r="L35" s="1299">
        <v>0.03</v>
      </c>
      <c r="M35" s="1300">
        <v>0</v>
      </c>
      <c r="N35" s="1300">
        <v>2.3199999999999998</v>
      </c>
      <c r="O35" s="1315">
        <v>2.93</v>
      </c>
      <c r="P35" s="1303">
        <f>SUM(N35:O35)</f>
        <v>5.25</v>
      </c>
      <c r="Q35" s="208"/>
    </row>
    <row r="36" spans="1:18" s="43" customFormat="1" ht="15" customHeight="1">
      <c r="A36" s="1277" t="s">
        <v>107</v>
      </c>
      <c r="B36" s="1299"/>
      <c r="C36" s="1300"/>
      <c r="D36" s="1300"/>
      <c r="E36" s="1317"/>
      <c r="F36" s="1317" t="s">
        <v>81</v>
      </c>
      <c r="G36" s="1299"/>
      <c r="H36" s="1300"/>
      <c r="I36" s="1300"/>
      <c r="J36" s="1317"/>
      <c r="K36" s="1317" t="s">
        <v>81</v>
      </c>
      <c r="L36" s="1299"/>
      <c r="M36" s="1300"/>
      <c r="N36" s="1300"/>
      <c r="O36" s="1317"/>
      <c r="P36" s="1312" t="s">
        <v>81</v>
      </c>
      <c r="Q36" s="209"/>
    </row>
    <row r="37" spans="1:18" s="43" customFormat="1" ht="15" customHeight="1">
      <c r="A37" s="1277" t="s">
        <v>108</v>
      </c>
      <c r="B37" s="1299"/>
      <c r="C37" s="1300"/>
      <c r="D37" s="1300"/>
      <c r="E37" s="1316"/>
      <c r="F37" s="1316">
        <f>SUM(D37:E37)</f>
        <v>0</v>
      </c>
      <c r="G37" s="1299"/>
      <c r="H37" s="1300"/>
      <c r="I37" s="1300"/>
      <c r="J37" s="1316"/>
      <c r="K37" s="1316">
        <f>SUM(I37:J37)</f>
        <v>0</v>
      </c>
      <c r="L37" s="1299"/>
      <c r="M37" s="1300"/>
      <c r="N37" s="1300"/>
      <c r="O37" s="1316"/>
      <c r="P37" s="1303">
        <f>SUM(N37:O37)</f>
        <v>0</v>
      </c>
      <c r="Q37" s="209"/>
    </row>
    <row r="38" spans="1:18" s="43" customFormat="1" ht="15" customHeight="1">
      <c r="A38" s="1281" t="s">
        <v>109</v>
      </c>
      <c r="B38" s="1307">
        <v>0.74</v>
      </c>
      <c r="C38" s="1308">
        <v>0.85</v>
      </c>
      <c r="D38" s="1308">
        <v>1.8</v>
      </c>
      <c r="E38" s="1318">
        <v>5.8999999999999995</v>
      </c>
      <c r="F38" s="1319">
        <f>SUM(D38:E38)</f>
        <v>7.6999999999999993</v>
      </c>
      <c r="G38" s="1307">
        <v>0.72</v>
      </c>
      <c r="H38" s="1308">
        <v>1.35</v>
      </c>
      <c r="I38" s="1308">
        <v>2.6399999999999997</v>
      </c>
      <c r="J38" s="1318">
        <v>3.4100000000000006</v>
      </c>
      <c r="K38" s="1319">
        <f>SUM(I38:J38)</f>
        <v>6.0500000000000007</v>
      </c>
      <c r="L38" s="1307">
        <v>0.82</v>
      </c>
      <c r="M38" s="1308">
        <v>0</v>
      </c>
      <c r="N38" s="1308">
        <v>2.33</v>
      </c>
      <c r="O38" s="1318">
        <v>5.9</v>
      </c>
      <c r="P38" s="1311">
        <f>SUM(N38:O38)</f>
        <v>8.23</v>
      </c>
      <c r="Q38" s="208"/>
    </row>
    <row r="39" spans="1:18" s="43" customFormat="1" ht="15" customHeight="1">
      <c r="A39" s="30" t="s">
        <v>86</v>
      </c>
      <c r="B39" s="185">
        <f>SUM(B25:B36,B38)</f>
        <v>18.240000000000002</v>
      </c>
      <c r="C39" s="186">
        <f>SUM(C25:C36,C38)</f>
        <v>224.03999999999996</v>
      </c>
      <c r="D39" s="186">
        <f>SUM(D25:D36,D38)</f>
        <v>961.28999999999985</v>
      </c>
      <c r="E39" s="210">
        <f t="shared" ref="E39" si="12">SUM(E25:E36,E38)</f>
        <v>3308.6899999999996</v>
      </c>
      <c r="F39" s="210">
        <f>SUM(D39:E39)</f>
        <v>4269.9799999999996</v>
      </c>
      <c r="G39" s="185">
        <f>SUM(G25:G36,G38)</f>
        <v>8.7700000000000014</v>
      </c>
      <c r="H39" s="186">
        <f>SUM(H25:H36,H38)</f>
        <v>210.39</v>
      </c>
      <c r="I39" s="186">
        <f t="shared" ref="I39:J39" si="13">SUM(I25:I36,I38)</f>
        <v>1101.8700000000001</v>
      </c>
      <c r="J39" s="224">
        <f t="shared" si="13"/>
        <v>3117.4699999999993</v>
      </c>
      <c r="K39" s="224">
        <f>SUM(I39:J39)</f>
        <v>4219.3399999999992</v>
      </c>
      <c r="L39" s="185">
        <f>SUM(L25:L36,L38)</f>
        <v>6.29</v>
      </c>
      <c r="M39" s="186">
        <f>SUM(M25:M36,M38)</f>
        <v>186.08</v>
      </c>
      <c r="N39" s="186">
        <f t="shared" ref="N39:O39" si="14">SUM(N25:N36,N38)</f>
        <v>1030.6199999999999</v>
      </c>
      <c r="O39" s="206">
        <f t="shared" si="14"/>
        <v>3049.95</v>
      </c>
      <c r="P39" s="146">
        <f>SUM(N39:O39)</f>
        <v>4080.5699999999997</v>
      </c>
      <c r="Q39" s="208"/>
    </row>
    <row r="40" spans="1:18" s="160" customFormat="1" ht="15" customHeight="1">
      <c r="A40" s="30" t="s">
        <v>86</v>
      </c>
      <c r="B40" s="185">
        <f>SUM(B25:B38)</f>
        <v>18.240000000000002</v>
      </c>
      <c r="C40" s="186">
        <f>SUM(C25:C38)</f>
        <v>224.03999999999996</v>
      </c>
      <c r="D40" s="186">
        <f>SUM(D25:D38)</f>
        <v>961.28999999999985</v>
      </c>
      <c r="E40" s="210">
        <f t="shared" ref="E40" si="15">SUM(E25:E38)</f>
        <v>3308.6899999999996</v>
      </c>
      <c r="F40" s="210">
        <f>SUM(D40:E40)</f>
        <v>4269.9799999999996</v>
      </c>
      <c r="G40" s="185">
        <f>SUM(G25:G38)</f>
        <v>8.7700000000000014</v>
      </c>
      <c r="H40" s="186">
        <f>SUM(H25:H38)</f>
        <v>210.39</v>
      </c>
      <c r="I40" s="186">
        <f t="shared" ref="I40:J40" si="16">SUM(I25:I38)</f>
        <v>1101.8700000000001</v>
      </c>
      <c r="J40" s="224">
        <f t="shared" si="16"/>
        <v>3117.4699999999993</v>
      </c>
      <c r="K40" s="224">
        <f>SUM(I40:J40)</f>
        <v>4219.3399999999992</v>
      </c>
      <c r="L40" s="185">
        <f>SUM(L25:L38)</f>
        <v>6.29</v>
      </c>
      <c r="M40" s="186">
        <f>SUM(M25:M38)</f>
        <v>186.08</v>
      </c>
      <c r="N40" s="186">
        <f t="shared" ref="N40:O40" si="17">SUM(N25:N38)</f>
        <v>1030.6199999999999</v>
      </c>
      <c r="O40" s="206">
        <f t="shared" si="17"/>
        <v>3049.95</v>
      </c>
      <c r="P40" s="146">
        <f>SUM(N40:O40)</f>
        <v>4080.5699999999997</v>
      </c>
      <c r="Q40" s="208"/>
    </row>
    <row r="41" spans="1:18" s="160" customFormat="1" ht="15" customHeight="1">
      <c r="A41" s="155"/>
      <c r="B41" s="180"/>
      <c r="C41" s="180"/>
      <c r="D41" s="180"/>
      <c r="E41" s="63"/>
      <c r="F41" s="192"/>
      <c r="G41" s="180"/>
      <c r="H41" s="180"/>
      <c r="I41" s="180"/>
      <c r="J41" s="63"/>
      <c r="K41" s="63"/>
      <c r="L41" s="170"/>
      <c r="M41" s="180"/>
      <c r="N41" s="180"/>
      <c r="O41" s="180"/>
      <c r="P41" s="63"/>
      <c r="Q41" s="63"/>
      <c r="R41" s="170"/>
    </row>
    <row r="42" spans="1:18">
      <c r="A42" s="30"/>
      <c r="B42" s="30" t="s">
        <v>846</v>
      </c>
      <c r="C42" s="177"/>
      <c r="D42" s="177"/>
      <c r="E42" s="177"/>
      <c r="F42" s="177"/>
      <c r="G42" s="30" t="s">
        <v>1356</v>
      </c>
      <c r="H42" s="177"/>
      <c r="I42" s="177"/>
      <c r="J42" s="177"/>
      <c r="K42" s="177"/>
      <c r="L42" s="30" t="s">
        <v>1357</v>
      </c>
      <c r="M42" s="177"/>
      <c r="N42" s="177"/>
      <c r="O42" s="177"/>
      <c r="P42" s="225"/>
    </row>
    <row r="43" spans="1:18" ht="22.5">
      <c r="A43" s="33" t="s">
        <v>93</v>
      </c>
      <c r="B43" s="182" t="s">
        <v>94</v>
      </c>
      <c r="C43" s="183" t="s">
        <v>95</v>
      </c>
      <c r="D43" s="184" t="s">
        <v>322</v>
      </c>
      <c r="E43" s="189" t="s">
        <v>323</v>
      </c>
      <c r="F43" s="226" t="s">
        <v>327</v>
      </c>
      <c r="G43" s="182" t="s">
        <v>94</v>
      </c>
      <c r="H43" s="183" t="s">
        <v>95</v>
      </c>
      <c r="I43" s="184" t="s">
        <v>322</v>
      </c>
      <c r="J43" s="189" t="s">
        <v>323</v>
      </c>
      <c r="K43" s="193" t="s">
        <v>327</v>
      </c>
      <c r="L43" s="182" t="s">
        <v>94</v>
      </c>
      <c r="M43" s="183" t="s">
        <v>95</v>
      </c>
      <c r="N43" s="184" t="s">
        <v>322</v>
      </c>
      <c r="O43" s="189" t="s">
        <v>323</v>
      </c>
      <c r="P43" s="226" t="s">
        <v>327</v>
      </c>
    </row>
    <row r="44" spans="1:18">
      <c r="A44" s="1273" t="s">
        <v>97</v>
      </c>
      <c r="B44" s="1291">
        <v>0</v>
      </c>
      <c r="C44" s="1292">
        <v>0</v>
      </c>
      <c r="D44" s="1292">
        <v>2.4300000000000002</v>
      </c>
      <c r="E44" s="1313">
        <v>3.35</v>
      </c>
      <c r="F44" s="1295">
        <f>SUM(D44:E44)</f>
        <v>5.78</v>
      </c>
      <c r="G44" s="1291">
        <v>0</v>
      </c>
      <c r="H44" s="1292">
        <v>0</v>
      </c>
      <c r="I44" s="1292">
        <v>3.61</v>
      </c>
      <c r="J44" s="1313">
        <v>4.1900000000000004</v>
      </c>
      <c r="K44" s="1314">
        <f>SUM(I44:J44)</f>
        <v>7.8000000000000007</v>
      </c>
      <c r="L44" s="1291">
        <v>0</v>
      </c>
      <c r="M44" s="1292">
        <v>0</v>
      </c>
      <c r="N44" s="1292">
        <v>3.08</v>
      </c>
      <c r="O44" s="1313">
        <v>4.2699999999999996</v>
      </c>
      <c r="P44" s="1295">
        <f>SUM(N44:O44)</f>
        <v>7.35</v>
      </c>
    </row>
    <row r="45" spans="1:18">
      <c r="A45" s="1277" t="s">
        <v>99</v>
      </c>
      <c r="B45" s="1299">
        <v>0.24</v>
      </c>
      <c r="C45" s="1300">
        <v>19.59</v>
      </c>
      <c r="D45" s="1300">
        <v>19.559999999999999</v>
      </c>
      <c r="E45" s="1315">
        <v>175.92</v>
      </c>
      <c r="F45" s="1303">
        <f t="shared" ref="F45:F52" si="18">SUM(D45:E45)</f>
        <v>195.48</v>
      </c>
      <c r="G45" s="1299">
        <v>0.27</v>
      </c>
      <c r="H45" s="1300">
        <v>21.92</v>
      </c>
      <c r="I45" s="1300">
        <v>17.8</v>
      </c>
      <c r="J45" s="1315">
        <v>188.27</v>
      </c>
      <c r="K45" s="1316">
        <f t="shared" ref="K45:K52" si="19">SUM(I45:J45)</f>
        <v>206.07000000000002</v>
      </c>
      <c r="L45" s="1299">
        <v>0.42</v>
      </c>
      <c r="M45" s="1300">
        <v>26.56</v>
      </c>
      <c r="N45" s="1300">
        <v>18.28</v>
      </c>
      <c r="O45" s="1315">
        <v>193.02</v>
      </c>
      <c r="P45" s="1303">
        <f t="shared" ref="P45:P52" si="20">SUM(N45:O45)</f>
        <v>211.3</v>
      </c>
    </row>
    <row r="46" spans="1:18">
      <c r="A46" s="1277" t="s">
        <v>100</v>
      </c>
      <c r="B46" s="1299">
        <v>0.42</v>
      </c>
      <c r="C46" s="1300">
        <v>89.96</v>
      </c>
      <c r="D46" s="1300">
        <v>13.46</v>
      </c>
      <c r="E46" s="1315">
        <v>915.68</v>
      </c>
      <c r="F46" s="1303">
        <f t="shared" si="18"/>
        <v>929.14</v>
      </c>
      <c r="G46" s="1299">
        <v>0.52</v>
      </c>
      <c r="H46" s="1300">
        <v>88.53</v>
      </c>
      <c r="I46" s="1300">
        <v>15.79</v>
      </c>
      <c r="J46" s="1315">
        <v>1146.46</v>
      </c>
      <c r="K46" s="1316">
        <f t="shared" si="19"/>
        <v>1162.25</v>
      </c>
      <c r="L46" s="1299">
        <v>0.66</v>
      </c>
      <c r="M46" s="1300">
        <v>98.34</v>
      </c>
      <c r="N46" s="1300">
        <v>14.45</v>
      </c>
      <c r="O46" s="1315">
        <v>1287.6300000000001</v>
      </c>
      <c r="P46" s="1303">
        <f t="shared" si="20"/>
        <v>1302.0800000000002</v>
      </c>
    </row>
    <row r="47" spans="1:18">
      <c r="A47" s="1277" t="s">
        <v>101</v>
      </c>
      <c r="B47" s="1299">
        <v>0.02</v>
      </c>
      <c r="C47" s="1300">
        <v>7.06</v>
      </c>
      <c r="D47" s="1300">
        <v>0.86</v>
      </c>
      <c r="E47" s="1315">
        <v>26.68</v>
      </c>
      <c r="F47" s="1303">
        <f t="shared" si="18"/>
        <v>27.54</v>
      </c>
      <c r="G47" s="1299">
        <v>0.02</v>
      </c>
      <c r="H47" s="1300">
        <v>6.58</v>
      </c>
      <c r="I47" s="1300">
        <v>2.0099999999999998</v>
      </c>
      <c r="J47" s="1315">
        <v>25.81</v>
      </c>
      <c r="K47" s="1316">
        <f t="shared" si="19"/>
        <v>27.82</v>
      </c>
      <c r="L47" s="1299">
        <v>0.03</v>
      </c>
      <c r="M47" s="1300">
        <v>7.34</v>
      </c>
      <c r="N47" s="1300">
        <v>1.1200000000000001</v>
      </c>
      <c r="O47" s="1315">
        <v>32.159999999999997</v>
      </c>
      <c r="P47" s="1303">
        <f t="shared" si="20"/>
        <v>33.279999999999994</v>
      </c>
    </row>
    <row r="48" spans="1:18">
      <c r="A48" s="1277" t="s">
        <v>102</v>
      </c>
      <c r="B48" s="1299">
        <v>0.02</v>
      </c>
      <c r="C48" s="1300">
        <v>9.57</v>
      </c>
      <c r="D48" s="1300">
        <v>0</v>
      </c>
      <c r="E48" s="1315">
        <v>12.98</v>
      </c>
      <c r="F48" s="1303">
        <f t="shared" si="18"/>
        <v>12.98</v>
      </c>
      <c r="G48" s="1299">
        <v>0.01</v>
      </c>
      <c r="H48" s="1300">
        <v>9.64</v>
      </c>
      <c r="I48" s="1300">
        <v>0</v>
      </c>
      <c r="J48" s="1315">
        <v>22.8</v>
      </c>
      <c r="K48" s="1316">
        <f t="shared" si="19"/>
        <v>22.8</v>
      </c>
      <c r="L48" s="1299">
        <v>0</v>
      </c>
      <c r="M48" s="1300">
        <v>10</v>
      </c>
      <c r="N48" s="1300">
        <v>0</v>
      </c>
      <c r="O48" s="1315">
        <v>20.36</v>
      </c>
      <c r="P48" s="1303">
        <f t="shared" si="20"/>
        <v>20.36</v>
      </c>
    </row>
    <row r="49" spans="1:16">
      <c r="A49" s="1277" t="s">
        <v>116</v>
      </c>
      <c r="B49" s="1299">
        <v>0.03</v>
      </c>
      <c r="C49" s="1300">
        <v>0</v>
      </c>
      <c r="D49" s="1300">
        <v>0.08</v>
      </c>
      <c r="E49" s="1315">
        <v>0.84</v>
      </c>
      <c r="F49" s="1303">
        <f t="shared" si="18"/>
        <v>0.91999999999999993</v>
      </c>
      <c r="G49" s="1299">
        <v>0</v>
      </c>
      <c r="H49" s="1300">
        <v>0</v>
      </c>
      <c r="I49" s="1300">
        <v>0.09</v>
      </c>
      <c r="J49" s="1315">
        <v>1.19</v>
      </c>
      <c r="K49" s="1316">
        <f t="shared" si="19"/>
        <v>1.28</v>
      </c>
      <c r="L49" s="1299">
        <v>0.02</v>
      </c>
      <c r="M49" s="1300">
        <v>7.0000000000000007E-2</v>
      </c>
      <c r="N49" s="1300">
        <v>0.1</v>
      </c>
      <c r="O49" s="1315">
        <v>0.73</v>
      </c>
      <c r="P49" s="1303">
        <f t="shared" si="20"/>
        <v>0.83</v>
      </c>
    </row>
    <row r="50" spans="1:16">
      <c r="A50" s="1277" t="s">
        <v>103</v>
      </c>
      <c r="B50" s="1299">
        <v>0</v>
      </c>
      <c r="C50" s="1300">
        <v>0.42</v>
      </c>
      <c r="D50" s="1300">
        <v>1.91</v>
      </c>
      <c r="E50" s="1315">
        <v>3.32</v>
      </c>
      <c r="F50" s="1303">
        <f t="shared" si="18"/>
        <v>5.2299999999999995</v>
      </c>
      <c r="G50" s="1299">
        <v>0</v>
      </c>
      <c r="H50" s="1300">
        <v>0.38</v>
      </c>
      <c r="I50" s="1300">
        <v>0.45</v>
      </c>
      <c r="J50" s="1315">
        <v>4.3</v>
      </c>
      <c r="K50" s="1316">
        <f t="shared" si="19"/>
        <v>4.75</v>
      </c>
      <c r="L50" s="1299">
        <v>0</v>
      </c>
      <c r="M50" s="1300">
        <v>1.08</v>
      </c>
      <c r="N50" s="1300">
        <v>0.47</v>
      </c>
      <c r="O50" s="1315">
        <v>2.93</v>
      </c>
      <c r="P50" s="1303">
        <f t="shared" si="20"/>
        <v>3.4000000000000004</v>
      </c>
    </row>
    <row r="51" spans="1:16">
      <c r="A51" s="1277" t="s">
        <v>104</v>
      </c>
      <c r="B51" s="1299">
        <v>0.81</v>
      </c>
      <c r="C51" s="1300">
        <v>23.68</v>
      </c>
      <c r="D51" s="1300">
        <v>389.48</v>
      </c>
      <c r="E51" s="1315">
        <v>693.19</v>
      </c>
      <c r="F51" s="1303">
        <f t="shared" si="18"/>
        <v>1082.67</v>
      </c>
      <c r="G51" s="1299">
        <v>1.01</v>
      </c>
      <c r="H51" s="1300">
        <v>52.44</v>
      </c>
      <c r="I51" s="1300">
        <v>328.52</v>
      </c>
      <c r="J51" s="1315">
        <v>825.45</v>
      </c>
      <c r="K51" s="1316">
        <f t="shared" si="19"/>
        <v>1153.97</v>
      </c>
      <c r="L51" s="1299">
        <v>1.18</v>
      </c>
      <c r="M51" s="1300">
        <v>56.81</v>
      </c>
      <c r="N51" s="1300">
        <v>387.5</v>
      </c>
      <c r="O51" s="1315">
        <v>837.19</v>
      </c>
      <c r="P51" s="1303">
        <f t="shared" si="20"/>
        <v>1224.69</v>
      </c>
    </row>
    <row r="52" spans="1:16">
      <c r="A52" s="1277" t="s">
        <v>105</v>
      </c>
      <c r="B52" s="1299">
        <v>2.58</v>
      </c>
      <c r="C52" s="1300">
        <v>22.25</v>
      </c>
      <c r="D52" s="1300">
        <v>505.74</v>
      </c>
      <c r="E52" s="1315">
        <v>827.24</v>
      </c>
      <c r="F52" s="1303">
        <f t="shared" si="18"/>
        <v>1332.98</v>
      </c>
      <c r="G52" s="1299">
        <v>2.76</v>
      </c>
      <c r="H52" s="1300">
        <v>32.299999999999997</v>
      </c>
      <c r="I52" s="1300">
        <v>423.88</v>
      </c>
      <c r="J52" s="1315">
        <v>920.45</v>
      </c>
      <c r="K52" s="1316">
        <f t="shared" si="19"/>
        <v>1344.33</v>
      </c>
      <c r="L52" s="1299">
        <v>3.05</v>
      </c>
      <c r="M52" s="1300">
        <v>36.76</v>
      </c>
      <c r="N52" s="1300">
        <v>457</v>
      </c>
      <c r="O52" s="1315">
        <v>933.14</v>
      </c>
      <c r="P52" s="1303">
        <f t="shared" si="20"/>
        <v>1390.1399999999999</v>
      </c>
    </row>
    <row r="53" spans="1:16">
      <c r="A53" s="1277" t="s">
        <v>117</v>
      </c>
      <c r="B53" s="1299"/>
      <c r="C53" s="1300"/>
      <c r="D53" s="1300"/>
      <c r="E53" s="1317"/>
      <c r="F53" s="1312" t="s">
        <v>81</v>
      </c>
      <c r="G53" s="1299"/>
      <c r="H53" s="1300"/>
      <c r="I53" s="1300"/>
      <c r="J53" s="1317"/>
      <c r="K53" s="1317" t="s">
        <v>81</v>
      </c>
      <c r="L53" s="1299"/>
      <c r="M53" s="1300"/>
      <c r="N53" s="1300"/>
      <c r="O53" s="1317"/>
      <c r="P53" s="1312" t="s">
        <v>66</v>
      </c>
    </row>
    <row r="54" spans="1:16">
      <c r="A54" s="1277" t="s">
        <v>106</v>
      </c>
      <c r="B54" s="1299">
        <v>0.04</v>
      </c>
      <c r="C54" s="1300">
        <v>0</v>
      </c>
      <c r="D54" s="1300">
        <v>2.31</v>
      </c>
      <c r="E54" s="1315">
        <v>4.1399999999999997</v>
      </c>
      <c r="F54" s="1303">
        <f>SUM(D54:E54)</f>
        <v>6.4499999999999993</v>
      </c>
      <c r="G54" s="1299">
        <v>0</v>
      </c>
      <c r="H54" s="1300">
        <v>0</v>
      </c>
      <c r="I54" s="1300">
        <v>2.5099999999999998</v>
      </c>
      <c r="J54" s="1315">
        <v>5.48</v>
      </c>
      <c r="K54" s="1316">
        <f t="shared" ref="K54" si="21">SUM(I54:J54)</f>
        <v>7.99</v>
      </c>
      <c r="L54" s="1299">
        <v>0</v>
      </c>
      <c r="M54" s="1300">
        <v>0.48</v>
      </c>
      <c r="N54" s="1300">
        <v>2.88</v>
      </c>
      <c r="O54" s="1315">
        <v>4.09</v>
      </c>
      <c r="P54" s="1303">
        <f t="shared" ref="P54" si="22">SUM(N54:O54)</f>
        <v>6.97</v>
      </c>
    </row>
    <row r="55" spans="1:16">
      <c r="A55" s="1277" t="s">
        <v>107</v>
      </c>
      <c r="B55" s="1299"/>
      <c r="C55" s="1300"/>
      <c r="D55" s="1300"/>
      <c r="E55" s="1317"/>
      <c r="F55" s="1312" t="s">
        <v>81</v>
      </c>
      <c r="G55" s="1299"/>
      <c r="H55" s="1300"/>
      <c r="I55" s="1300"/>
      <c r="J55" s="1317"/>
      <c r="K55" s="1317" t="s">
        <v>81</v>
      </c>
      <c r="L55" s="1299"/>
      <c r="M55" s="1300"/>
      <c r="N55" s="1300"/>
      <c r="O55" s="1317"/>
      <c r="P55" s="1312" t="s">
        <v>66</v>
      </c>
    </row>
    <row r="56" spans="1:16">
      <c r="A56" s="1277" t="s">
        <v>108</v>
      </c>
      <c r="B56" s="1299"/>
      <c r="C56" s="1300"/>
      <c r="D56" s="1300"/>
      <c r="E56" s="1316"/>
      <c r="F56" s="1303">
        <f>SUM(D56:E56)</f>
        <v>0</v>
      </c>
      <c r="G56" s="1299"/>
      <c r="H56" s="1300"/>
      <c r="I56" s="1300"/>
      <c r="J56" s="1317"/>
      <c r="K56" s="1317" t="s">
        <v>81</v>
      </c>
      <c r="L56" s="1299"/>
      <c r="M56" s="1300"/>
      <c r="N56" s="1300"/>
      <c r="O56" s="1316"/>
      <c r="P56" s="1312" t="s">
        <v>66</v>
      </c>
    </row>
    <row r="57" spans="1:16">
      <c r="A57" s="1281" t="s">
        <v>109</v>
      </c>
      <c r="B57" s="1307">
        <v>0.8899999999999999</v>
      </c>
      <c r="C57" s="1308">
        <v>0.92999999999999994</v>
      </c>
      <c r="D57" s="1308">
        <v>4.75</v>
      </c>
      <c r="E57" s="1318">
        <v>4.22</v>
      </c>
      <c r="F57" s="1311">
        <f>SUM(D57:E57)</f>
        <v>8.9699999999999989</v>
      </c>
      <c r="G57" s="1307">
        <v>0.71</v>
      </c>
      <c r="H57" s="1308">
        <v>2</v>
      </c>
      <c r="I57" s="1308">
        <v>3.35</v>
      </c>
      <c r="J57" s="1318">
        <v>6.58</v>
      </c>
      <c r="K57" s="1319">
        <f t="shared" ref="K57" si="23">SUM(I57:J57)</f>
        <v>9.93</v>
      </c>
      <c r="L57" s="1307">
        <v>0.74</v>
      </c>
      <c r="M57" s="1308">
        <v>5.67</v>
      </c>
      <c r="N57" s="1308">
        <v>4.03</v>
      </c>
      <c r="O57" s="1318">
        <v>13.03</v>
      </c>
      <c r="P57" s="1311">
        <f t="shared" ref="P57" si="24">SUM(N57:O57)</f>
        <v>17.059999999999999</v>
      </c>
    </row>
    <row r="58" spans="1:16">
      <c r="A58" s="30" t="s">
        <v>86</v>
      </c>
      <c r="B58" s="185">
        <f>SUM(B44:B55,B57)</f>
        <v>5.05</v>
      </c>
      <c r="C58" s="186">
        <f>SUM(C44:C55,C57)</f>
        <v>173.46</v>
      </c>
      <c r="D58" s="186">
        <f>SUM(D44:D55,D57)</f>
        <v>940.57999999999993</v>
      </c>
      <c r="E58" s="224">
        <f>SUM(E44:E55,E57)</f>
        <v>2667.5599999999995</v>
      </c>
      <c r="F58" s="145">
        <f>SUM(D58:E58)</f>
        <v>3608.1399999999994</v>
      </c>
      <c r="G58" s="185">
        <f>SUM(G57,G44:G55)</f>
        <v>5.3</v>
      </c>
      <c r="H58" s="186">
        <f>SUM(H57,H44:H55)</f>
        <v>213.79000000000002</v>
      </c>
      <c r="I58" s="186">
        <f>SUM(I57,I44:I55)</f>
        <v>798.01</v>
      </c>
      <c r="J58" s="443">
        <f>SUM(J57,J44:J55)</f>
        <v>3150.98</v>
      </c>
      <c r="K58" s="443">
        <f>SUM(I58:J58)</f>
        <v>3948.99</v>
      </c>
      <c r="L58" s="185">
        <f>SUM(L44:L55,L57)</f>
        <v>6.1</v>
      </c>
      <c r="M58" s="186">
        <f>SUM(M44:M55,M57)</f>
        <v>243.10999999999999</v>
      </c>
      <c r="N58" s="186">
        <f>SUM(N44:N55,N57)</f>
        <v>888.91</v>
      </c>
      <c r="O58" s="443">
        <f>SUM(O44:O55,O57)</f>
        <v>3328.55</v>
      </c>
      <c r="P58" s="146">
        <f>SUM(N58:O58)</f>
        <v>4217.46</v>
      </c>
    </row>
    <row r="59" spans="1:16">
      <c r="A59" s="30" t="s">
        <v>86</v>
      </c>
      <c r="B59" s="185">
        <f>SUM(B44:B57)</f>
        <v>5.05</v>
      </c>
      <c r="C59" s="186">
        <f>SUM(C44:C57)</f>
        <v>173.46</v>
      </c>
      <c r="D59" s="186">
        <f t="shared" ref="D59:E59" si="25">SUM(D44:D57)</f>
        <v>940.57999999999993</v>
      </c>
      <c r="E59" s="224">
        <f t="shared" si="25"/>
        <v>2667.5599999999995</v>
      </c>
      <c r="F59" s="145">
        <f>SUM(D59:E59)</f>
        <v>3608.1399999999994</v>
      </c>
      <c r="G59" s="185">
        <f>SUM(G44:G57)</f>
        <v>5.3</v>
      </c>
      <c r="H59" s="186">
        <f>SUM(H44:H57)</f>
        <v>213.79000000000002</v>
      </c>
      <c r="I59" s="186">
        <f>SUM(I44:I57)</f>
        <v>798.01</v>
      </c>
      <c r="J59" s="443">
        <f>SUM(J44:J57)</f>
        <v>3150.98</v>
      </c>
      <c r="K59" s="443">
        <f>SUM(I59:J59)</f>
        <v>3948.99</v>
      </c>
      <c r="L59" s="185">
        <f>SUM(L44:L57)</f>
        <v>6.1</v>
      </c>
      <c r="M59" s="186">
        <f>SUM(M44:M57)</f>
        <v>243.10999999999999</v>
      </c>
      <c r="N59" s="186">
        <f t="shared" ref="N59:O59" si="26">SUM(N44:N57)</f>
        <v>888.91</v>
      </c>
      <c r="O59" s="443">
        <f t="shared" si="26"/>
        <v>3328.55</v>
      </c>
      <c r="P59" s="146">
        <f>SUM(N59:O59)</f>
        <v>4217.46</v>
      </c>
    </row>
    <row r="60" spans="1:16">
      <c r="L60" s="29"/>
    </row>
  </sheetData>
  <mergeCells count="2">
    <mergeCell ref="O1:P1"/>
    <mergeCell ref="A2:J2"/>
  </mergeCells>
  <phoneticPr fontId="5"/>
  <printOptions horizontalCentered="1"/>
  <pageMargins left="3.937007874015748E-2" right="3.937007874015748E-2" top="0.35433070866141736" bottom="0.35433070866141736" header="0.31496062992125984" footer="0.31496062992125984"/>
  <pageSetup paperSize="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R23"/>
  <sheetViews>
    <sheetView view="pageBreakPreview" zoomScale="90" zoomScaleNormal="80" zoomScaleSheetLayoutView="90" workbookViewId="0">
      <pane xSplit="1" topLeftCell="B1" activePane="topRight" state="frozen"/>
      <selection activeCell="A2" sqref="A2"/>
      <selection pane="topRight" activeCell="N14" sqref="N14"/>
    </sheetView>
  </sheetViews>
  <sheetFormatPr defaultRowHeight="13.5"/>
  <cols>
    <col min="1" max="1" width="10.625" style="29" customWidth="1"/>
    <col min="2" max="2" width="5.625" style="29" customWidth="1"/>
    <col min="3" max="11" width="7" style="29" customWidth="1"/>
    <col min="12" max="25" width="7" style="1" customWidth="1"/>
    <col min="26" max="16384" width="9" style="1"/>
  </cols>
  <sheetData>
    <row r="1" spans="1:18" ht="18" customHeight="1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Q1" s="1367">
        <v>45125</v>
      </c>
      <c r="R1" s="1367"/>
    </row>
    <row r="2" spans="1:18" ht="21.95" customHeight="1">
      <c r="A2" s="1339" t="s">
        <v>1361</v>
      </c>
      <c r="B2" s="1339"/>
      <c r="C2" s="1339"/>
      <c r="D2" s="1339"/>
      <c r="E2" s="1339"/>
      <c r="F2" s="1339"/>
      <c r="G2" s="1339"/>
      <c r="H2" s="1339"/>
      <c r="I2" s="1339"/>
      <c r="J2" s="1339"/>
      <c r="K2" s="28"/>
      <c r="L2" s="28"/>
      <c r="M2" s="28"/>
    </row>
    <row r="3" spans="1:18" ht="15.95" customHeight="1">
      <c r="Q3" s="43"/>
    </row>
    <row r="4" spans="1:18" s="43" customFormat="1" ht="15" customHeight="1">
      <c r="A4" s="30"/>
      <c r="B4" s="30" t="s">
        <v>1356</v>
      </c>
      <c r="C4" s="177"/>
      <c r="D4" s="177"/>
      <c r="E4" s="177"/>
      <c r="F4" s="177"/>
      <c r="G4" s="30" t="s">
        <v>1357</v>
      </c>
      <c r="H4" s="177"/>
      <c r="I4" s="177"/>
      <c r="J4" s="177"/>
      <c r="K4" s="177"/>
      <c r="L4" s="30"/>
      <c r="M4" s="177"/>
      <c r="N4" s="177"/>
      <c r="O4" s="177"/>
      <c r="P4" s="177"/>
      <c r="Q4" s="1368" t="s">
        <v>1360</v>
      </c>
    </row>
    <row r="5" spans="1:18" s="43" customFormat="1" ht="20.25" customHeight="1">
      <c r="A5" s="33" t="s">
        <v>93</v>
      </c>
      <c r="B5" s="182" t="s">
        <v>94</v>
      </c>
      <c r="C5" s="183" t="s">
        <v>95</v>
      </c>
      <c r="D5" s="184" t="s">
        <v>322</v>
      </c>
      <c r="E5" s="189" t="s">
        <v>323</v>
      </c>
      <c r="F5" s="193" t="s">
        <v>327</v>
      </c>
      <c r="G5" s="182" t="s">
        <v>94</v>
      </c>
      <c r="H5" s="183" t="s">
        <v>95</v>
      </c>
      <c r="I5" s="184" t="s">
        <v>322</v>
      </c>
      <c r="J5" s="189" t="s">
        <v>323</v>
      </c>
      <c r="K5" s="193" t="s">
        <v>327</v>
      </c>
      <c r="L5" s="182"/>
      <c r="M5" s="183"/>
      <c r="N5" s="184"/>
      <c r="O5" s="189"/>
      <c r="P5" s="193"/>
      <c r="Q5" s="1369"/>
    </row>
    <row r="6" spans="1:18" s="43" customFormat="1" ht="15" customHeight="1">
      <c r="A6" s="31" t="s">
        <v>97</v>
      </c>
      <c r="B6" s="61">
        <v>0</v>
      </c>
      <c r="C6" s="75">
        <v>0</v>
      </c>
      <c r="D6" s="75">
        <v>3.61</v>
      </c>
      <c r="E6" s="190">
        <v>4.1900000000000004</v>
      </c>
      <c r="F6" s="397">
        <f>SUM(D6:E6)</f>
        <v>7.8000000000000007</v>
      </c>
      <c r="G6" s="61">
        <v>0</v>
      </c>
      <c r="H6" s="75">
        <v>0</v>
      </c>
      <c r="I6" s="75">
        <v>3.08</v>
      </c>
      <c r="J6" s="190">
        <v>4.2699999999999996</v>
      </c>
      <c r="K6" s="398">
        <f>SUM(I6:J6)</f>
        <v>7.35</v>
      </c>
      <c r="L6" s="61"/>
      <c r="M6" s="75"/>
      <c r="N6" s="75"/>
      <c r="O6" s="190"/>
      <c r="P6" s="229"/>
      <c r="Q6" s="191" t="s">
        <v>1359</v>
      </c>
    </row>
    <row r="7" spans="1:18" s="43" customFormat="1" ht="15" customHeight="1">
      <c r="A7" s="31" t="s">
        <v>99</v>
      </c>
      <c r="B7" s="61">
        <v>0.27</v>
      </c>
      <c r="C7" s="75">
        <v>21.92</v>
      </c>
      <c r="D7" s="75">
        <v>17.8</v>
      </c>
      <c r="E7" s="181">
        <v>188.27</v>
      </c>
      <c r="F7" s="398">
        <f t="shared" ref="F7:F14" si="0">SUM(D7:E7)</f>
        <v>206.07000000000002</v>
      </c>
      <c r="G7" s="61">
        <v>0.42</v>
      </c>
      <c r="H7" s="75">
        <v>26.56</v>
      </c>
      <c r="I7" s="75">
        <v>18.28</v>
      </c>
      <c r="J7" s="181">
        <v>193.02</v>
      </c>
      <c r="K7" s="398">
        <f t="shared" ref="K7:K14" si="1">SUM(I7:J7)</f>
        <v>211.3</v>
      </c>
      <c r="L7" s="61"/>
      <c r="M7" s="75"/>
      <c r="N7" s="75"/>
      <c r="O7" s="181"/>
      <c r="P7" s="229"/>
      <c r="Q7" s="74">
        <f t="shared" ref="Q7:Q14" si="2">((P7/K7)-1)*100</f>
        <v>-100</v>
      </c>
    </row>
    <row r="8" spans="1:18" s="43" customFormat="1" ht="15" customHeight="1">
      <c r="A8" s="31" t="s">
        <v>100</v>
      </c>
      <c r="B8" s="61">
        <v>0.52</v>
      </c>
      <c r="C8" s="75">
        <v>88.53</v>
      </c>
      <c r="D8" s="75">
        <v>15.79</v>
      </c>
      <c r="E8" s="181">
        <v>1146.46</v>
      </c>
      <c r="F8" s="398">
        <f t="shared" si="0"/>
        <v>1162.25</v>
      </c>
      <c r="G8" s="61">
        <v>0.66</v>
      </c>
      <c r="H8" s="75">
        <v>98.34</v>
      </c>
      <c r="I8" s="75">
        <v>14.45</v>
      </c>
      <c r="J8" s="181">
        <v>1287.6300000000001</v>
      </c>
      <c r="K8" s="398">
        <f t="shared" si="1"/>
        <v>1302.0800000000002</v>
      </c>
      <c r="L8" s="61"/>
      <c r="M8" s="75"/>
      <c r="N8" s="75"/>
      <c r="O8" s="181"/>
      <c r="P8" s="229"/>
      <c r="Q8" s="74">
        <f t="shared" si="2"/>
        <v>-100</v>
      </c>
    </row>
    <row r="9" spans="1:18" s="43" customFormat="1" ht="15" customHeight="1">
      <c r="A9" s="31" t="s">
        <v>101</v>
      </c>
      <c r="B9" s="61">
        <v>0.02</v>
      </c>
      <c r="C9" s="75">
        <v>6.58</v>
      </c>
      <c r="D9" s="75">
        <v>2.0099999999999998</v>
      </c>
      <c r="E9" s="181">
        <v>25.81</v>
      </c>
      <c r="F9" s="398">
        <f t="shared" si="0"/>
        <v>27.82</v>
      </c>
      <c r="G9" s="61">
        <v>0.03</v>
      </c>
      <c r="H9" s="75">
        <v>7.34</v>
      </c>
      <c r="I9" s="75">
        <v>1.1200000000000001</v>
      </c>
      <c r="J9" s="181">
        <v>32.159999999999997</v>
      </c>
      <c r="K9" s="398">
        <f t="shared" si="1"/>
        <v>33.279999999999994</v>
      </c>
      <c r="L9" s="61"/>
      <c r="M9" s="75"/>
      <c r="N9" s="75"/>
      <c r="O9" s="181"/>
      <c r="P9" s="229"/>
      <c r="Q9" s="74">
        <f t="shared" si="2"/>
        <v>-100</v>
      </c>
    </row>
    <row r="10" spans="1:18" s="43" customFormat="1" ht="15" customHeight="1">
      <c r="A10" s="31" t="s">
        <v>102</v>
      </c>
      <c r="B10" s="61">
        <v>0.01</v>
      </c>
      <c r="C10" s="75">
        <v>9.64</v>
      </c>
      <c r="D10" s="75">
        <v>0</v>
      </c>
      <c r="E10" s="181">
        <v>22.8</v>
      </c>
      <c r="F10" s="398">
        <f t="shared" si="0"/>
        <v>22.8</v>
      </c>
      <c r="G10" s="61">
        <v>0</v>
      </c>
      <c r="H10" s="75">
        <v>10</v>
      </c>
      <c r="I10" s="75">
        <v>0</v>
      </c>
      <c r="J10" s="181">
        <v>20.36</v>
      </c>
      <c r="K10" s="398">
        <f t="shared" si="1"/>
        <v>20.36</v>
      </c>
      <c r="L10" s="61"/>
      <c r="M10" s="75"/>
      <c r="N10" s="75"/>
      <c r="O10" s="181"/>
      <c r="P10" s="229"/>
      <c r="Q10" s="74">
        <f t="shared" si="2"/>
        <v>-100</v>
      </c>
    </row>
    <row r="11" spans="1:18" s="43" customFormat="1" ht="15" customHeight="1">
      <c r="A11" s="31" t="s">
        <v>116</v>
      </c>
      <c r="B11" s="61">
        <v>0</v>
      </c>
      <c r="C11" s="75">
        <v>0</v>
      </c>
      <c r="D11" s="75">
        <v>0.09</v>
      </c>
      <c r="E11" s="181">
        <v>1.19</v>
      </c>
      <c r="F11" s="398">
        <f t="shared" si="0"/>
        <v>1.28</v>
      </c>
      <c r="G11" s="61">
        <v>0.02</v>
      </c>
      <c r="H11" s="75">
        <v>7.0000000000000007E-2</v>
      </c>
      <c r="I11" s="75">
        <v>0.1</v>
      </c>
      <c r="J11" s="181">
        <v>0.73</v>
      </c>
      <c r="K11" s="398">
        <f t="shared" si="1"/>
        <v>0.83</v>
      </c>
      <c r="L11" s="61"/>
      <c r="M11" s="75"/>
      <c r="N11" s="75"/>
      <c r="O11" s="181"/>
      <c r="P11" s="229"/>
      <c r="Q11" s="74">
        <f t="shared" si="2"/>
        <v>-100</v>
      </c>
    </row>
    <row r="12" spans="1:18" s="43" customFormat="1" ht="15" customHeight="1">
      <c r="A12" s="31" t="s">
        <v>399</v>
      </c>
      <c r="B12" s="61">
        <v>0</v>
      </c>
      <c r="C12" s="75">
        <v>0.38</v>
      </c>
      <c r="D12" s="75">
        <v>0.45</v>
      </c>
      <c r="E12" s="181">
        <v>4.3</v>
      </c>
      <c r="F12" s="398">
        <f t="shared" si="0"/>
        <v>4.75</v>
      </c>
      <c r="G12" s="61">
        <v>0</v>
      </c>
      <c r="H12" s="75">
        <v>1.08</v>
      </c>
      <c r="I12" s="75">
        <v>0.47</v>
      </c>
      <c r="J12" s="181">
        <v>2.93</v>
      </c>
      <c r="K12" s="398">
        <f t="shared" si="1"/>
        <v>3.4000000000000004</v>
      </c>
      <c r="L12" s="61"/>
      <c r="M12" s="75"/>
      <c r="N12" s="75"/>
      <c r="O12" s="181"/>
      <c r="P12" s="229"/>
      <c r="Q12" s="191" t="s">
        <v>1359</v>
      </c>
    </row>
    <row r="13" spans="1:18" s="43" customFormat="1" ht="15" customHeight="1">
      <c r="A13" s="31" t="s">
        <v>104</v>
      </c>
      <c r="B13" s="61">
        <v>1.01</v>
      </c>
      <c r="C13" s="75">
        <v>52.44</v>
      </c>
      <c r="D13" s="75">
        <v>328.52</v>
      </c>
      <c r="E13" s="181">
        <v>825.45</v>
      </c>
      <c r="F13" s="398">
        <f t="shared" si="0"/>
        <v>1153.97</v>
      </c>
      <c r="G13" s="61">
        <v>1.18</v>
      </c>
      <c r="H13" s="75">
        <v>56.81</v>
      </c>
      <c r="I13" s="75">
        <v>387.5</v>
      </c>
      <c r="J13" s="181">
        <v>837.19</v>
      </c>
      <c r="K13" s="398">
        <f t="shared" si="1"/>
        <v>1224.69</v>
      </c>
      <c r="L13" s="61"/>
      <c r="M13" s="75"/>
      <c r="N13" s="75"/>
      <c r="O13" s="181"/>
      <c r="P13" s="229"/>
      <c r="Q13" s="74">
        <f t="shared" si="2"/>
        <v>-100</v>
      </c>
    </row>
    <row r="14" spans="1:18" s="43" customFormat="1" ht="15" customHeight="1">
      <c r="A14" s="31" t="s">
        <v>105</v>
      </c>
      <c r="B14" s="61">
        <v>2.76</v>
      </c>
      <c r="C14" s="75">
        <v>32.299999999999997</v>
      </c>
      <c r="D14" s="75">
        <v>423.88</v>
      </c>
      <c r="E14" s="181">
        <v>920.45</v>
      </c>
      <c r="F14" s="398">
        <f t="shared" si="0"/>
        <v>1344.33</v>
      </c>
      <c r="G14" s="61">
        <v>3.05</v>
      </c>
      <c r="H14" s="75">
        <v>36.76</v>
      </c>
      <c r="I14" s="75">
        <v>457</v>
      </c>
      <c r="J14" s="181">
        <v>933.14</v>
      </c>
      <c r="K14" s="398">
        <f t="shared" si="1"/>
        <v>1390.1399999999999</v>
      </c>
      <c r="L14" s="61"/>
      <c r="M14" s="75"/>
      <c r="N14" s="75"/>
      <c r="O14" s="181"/>
      <c r="P14" s="229"/>
      <c r="Q14" s="74">
        <f t="shared" si="2"/>
        <v>-100</v>
      </c>
    </row>
    <row r="15" spans="1:18" s="43" customFormat="1" ht="15" customHeight="1">
      <c r="A15" s="31" t="s">
        <v>117</v>
      </c>
      <c r="B15" s="61"/>
      <c r="C15" s="75"/>
      <c r="D15" s="75"/>
      <c r="E15" s="399"/>
      <c r="F15" s="399" t="s">
        <v>81</v>
      </c>
      <c r="G15" s="61"/>
      <c r="H15" s="75"/>
      <c r="I15" s="75"/>
      <c r="J15" s="399"/>
      <c r="K15" s="399" t="s">
        <v>66</v>
      </c>
      <c r="L15" s="61"/>
      <c r="M15" s="75"/>
      <c r="N15" s="75"/>
      <c r="O15" s="230"/>
      <c r="P15" s="230"/>
      <c r="Q15" s="191" t="s">
        <v>66</v>
      </c>
    </row>
    <row r="16" spans="1:18" s="43" customFormat="1" ht="15" customHeight="1">
      <c r="A16" s="31" t="s">
        <v>106</v>
      </c>
      <c r="B16" s="61">
        <v>0</v>
      </c>
      <c r="C16" s="75">
        <v>0</v>
      </c>
      <c r="D16" s="75">
        <v>2.5099999999999998</v>
      </c>
      <c r="E16" s="181">
        <v>5.48</v>
      </c>
      <c r="F16" s="398">
        <f t="shared" ref="F16" si="3">SUM(D16:E16)</f>
        <v>7.99</v>
      </c>
      <c r="G16" s="61">
        <v>0</v>
      </c>
      <c r="H16" s="75">
        <v>0.48</v>
      </c>
      <c r="I16" s="75">
        <v>2.88</v>
      </c>
      <c r="J16" s="181">
        <v>4.09</v>
      </c>
      <c r="K16" s="398">
        <f t="shared" ref="K16" si="4">SUM(I16:J16)</f>
        <v>6.97</v>
      </c>
      <c r="L16" s="61"/>
      <c r="M16" s="75"/>
      <c r="N16" s="75"/>
      <c r="O16" s="181"/>
      <c r="P16" s="229"/>
      <c r="Q16" s="74">
        <f>((P16/K16)-1)*100</f>
        <v>-100</v>
      </c>
    </row>
    <row r="17" spans="1:18" s="43" customFormat="1" ht="15" customHeight="1">
      <c r="A17" s="31" t="s">
        <v>107</v>
      </c>
      <c r="B17" s="61"/>
      <c r="C17" s="75"/>
      <c r="D17" s="75"/>
      <c r="E17" s="399"/>
      <c r="F17" s="399" t="s">
        <v>81</v>
      </c>
      <c r="G17" s="61"/>
      <c r="H17" s="75"/>
      <c r="I17" s="75"/>
      <c r="J17" s="399"/>
      <c r="K17" s="399" t="s">
        <v>66</v>
      </c>
      <c r="L17" s="61"/>
      <c r="M17" s="75"/>
      <c r="N17" s="75"/>
      <c r="O17" s="230"/>
      <c r="P17" s="230"/>
      <c r="Q17" s="191" t="s">
        <v>66</v>
      </c>
    </row>
    <row r="18" spans="1:18" s="43" customFormat="1" ht="15" customHeight="1">
      <c r="A18" s="31" t="s">
        <v>108</v>
      </c>
      <c r="B18" s="61"/>
      <c r="C18" s="75"/>
      <c r="D18" s="75"/>
      <c r="E18" s="399"/>
      <c r="F18" s="399" t="s">
        <v>81</v>
      </c>
      <c r="G18" s="61"/>
      <c r="H18" s="75"/>
      <c r="I18" s="75"/>
      <c r="J18" s="398"/>
      <c r="K18" s="399" t="s">
        <v>66</v>
      </c>
      <c r="L18" s="61"/>
      <c r="M18" s="75"/>
      <c r="N18" s="75"/>
      <c r="O18" s="229"/>
      <c r="P18" s="230"/>
      <c r="Q18" s="191" t="s">
        <v>66</v>
      </c>
    </row>
    <row r="19" spans="1:18" s="43" customFormat="1" ht="15" customHeight="1">
      <c r="A19" s="31" t="s">
        <v>109</v>
      </c>
      <c r="B19" s="159">
        <v>0.71</v>
      </c>
      <c r="C19" s="187">
        <v>2</v>
      </c>
      <c r="D19" s="187">
        <v>3.35</v>
      </c>
      <c r="E19" s="188">
        <v>6.58</v>
      </c>
      <c r="F19" s="401">
        <f t="shared" ref="F19" si="5">SUM(D19:E19)</f>
        <v>9.93</v>
      </c>
      <c r="G19" s="159">
        <v>0.74</v>
      </c>
      <c r="H19" s="187">
        <v>5.67</v>
      </c>
      <c r="I19" s="187">
        <v>4.03</v>
      </c>
      <c r="J19" s="188">
        <v>13.03</v>
      </c>
      <c r="K19" s="398">
        <f t="shared" ref="K19" si="6">SUM(I19:J19)</f>
        <v>17.059999999999999</v>
      </c>
      <c r="L19" s="159"/>
      <c r="M19" s="187"/>
      <c r="N19" s="187"/>
      <c r="O19" s="188"/>
      <c r="P19" s="229"/>
      <c r="Q19" s="191" t="s">
        <v>1359</v>
      </c>
    </row>
    <row r="20" spans="1:18" s="43" customFormat="1" ht="15" customHeight="1">
      <c r="A20" s="30" t="s">
        <v>86</v>
      </c>
      <c r="B20" s="185">
        <f>SUM(B19,B6:B17)</f>
        <v>5.3</v>
      </c>
      <c r="C20" s="186">
        <f>SUM(C19,C6:C17)</f>
        <v>213.79000000000002</v>
      </c>
      <c r="D20" s="186">
        <f>SUM(D19,D6:D17)</f>
        <v>798.01</v>
      </c>
      <c r="E20" s="400">
        <f>SUM(E19,E6:E17)</f>
        <v>3150.98</v>
      </c>
      <c r="F20" s="400">
        <f>SUM(D20:E20)</f>
        <v>3948.99</v>
      </c>
      <c r="G20" s="185">
        <f>SUM(G6:G17,G19)</f>
        <v>6.1</v>
      </c>
      <c r="H20" s="186">
        <f>SUM(H6:H17,H19)</f>
        <v>243.10999999999999</v>
      </c>
      <c r="I20" s="186">
        <f>SUM(I6:I17,I19)</f>
        <v>888.91</v>
      </c>
      <c r="J20" s="400">
        <f>SUM(J6:J17,J19)</f>
        <v>3328.55</v>
      </c>
      <c r="K20" s="400">
        <f>SUM(I20:J20)</f>
        <v>4217.46</v>
      </c>
      <c r="L20" s="185"/>
      <c r="M20" s="186"/>
      <c r="N20" s="186"/>
      <c r="O20" s="228"/>
      <c r="P20" s="228"/>
      <c r="Q20" s="227">
        <f>((P20/K20)-1)*100</f>
        <v>-100</v>
      </c>
    </row>
    <row r="21" spans="1:18" s="160" customFormat="1" ht="15" customHeight="1">
      <c r="A21" s="30" t="s">
        <v>86</v>
      </c>
      <c r="B21" s="185">
        <f>SUM(B6:B19)</f>
        <v>5.3</v>
      </c>
      <c r="C21" s="186">
        <f>SUM(C6:C19)</f>
        <v>213.79000000000002</v>
      </c>
      <c r="D21" s="186">
        <f>SUM(D6:D19)</f>
        <v>798.01</v>
      </c>
      <c r="E21" s="400">
        <f>SUM(E6:E19)</f>
        <v>3150.98</v>
      </c>
      <c r="F21" s="400">
        <f>SUM(D21:E21)</f>
        <v>3948.99</v>
      </c>
      <c r="G21" s="185">
        <f>SUM(G6:G19)</f>
        <v>6.1</v>
      </c>
      <c r="H21" s="186">
        <f>SUM(H6:H19)</f>
        <v>243.10999999999999</v>
      </c>
      <c r="I21" s="186">
        <f t="shared" ref="I21:J21" si="7">SUM(I6:I19)</f>
        <v>888.91</v>
      </c>
      <c r="J21" s="400">
        <f t="shared" si="7"/>
        <v>3328.55</v>
      </c>
      <c r="K21" s="400">
        <f>SUM(I21:J21)</f>
        <v>4217.46</v>
      </c>
      <c r="L21" s="185"/>
      <c r="M21" s="186"/>
      <c r="N21" s="186"/>
      <c r="O21" s="228"/>
      <c r="P21" s="228"/>
      <c r="Q21" s="227">
        <f>((P21/K21)-1)*100</f>
        <v>-100</v>
      </c>
    </row>
    <row r="22" spans="1:18" s="160" customFormat="1" ht="15" customHeight="1">
      <c r="A22" s="155"/>
      <c r="B22" s="180"/>
      <c r="C22" s="180"/>
      <c r="D22" s="180"/>
      <c r="E22" s="63"/>
      <c r="F22" s="192"/>
      <c r="G22" s="180"/>
      <c r="H22" s="180"/>
      <c r="I22" s="180"/>
      <c r="J22" s="63"/>
      <c r="K22" s="63"/>
      <c r="L22" s="170"/>
      <c r="M22" s="180"/>
      <c r="N22" s="180"/>
      <c r="O22" s="180"/>
      <c r="P22" s="63"/>
      <c r="Q22" s="63"/>
      <c r="R22" s="170"/>
    </row>
    <row r="23" spans="1:18">
      <c r="L23" s="29"/>
    </row>
  </sheetData>
  <mergeCells count="3">
    <mergeCell ref="Q1:R1"/>
    <mergeCell ref="A2:J2"/>
    <mergeCell ref="Q4:Q5"/>
  </mergeCells>
  <phoneticPr fontId="5"/>
  <printOptions horizontalCentered="1"/>
  <pageMargins left="3.937007874015748E-2" right="3.937007874015748E-2" top="0.35433070866141736" bottom="0.35433070866141736" header="0.31496062992125984" footer="0.31496062992125984"/>
  <pageSetup paperSize="9" scale="84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Q43"/>
  <sheetViews>
    <sheetView view="pageBreakPreview" zoomScale="80" zoomScaleNormal="80" zoomScaleSheetLayoutView="80" workbookViewId="0">
      <pane xSplit="1" topLeftCell="B1" activePane="topRight" state="frozen"/>
      <selection activeCell="G2" sqref="G2"/>
      <selection pane="topRight" activeCell="G26" sqref="G26"/>
    </sheetView>
  </sheetViews>
  <sheetFormatPr defaultRowHeight="13.5"/>
  <cols>
    <col min="1" max="1" width="14.875" style="29" customWidth="1"/>
    <col min="2" max="15" width="10.625" style="29" customWidth="1"/>
    <col min="16" max="16" width="10.625" style="1" customWidth="1"/>
    <col min="17" max="24" width="7" style="1" customWidth="1"/>
    <col min="25" max="16384" width="9" style="1"/>
  </cols>
  <sheetData>
    <row r="1" spans="1:16" ht="18" customHeight="1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1367">
        <v>45128</v>
      </c>
      <c r="P1" s="1367"/>
    </row>
    <row r="2" spans="1:16" ht="21.95" customHeight="1">
      <c r="A2" s="1339" t="s">
        <v>1381</v>
      </c>
      <c r="B2" s="1339"/>
      <c r="C2" s="1339"/>
      <c r="D2" s="1339"/>
      <c r="E2" s="1339"/>
      <c r="F2" s="1339"/>
      <c r="G2" s="1339"/>
      <c r="H2" s="1339"/>
      <c r="I2" s="1339"/>
      <c r="J2" s="1339"/>
      <c r="K2" s="1339"/>
      <c r="L2" s="1339"/>
      <c r="M2" s="1339"/>
      <c r="N2" s="1339"/>
      <c r="O2" s="28"/>
    </row>
    <row r="3" spans="1:16" ht="15.95" customHeight="1">
      <c r="P3" s="43"/>
    </row>
    <row r="4" spans="1:16" s="43" customFormat="1" ht="15" customHeight="1">
      <c r="A4" s="30"/>
      <c r="B4" s="1374" t="s">
        <v>1394</v>
      </c>
      <c r="C4" s="1357"/>
      <c r="D4" s="1357"/>
      <c r="E4" s="1357"/>
      <c r="F4" s="1357"/>
      <c r="G4" s="1357"/>
      <c r="H4" s="1358"/>
      <c r="I4" s="1374" t="s">
        <v>1395</v>
      </c>
      <c r="J4" s="1357"/>
      <c r="K4" s="1357"/>
      <c r="L4" s="1357"/>
      <c r="M4" s="1357"/>
      <c r="N4" s="1357"/>
      <c r="O4" s="1358"/>
      <c r="P4" s="1370" t="s">
        <v>1396</v>
      </c>
    </row>
    <row r="5" spans="1:16" s="43" customFormat="1" ht="37.5" customHeight="1">
      <c r="A5" s="33" t="s">
        <v>93</v>
      </c>
      <c r="B5" s="182" t="s">
        <v>1382</v>
      </c>
      <c r="C5" s="183" t="s">
        <v>1490</v>
      </c>
      <c r="D5" s="431" t="s">
        <v>1491</v>
      </c>
      <c r="E5" s="1224" t="s">
        <v>1510</v>
      </c>
      <c r="F5" s="1225" t="s">
        <v>1511</v>
      </c>
      <c r="G5" s="432" t="s">
        <v>1486</v>
      </c>
      <c r="H5" s="432" t="s">
        <v>1512</v>
      </c>
      <c r="I5" s="182" t="s">
        <v>1382</v>
      </c>
      <c r="J5" s="183" t="s">
        <v>1490</v>
      </c>
      <c r="K5" s="431" t="s">
        <v>1491</v>
      </c>
      <c r="L5" s="1224" t="s">
        <v>1510</v>
      </c>
      <c r="M5" s="1225" t="s">
        <v>1511</v>
      </c>
      <c r="N5" s="432" t="s">
        <v>1486</v>
      </c>
      <c r="O5" s="432" t="s">
        <v>1512</v>
      </c>
      <c r="P5" s="1371"/>
    </row>
    <row r="6" spans="1:16" s="43" customFormat="1" ht="15" hidden="1" customHeight="1">
      <c r="A6" s="31" t="s">
        <v>97</v>
      </c>
      <c r="B6" s="61"/>
      <c r="C6" s="75"/>
      <c r="D6" s="75"/>
      <c r="E6" s="75"/>
      <c r="F6" s="428"/>
      <c r="G6" s="190"/>
      <c r="H6" s="407">
        <f t="shared" ref="H6:H18" si="0">SUM(F6:G6)</f>
        <v>0</v>
      </c>
      <c r="I6" s="61"/>
      <c r="J6" s="75"/>
      <c r="K6" s="75"/>
      <c r="L6" s="75"/>
      <c r="M6" s="75"/>
      <c r="N6" s="190"/>
      <c r="O6" s="408">
        <f t="shared" ref="O6:O18" si="1">SUM(M6:N6)</f>
        <v>0</v>
      </c>
      <c r="P6" s="191" t="s">
        <v>1359</v>
      </c>
    </row>
    <row r="7" spans="1:16" s="43" customFormat="1" ht="15" customHeight="1">
      <c r="A7" s="1320" t="s">
        <v>1390</v>
      </c>
      <c r="B7" s="1321">
        <v>0.01</v>
      </c>
      <c r="C7" s="1322">
        <v>7.51</v>
      </c>
      <c r="D7" s="1322">
        <v>0.06</v>
      </c>
      <c r="E7" s="1322">
        <v>0</v>
      </c>
      <c r="F7" s="1323">
        <v>0.09</v>
      </c>
      <c r="G7" s="1324">
        <v>79.28</v>
      </c>
      <c r="H7" s="1325">
        <f t="shared" si="0"/>
        <v>79.37</v>
      </c>
      <c r="I7" s="1321">
        <v>0.03</v>
      </c>
      <c r="J7" s="1322">
        <v>4.78</v>
      </c>
      <c r="K7" s="1322">
        <v>2.06</v>
      </c>
      <c r="L7" s="1322">
        <v>0</v>
      </c>
      <c r="M7" s="1322">
        <v>0</v>
      </c>
      <c r="N7" s="1324">
        <v>58.1</v>
      </c>
      <c r="O7" s="1325">
        <f t="shared" si="1"/>
        <v>58.1</v>
      </c>
      <c r="P7" s="1326">
        <f>((O7/H7)-1)*100</f>
        <v>-26.798538490613588</v>
      </c>
    </row>
    <row r="8" spans="1:16" s="43" customFormat="1" ht="15" customHeight="1">
      <c r="A8" s="1327" t="s">
        <v>1384</v>
      </c>
      <c r="B8" s="1299">
        <v>0.42</v>
      </c>
      <c r="C8" s="1300">
        <v>81.17</v>
      </c>
      <c r="D8" s="1300">
        <v>0.26</v>
      </c>
      <c r="E8" s="1300">
        <v>0.1</v>
      </c>
      <c r="F8" s="1328">
        <v>11.56</v>
      </c>
      <c r="G8" s="1315">
        <v>1140.08</v>
      </c>
      <c r="H8" s="1316">
        <f t="shared" si="0"/>
        <v>1151.6399999999999</v>
      </c>
      <c r="I8" s="1299">
        <v>0.39</v>
      </c>
      <c r="J8" s="1300">
        <v>79.55</v>
      </c>
      <c r="K8" s="1300">
        <v>0.84</v>
      </c>
      <c r="L8" s="1300">
        <v>0</v>
      </c>
      <c r="M8" s="1300">
        <v>11.09</v>
      </c>
      <c r="N8" s="1315">
        <v>1051.06</v>
      </c>
      <c r="O8" s="1316">
        <f t="shared" si="1"/>
        <v>1062.1499999999999</v>
      </c>
      <c r="P8" s="1329">
        <f t="shared" ref="P8:P21" si="2">((O8/H8)-1)*100</f>
        <v>-7.7706574971345255</v>
      </c>
    </row>
    <row r="9" spans="1:16" s="43" customFormat="1" ht="15" customHeight="1">
      <c r="A9" s="1327" t="s">
        <v>1385</v>
      </c>
      <c r="B9" s="1299">
        <v>7.0000000000000007E-2</v>
      </c>
      <c r="C9" s="1300">
        <v>4.5</v>
      </c>
      <c r="D9" s="1300">
        <v>0</v>
      </c>
      <c r="E9" s="1300">
        <v>0</v>
      </c>
      <c r="F9" s="1328">
        <v>0</v>
      </c>
      <c r="G9" s="1315">
        <v>7.44</v>
      </c>
      <c r="H9" s="1316">
        <f t="shared" si="0"/>
        <v>7.44</v>
      </c>
      <c r="I9" s="1299">
        <v>0.18</v>
      </c>
      <c r="J9" s="1300">
        <v>6.22</v>
      </c>
      <c r="K9" s="1300">
        <v>0</v>
      </c>
      <c r="L9" s="1300">
        <v>0</v>
      </c>
      <c r="M9" s="1300">
        <v>0</v>
      </c>
      <c r="N9" s="1315">
        <v>14.8</v>
      </c>
      <c r="O9" s="1316">
        <f t="shared" si="1"/>
        <v>14.8</v>
      </c>
      <c r="P9" s="1330">
        <f t="shared" si="2"/>
        <v>98.924731182795696</v>
      </c>
    </row>
    <row r="10" spans="1:16" s="43" customFormat="1" ht="15" customHeight="1">
      <c r="A10" s="1327" t="s">
        <v>1386</v>
      </c>
      <c r="B10" s="1299">
        <v>0.02</v>
      </c>
      <c r="C10" s="1300">
        <v>7.39</v>
      </c>
      <c r="D10" s="1300">
        <v>0.18</v>
      </c>
      <c r="E10" s="1300">
        <v>0</v>
      </c>
      <c r="F10" s="1328">
        <v>0.66</v>
      </c>
      <c r="G10" s="1315">
        <v>30.41</v>
      </c>
      <c r="H10" s="1316">
        <f t="shared" si="0"/>
        <v>31.07</v>
      </c>
      <c r="I10" s="1299">
        <v>7.0000000000000007E-2</v>
      </c>
      <c r="J10" s="1300">
        <v>12.87</v>
      </c>
      <c r="K10" s="1300">
        <v>1.29</v>
      </c>
      <c r="L10" s="1300">
        <v>0</v>
      </c>
      <c r="M10" s="1300">
        <v>1.2</v>
      </c>
      <c r="N10" s="1315">
        <v>28.8</v>
      </c>
      <c r="O10" s="1316">
        <f t="shared" si="1"/>
        <v>30</v>
      </c>
      <c r="P10" s="1329">
        <f t="shared" si="2"/>
        <v>-3.443836498229802</v>
      </c>
    </row>
    <row r="11" spans="1:16" s="43" customFormat="1" ht="15" customHeight="1">
      <c r="A11" s="1327" t="s">
        <v>1391</v>
      </c>
      <c r="B11" s="1299">
        <v>0</v>
      </c>
      <c r="C11" s="1300">
        <v>9.1300000000000008</v>
      </c>
      <c r="D11" s="1300">
        <v>0</v>
      </c>
      <c r="E11" s="1300">
        <v>0</v>
      </c>
      <c r="F11" s="1328">
        <v>0</v>
      </c>
      <c r="G11" s="1315">
        <v>14.67</v>
      </c>
      <c r="H11" s="1316">
        <f t="shared" si="0"/>
        <v>14.67</v>
      </c>
      <c r="I11" s="1299">
        <v>0</v>
      </c>
      <c r="J11" s="1300">
        <v>8.41</v>
      </c>
      <c r="K11" s="1300">
        <v>0</v>
      </c>
      <c r="L11" s="1300">
        <v>0</v>
      </c>
      <c r="M11" s="1300">
        <v>0</v>
      </c>
      <c r="N11" s="1315">
        <v>14.52</v>
      </c>
      <c r="O11" s="1316">
        <f t="shared" si="1"/>
        <v>14.52</v>
      </c>
      <c r="P11" s="1329">
        <f t="shared" si="2"/>
        <v>-1.0224948875255602</v>
      </c>
    </row>
    <row r="12" spans="1:16" s="43" customFormat="1" ht="15" customHeight="1">
      <c r="A12" s="1327" t="s">
        <v>1392</v>
      </c>
      <c r="B12" s="1299">
        <v>0</v>
      </c>
      <c r="C12" s="1300">
        <v>0.04</v>
      </c>
      <c r="D12" s="1300">
        <v>0</v>
      </c>
      <c r="E12" s="1300">
        <v>0</v>
      </c>
      <c r="F12" s="1328">
        <v>0</v>
      </c>
      <c r="G12" s="1315">
        <v>0.31</v>
      </c>
      <c r="H12" s="1316">
        <f t="shared" si="0"/>
        <v>0.31</v>
      </c>
      <c r="I12" s="1299">
        <v>0</v>
      </c>
      <c r="J12" s="1300">
        <v>0.19</v>
      </c>
      <c r="K12" s="1300">
        <v>0</v>
      </c>
      <c r="L12" s="1300">
        <v>0</v>
      </c>
      <c r="M12" s="1300">
        <v>0</v>
      </c>
      <c r="N12" s="1315">
        <v>0.11</v>
      </c>
      <c r="O12" s="1316">
        <f t="shared" si="1"/>
        <v>0.11</v>
      </c>
      <c r="P12" s="1329">
        <f t="shared" si="2"/>
        <v>-64.516129032258064</v>
      </c>
    </row>
    <row r="13" spans="1:16" s="43" customFormat="1" ht="15" hidden="1" customHeight="1">
      <c r="A13" s="1327" t="s">
        <v>399</v>
      </c>
      <c r="B13" s="1299"/>
      <c r="C13" s="1300"/>
      <c r="D13" s="1300"/>
      <c r="E13" s="1300"/>
      <c r="F13" s="1328"/>
      <c r="G13" s="1315"/>
      <c r="H13" s="1316">
        <f t="shared" si="0"/>
        <v>0</v>
      </c>
      <c r="I13" s="1299"/>
      <c r="J13" s="1300"/>
      <c r="K13" s="1300"/>
      <c r="L13" s="1300"/>
      <c r="M13" s="1300"/>
      <c r="N13" s="1315"/>
      <c r="O13" s="1316">
        <f t="shared" si="1"/>
        <v>0</v>
      </c>
      <c r="P13" s="1330" t="e">
        <f t="shared" si="2"/>
        <v>#DIV/0!</v>
      </c>
    </row>
    <row r="14" spans="1:16" s="43" customFormat="1" ht="15" customHeight="1">
      <c r="A14" s="1327" t="s">
        <v>1387</v>
      </c>
      <c r="B14" s="1299">
        <v>1.1000000000000001</v>
      </c>
      <c r="C14" s="1300">
        <v>70.760000000000005</v>
      </c>
      <c r="D14" s="1300">
        <v>174.47</v>
      </c>
      <c r="E14" s="1300">
        <v>0.77</v>
      </c>
      <c r="F14" s="1328">
        <v>158.03</v>
      </c>
      <c r="G14" s="1315">
        <v>775.17</v>
      </c>
      <c r="H14" s="1316">
        <f t="shared" si="0"/>
        <v>933.19999999999993</v>
      </c>
      <c r="I14" s="1299">
        <v>0.98</v>
      </c>
      <c r="J14" s="1300">
        <v>48.11</v>
      </c>
      <c r="K14" s="1300">
        <v>216.59</v>
      </c>
      <c r="L14" s="1300">
        <v>3.37</v>
      </c>
      <c r="M14" s="1300">
        <v>190.44</v>
      </c>
      <c r="N14" s="1315">
        <v>811.09</v>
      </c>
      <c r="O14" s="1316">
        <f t="shared" si="1"/>
        <v>1001.53</v>
      </c>
      <c r="P14" s="1329">
        <f t="shared" si="2"/>
        <v>7.3221174453493409</v>
      </c>
    </row>
    <row r="15" spans="1:16" s="43" customFormat="1" ht="15" customHeight="1">
      <c r="A15" s="1327" t="s">
        <v>1393</v>
      </c>
      <c r="B15" s="1299">
        <v>1.1000000000000001</v>
      </c>
      <c r="C15" s="1300">
        <v>46.04</v>
      </c>
      <c r="D15" s="1300">
        <v>214.86</v>
      </c>
      <c r="E15" s="1300">
        <v>0.37</v>
      </c>
      <c r="F15" s="1328">
        <v>159.28</v>
      </c>
      <c r="G15" s="1315">
        <v>767.06</v>
      </c>
      <c r="H15" s="1316">
        <f t="shared" si="0"/>
        <v>926.33999999999992</v>
      </c>
      <c r="I15" s="1299">
        <v>0.87</v>
      </c>
      <c r="J15" s="1300">
        <v>38.15</v>
      </c>
      <c r="K15" s="1300">
        <v>235.63</v>
      </c>
      <c r="L15" s="1300">
        <v>0.11</v>
      </c>
      <c r="M15" s="1300">
        <v>189.79</v>
      </c>
      <c r="N15" s="1315">
        <v>734.48</v>
      </c>
      <c r="O15" s="1316">
        <f t="shared" si="1"/>
        <v>924.27</v>
      </c>
      <c r="P15" s="1329">
        <f t="shared" si="2"/>
        <v>-0.22346006865728851</v>
      </c>
    </row>
    <row r="16" spans="1:16" s="43" customFormat="1" ht="15" hidden="1" customHeight="1">
      <c r="A16" s="1327" t="s">
        <v>117</v>
      </c>
      <c r="B16" s="1299"/>
      <c r="C16" s="1300"/>
      <c r="D16" s="1300"/>
      <c r="E16" s="1300"/>
      <c r="F16" s="1328"/>
      <c r="G16" s="1317"/>
      <c r="H16" s="1317">
        <f t="shared" si="0"/>
        <v>0</v>
      </c>
      <c r="I16" s="1299"/>
      <c r="J16" s="1300"/>
      <c r="K16" s="1300"/>
      <c r="L16" s="1300"/>
      <c r="M16" s="1300"/>
      <c r="N16" s="1317"/>
      <c r="O16" s="1317">
        <f t="shared" si="1"/>
        <v>0</v>
      </c>
      <c r="P16" s="1330" t="e">
        <f t="shared" si="2"/>
        <v>#DIV/0!</v>
      </c>
    </row>
    <row r="17" spans="1:17" s="43" customFormat="1" ht="15" customHeight="1">
      <c r="A17" s="1327" t="s">
        <v>1388</v>
      </c>
      <c r="B17" s="1299">
        <v>0</v>
      </c>
      <c r="C17" s="1300">
        <v>0.31</v>
      </c>
      <c r="D17" s="1300">
        <v>7.0000000000000007E-2</v>
      </c>
      <c r="E17" s="1300">
        <v>0</v>
      </c>
      <c r="F17" s="1328">
        <v>0.48</v>
      </c>
      <c r="G17" s="1315">
        <v>1.28</v>
      </c>
      <c r="H17" s="1316">
        <f t="shared" si="0"/>
        <v>1.76</v>
      </c>
      <c r="I17" s="1299">
        <v>0</v>
      </c>
      <c r="J17" s="1300">
        <v>0</v>
      </c>
      <c r="K17" s="1300">
        <v>0</v>
      </c>
      <c r="L17" s="1300">
        <v>0</v>
      </c>
      <c r="M17" s="1300">
        <v>0</v>
      </c>
      <c r="N17" s="1315">
        <v>0</v>
      </c>
      <c r="O17" s="1316">
        <f t="shared" si="1"/>
        <v>0</v>
      </c>
      <c r="P17" s="1329">
        <f t="shared" si="2"/>
        <v>-100</v>
      </c>
    </row>
    <row r="18" spans="1:17" s="43" customFormat="1" ht="15" hidden="1" customHeight="1">
      <c r="A18" s="1327" t="s">
        <v>107</v>
      </c>
      <c r="B18" s="1299"/>
      <c r="C18" s="1300"/>
      <c r="D18" s="1300"/>
      <c r="E18" s="1300"/>
      <c r="F18" s="1328"/>
      <c r="G18" s="1317"/>
      <c r="H18" s="1317">
        <f t="shared" si="0"/>
        <v>0</v>
      </c>
      <c r="I18" s="1299"/>
      <c r="J18" s="1300"/>
      <c r="K18" s="1300"/>
      <c r="L18" s="1300"/>
      <c r="M18" s="1300"/>
      <c r="N18" s="1317"/>
      <c r="O18" s="1317">
        <f t="shared" si="1"/>
        <v>0</v>
      </c>
      <c r="P18" s="1330" t="e">
        <f t="shared" si="2"/>
        <v>#DIV/0!</v>
      </c>
    </row>
    <row r="19" spans="1:17" s="43" customFormat="1" ht="15" customHeight="1">
      <c r="A19" s="1331" t="s">
        <v>1389</v>
      </c>
      <c r="B19" s="1332">
        <v>4.01</v>
      </c>
      <c r="C19" s="1333">
        <v>62.49</v>
      </c>
      <c r="D19" s="1333">
        <v>91.04</v>
      </c>
      <c r="E19" s="1333">
        <v>1.04</v>
      </c>
      <c r="F19" s="1334">
        <v>46.19</v>
      </c>
      <c r="G19" s="1335">
        <v>500.03</v>
      </c>
      <c r="H19" s="1335">
        <f>SUM(F19:G19)</f>
        <v>546.22</v>
      </c>
      <c r="I19" s="1332">
        <v>4.05</v>
      </c>
      <c r="J19" s="1333">
        <v>53.56</v>
      </c>
      <c r="K19" s="1333">
        <v>81.11</v>
      </c>
      <c r="L19" s="1333">
        <v>0.61</v>
      </c>
      <c r="M19" s="1333">
        <v>53.93</v>
      </c>
      <c r="N19" s="1336">
        <v>521.85</v>
      </c>
      <c r="O19" s="1335">
        <f>SUM(M19:N19)</f>
        <v>575.78</v>
      </c>
      <c r="P19" s="1337">
        <f t="shared" si="2"/>
        <v>5.4117388598000638</v>
      </c>
    </row>
    <row r="20" spans="1:17" s="43" customFormat="1" ht="15" hidden="1" customHeight="1">
      <c r="A20" s="31" t="s">
        <v>109</v>
      </c>
      <c r="B20" s="159"/>
      <c r="C20" s="187"/>
      <c r="D20" s="187"/>
      <c r="E20" s="187"/>
      <c r="F20" s="429"/>
      <c r="G20" s="188"/>
      <c r="H20" s="410">
        <f t="shared" ref="H20" si="3">SUM(F20:G20)</f>
        <v>0</v>
      </c>
      <c r="I20" s="159"/>
      <c r="J20" s="187"/>
      <c r="K20" s="187"/>
      <c r="L20" s="187"/>
      <c r="M20" s="187"/>
      <c r="N20" s="188"/>
      <c r="O20" s="408">
        <f t="shared" ref="O20" si="4">SUM(M20:N20)</f>
        <v>0</v>
      </c>
      <c r="P20" s="191" t="e">
        <f t="shared" si="2"/>
        <v>#DIV/0!</v>
      </c>
    </row>
    <row r="21" spans="1:17" s="43" customFormat="1" ht="15" customHeight="1">
      <c r="A21" s="433" t="s">
        <v>86</v>
      </c>
      <c r="B21" s="54">
        <f>SUM(B7:B19)</f>
        <v>6.73</v>
      </c>
      <c r="C21" s="55">
        <f t="shared" ref="C21:O21" si="5">SUM(C7:C19)</f>
        <v>289.33999999999997</v>
      </c>
      <c r="D21" s="55">
        <f t="shared" si="5"/>
        <v>480.94000000000005</v>
      </c>
      <c r="E21" s="55">
        <f t="shared" si="5"/>
        <v>2.2800000000000002</v>
      </c>
      <c r="F21" s="434">
        <f t="shared" si="5"/>
        <v>376.29</v>
      </c>
      <c r="G21" s="409">
        <f t="shared" si="5"/>
        <v>3315.7300000000005</v>
      </c>
      <c r="H21" s="409">
        <f t="shared" si="5"/>
        <v>3692.0200000000004</v>
      </c>
      <c r="I21" s="54">
        <f t="shared" si="5"/>
        <v>6.57</v>
      </c>
      <c r="J21" s="55">
        <f t="shared" si="5"/>
        <v>251.84</v>
      </c>
      <c r="K21" s="55">
        <f t="shared" si="5"/>
        <v>537.52</v>
      </c>
      <c r="L21" s="55">
        <f t="shared" si="5"/>
        <v>4.09</v>
      </c>
      <c r="M21" s="55">
        <f t="shared" si="5"/>
        <v>446.45</v>
      </c>
      <c r="N21" s="409">
        <f t="shared" si="5"/>
        <v>3234.8099999999995</v>
      </c>
      <c r="O21" s="409">
        <f t="shared" si="5"/>
        <v>3681.2599999999993</v>
      </c>
      <c r="P21" s="417">
        <f t="shared" si="2"/>
        <v>-0.29143937465130332</v>
      </c>
    </row>
    <row r="22" spans="1:17" s="160" customFormat="1" ht="15" hidden="1" customHeight="1">
      <c r="A22" s="30" t="s">
        <v>86</v>
      </c>
      <c r="B22" s="185">
        <f>SUM(B6:B20)</f>
        <v>6.73</v>
      </c>
      <c r="C22" s="186">
        <f>SUM(C6:C20)</f>
        <v>289.33999999999997</v>
      </c>
      <c r="D22" s="186"/>
      <c r="E22" s="186">
        <f t="shared" ref="E22" si="6">SUM(E6:E20)</f>
        <v>2.2800000000000002</v>
      </c>
      <c r="F22" s="430"/>
      <c r="G22" s="409">
        <f>SUM(G6:G20)</f>
        <v>3315.7300000000005</v>
      </c>
      <c r="H22" s="409">
        <f>SUM(E22:G22)</f>
        <v>3318.0100000000007</v>
      </c>
      <c r="I22" s="185">
        <f>SUM(I6:I20)</f>
        <v>6.57</v>
      </c>
      <c r="J22" s="186">
        <f>SUM(J6:J20)</f>
        <v>251.84</v>
      </c>
      <c r="K22" s="186"/>
      <c r="L22" s="186"/>
      <c r="M22" s="186">
        <f t="shared" ref="M22:N22" si="7">SUM(M6:M20)</f>
        <v>446.45</v>
      </c>
      <c r="N22" s="409">
        <f t="shared" si="7"/>
        <v>3234.8099999999995</v>
      </c>
      <c r="O22" s="409">
        <f>SUM(M22:N22)</f>
        <v>3681.2599999999993</v>
      </c>
      <c r="P22" s="227" t="e">
        <f>((#REF!/O22)-1)*100</f>
        <v>#REF!</v>
      </c>
    </row>
    <row r="23" spans="1:17" s="160" customFormat="1" ht="15" customHeight="1">
      <c r="A23" s="155"/>
      <c r="B23" s="180"/>
      <c r="C23" s="180"/>
      <c r="D23" s="180"/>
      <c r="E23" s="180"/>
      <c r="F23" s="180"/>
      <c r="G23" s="63"/>
      <c r="H23" s="192"/>
      <c r="I23" s="180"/>
      <c r="J23" s="180"/>
      <c r="K23" s="180"/>
      <c r="L23" s="180"/>
      <c r="M23" s="180"/>
      <c r="N23" s="63"/>
      <c r="O23" s="63"/>
      <c r="P23" s="63"/>
      <c r="Q23" s="170"/>
    </row>
    <row r="25" spans="1:17" s="43" customFormat="1" ht="15" customHeight="1">
      <c r="A25" s="155" t="s">
        <v>1397</v>
      </c>
      <c r="B25" s="155"/>
      <c r="C25" s="155"/>
      <c r="D25" s="155"/>
      <c r="E25" s="155"/>
      <c r="F25" s="155"/>
      <c r="G25" s="155"/>
      <c r="H25" s="155"/>
      <c r="I25" s="1372"/>
      <c r="J25" s="155"/>
      <c r="K25" s="155"/>
      <c r="L25" s="155"/>
      <c r="M25" s="155"/>
      <c r="N25" s="155"/>
      <c r="O25" s="155"/>
      <c r="P25" s="155"/>
    </row>
    <row r="26" spans="1:17" s="43" customFormat="1" ht="20.25" customHeight="1">
      <c r="A26" s="411" t="s">
        <v>1492</v>
      </c>
      <c r="B26" s="411"/>
      <c r="C26" s="411"/>
      <c r="D26" s="411"/>
      <c r="E26" s="412"/>
      <c r="F26" s="412"/>
      <c r="G26" s="155"/>
      <c r="H26" s="413"/>
      <c r="I26" s="1373"/>
      <c r="J26" s="411"/>
      <c r="K26" s="411"/>
      <c r="L26" s="411"/>
      <c r="M26" s="412"/>
      <c r="N26" s="155"/>
      <c r="O26" s="413"/>
      <c r="P26" s="411"/>
    </row>
    <row r="27" spans="1:17" s="43" customFormat="1" ht="15" customHeight="1">
      <c r="A27" s="155" t="s">
        <v>1493</v>
      </c>
      <c r="B27" s="414"/>
      <c r="C27" s="414"/>
      <c r="D27" s="414"/>
      <c r="E27" s="414"/>
      <c r="F27" s="414"/>
      <c r="G27" s="415"/>
      <c r="H27" s="63"/>
      <c r="I27" s="416"/>
      <c r="J27" s="414"/>
      <c r="K27" s="414"/>
      <c r="L27" s="414"/>
      <c r="M27" s="414"/>
      <c r="N27" s="415"/>
      <c r="O27" s="63"/>
      <c r="P27" s="170"/>
    </row>
    <row r="28" spans="1:17" s="43" customFormat="1" ht="15" customHeight="1">
      <c r="A28" s="155"/>
      <c r="B28" s="414"/>
      <c r="C28" s="414"/>
      <c r="D28" s="414"/>
      <c r="E28" s="415"/>
      <c r="F28" s="415"/>
      <c r="G28" s="63"/>
      <c r="H28" s="63"/>
      <c r="I28" s="170"/>
      <c r="J28" s="414"/>
      <c r="K28" s="414"/>
      <c r="L28" s="414"/>
      <c r="M28" s="414"/>
      <c r="N28" s="415"/>
      <c r="O28" s="63"/>
      <c r="P28" s="170"/>
    </row>
    <row r="29" spans="1:17" s="43" customFormat="1" ht="15" customHeight="1">
      <c r="A29" s="155"/>
      <c r="B29" s="414"/>
      <c r="C29" s="414"/>
      <c r="D29" s="414"/>
      <c r="E29" s="415"/>
      <c r="F29" s="415"/>
      <c r="G29" s="63"/>
      <c r="H29" s="63"/>
      <c r="I29" s="170"/>
      <c r="J29" s="414"/>
      <c r="K29" s="414"/>
      <c r="L29" s="414"/>
      <c r="M29" s="414"/>
      <c r="N29" s="415"/>
      <c r="O29" s="63"/>
      <c r="P29" s="170"/>
    </row>
    <row r="30" spans="1:17" s="43" customFormat="1" ht="15" customHeight="1">
      <c r="A30" s="155"/>
      <c r="B30" s="414"/>
      <c r="C30" s="414"/>
      <c r="D30" s="414"/>
      <c r="E30" s="415"/>
      <c r="F30" s="415"/>
      <c r="G30" s="63"/>
      <c r="H30" s="63"/>
      <c r="I30" s="170"/>
      <c r="J30" s="414"/>
      <c r="K30" s="414"/>
      <c r="L30" s="414"/>
      <c r="M30" s="414"/>
      <c r="N30" s="415"/>
      <c r="O30" s="63"/>
      <c r="P30" s="170"/>
    </row>
    <row r="31" spans="1:17" s="43" customFormat="1" ht="15" customHeight="1">
      <c r="A31" s="155"/>
      <c r="B31" s="414"/>
      <c r="C31" s="414"/>
      <c r="D31" s="414"/>
      <c r="E31" s="415"/>
      <c r="F31" s="415"/>
      <c r="G31" s="63"/>
      <c r="H31" s="63"/>
      <c r="I31" s="170"/>
      <c r="J31" s="414"/>
      <c r="K31" s="414"/>
      <c r="L31" s="414"/>
      <c r="M31" s="414"/>
      <c r="N31" s="415"/>
      <c r="O31" s="63"/>
      <c r="P31" s="170"/>
    </row>
    <row r="32" spans="1:17" s="43" customFormat="1" ht="15" customHeight="1">
      <c r="A32" s="155"/>
      <c r="B32" s="414"/>
      <c r="C32" s="414"/>
      <c r="D32" s="414"/>
      <c r="E32" s="414"/>
      <c r="F32" s="414"/>
      <c r="G32" s="415"/>
      <c r="H32" s="63"/>
      <c r="I32" s="170"/>
      <c r="J32" s="414"/>
      <c r="K32" s="414"/>
      <c r="L32" s="414"/>
      <c r="M32" s="414"/>
      <c r="N32" s="415"/>
      <c r="O32" s="63"/>
      <c r="P32" s="170"/>
    </row>
    <row r="33" spans="1:16" s="43" customFormat="1" ht="15" customHeight="1">
      <c r="A33" s="155"/>
      <c r="B33" s="414"/>
      <c r="C33" s="414"/>
      <c r="D33" s="414"/>
      <c r="E33" s="414"/>
      <c r="F33" s="414"/>
      <c r="G33" s="415"/>
      <c r="H33" s="63"/>
      <c r="I33" s="170"/>
      <c r="J33" s="414"/>
      <c r="K33" s="414"/>
      <c r="L33" s="414"/>
      <c r="M33" s="414"/>
      <c r="N33" s="415"/>
      <c r="O33" s="63"/>
      <c r="P33" s="170"/>
    </row>
    <row r="34" spans="1:16" s="43" customFormat="1" ht="15" customHeight="1">
      <c r="A34" s="155"/>
      <c r="B34" s="414"/>
      <c r="C34" s="414"/>
      <c r="D34" s="414"/>
      <c r="E34" s="414"/>
      <c r="F34" s="414"/>
      <c r="G34" s="415"/>
      <c r="H34" s="63"/>
      <c r="I34" s="416"/>
      <c r="J34" s="414"/>
      <c r="K34" s="414"/>
      <c r="L34" s="414"/>
      <c r="M34" s="414"/>
      <c r="N34" s="415"/>
      <c r="O34" s="63"/>
      <c r="P34" s="170"/>
    </row>
    <row r="35" spans="1:16" s="43" customFormat="1" ht="15" customHeight="1">
      <c r="A35" s="155"/>
      <c r="B35" s="414"/>
      <c r="C35" s="414"/>
      <c r="D35" s="414"/>
      <c r="E35" s="414"/>
      <c r="F35" s="414"/>
      <c r="G35" s="415"/>
      <c r="H35" s="63"/>
      <c r="I35" s="170"/>
      <c r="J35" s="414"/>
      <c r="K35" s="414"/>
      <c r="L35" s="414"/>
      <c r="M35" s="414"/>
      <c r="N35" s="415"/>
      <c r="O35" s="63"/>
      <c r="P35" s="170"/>
    </row>
    <row r="36" spans="1:16" s="43" customFormat="1" ht="15" customHeight="1">
      <c r="A36" s="155"/>
      <c r="B36" s="414"/>
      <c r="C36" s="414"/>
      <c r="D36" s="414"/>
      <c r="E36" s="414"/>
      <c r="F36" s="414"/>
      <c r="G36" s="415"/>
      <c r="H36" s="63"/>
      <c r="I36" s="170"/>
      <c r="J36" s="414"/>
      <c r="K36" s="414"/>
      <c r="L36" s="414"/>
      <c r="M36" s="414"/>
      <c r="N36" s="415"/>
      <c r="O36" s="63"/>
      <c r="P36" s="170"/>
    </row>
    <row r="37" spans="1:16" s="43" customFormat="1" ht="15" customHeight="1">
      <c r="A37" s="155"/>
      <c r="B37" s="414"/>
      <c r="C37" s="414"/>
      <c r="D37" s="414"/>
      <c r="E37" s="414"/>
      <c r="F37" s="414"/>
      <c r="G37" s="180"/>
      <c r="H37" s="63"/>
      <c r="I37" s="416"/>
      <c r="J37" s="414"/>
      <c r="K37" s="414"/>
      <c r="L37" s="414"/>
      <c r="M37" s="414"/>
      <c r="N37" s="180"/>
      <c r="O37" s="180"/>
      <c r="P37" s="416"/>
    </row>
    <row r="38" spans="1:16" s="43" customFormat="1" ht="15" customHeight="1">
      <c r="A38" s="155"/>
      <c r="B38" s="414"/>
      <c r="C38" s="414"/>
      <c r="D38" s="414"/>
      <c r="E38" s="414"/>
      <c r="F38" s="414"/>
      <c r="G38" s="415"/>
      <c r="H38" s="63"/>
      <c r="I38" s="416"/>
      <c r="J38" s="414"/>
      <c r="K38" s="414"/>
      <c r="L38" s="414"/>
      <c r="M38" s="414"/>
      <c r="N38" s="415"/>
      <c r="O38" s="63"/>
      <c r="P38" s="170"/>
    </row>
    <row r="39" spans="1:16" s="43" customFormat="1" ht="15" customHeight="1">
      <c r="A39" s="155"/>
      <c r="B39" s="414"/>
      <c r="C39" s="414"/>
      <c r="D39" s="414"/>
      <c r="E39" s="414"/>
      <c r="F39" s="414"/>
      <c r="G39" s="180"/>
      <c r="H39" s="63"/>
      <c r="I39" s="416"/>
      <c r="J39" s="414"/>
      <c r="K39" s="414"/>
      <c r="L39" s="414"/>
      <c r="M39" s="414"/>
      <c r="N39" s="180"/>
      <c r="O39" s="180"/>
      <c r="P39" s="416"/>
    </row>
    <row r="40" spans="1:16" s="43" customFormat="1" ht="15" customHeight="1">
      <c r="A40" s="155"/>
      <c r="B40" s="414"/>
      <c r="C40" s="414"/>
      <c r="D40" s="414"/>
      <c r="E40" s="414"/>
      <c r="F40" s="414"/>
      <c r="G40" s="180"/>
      <c r="H40" s="63"/>
      <c r="I40" s="416"/>
      <c r="J40" s="414"/>
      <c r="K40" s="414"/>
      <c r="L40" s="414"/>
      <c r="M40" s="414"/>
      <c r="N40" s="63"/>
      <c r="O40" s="180"/>
      <c r="P40" s="416"/>
    </row>
    <row r="41" spans="1:16" s="43" customFormat="1" ht="15" customHeight="1">
      <c r="A41" s="155"/>
      <c r="B41" s="414"/>
      <c r="C41" s="414"/>
      <c r="D41" s="414"/>
      <c r="E41" s="414"/>
      <c r="F41" s="414"/>
      <c r="G41" s="415"/>
      <c r="H41" s="63"/>
      <c r="I41" s="416"/>
      <c r="J41" s="414"/>
      <c r="K41" s="414"/>
      <c r="L41" s="414"/>
      <c r="M41" s="414"/>
      <c r="N41" s="415"/>
      <c r="O41" s="63"/>
      <c r="P41" s="170"/>
    </row>
    <row r="42" spans="1:16" s="43" customFormat="1" ht="15" customHeight="1">
      <c r="A42" s="155"/>
      <c r="B42" s="180"/>
      <c r="C42" s="180"/>
      <c r="D42" s="180"/>
      <c r="E42" s="180"/>
      <c r="F42" s="180"/>
      <c r="G42" s="63"/>
      <c r="H42" s="63"/>
      <c r="I42" s="170"/>
      <c r="J42" s="180"/>
      <c r="K42" s="180"/>
      <c r="L42" s="180"/>
      <c r="M42" s="180"/>
      <c r="N42" s="63"/>
      <c r="O42" s="63"/>
      <c r="P42" s="170"/>
    </row>
    <row r="43" spans="1:16" s="160" customFormat="1" ht="15" customHeight="1">
      <c r="A43" s="155"/>
      <c r="B43" s="180"/>
      <c r="C43" s="180"/>
      <c r="D43" s="180"/>
      <c r="E43" s="180"/>
      <c r="F43" s="180"/>
      <c r="G43" s="63"/>
      <c r="H43" s="63"/>
      <c r="I43" s="170"/>
      <c r="J43" s="180"/>
      <c r="K43" s="180"/>
      <c r="L43" s="180"/>
      <c r="M43" s="180"/>
      <c r="N43" s="63"/>
      <c r="O43" s="63"/>
      <c r="P43" s="170"/>
    </row>
  </sheetData>
  <mergeCells count="6">
    <mergeCell ref="O1:P1"/>
    <mergeCell ref="A2:N2"/>
    <mergeCell ref="P4:P5"/>
    <mergeCell ref="I25:I26"/>
    <mergeCell ref="B4:H4"/>
    <mergeCell ref="I4:O4"/>
  </mergeCells>
  <phoneticPr fontId="5"/>
  <printOptions horizontalCentered="1"/>
  <pageMargins left="3.937007874015748E-2" right="3.937007874015748E-2" top="0.35433070866141736" bottom="0.35433070866141736" header="0.31496062992125984" footer="0.31496062992125984"/>
  <pageSetup paperSize="8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XFD799"/>
  <sheetViews>
    <sheetView view="pageBreakPreview" zoomScale="70" zoomScaleNormal="70" zoomScaleSheetLayoutView="70" workbookViewId="0">
      <selection activeCell="A4" sqref="A4"/>
    </sheetView>
  </sheetViews>
  <sheetFormatPr defaultRowHeight="20.100000000000001" customHeight="1"/>
  <cols>
    <col min="1" max="1" width="21.125" style="739" customWidth="1"/>
    <col min="2" max="2" width="16.625" style="740" customWidth="1"/>
    <col min="3" max="3" width="10" style="740" customWidth="1"/>
    <col min="4" max="4" width="10" style="741" customWidth="1"/>
    <col min="5" max="9" width="10.75" style="740" customWidth="1"/>
    <col min="10" max="10" width="10.75" style="742" customWidth="1"/>
    <col min="11" max="11" width="10.75" style="743" customWidth="1"/>
    <col min="12" max="16" width="10.75" style="740" customWidth="1"/>
    <col min="17" max="17" width="10.75" style="817" customWidth="1"/>
    <col min="18" max="18" width="10.75" style="740" customWidth="1"/>
    <col min="19" max="19" width="10.75" style="451" customWidth="1"/>
    <col min="20" max="20" width="9" style="743"/>
    <col min="21" max="16384" width="9" style="740"/>
  </cols>
  <sheetData>
    <row r="1" spans="1:20" s="444" customFormat="1" ht="20.100000000000001" customHeight="1">
      <c r="B1" s="445"/>
      <c r="D1" s="446"/>
      <c r="J1" s="447"/>
      <c r="K1" s="448"/>
      <c r="Q1" s="449"/>
      <c r="R1" s="445"/>
      <c r="S1" s="445"/>
      <c r="T1" s="448"/>
    </row>
    <row r="2" spans="1:20" s="444" customFormat="1" ht="20.100000000000001" customHeight="1">
      <c r="A2" s="450"/>
      <c r="D2" s="446"/>
      <c r="J2" s="447"/>
      <c r="K2" s="448"/>
      <c r="Q2" s="449"/>
      <c r="S2" s="451"/>
      <c r="T2" s="448"/>
    </row>
    <row r="3" spans="1:20" s="444" customFormat="1" ht="39.950000000000003" customHeight="1">
      <c r="A3" s="452" t="s">
        <v>1494</v>
      </c>
      <c r="B3" s="453"/>
      <c r="C3" s="453"/>
      <c r="D3" s="453"/>
      <c r="E3" s="453"/>
      <c r="F3" s="453"/>
      <c r="G3" s="453"/>
      <c r="H3" s="453"/>
      <c r="I3" s="453"/>
      <c r="J3" s="454"/>
      <c r="K3" s="453"/>
      <c r="L3" s="453"/>
      <c r="M3" s="453"/>
      <c r="N3" s="453"/>
      <c r="O3" s="453"/>
      <c r="P3" s="453"/>
      <c r="Q3" s="454"/>
      <c r="R3" s="453"/>
      <c r="S3" s="453"/>
      <c r="T3" s="448"/>
    </row>
    <row r="4" spans="1:20" s="444" customFormat="1" ht="39.950000000000003" customHeight="1">
      <c r="A4" s="452" t="s">
        <v>1495</v>
      </c>
      <c r="B4" s="453"/>
      <c r="C4" s="453"/>
      <c r="D4" s="453"/>
      <c r="E4" s="453"/>
      <c r="F4" s="453"/>
      <c r="G4" s="453"/>
      <c r="H4" s="453"/>
      <c r="I4" s="453"/>
      <c r="J4" s="455"/>
      <c r="K4" s="456"/>
      <c r="L4" s="453"/>
      <c r="M4" s="453"/>
      <c r="N4" s="453"/>
      <c r="O4" s="453"/>
      <c r="P4" s="453"/>
      <c r="Q4" s="454"/>
      <c r="R4" s="453"/>
      <c r="S4" s="453"/>
      <c r="T4" s="448"/>
    </row>
    <row r="5" spans="1:20" s="444" customFormat="1" ht="20.100000000000001" customHeight="1">
      <c r="A5" s="457"/>
      <c r="D5" s="446"/>
      <c r="J5" s="447"/>
      <c r="K5" s="448"/>
      <c r="Q5" s="449"/>
      <c r="S5" s="451"/>
      <c r="T5" s="448"/>
    </row>
    <row r="6" spans="1:20" s="463" customFormat="1" ht="20.100000000000001" customHeight="1">
      <c r="A6" s="458"/>
      <c r="B6" s="304"/>
      <c r="C6" s="459"/>
      <c r="D6" s="460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2"/>
    </row>
    <row r="7" spans="1:20" s="448" customFormat="1" ht="20.100000000000001" customHeight="1">
      <c r="A7" s="304" t="s">
        <v>247</v>
      </c>
      <c r="B7" s="306" t="s">
        <v>61</v>
      </c>
      <c r="C7" s="464"/>
      <c r="D7" s="465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7"/>
    </row>
    <row r="8" spans="1:20" s="472" customFormat="1" ht="20.100000000000001" customHeight="1">
      <c r="A8" s="468"/>
      <c r="B8" s="469"/>
      <c r="C8" s="469"/>
      <c r="D8" s="470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2"/>
      <c r="T8" s="471"/>
    </row>
    <row r="9" spans="1:20" s="478" customFormat="1" ht="20.100000000000001" customHeight="1">
      <c r="A9" s="473"/>
      <c r="B9" s="474"/>
      <c r="C9" s="475"/>
      <c r="D9" s="476"/>
      <c r="E9" s="1375" t="s">
        <v>1467</v>
      </c>
      <c r="F9" s="1376"/>
      <c r="G9" s="1376"/>
      <c r="H9" s="1376"/>
      <c r="I9" s="1376"/>
      <c r="J9" s="1376"/>
      <c r="K9" s="1377"/>
      <c r="L9" s="1375" t="s">
        <v>1468</v>
      </c>
      <c r="M9" s="1376"/>
      <c r="N9" s="1376"/>
      <c r="O9" s="1376"/>
      <c r="P9" s="1376"/>
      <c r="Q9" s="1376"/>
      <c r="R9" s="1377"/>
      <c r="S9" s="477"/>
    </row>
    <row r="10" spans="1:20" s="488" customFormat="1" ht="39.950000000000003" customHeight="1">
      <c r="A10" s="479" t="s">
        <v>248</v>
      </c>
      <c r="B10" s="480" t="s">
        <v>57</v>
      </c>
      <c r="C10" s="481" t="s">
        <v>249</v>
      </c>
      <c r="D10" s="482" t="s">
        <v>250</v>
      </c>
      <c r="E10" s="483" t="s">
        <v>1405</v>
      </c>
      <c r="F10" s="484" t="s">
        <v>1499</v>
      </c>
      <c r="G10" s="818" t="s">
        <v>1498</v>
      </c>
      <c r="H10" s="818" t="s">
        <v>1496</v>
      </c>
      <c r="I10" s="818" t="s">
        <v>1497</v>
      </c>
      <c r="J10" s="818" t="s">
        <v>1406</v>
      </c>
      <c r="K10" s="274" t="s">
        <v>1473</v>
      </c>
      <c r="L10" s="486" t="s">
        <v>1405</v>
      </c>
      <c r="M10" s="484" t="s">
        <v>1490</v>
      </c>
      <c r="N10" s="818" t="s">
        <v>1498</v>
      </c>
      <c r="O10" s="818" t="s">
        <v>1496</v>
      </c>
      <c r="P10" s="818" t="s">
        <v>1497</v>
      </c>
      <c r="Q10" s="818" t="s">
        <v>1406</v>
      </c>
      <c r="R10" s="274" t="s">
        <v>1473</v>
      </c>
      <c r="S10" s="487" t="s">
        <v>1140</v>
      </c>
    </row>
    <row r="11" spans="1:20" s="478" customFormat="1" ht="20.100000000000001" customHeight="1">
      <c r="A11" s="489" t="s">
        <v>251</v>
      </c>
      <c r="B11" s="490" t="s">
        <v>62</v>
      </c>
      <c r="C11" s="491" t="s">
        <v>60</v>
      </c>
      <c r="D11" s="492"/>
      <c r="E11" s="493" t="s">
        <v>60</v>
      </c>
      <c r="F11" s="494"/>
      <c r="G11" s="494"/>
      <c r="H11" s="494"/>
      <c r="I11" s="494"/>
      <c r="J11" s="494" t="s">
        <v>60</v>
      </c>
      <c r="K11" s="495"/>
      <c r="L11" s="493" t="s">
        <v>60</v>
      </c>
      <c r="M11" s="494" t="s">
        <v>60</v>
      </c>
      <c r="N11" s="494"/>
      <c r="O11" s="494"/>
      <c r="P11" s="494"/>
      <c r="Q11" s="494"/>
      <c r="R11" s="495" t="s">
        <v>60</v>
      </c>
      <c r="S11" s="496"/>
    </row>
    <row r="12" spans="1:20" s="506" customFormat="1" ht="20.100000000000001" customHeight="1">
      <c r="A12" s="497" t="s">
        <v>621</v>
      </c>
      <c r="B12" s="498" t="s">
        <v>622</v>
      </c>
      <c r="C12" s="499" t="s">
        <v>1471</v>
      </c>
      <c r="D12" s="500" t="s">
        <v>124</v>
      </c>
      <c r="E12" s="501">
        <v>0</v>
      </c>
      <c r="F12" s="502">
        <v>0.48</v>
      </c>
      <c r="G12" s="502">
        <v>0</v>
      </c>
      <c r="H12" s="502">
        <v>0</v>
      </c>
      <c r="I12" s="502">
        <v>0</v>
      </c>
      <c r="J12" s="503">
        <v>0.51</v>
      </c>
      <c r="K12" s="504">
        <v>0.51</v>
      </c>
      <c r="L12" s="501">
        <v>0</v>
      </c>
      <c r="M12" s="502">
        <v>0</v>
      </c>
      <c r="N12" s="502">
        <v>0</v>
      </c>
      <c r="O12" s="502">
        <v>0</v>
      </c>
      <c r="P12" s="502">
        <v>0</v>
      </c>
      <c r="Q12" s="503">
        <v>0</v>
      </c>
      <c r="R12" s="504">
        <v>0</v>
      </c>
      <c r="S12" s="505">
        <f>((R12/K12)-1)*100</f>
        <v>-100</v>
      </c>
    </row>
    <row r="13" spans="1:20" s="506" customFormat="1" ht="20.100000000000001" customHeight="1">
      <c r="A13" s="497" t="s">
        <v>1249</v>
      </c>
      <c r="B13" s="498" t="s">
        <v>1409</v>
      </c>
      <c r="C13" s="499" t="s">
        <v>1471</v>
      </c>
      <c r="D13" s="500" t="s">
        <v>124</v>
      </c>
      <c r="E13" s="501">
        <v>0</v>
      </c>
      <c r="F13" s="502">
        <v>0</v>
      </c>
      <c r="G13" s="502">
        <v>0</v>
      </c>
      <c r="H13" s="502">
        <v>0</v>
      </c>
      <c r="I13" s="502">
        <v>0</v>
      </c>
      <c r="J13" s="503">
        <v>0.55000000000000004</v>
      </c>
      <c r="K13" s="504">
        <v>0.55000000000000004</v>
      </c>
      <c r="L13" s="501">
        <v>0</v>
      </c>
      <c r="M13" s="502">
        <v>0</v>
      </c>
      <c r="N13" s="502">
        <v>0</v>
      </c>
      <c r="O13" s="502">
        <v>0</v>
      </c>
      <c r="P13" s="502">
        <v>0</v>
      </c>
      <c r="Q13" s="503">
        <v>0</v>
      </c>
      <c r="R13" s="504">
        <v>0</v>
      </c>
      <c r="S13" s="507">
        <f t="shared" ref="S13:S15" si="0">((R13/K13)-1)*100</f>
        <v>-100</v>
      </c>
    </row>
    <row r="14" spans="1:20" s="506" customFormat="1" ht="20.100000000000001" customHeight="1">
      <c r="A14" s="497" t="s">
        <v>125</v>
      </c>
      <c r="B14" s="498" t="s">
        <v>126</v>
      </c>
      <c r="C14" s="499" t="s">
        <v>1471</v>
      </c>
      <c r="D14" s="500" t="s">
        <v>124</v>
      </c>
      <c r="E14" s="501">
        <v>0</v>
      </c>
      <c r="F14" s="502">
        <v>0.67</v>
      </c>
      <c r="G14" s="502">
        <v>0</v>
      </c>
      <c r="H14" s="502">
        <v>0</v>
      </c>
      <c r="I14" s="502">
        <v>0</v>
      </c>
      <c r="J14" s="503">
        <v>3.95</v>
      </c>
      <c r="K14" s="504">
        <v>3.95</v>
      </c>
      <c r="L14" s="501">
        <v>0</v>
      </c>
      <c r="M14" s="502">
        <v>0.56000000000000005</v>
      </c>
      <c r="N14" s="502">
        <v>0.47</v>
      </c>
      <c r="O14" s="502">
        <v>0</v>
      </c>
      <c r="P14" s="502">
        <v>0</v>
      </c>
      <c r="Q14" s="503">
        <v>3.75</v>
      </c>
      <c r="R14" s="504">
        <v>3.75</v>
      </c>
      <c r="S14" s="505">
        <f t="shared" si="0"/>
        <v>-5.0632911392405111</v>
      </c>
    </row>
    <row r="15" spans="1:20" s="516" customFormat="1" ht="20.100000000000001" customHeight="1">
      <c r="A15" s="508" t="s">
        <v>623</v>
      </c>
      <c r="B15" s="509" t="s">
        <v>624</v>
      </c>
      <c r="C15" s="499" t="s">
        <v>1471</v>
      </c>
      <c r="D15" s="510" t="s">
        <v>124</v>
      </c>
      <c r="E15" s="511">
        <v>0</v>
      </c>
      <c r="F15" s="512">
        <v>0.03</v>
      </c>
      <c r="G15" s="512">
        <v>0</v>
      </c>
      <c r="H15" s="512">
        <v>0</v>
      </c>
      <c r="I15" s="512">
        <v>0</v>
      </c>
      <c r="J15" s="513">
        <v>0.89</v>
      </c>
      <c r="K15" s="514">
        <v>0.89</v>
      </c>
      <c r="L15" s="511">
        <v>0</v>
      </c>
      <c r="M15" s="512">
        <v>0.17</v>
      </c>
      <c r="N15" s="512">
        <v>0</v>
      </c>
      <c r="O15" s="512">
        <v>0</v>
      </c>
      <c r="P15" s="512">
        <v>0</v>
      </c>
      <c r="Q15" s="513">
        <v>0.81</v>
      </c>
      <c r="R15" s="514">
        <v>0.81</v>
      </c>
      <c r="S15" s="515">
        <f t="shared" si="0"/>
        <v>-8.9887640449438209</v>
      </c>
    </row>
    <row r="16" spans="1:20" s="527" customFormat="1" ht="20.100000000000001" customHeight="1">
      <c r="A16" s="517"/>
      <c r="B16" s="518"/>
      <c r="C16" s="519"/>
      <c r="D16" s="520"/>
      <c r="E16" s="521"/>
      <c r="F16" s="522"/>
      <c r="G16" s="522"/>
      <c r="H16" s="522"/>
      <c r="I16" s="522"/>
      <c r="J16" s="523"/>
      <c r="K16" s="524"/>
      <c r="L16" s="521"/>
      <c r="M16" s="522"/>
      <c r="N16" s="522"/>
      <c r="O16" s="522"/>
      <c r="P16" s="522"/>
      <c r="Q16" s="523"/>
      <c r="R16" s="524"/>
      <c r="S16" s="525"/>
      <c r="T16" s="526"/>
    </row>
    <row r="17" spans="1:21" s="448" customFormat="1" ht="20.100000000000001" customHeight="1">
      <c r="A17" s="528" t="s">
        <v>252</v>
      </c>
      <c r="B17" s="529"/>
      <c r="C17" s="491"/>
      <c r="D17" s="492"/>
      <c r="E17" s="530">
        <f>SUM(E11:E16)</f>
        <v>0</v>
      </c>
      <c r="F17" s="531">
        <f t="shared" ref="F17:I17" si="1">SUM(F11:F16)</f>
        <v>1.18</v>
      </c>
      <c r="G17" s="531">
        <f t="shared" si="1"/>
        <v>0</v>
      </c>
      <c r="H17" s="531">
        <f t="shared" si="1"/>
        <v>0</v>
      </c>
      <c r="I17" s="531">
        <f t="shared" si="1"/>
        <v>0</v>
      </c>
      <c r="J17" s="531">
        <f t="shared" ref="J17:R17" si="2">SUM(J11:J16)</f>
        <v>5.8999999999999995</v>
      </c>
      <c r="K17" s="532">
        <f>SUM(K11:K16)</f>
        <v>5.8999999999999995</v>
      </c>
      <c r="L17" s="530">
        <f t="shared" si="2"/>
        <v>0</v>
      </c>
      <c r="M17" s="531">
        <f t="shared" si="2"/>
        <v>0.73000000000000009</v>
      </c>
      <c r="N17" s="531">
        <f t="shared" si="2"/>
        <v>0.47</v>
      </c>
      <c r="O17" s="531">
        <f t="shared" si="2"/>
        <v>0</v>
      </c>
      <c r="P17" s="531">
        <f t="shared" si="2"/>
        <v>0</v>
      </c>
      <c r="Q17" s="531">
        <f t="shared" si="2"/>
        <v>4.5600000000000005</v>
      </c>
      <c r="R17" s="532">
        <f t="shared" si="2"/>
        <v>4.5600000000000005</v>
      </c>
      <c r="S17" s="533">
        <f>((R17/K17)-1)*100</f>
        <v>-22.711864406779647</v>
      </c>
    </row>
    <row r="18" spans="1:21" s="527" customFormat="1" ht="20.100000000000001" customHeight="1">
      <c r="A18" s="534"/>
      <c r="B18" s="535"/>
      <c r="C18" s="536"/>
      <c r="D18" s="537"/>
      <c r="E18" s="538"/>
      <c r="F18" s="538"/>
      <c r="G18" s="538"/>
      <c r="H18" s="538"/>
      <c r="I18" s="538"/>
      <c r="J18" s="539"/>
      <c r="K18" s="538"/>
      <c r="L18" s="538"/>
      <c r="M18" s="538"/>
      <c r="N18" s="538"/>
      <c r="O18" s="538"/>
      <c r="P18" s="538"/>
      <c r="Q18" s="539"/>
      <c r="R18" s="538"/>
      <c r="S18" s="540"/>
      <c r="T18" s="526"/>
    </row>
    <row r="19" spans="1:21" s="478" customFormat="1" ht="20.100000000000001" customHeight="1">
      <c r="A19" s="473"/>
      <c r="B19" s="474"/>
      <c r="C19" s="475"/>
      <c r="D19" s="476"/>
      <c r="E19" s="1375" t="s">
        <v>1467</v>
      </c>
      <c r="F19" s="1376"/>
      <c r="G19" s="1376"/>
      <c r="H19" s="1376"/>
      <c r="I19" s="1376"/>
      <c r="J19" s="1376"/>
      <c r="K19" s="1377"/>
      <c r="L19" s="1375" t="s">
        <v>1468</v>
      </c>
      <c r="M19" s="1376"/>
      <c r="N19" s="1376"/>
      <c r="O19" s="1376"/>
      <c r="P19" s="1376"/>
      <c r="Q19" s="1376"/>
      <c r="R19" s="1377"/>
      <c r="S19" s="477"/>
    </row>
    <row r="20" spans="1:21" s="488" customFormat="1" ht="39.950000000000003" customHeight="1">
      <c r="A20" s="479" t="s">
        <v>248</v>
      </c>
      <c r="B20" s="480" t="s">
        <v>57</v>
      </c>
      <c r="C20" s="481" t="s">
        <v>249</v>
      </c>
      <c r="D20" s="482" t="s">
        <v>250</v>
      </c>
      <c r="E20" s="483" t="s">
        <v>1405</v>
      </c>
      <c r="F20" s="484" t="s">
        <v>1499</v>
      </c>
      <c r="G20" s="818" t="s">
        <v>1498</v>
      </c>
      <c r="H20" s="818" t="s">
        <v>1496</v>
      </c>
      <c r="I20" s="818" t="s">
        <v>1497</v>
      </c>
      <c r="J20" s="818" t="s">
        <v>1406</v>
      </c>
      <c r="K20" s="274" t="s">
        <v>1473</v>
      </c>
      <c r="L20" s="486" t="s">
        <v>1405</v>
      </c>
      <c r="M20" s="484" t="s">
        <v>1490</v>
      </c>
      <c r="N20" s="818" t="s">
        <v>1498</v>
      </c>
      <c r="O20" s="818" t="s">
        <v>1496</v>
      </c>
      <c r="P20" s="818" t="s">
        <v>1497</v>
      </c>
      <c r="Q20" s="818" t="s">
        <v>1406</v>
      </c>
      <c r="R20" s="274" t="s">
        <v>1473</v>
      </c>
      <c r="S20" s="487" t="s">
        <v>1140</v>
      </c>
    </row>
    <row r="21" spans="1:21" s="478" customFormat="1" ht="20.100000000000001" customHeight="1">
      <c r="A21" s="543" t="s">
        <v>253</v>
      </c>
      <c r="B21" s="544" t="s">
        <v>254</v>
      </c>
      <c r="C21" s="491" t="s">
        <v>60</v>
      </c>
      <c r="D21" s="492"/>
      <c r="E21" s="493" t="s">
        <v>60</v>
      </c>
      <c r="F21" s="494"/>
      <c r="G21" s="494"/>
      <c r="H21" s="494"/>
      <c r="I21" s="494"/>
      <c r="J21" s="494" t="s">
        <v>60</v>
      </c>
      <c r="K21" s="495"/>
      <c r="L21" s="493" t="s">
        <v>60</v>
      </c>
      <c r="M21" s="494" t="s">
        <v>60</v>
      </c>
      <c r="N21" s="494"/>
      <c r="O21" s="494"/>
      <c r="P21" s="494"/>
      <c r="Q21" s="494"/>
      <c r="R21" s="495" t="s">
        <v>60</v>
      </c>
      <c r="S21" s="496"/>
    </row>
    <row r="22" spans="1:21" s="527" customFormat="1" ht="20.100000000000001" customHeight="1">
      <c r="A22" s="545" t="s">
        <v>868</v>
      </c>
      <c r="B22" s="546" t="s">
        <v>871</v>
      </c>
      <c r="C22" s="547" t="s">
        <v>1472</v>
      </c>
      <c r="D22" s="520" t="s">
        <v>1114</v>
      </c>
      <c r="E22" s="521">
        <v>0</v>
      </c>
      <c r="F22" s="522">
        <v>0</v>
      </c>
      <c r="G22" s="522">
        <v>0</v>
      </c>
      <c r="H22" s="522">
        <v>0</v>
      </c>
      <c r="I22" s="522">
        <v>0</v>
      </c>
      <c r="J22" s="523">
        <v>0.15</v>
      </c>
      <c r="K22" s="524">
        <v>0.15</v>
      </c>
      <c r="L22" s="548">
        <v>0</v>
      </c>
      <c r="M22" s="548">
        <v>0</v>
      </c>
      <c r="N22" s="548">
        <v>0</v>
      </c>
      <c r="O22" s="548">
        <v>0</v>
      </c>
      <c r="P22" s="548">
        <v>0</v>
      </c>
      <c r="Q22" s="549">
        <v>0</v>
      </c>
      <c r="R22" s="538">
        <v>0</v>
      </c>
      <c r="S22" s="505">
        <f>((R22/K22)-1)*100</f>
        <v>-100</v>
      </c>
      <c r="T22" s="526"/>
    </row>
    <row r="23" spans="1:21" s="506" customFormat="1" ht="20.100000000000001" customHeight="1">
      <c r="A23" s="550" t="s">
        <v>625</v>
      </c>
      <c r="B23" s="551" t="s">
        <v>626</v>
      </c>
      <c r="C23" s="547" t="s">
        <v>1472</v>
      </c>
      <c r="D23" s="500" t="s">
        <v>127</v>
      </c>
      <c r="E23" s="501">
        <v>0</v>
      </c>
      <c r="F23" s="502">
        <v>0.15</v>
      </c>
      <c r="G23" s="502">
        <v>0</v>
      </c>
      <c r="H23" s="502">
        <v>0</v>
      </c>
      <c r="I23" s="502">
        <v>0</v>
      </c>
      <c r="J23" s="503">
        <v>0.18</v>
      </c>
      <c r="K23" s="504">
        <v>0.18</v>
      </c>
      <c r="L23" s="501">
        <v>0</v>
      </c>
      <c r="M23" s="502">
        <v>0</v>
      </c>
      <c r="N23" s="502">
        <v>0</v>
      </c>
      <c r="O23" s="502">
        <v>0</v>
      </c>
      <c r="P23" s="502">
        <v>0</v>
      </c>
      <c r="Q23" s="503">
        <v>0</v>
      </c>
      <c r="R23" s="504">
        <v>0</v>
      </c>
      <c r="S23" s="505">
        <f>((R23/K23)-1)*100</f>
        <v>-100</v>
      </c>
    </row>
    <row r="24" spans="1:21" s="506" customFormat="1" ht="20.100000000000001" customHeight="1">
      <c r="A24" s="550" t="s">
        <v>627</v>
      </c>
      <c r="B24" s="498" t="s">
        <v>628</v>
      </c>
      <c r="C24" s="547" t="s">
        <v>1472</v>
      </c>
      <c r="D24" s="500" t="s">
        <v>127</v>
      </c>
      <c r="E24" s="501">
        <v>0</v>
      </c>
      <c r="F24" s="502">
        <v>0.14000000000000001</v>
      </c>
      <c r="G24" s="502">
        <v>0</v>
      </c>
      <c r="H24" s="502">
        <v>0</v>
      </c>
      <c r="I24" s="502">
        <v>0</v>
      </c>
      <c r="J24" s="503">
        <v>0.68</v>
      </c>
      <c r="K24" s="504">
        <v>0.68</v>
      </c>
      <c r="L24" s="501">
        <v>0</v>
      </c>
      <c r="M24" s="502">
        <v>0</v>
      </c>
      <c r="N24" s="502">
        <v>0</v>
      </c>
      <c r="O24" s="502">
        <v>0</v>
      </c>
      <c r="P24" s="502">
        <v>0</v>
      </c>
      <c r="Q24" s="503">
        <v>0</v>
      </c>
      <c r="R24" s="504">
        <v>0</v>
      </c>
      <c r="S24" s="505">
        <f>((R24/K24)-1)*100</f>
        <v>-100</v>
      </c>
      <c r="T24" s="526"/>
    </row>
    <row r="25" spans="1:21" s="506" customFormat="1" ht="20.100000000000001" customHeight="1">
      <c r="A25" s="550" t="s">
        <v>629</v>
      </c>
      <c r="B25" s="498" t="s">
        <v>1116</v>
      </c>
      <c r="C25" s="547" t="s">
        <v>1472</v>
      </c>
      <c r="D25" s="500" t="s">
        <v>127</v>
      </c>
      <c r="E25" s="501">
        <v>0</v>
      </c>
      <c r="F25" s="502">
        <v>0.15</v>
      </c>
      <c r="G25" s="502">
        <v>0</v>
      </c>
      <c r="H25" s="502">
        <v>0</v>
      </c>
      <c r="I25" s="502">
        <v>0</v>
      </c>
      <c r="J25" s="503">
        <v>0.27</v>
      </c>
      <c r="K25" s="504">
        <v>0.27</v>
      </c>
      <c r="L25" s="501">
        <v>0</v>
      </c>
      <c r="M25" s="502">
        <v>0</v>
      </c>
      <c r="N25" s="502">
        <v>0</v>
      </c>
      <c r="O25" s="502">
        <v>0</v>
      </c>
      <c r="P25" s="502">
        <v>0</v>
      </c>
      <c r="Q25" s="503">
        <v>0</v>
      </c>
      <c r="R25" s="504">
        <v>0</v>
      </c>
      <c r="S25" s="505">
        <f>((R25/K25)-1)*100</f>
        <v>-100</v>
      </c>
    </row>
    <row r="26" spans="1:21" s="506" customFormat="1" ht="20.100000000000001" customHeight="1">
      <c r="A26" s="550" t="s">
        <v>630</v>
      </c>
      <c r="B26" s="498" t="s">
        <v>1117</v>
      </c>
      <c r="C26" s="547" t="s">
        <v>1472</v>
      </c>
      <c r="D26" s="500" t="s">
        <v>127</v>
      </c>
      <c r="E26" s="501">
        <v>0</v>
      </c>
      <c r="F26" s="502">
        <v>0.34</v>
      </c>
      <c r="G26" s="502">
        <v>0</v>
      </c>
      <c r="H26" s="502">
        <v>0</v>
      </c>
      <c r="I26" s="502">
        <v>0</v>
      </c>
      <c r="J26" s="503">
        <v>0.9</v>
      </c>
      <c r="K26" s="504">
        <v>0.9</v>
      </c>
      <c r="L26" s="501">
        <v>0</v>
      </c>
      <c r="M26" s="502">
        <v>0.49</v>
      </c>
      <c r="N26" s="502">
        <v>0</v>
      </c>
      <c r="O26" s="502">
        <v>0</v>
      </c>
      <c r="P26" s="502">
        <v>0</v>
      </c>
      <c r="Q26" s="503">
        <v>1.41</v>
      </c>
      <c r="R26" s="504">
        <v>1.41</v>
      </c>
      <c r="S26" s="505">
        <f>((R26/K26)-1)*100</f>
        <v>56.666666666666643</v>
      </c>
      <c r="T26" s="526"/>
    </row>
    <row r="27" spans="1:21" s="527" customFormat="1" ht="20.100000000000001" customHeight="1">
      <c r="A27" s="552"/>
      <c r="B27" s="553"/>
      <c r="C27" s="547"/>
      <c r="D27" s="520"/>
      <c r="E27" s="521"/>
      <c r="F27" s="522"/>
      <c r="G27" s="522"/>
      <c r="H27" s="522"/>
      <c r="I27" s="522"/>
      <c r="J27" s="523"/>
      <c r="K27" s="524"/>
      <c r="L27" s="521"/>
      <c r="M27" s="522"/>
      <c r="N27" s="522"/>
      <c r="O27" s="522"/>
      <c r="P27" s="522"/>
      <c r="Q27" s="523"/>
      <c r="R27" s="524"/>
      <c r="S27" s="525"/>
      <c r="U27" s="554"/>
    </row>
    <row r="28" spans="1:21" s="448" customFormat="1" ht="20.100000000000001" customHeight="1">
      <c r="A28" s="555" t="s">
        <v>255</v>
      </c>
      <c r="B28" s="556"/>
      <c r="C28" s="491"/>
      <c r="D28" s="492"/>
      <c r="E28" s="530">
        <f>SUM(E21:E27)</f>
        <v>0</v>
      </c>
      <c r="F28" s="531">
        <f t="shared" ref="F28:I28" si="3">SUM(F21:F27)</f>
        <v>0.78</v>
      </c>
      <c r="G28" s="531">
        <f t="shared" si="3"/>
        <v>0</v>
      </c>
      <c r="H28" s="531">
        <f t="shared" si="3"/>
        <v>0</v>
      </c>
      <c r="I28" s="531">
        <f t="shared" si="3"/>
        <v>0</v>
      </c>
      <c r="J28" s="531">
        <f t="shared" ref="J28:R28" si="4">SUM(J21:J27)</f>
        <v>2.1800000000000002</v>
      </c>
      <c r="K28" s="532">
        <f t="shared" si="4"/>
        <v>2.1800000000000002</v>
      </c>
      <c r="L28" s="530">
        <f t="shared" si="4"/>
        <v>0</v>
      </c>
      <c r="M28" s="531">
        <f t="shared" si="4"/>
        <v>0.49</v>
      </c>
      <c r="N28" s="531">
        <f t="shared" si="4"/>
        <v>0</v>
      </c>
      <c r="O28" s="531">
        <f t="shared" si="4"/>
        <v>0</v>
      </c>
      <c r="P28" s="531">
        <f t="shared" si="4"/>
        <v>0</v>
      </c>
      <c r="Q28" s="531">
        <f t="shared" si="4"/>
        <v>1.41</v>
      </c>
      <c r="R28" s="532">
        <f t="shared" si="4"/>
        <v>1.41</v>
      </c>
      <c r="S28" s="533">
        <f t="shared" ref="S28" si="5">((R28/K28)-1)*100</f>
        <v>-35.321100917431203</v>
      </c>
    </row>
    <row r="29" spans="1:21" s="527" customFormat="1" ht="20.100000000000001" customHeight="1">
      <c r="A29" s="557"/>
      <c r="B29" s="558"/>
      <c r="C29" s="559"/>
      <c r="D29" s="520"/>
      <c r="E29" s="538"/>
      <c r="F29" s="538"/>
      <c r="G29" s="538"/>
      <c r="H29" s="538"/>
      <c r="I29" s="538"/>
      <c r="J29" s="539"/>
      <c r="K29" s="538"/>
      <c r="L29" s="538"/>
      <c r="M29" s="538"/>
      <c r="N29" s="538"/>
      <c r="O29" s="538"/>
      <c r="P29" s="538"/>
      <c r="Q29" s="539"/>
      <c r="R29" s="538"/>
      <c r="S29" s="540"/>
      <c r="T29" s="526"/>
    </row>
    <row r="30" spans="1:21" s="478" customFormat="1" ht="20.100000000000001" customHeight="1">
      <c r="A30" s="473"/>
      <c r="B30" s="474"/>
      <c r="C30" s="475"/>
      <c r="D30" s="476"/>
      <c r="E30" s="1375" t="s">
        <v>1467</v>
      </c>
      <c r="F30" s="1376"/>
      <c r="G30" s="1376"/>
      <c r="H30" s="1376"/>
      <c r="I30" s="1376"/>
      <c r="J30" s="1376"/>
      <c r="K30" s="1377"/>
      <c r="L30" s="1375" t="s">
        <v>1468</v>
      </c>
      <c r="M30" s="1376"/>
      <c r="N30" s="1376"/>
      <c r="O30" s="1376"/>
      <c r="P30" s="1376"/>
      <c r="Q30" s="1376"/>
      <c r="R30" s="1377"/>
      <c r="S30" s="477"/>
    </row>
    <row r="31" spans="1:21" s="488" customFormat="1" ht="39.950000000000003" customHeight="1">
      <c r="A31" s="479" t="s">
        <v>248</v>
      </c>
      <c r="B31" s="480" t="s">
        <v>57</v>
      </c>
      <c r="C31" s="481" t="s">
        <v>249</v>
      </c>
      <c r="D31" s="482" t="s">
        <v>250</v>
      </c>
      <c r="E31" s="483" t="s">
        <v>1405</v>
      </c>
      <c r="F31" s="484" t="s">
        <v>1499</v>
      </c>
      <c r="G31" s="818" t="s">
        <v>1498</v>
      </c>
      <c r="H31" s="818" t="s">
        <v>1496</v>
      </c>
      <c r="I31" s="818" t="s">
        <v>1497</v>
      </c>
      <c r="J31" s="818" t="s">
        <v>1406</v>
      </c>
      <c r="K31" s="274" t="s">
        <v>1473</v>
      </c>
      <c r="L31" s="486" t="s">
        <v>1405</v>
      </c>
      <c r="M31" s="484" t="s">
        <v>1490</v>
      </c>
      <c r="N31" s="818" t="s">
        <v>1498</v>
      </c>
      <c r="O31" s="818" t="s">
        <v>1496</v>
      </c>
      <c r="P31" s="818" t="s">
        <v>1497</v>
      </c>
      <c r="Q31" s="818" t="s">
        <v>1406</v>
      </c>
      <c r="R31" s="274" t="s">
        <v>1473</v>
      </c>
      <c r="S31" s="487" t="s">
        <v>1140</v>
      </c>
    </row>
    <row r="32" spans="1:21" s="478" customFormat="1" ht="20.100000000000001" customHeight="1">
      <c r="A32" s="560" t="s">
        <v>256</v>
      </c>
      <c r="B32" s="561" t="s">
        <v>63</v>
      </c>
      <c r="C32" s="491" t="s">
        <v>60</v>
      </c>
      <c r="D32" s="492"/>
      <c r="E32" s="493" t="s">
        <v>60</v>
      </c>
      <c r="F32" s="494"/>
      <c r="G32" s="494"/>
      <c r="H32" s="494"/>
      <c r="I32" s="494"/>
      <c r="J32" s="494" t="s">
        <v>60</v>
      </c>
      <c r="K32" s="495"/>
      <c r="L32" s="493" t="s">
        <v>60</v>
      </c>
      <c r="M32" s="494" t="s">
        <v>60</v>
      </c>
      <c r="N32" s="494"/>
      <c r="O32" s="494"/>
      <c r="P32" s="494"/>
      <c r="Q32" s="494"/>
      <c r="R32" s="495" t="s">
        <v>60</v>
      </c>
      <c r="S32" s="496"/>
    </row>
    <row r="33" spans="1:20" s="506" customFormat="1" ht="20.100000000000001" customHeight="1">
      <c r="A33" s="550" t="s">
        <v>631</v>
      </c>
      <c r="B33" s="498" t="s">
        <v>632</v>
      </c>
      <c r="C33" s="499" t="s">
        <v>1471</v>
      </c>
      <c r="D33" s="500" t="s">
        <v>128</v>
      </c>
      <c r="E33" s="501">
        <v>0</v>
      </c>
      <c r="F33" s="502">
        <v>0.2</v>
      </c>
      <c r="G33" s="502">
        <v>0</v>
      </c>
      <c r="H33" s="502">
        <v>0</v>
      </c>
      <c r="I33" s="502">
        <v>0</v>
      </c>
      <c r="J33" s="503">
        <v>0.8</v>
      </c>
      <c r="K33" s="504">
        <v>0.8</v>
      </c>
      <c r="L33" s="501">
        <v>0</v>
      </c>
      <c r="M33" s="502">
        <v>0.14000000000000001</v>
      </c>
      <c r="N33" s="502">
        <v>0</v>
      </c>
      <c r="O33" s="502">
        <v>0</v>
      </c>
      <c r="P33" s="502">
        <v>0</v>
      </c>
      <c r="Q33" s="503">
        <v>0.88</v>
      </c>
      <c r="R33" s="504">
        <v>0.88</v>
      </c>
      <c r="S33" s="505">
        <f>((R33/K33)-1)*100</f>
        <v>9.9999999999999858</v>
      </c>
    </row>
    <row r="34" spans="1:20" s="506" customFormat="1" ht="20.100000000000001" customHeight="1">
      <c r="A34" s="550" t="s">
        <v>36</v>
      </c>
      <c r="B34" s="498" t="s">
        <v>129</v>
      </c>
      <c r="C34" s="499" t="s">
        <v>1471</v>
      </c>
      <c r="D34" s="500" t="s">
        <v>128</v>
      </c>
      <c r="E34" s="501">
        <v>0</v>
      </c>
      <c r="F34" s="502">
        <v>0.11</v>
      </c>
      <c r="G34" s="502">
        <v>0</v>
      </c>
      <c r="H34" s="502">
        <v>0</v>
      </c>
      <c r="I34" s="502">
        <v>0</v>
      </c>
      <c r="J34" s="503">
        <v>3.02</v>
      </c>
      <c r="K34" s="504">
        <v>3.02</v>
      </c>
      <c r="L34" s="501">
        <v>0</v>
      </c>
      <c r="M34" s="502">
        <v>0</v>
      </c>
      <c r="N34" s="502">
        <v>0</v>
      </c>
      <c r="O34" s="502">
        <v>0</v>
      </c>
      <c r="P34" s="502">
        <v>0</v>
      </c>
      <c r="Q34" s="503">
        <v>2.08</v>
      </c>
      <c r="R34" s="504">
        <v>2.08</v>
      </c>
      <c r="S34" s="505">
        <f>((R34/K34)-1)*100</f>
        <v>-31.12582781456954</v>
      </c>
    </row>
    <row r="35" spans="1:20" s="506" customFormat="1" ht="20.100000000000001" customHeight="1">
      <c r="A35" s="550" t="s">
        <v>633</v>
      </c>
      <c r="B35" s="498" t="s">
        <v>634</v>
      </c>
      <c r="C35" s="499" t="s">
        <v>1471</v>
      </c>
      <c r="D35" s="500" t="s">
        <v>128</v>
      </c>
      <c r="E35" s="501">
        <v>0</v>
      </c>
      <c r="F35" s="502">
        <v>0.09</v>
      </c>
      <c r="G35" s="502">
        <v>0</v>
      </c>
      <c r="H35" s="502">
        <v>0</v>
      </c>
      <c r="I35" s="502">
        <v>0</v>
      </c>
      <c r="J35" s="503">
        <v>0.85</v>
      </c>
      <c r="K35" s="504">
        <v>0.85</v>
      </c>
      <c r="L35" s="501">
        <v>0</v>
      </c>
      <c r="M35" s="502">
        <v>0</v>
      </c>
      <c r="N35" s="502">
        <v>0</v>
      </c>
      <c r="O35" s="502">
        <v>0</v>
      </c>
      <c r="P35" s="502">
        <v>0</v>
      </c>
      <c r="Q35" s="503">
        <v>0</v>
      </c>
      <c r="R35" s="504">
        <v>0</v>
      </c>
      <c r="S35" s="505">
        <f>((R35/K35)-1)*100</f>
        <v>-100</v>
      </c>
    </row>
    <row r="36" spans="1:20" s="554" customFormat="1" ht="20.100000000000001" customHeight="1">
      <c r="A36" s="521"/>
      <c r="B36" s="524"/>
      <c r="C36" s="562"/>
      <c r="D36" s="520"/>
      <c r="E36" s="563"/>
      <c r="F36" s="522"/>
      <c r="G36" s="522"/>
      <c r="H36" s="522"/>
      <c r="I36" s="522"/>
      <c r="J36" s="523"/>
      <c r="K36" s="524"/>
      <c r="L36" s="521"/>
      <c r="M36" s="522"/>
      <c r="N36" s="522"/>
      <c r="O36" s="522"/>
      <c r="P36" s="522"/>
      <c r="Q36" s="523"/>
      <c r="R36" s="524"/>
      <c r="S36" s="525"/>
      <c r="T36" s="527"/>
    </row>
    <row r="37" spans="1:20" s="448" customFormat="1" ht="20.100000000000001" customHeight="1">
      <c r="A37" s="564" t="s">
        <v>257</v>
      </c>
      <c r="B37" s="565"/>
      <c r="C37" s="491"/>
      <c r="D37" s="492"/>
      <c r="E37" s="530">
        <f>SUM(E32:E36)</f>
        <v>0</v>
      </c>
      <c r="F37" s="531">
        <f t="shared" ref="F37:R37" si="6">SUM(F32:F36)</f>
        <v>0.4</v>
      </c>
      <c r="G37" s="531">
        <f t="shared" si="6"/>
        <v>0</v>
      </c>
      <c r="H37" s="531">
        <f t="shared" si="6"/>
        <v>0</v>
      </c>
      <c r="I37" s="531">
        <f t="shared" si="6"/>
        <v>0</v>
      </c>
      <c r="J37" s="531">
        <f t="shared" si="6"/>
        <v>4.67</v>
      </c>
      <c r="K37" s="532">
        <f t="shared" si="6"/>
        <v>4.67</v>
      </c>
      <c r="L37" s="530">
        <f t="shared" si="6"/>
        <v>0</v>
      </c>
      <c r="M37" s="531">
        <f t="shared" si="6"/>
        <v>0.14000000000000001</v>
      </c>
      <c r="N37" s="531">
        <f t="shared" si="6"/>
        <v>0</v>
      </c>
      <c r="O37" s="531">
        <f t="shared" si="6"/>
        <v>0</v>
      </c>
      <c r="P37" s="531">
        <f t="shared" si="6"/>
        <v>0</v>
      </c>
      <c r="Q37" s="531">
        <f t="shared" si="6"/>
        <v>2.96</v>
      </c>
      <c r="R37" s="532">
        <f t="shared" si="6"/>
        <v>2.96</v>
      </c>
      <c r="S37" s="533">
        <f t="shared" ref="S37" si="7">((R37/K37)-1)*100</f>
        <v>-36.616702355460383</v>
      </c>
    </row>
    <row r="38" spans="1:20" s="527" customFormat="1" ht="20.100000000000001" customHeight="1">
      <c r="A38" s="557"/>
      <c r="B38" s="558"/>
      <c r="C38" s="559"/>
      <c r="D38" s="520"/>
      <c r="E38" s="538"/>
      <c r="F38" s="538"/>
      <c r="G38" s="538"/>
      <c r="H38" s="538"/>
      <c r="I38" s="538"/>
      <c r="J38" s="539"/>
      <c r="K38" s="538"/>
      <c r="L38" s="538"/>
      <c r="M38" s="538"/>
      <c r="N38" s="538"/>
      <c r="O38" s="538"/>
      <c r="P38" s="538"/>
      <c r="Q38" s="539"/>
      <c r="R38" s="538"/>
      <c r="S38" s="540"/>
      <c r="T38" s="526"/>
    </row>
    <row r="39" spans="1:20" s="478" customFormat="1" ht="20.100000000000001" customHeight="1">
      <c r="A39" s="473"/>
      <c r="B39" s="474"/>
      <c r="C39" s="475"/>
      <c r="D39" s="476"/>
      <c r="E39" s="1375" t="s">
        <v>1467</v>
      </c>
      <c r="F39" s="1376"/>
      <c r="G39" s="1376"/>
      <c r="H39" s="1376"/>
      <c r="I39" s="1376"/>
      <c r="J39" s="1376"/>
      <c r="K39" s="1377"/>
      <c r="L39" s="1375" t="s">
        <v>1468</v>
      </c>
      <c r="M39" s="1376"/>
      <c r="N39" s="1376"/>
      <c r="O39" s="1376"/>
      <c r="P39" s="1376"/>
      <c r="Q39" s="1376"/>
      <c r="R39" s="1377"/>
      <c r="S39" s="477"/>
    </row>
    <row r="40" spans="1:20" s="488" customFormat="1" ht="39.950000000000003" customHeight="1">
      <c r="A40" s="479" t="s">
        <v>248</v>
      </c>
      <c r="B40" s="480" t="s">
        <v>57</v>
      </c>
      <c r="C40" s="481" t="s">
        <v>249</v>
      </c>
      <c r="D40" s="482" t="s">
        <v>250</v>
      </c>
      <c r="E40" s="483" t="s">
        <v>1405</v>
      </c>
      <c r="F40" s="484" t="s">
        <v>1499</v>
      </c>
      <c r="G40" s="818" t="s">
        <v>1498</v>
      </c>
      <c r="H40" s="818" t="s">
        <v>1496</v>
      </c>
      <c r="I40" s="818" t="s">
        <v>1497</v>
      </c>
      <c r="J40" s="818" t="s">
        <v>1406</v>
      </c>
      <c r="K40" s="274" t="s">
        <v>1473</v>
      </c>
      <c r="L40" s="486" t="s">
        <v>1405</v>
      </c>
      <c r="M40" s="484" t="s">
        <v>1490</v>
      </c>
      <c r="N40" s="818" t="s">
        <v>1498</v>
      </c>
      <c r="O40" s="818" t="s">
        <v>1496</v>
      </c>
      <c r="P40" s="818" t="s">
        <v>1497</v>
      </c>
      <c r="Q40" s="818" t="s">
        <v>1406</v>
      </c>
      <c r="R40" s="274" t="s">
        <v>1473</v>
      </c>
      <c r="S40" s="487" t="s">
        <v>1140</v>
      </c>
    </row>
    <row r="41" spans="1:20" s="478" customFormat="1" ht="20.100000000000001" customHeight="1">
      <c r="A41" s="566" t="s">
        <v>258</v>
      </c>
      <c r="B41" s="567" t="s">
        <v>79</v>
      </c>
      <c r="C41" s="491" t="s">
        <v>60</v>
      </c>
      <c r="D41" s="492"/>
      <c r="E41" s="493" t="s">
        <v>60</v>
      </c>
      <c r="F41" s="494"/>
      <c r="G41" s="494"/>
      <c r="H41" s="494"/>
      <c r="I41" s="494"/>
      <c r="J41" s="494" t="s">
        <v>60</v>
      </c>
      <c r="K41" s="495"/>
      <c r="L41" s="493" t="s">
        <v>60</v>
      </c>
      <c r="M41" s="494" t="s">
        <v>60</v>
      </c>
      <c r="N41" s="494"/>
      <c r="O41" s="494"/>
      <c r="P41" s="494"/>
      <c r="Q41" s="494"/>
      <c r="R41" s="495" t="s">
        <v>60</v>
      </c>
      <c r="S41" s="496"/>
    </row>
    <row r="42" spans="1:20" s="478" customFormat="1" ht="20.100000000000001" customHeight="1">
      <c r="A42" s="550" t="s">
        <v>1239</v>
      </c>
      <c r="B42" s="498" t="s">
        <v>1408</v>
      </c>
      <c r="C42" s="568" t="s">
        <v>1471</v>
      </c>
      <c r="D42" s="492" t="s">
        <v>130</v>
      </c>
      <c r="E42" s="501">
        <v>0</v>
      </c>
      <c r="F42" s="501">
        <v>0</v>
      </c>
      <c r="G42" s="501">
        <v>0</v>
      </c>
      <c r="H42" s="501">
        <v>0</v>
      </c>
      <c r="I42" s="501">
        <v>0</v>
      </c>
      <c r="J42" s="501">
        <v>0</v>
      </c>
      <c r="K42" s="501">
        <v>0</v>
      </c>
      <c r="L42" s="501">
        <v>0</v>
      </c>
      <c r="M42" s="501">
        <v>0.06</v>
      </c>
      <c r="N42" s="501">
        <v>0</v>
      </c>
      <c r="O42" s="501">
        <v>0</v>
      </c>
      <c r="P42" s="501">
        <v>0</v>
      </c>
      <c r="Q42" s="501">
        <v>0.5</v>
      </c>
      <c r="R42" s="501">
        <v>0.5</v>
      </c>
      <c r="S42" s="505" t="e">
        <f t="shared" ref="S42:S49" si="8">((R42/K42)-1)*100</f>
        <v>#DIV/0!</v>
      </c>
    </row>
    <row r="43" spans="1:20" s="506" customFormat="1" ht="20.100000000000001" customHeight="1">
      <c r="A43" s="550" t="s">
        <v>635</v>
      </c>
      <c r="B43" s="498" t="s">
        <v>636</v>
      </c>
      <c r="C43" s="568" t="s">
        <v>1471</v>
      </c>
      <c r="D43" s="569" t="s">
        <v>130</v>
      </c>
      <c r="E43" s="501">
        <v>0</v>
      </c>
      <c r="F43" s="502">
        <v>0</v>
      </c>
      <c r="G43" s="502">
        <v>0</v>
      </c>
      <c r="H43" s="502">
        <v>0</v>
      </c>
      <c r="I43" s="502">
        <v>0</v>
      </c>
      <c r="J43" s="503">
        <v>0.17</v>
      </c>
      <c r="K43" s="504">
        <v>0.17</v>
      </c>
      <c r="L43" s="501">
        <v>0</v>
      </c>
      <c r="M43" s="502">
        <v>0.04</v>
      </c>
      <c r="N43" s="502">
        <v>0</v>
      </c>
      <c r="O43" s="502">
        <v>0</v>
      </c>
      <c r="P43" s="502">
        <v>0</v>
      </c>
      <c r="Q43" s="503">
        <v>0.31</v>
      </c>
      <c r="R43" s="504">
        <v>0.31</v>
      </c>
      <c r="S43" s="505">
        <f t="shared" si="8"/>
        <v>82.35294117647058</v>
      </c>
    </row>
    <row r="44" spans="1:20" s="506" customFormat="1" ht="20.100000000000001" customHeight="1">
      <c r="A44" s="550" t="s">
        <v>637</v>
      </c>
      <c r="B44" s="498" t="s">
        <v>638</v>
      </c>
      <c r="C44" s="568" t="s">
        <v>1471</v>
      </c>
      <c r="D44" s="569" t="s">
        <v>130</v>
      </c>
      <c r="E44" s="501">
        <v>0</v>
      </c>
      <c r="F44" s="502">
        <v>7.0000000000000007E-2</v>
      </c>
      <c r="G44" s="502">
        <v>0</v>
      </c>
      <c r="H44" s="502">
        <v>0</v>
      </c>
      <c r="I44" s="502">
        <v>0</v>
      </c>
      <c r="J44" s="503">
        <v>0.61</v>
      </c>
      <c r="K44" s="504">
        <v>0.61</v>
      </c>
      <c r="L44" s="501">
        <v>0</v>
      </c>
      <c r="M44" s="502">
        <v>0.27</v>
      </c>
      <c r="N44" s="502">
        <v>0</v>
      </c>
      <c r="O44" s="502">
        <v>0</v>
      </c>
      <c r="P44" s="502">
        <v>0</v>
      </c>
      <c r="Q44" s="503">
        <v>0.67</v>
      </c>
      <c r="R44" s="504">
        <v>0.67</v>
      </c>
      <c r="S44" s="505">
        <f t="shared" si="8"/>
        <v>9.8360655737705027</v>
      </c>
    </row>
    <row r="45" spans="1:20" s="506" customFormat="1" ht="20.100000000000001" customHeight="1">
      <c r="A45" s="550" t="s">
        <v>511</v>
      </c>
      <c r="B45" s="498" t="s">
        <v>533</v>
      </c>
      <c r="C45" s="568" t="s">
        <v>1471</v>
      </c>
      <c r="D45" s="569" t="s">
        <v>130</v>
      </c>
      <c r="E45" s="501">
        <v>0</v>
      </c>
      <c r="F45" s="502">
        <v>0.46</v>
      </c>
      <c r="G45" s="502">
        <v>0</v>
      </c>
      <c r="H45" s="502">
        <v>0</v>
      </c>
      <c r="I45" s="502">
        <v>0</v>
      </c>
      <c r="J45" s="503">
        <v>16.03</v>
      </c>
      <c r="K45" s="504">
        <v>16.03</v>
      </c>
      <c r="L45" s="501">
        <v>0.01</v>
      </c>
      <c r="M45" s="502">
        <v>0</v>
      </c>
      <c r="N45" s="502">
        <v>0</v>
      </c>
      <c r="O45" s="502">
        <v>0</v>
      </c>
      <c r="P45" s="502">
        <v>0</v>
      </c>
      <c r="Q45" s="503">
        <v>11.5</v>
      </c>
      <c r="R45" s="504">
        <v>11.5</v>
      </c>
      <c r="S45" s="505">
        <f t="shared" si="8"/>
        <v>-28.259513412351843</v>
      </c>
    </row>
    <row r="46" spans="1:20" s="506" customFormat="1" ht="20.100000000000001" customHeight="1">
      <c r="A46" s="550" t="s">
        <v>37</v>
      </c>
      <c r="B46" s="498" t="s">
        <v>131</v>
      </c>
      <c r="C46" s="568" t="s">
        <v>1471</v>
      </c>
      <c r="D46" s="569" t="s">
        <v>130</v>
      </c>
      <c r="E46" s="501">
        <v>0</v>
      </c>
      <c r="F46" s="502">
        <v>0.65</v>
      </c>
      <c r="G46" s="502">
        <v>0</v>
      </c>
      <c r="H46" s="502">
        <v>0</v>
      </c>
      <c r="I46" s="502">
        <v>0</v>
      </c>
      <c r="J46" s="503">
        <v>5.0599999999999996</v>
      </c>
      <c r="K46" s="504">
        <v>5.0599999999999996</v>
      </c>
      <c r="L46" s="501">
        <v>0</v>
      </c>
      <c r="M46" s="502">
        <v>0.25</v>
      </c>
      <c r="N46" s="502">
        <v>0</v>
      </c>
      <c r="O46" s="502">
        <v>0</v>
      </c>
      <c r="P46" s="502">
        <v>0</v>
      </c>
      <c r="Q46" s="503">
        <v>3.18</v>
      </c>
      <c r="R46" s="504">
        <v>3.18</v>
      </c>
      <c r="S46" s="505">
        <f t="shared" si="8"/>
        <v>-37.154150197628454</v>
      </c>
    </row>
    <row r="47" spans="1:20" s="506" customFormat="1" ht="20.100000000000001" customHeight="1">
      <c r="A47" s="550" t="s">
        <v>639</v>
      </c>
      <c r="B47" s="498" t="s">
        <v>640</v>
      </c>
      <c r="C47" s="568" t="s">
        <v>1471</v>
      </c>
      <c r="D47" s="569" t="s">
        <v>130</v>
      </c>
      <c r="E47" s="501">
        <v>0</v>
      </c>
      <c r="F47" s="502">
        <v>0.04</v>
      </c>
      <c r="G47" s="502">
        <v>0</v>
      </c>
      <c r="H47" s="502">
        <v>0</v>
      </c>
      <c r="I47" s="502">
        <v>0</v>
      </c>
      <c r="J47" s="503">
        <v>0.72</v>
      </c>
      <c r="K47" s="504">
        <v>0.72</v>
      </c>
      <c r="L47" s="501">
        <v>0</v>
      </c>
      <c r="M47" s="502">
        <v>0.26</v>
      </c>
      <c r="N47" s="502">
        <v>0</v>
      </c>
      <c r="O47" s="502">
        <v>0</v>
      </c>
      <c r="P47" s="502">
        <v>0</v>
      </c>
      <c r="Q47" s="503">
        <v>0.68</v>
      </c>
      <c r="R47" s="504">
        <v>0.68</v>
      </c>
      <c r="S47" s="505">
        <f t="shared" si="8"/>
        <v>-5.5555555555555465</v>
      </c>
    </row>
    <row r="48" spans="1:20" s="506" customFormat="1" ht="20.100000000000001" customHeight="1">
      <c r="A48" s="550" t="s">
        <v>641</v>
      </c>
      <c r="B48" s="498" t="s">
        <v>642</v>
      </c>
      <c r="C48" s="568" t="s">
        <v>1471</v>
      </c>
      <c r="D48" s="569" t="s">
        <v>130</v>
      </c>
      <c r="E48" s="501">
        <v>0</v>
      </c>
      <c r="F48" s="502">
        <v>0.18</v>
      </c>
      <c r="G48" s="502">
        <v>0</v>
      </c>
      <c r="H48" s="502">
        <v>0</v>
      </c>
      <c r="I48" s="502">
        <v>0</v>
      </c>
      <c r="J48" s="503">
        <v>0.38</v>
      </c>
      <c r="K48" s="504">
        <v>0.38</v>
      </c>
      <c r="L48" s="501">
        <v>0</v>
      </c>
      <c r="M48" s="502">
        <v>0</v>
      </c>
      <c r="N48" s="502">
        <v>0</v>
      </c>
      <c r="O48" s="502">
        <v>0</v>
      </c>
      <c r="P48" s="502">
        <v>0</v>
      </c>
      <c r="Q48" s="503">
        <v>0.5</v>
      </c>
      <c r="R48" s="504">
        <v>0.5</v>
      </c>
      <c r="S48" s="505">
        <f t="shared" si="8"/>
        <v>31.578947368421062</v>
      </c>
    </row>
    <row r="49" spans="1:21" s="506" customFormat="1" ht="20.100000000000001" customHeight="1">
      <c r="A49" s="550" t="s">
        <v>643</v>
      </c>
      <c r="B49" s="498" t="s">
        <v>644</v>
      </c>
      <c r="C49" s="568" t="s">
        <v>1471</v>
      </c>
      <c r="D49" s="569" t="s">
        <v>130</v>
      </c>
      <c r="E49" s="501">
        <v>0</v>
      </c>
      <c r="F49" s="502">
        <v>0.21</v>
      </c>
      <c r="G49" s="502">
        <v>0</v>
      </c>
      <c r="H49" s="502">
        <v>0</v>
      </c>
      <c r="I49" s="502">
        <v>0</v>
      </c>
      <c r="J49" s="503">
        <v>0.65</v>
      </c>
      <c r="K49" s="504">
        <v>0.65</v>
      </c>
      <c r="L49" s="501">
        <v>0</v>
      </c>
      <c r="M49" s="502">
        <v>0</v>
      </c>
      <c r="N49" s="502">
        <v>0</v>
      </c>
      <c r="O49" s="502">
        <v>0</v>
      </c>
      <c r="P49" s="502">
        <v>0</v>
      </c>
      <c r="Q49" s="503">
        <v>0</v>
      </c>
      <c r="R49" s="504">
        <v>0</v>
      </c>
      <c r="S49" s="505">
        <f t="shared" si="8"/>
        <v>-100</v>
      </c>
    </row>
    <row r="50" spans="1:21" s="527" customFormat="1" ht="20.100000000000001" customHeight="1">
      <c r="A50" s="521"/>
      <c r="B50" s="524"/>
      <c r="C50" s="562"/>
      <c r="D50" s="570"/>
      <c r="E50" s="521"/>
      <c r="F50" s="522"/>
      <c r="G50" s="522"/>
      <c r="H50" s="522"/>
      <c r="I50" s="522"/>
      <c r="J50" s="523"/>
      <c r="K50" s="524"/>
      <c r="L50" s="521"/>
      <c r="M50" s="522"/>
      <c r="N50" s="522"/>
      <c r="O50" s="522"/>
      <c r="P50" s="522"/>
      <c r="Q50" s="523"/>
      <c r="R50" s="524"/>
      <c r="S50" s="525"/>
      <c r="T50" s="526"/>
      <c r="U50" s="554"/>
    </row>
    <row r="51" spans="1:21" s="448" customFormat="1" ht="20.100000000000001" customHeight="1">
      <c r="A51" s="571" t="s">
        <v>259</v>
      </c>
      <c r="B51" s="572"/>
      <c r="C51" s="491"/>
      <c r="D51" s="492"/>
      <c r="E51" s="530">
        <f>SUM(E41:E50)</f>
        <v>0</v>
      </c>
      <c r="F51" s="531">
        <f t="shared" ref="F51:R51" si="9">SUM(F41:F50)</f>
        <v>1.61</v>
      </c>
      <c r="G51" s="531">
        <f t="shared" si="9"/>
        <v>0</v>
      </c>
      <c r="H51" s="531">
        <f t="shared" si="9"/>
        <v>0</v>
      </c>
      <c r="I51" s="531">
        <f t="shared" si="9"/>
        <v>0</v>
      </c>
      <c r="J51" s="531">
        <f t="shared" si="9"/>
        <v>23.619999999999997</v>
      </c>
      <c r="K51" s="532">
        <f t="shared" si="9"/>
        <v>23.619999999999997</v>
      </c>
      <c r="L51" s="530">
        <f t="shared" si="9"/>
        <v>0.01</v>
      </c>
      <c r="M51" s="531">
        <f t="shared" si="9"/>
        <v>0.88</v>
      </c>
      <c r="N51" s="531">
        <f t="shared" si="9"/>
        <v>0</v>
      </c>
      <c r="O51" s="531">
        <f t="shared" si="9"/>
        <v>0</v>
      </c>
      <c r="P51" s="531">
        <f t="shared" si="9"/>
        <v>0</v>
      </c>
      <c r="Q51" s="531">
        <f t="shared" si="9"/>
        <v>17.34</v>
      </c>
      <c r="R51" s="532">
        <f t="shared" si="9"/>
        <v>17.34</v>
      </c>
      <c r="S51" s="533">
        <f t="shared" ref="S51" si="10">((R51/K51)-1)*100</f>
        <v>-26.587637595258251</v>
      </c>
    </row>
    <row r="52" spans="1:21" s="527" customFormat="1" ht="20.100000000000001" customHeight="1">
      <c r="A52" s="557"/>
      <c r="B52" s="558"/>
      <c r="C52" s="559"/>
      <c r="D52" s="520"/>
      <c r="E52" s="538"/>
      <c r="F52" s="538"/>
      <c r="G52" s="538"/>
      <c r="H52" s="538"/>
      <c r="I52" s="538"/>
      <c r="J52" s="539"/>
      <c r="K52" s="538"/>
      <c r="L52" s="538"/>
      <c r="M52" s="538"/>
      <c r="N52" s="538"/>
      <c r="O52" s="538"/>
      <c r="P52" s="538"/>
      <c r="Q52" s="539"/>
      <c r="R52" s="538"/>
      <c r="S52" s="540"/>
      <c r="T52" s="526"/>
    </row>
    <row r="53" spans="1:21" s="478" customFormat="1" ht="20.100000000000001" customHeight="1">
      <c r="A53" s="473"/>
      <c r="B53" s="474"/>
      <c r="C53" s="475"/>
      <c r="D53" s="476"/>
      <c r="E53" s="1375" t="s">
        <v>1467</v>
      </c>
      <c r="F53" s="1376"/>
      <c r="G53" s="1376"/>
      <c r="H53" s="1376"/>
      <c r="I53" s="1376"/>
      <c r="J53" s="1376"/>
      <c r="K53" s="1377"/>
      <c r="L53" s="1375" t="s">
        <v>1468</v>
      </c>
      <c r="M53" s="1376"/>
      <c r="N53" s="1376"/>
      <c r="O53" s="1376"/>
      <c r="P53" s="1376"/>
      <c r="Q53" s="1376"/>
      <c r="R53" s="1377"/>
      <c r="S53" s="477"/>
    </row>
    <row r="54" spans="1:21" s="478" customFormat="1" ht="20.100000000000001" customHeight="1">
      <c r="A54" s="473" t="s">
        <v>1469</v>
      </c>
      <c r="B54" s="474" t="s">
        <v>57</v>
      </c>
      <c r="C54" s="475" t="s">
        <v>1470</v>
      </c>
      <c r="D54" s="476" t="s">
        <v>1167</v>
      </c>
      <c r="E54" s="541" t="s">
        <v>1474</v>
      </c>
      <c r="F54" s="484" t="s">
        <v>1475</v>
      </c>
      <c r="G54" s="484" t="s">
        <v>1476</v>
      </c>
      <c r="H54" s="484" t="s">
        <v>1477</v>
      </c>
      <c r="I54" s="484" t="s">
        <v>1478</v>
      </c>
      <c r="J54" s="542" t="s">
        <v>1406</v>
      </c>
      <c r="K54" s="485" t="s">
        <v>1473</v>
      </c>
      <c r="L54" s="541" t="s">
        <v>1405</v>
      </c>
      <c r="M54" s="484" t="s">
        <v>1383</v>
      </c>
      <c r="N54" s="484" t="s">
        <v>1476</v>
      </c>
      <c r="O54" s="484" t="s">
        <v>1477</v>
      </c>
      <c r="P54" s="484" t="s">
        <v>1478</v>
      </c>
      <c r="Q54" s="542" t="s">
        <v>1406</v>
      </c>
      <c r="R54" s="485" t="s">
        <v>1473</v>
      </c>
      <c r="S54" s="487" t="s">
        <v>1140</v>
      </c>
    </row>
    <row r="55" spans="1:21" s="478" customFormat="1" ht="20.100000000000001" customHeight="1">
      <c r="A55" s="573" t="s">
        <v>260</v>
      </c>
      <c r="B55" s="574" t="s">
        <v>261</v>
      </c>
      <c r="C55" s="491" t="s">
        <v>60</v>
      </c>
      <c r="D55" s="492"/>
      <c r="E55" s="493" t="s">
        <v>60</v>
      </c>
      <c r="F55" s="494"/>
      <c r="G55" s="494"/>
      <c r="H55" s="494"/>
      <c r="I55" s="494"/>
      <c r="J55" s="494" t="s">
        <v>60</v>
      </c>
      <c r="K55" s="495"/>
      <c r="L55" s="493" t="s">
        <v>60</v>
      </c>
      <c r="M55" s="494" t="s">
        <v>60</v>
      </c>
      <c r="N55" s="494"/>
      <c r="O55" s="494"/>
      <c r="P55" s="494"/>
      <c r="Q55" s="494"/>
      <c r="R55" s="495" t="s">
        <v>60</v>
      </c>
      <c r="S55" s="496"/>
    </row>
    <row r="56" spans="1:21" s="506" customFormat="1" ht="20.100000000000001" customHeight="1">
      <c r="A56" s="575" t="s">
        <v>1244</v>
      </c>
      <c r="B56" s="509" t="s">
        <v>1407</v>
      </c>
      <c r="C56" s="576" t="s">
        <v>1472</v>
      </c>
      <c r="D56" s="510" t="s">
        <v>1363</v>
      </c>
      <c r="E56" s="501">
        <v>0</v>
      </c>
      <c r="F56" s="502">
        <v>0.19</v>
      </c>
      <c r="G56" s="502">
        <v>0</v>
      </c>
      <c r="H56" s="502">
        <v>0</v>
      </c>
      <c r="I56" s="502">
        <v>0</v>
      </c>
      <c r="J56" s="503">
        <v>0.81</v>
      </c>
      <c r="K56" s="504">
        <v>0.81</v>
      </c>
      <c r="L56" s="501">
        <v>0</v>
      </c>
      <c r="M56" s="502">
        <v>0</v>
      </c>
      <c r="N56" s="502">
        <v>0</v>
      </c>
      <c r="O56" s="502">
        <v>0</v>
      </c>
      <c r="P56" s="502">
        <v>0</v>
      </c>
      <c r="Q56" s="503">
        <v>0</v>
      </c>
      <c r="R56" s="504">
        <v>0</v>
      </c>
      <c r="S56" s="505">
        <f t="shared" ref="S56:S63" si="11">((R56/K56)-1)*100</f>
        <v>-100</v>
      </c>
    </row>
    <row r="57" spans="1:21" s="527" customFormat="1" ht="20.100000000000001" customHeight="1">
      <c r="A57" s="545" t="s">
        <v>865</v>
      </c>
      <c r="B57" s="546" t="s">
        <v>866</v>
      </c>
      <c r="C57" s="576" t="s">
        <v>1472</v>
      </c>
      <c r="D57" s="520" t="s">
        <v>851</v>
      </c>
      <c r="E57" s="501">
        <v>0</v>
      </c>
      <c r="F57" s="501">
        <v>0</v>
      </c>
      <c r="G57" s="501">
        <v>0.01</v>
      </c>
      <c r="H57" s="501">
        <v>0</v>
      </c>
      <c r="I57" s="501">
        <v>0.05</v>
      </c>
      <c r="J57" s="501">
        <v>0.02</v>
      </c>
      <c r="K57" s="501">
        <v>7.0000000000000007E-2</v>
      </c>
      <c r="L57" s="501">
        <v>0</v>
      </c>
      <c r="M57" s="501">
        <v>0</v>
      </c>
      <c r="N57" s="501">
        <v>0.04</v>
      </c>
      <c r="O57" s="501">
        <v>0</v>
      </c>
      <c r="P57" s="501">
        <v>0</v>
      </c>
      <c r="Q57" s="501">
        <v>0</v>
      </c>
      <c r="R57" s="501">
        <v>0</v>
      </c>
      <c r="S57" s="505">
        <f t="shared" si="11"/>
        <v>-100</v>
      </c>
      <c r="T57" s="526"/>
    </row>
    <row r="58" spans="1:21" s="506" customFormat="1" ht="20.100000000000001" customHeight="1">
      <c r="A58" s="497" t="s">
        <v>645</v>
      </c>
      <c r="B58" s="498" t="s">
        <v>646</v>
      </c>
      <c r="C58" s="576" t="s">
        <v>1472</v>
      </c>
      <c r="D58" s="500" t="s">
        <v>132</v>
      </c>
      <c r="E58" s="501">
        <v>0</v>
      </c>
      <c r="F58" s="501">
        <v>0</v>
      </c>
      <c r="G58" s="501">
        <v>0</v>
      </c>
      <c r="H58" s="501">
        <v>0</v>
      </c>
      <c r="I58" s="501">
        <v>0</v>
      </c>
      <c r="J58" s="501">
        <v>0.84</v>
      </c>
      <c r="K58" s="501">
        <v>0.84</v>
      </c>
      <c r="L58" s="501">
        <v>0</v>
      </c>
      <c r="M58" s="501">
        <v>0</v>
      </c>
      <c r="N58" s="501">
        <v>0</v>
      </c>
      <c r="O58" s="501">
        <v>0</v>
      </c>
      <c r="P58" s="501">
        <v>0</v>
      </c>
      <c r="Q58" s="501">
        <v>0</v>
      </c>
      <c r="R58" s="501">
        <v>0</v>
      </c>
      <c r="S58" s="505">
        <f t="shared" si="11"/>
        <v>-100</v>
      </c>
    </row>
    <row r="59" spans="1:21" s="506" customFormat="1" ht="20.100000000000001" customHeight="1">
      <c r="A59" s="497" t="s">
        <v>33</v>
      </c>
      <c r="B59" s="498" t="s">
        <v>134</v>
      </c>
      <c r="C59" s="576" t="s">
        <v>1472</v>
      </c>
      <c r="D59" s="500" t="s">
        <v>132</v>
      </c>
      <c r="E59" s="501">
        <v>0</v>
      </c>
      <c r="F59" s="501">
        <v>0.6</v>
      </c>
      <c r="G59" s="501">
        <v>0</v>
      </c>
      <c r="H59" s="501">
        <v>0</v>
      </c>
      <c r="I59" s="501">
        <v>0</v>
      </c>
      <c r="J59" s="501">
        <v>3.83</v>
      </c>
      <c r="K59" s="501">
        <v>3.83</v>
      </c>
      <c r="L59" s="501">
        <v>0.01</v>
      </c>
      <c r="M59" s="501">
        <v>0.67</v>
      </c>
      <c r="N59" s="501">
        <v>0.56000000000000005</v>
      </c>
      <c r="O59" s="501">
        <v>0</v>
      </c>
      <c r="P59" s="501">
        <v>0</v>
      </c>
      <c r="Q59" s="501">
        <v>2.96</v>
      </c>
      <c r="R59" s="501">
        <v>2.96</v>
      </c>
      <c r="S59" s="505">
        <f t="shared" si="11"/>
        <v>-22.715404699738905</v>
      </c>
      <c r="T59" s="526"/>
    </row>
    <row r="60" spans="1:21" s="506" customFormat="1" ht="20.100000000000001" customHeight="1">
      <c r="A60" s="497" t="s">
        <v>73</v>
      </c>
      <c r="B60" s="498" t="s">
        <v>133</v>
      </c>
      <c r="C60" s="576" t="s">
        <v>1472</v>
      </c>
      <c r="D60" s="500" t="s">
        <v>132</v>
      </c>
      <c r="E60" s="501">
        <v>0</v>
      </c>
      <c r="F60" s="501">
        <v>0.74</v>
      </c>
      <c r="G60" s="501">
        <v>0</v>
      </c>
      <c r="H60" s="501">
        <v>0</v>
      </c>
      <c r="I60" s="501">
        <v>0</v>
      </c>
      <c r="J60" s="501">
        <v>3.97</v>
      </c>
      <c r="K60" s="501">
        <v>3.97</v>
      </c>
      <c r="L60" s="501">
        <v>0.01</v>
      </c>
      <c r="M60" s="501">
        <v>0.63</v>
      </c>
      <c r="N60" s="501">
        <v>0.44</v>
      </c>
      <c r="O60" s="501">
        <v>0</v>
      </c>
      <c r="P60" s="501">
        <v>0</v>
      </c>
      <c r="Q60" s="501">
        <v>3.63</v>
      </c>
      <c r="R60" s="501">
        <v>3.63</v>
      </c>
      <c r="S60" s="505">
        <f t="shared" si="11"/>
        <v>-8.5642317380352662</v>
      </c>
    </row>
    <row r="61" spans="1:21" s="527" customFormat="1" ht="20.100000000000001" customHeight="1">
      <c r="A61" s="545" t="s">
        <v>869</v>
      </c>
      <c r="B61" s="546" t="s">
        <v>874</v>
      </c>
      <c r="C61" s="576" t="s">
        <v>1472</v>
      </c>
      <c r="D61" s="520" t="s">
        <v>851</v>
      </c>
      <c r="E61" s="501">
        <v>0</v>
      </c>
      <c r="F61" s="501">
        <v>0</v>
      </c>
      <c r="G61" s="501">
        <v>0</v>
      </c>
      <c r="H61" s="501">
        <v>0</v>
      </c>
      <c r="I61" s="501">
        <v>0</v>
      </c>
      <c r="J61" s="501">
        <v>0.63</v>
      </c>
      <c r="K61" s="501">
        <v>0.63</v>
      </c>
      <c r="L61" s="501">
        <v>0</v>
      </c>
      <c r="M61" s="501">
        <v>0</v>
      </c>
      <c r="N61" s="501">
        <v>0</v>
      </c>
      <c r="O61" s="501">
        <v>0</v>
      </c>
      <c r="P61" s="501">
        <v>0</v>
      </c>
      <c r="Q61" s="501">
        <v>0</v>
      </c>
      <c r="R61" s="501">
        <v>0</v>
      </c>
      <c r="S61" s="505">
        <f t="shared" si="11"/>
        <v>-100</v>
      </c>
      <c r="T61" s="526"/>
    </row>
    <row r="62" spans="1:21" s="506" customFormat="1" ht="20.100000000000001" customHeight="1">
      <c r="A62" s="550" t="s">
        <v>51</v>
      </c>
      <c r="B62" s="498" t="s">
        <v>1118</v>
      </c>
      <c r="C62" s="576" t="s">
        <v>1472</v>
      </c>
      <c r="D62" s="500" t="s">
        <v>132</v>
      </c>
      <c r="E62" s="501">
        <v>0</v>
      </c>
      <c r="F62" s="501">
        <v>1.85</v>
      </c>
      <c r="G62" s="501">
        <v>0</v>
      </c>
      <c r="H62" s="501">
        <v>0</v>
      </c>
      <c r="I62" s="501">
        <v>0</v>
      </c>
      <c r="J62" s="501">
        <v>29.62</v>
      </c>
      <c r="K62" s="501">
        <v>29.62</v>
      </c>
      <c r="L62" s="501">
        <v>0</v>
      </c>
      <c r="M62" s="501">
        <v>1.26</v>
      </c>
      <c r="N62" s="501">
        <v>0</v>
      </c>
      <c r="O62" s="501">
        <v>0</v>
      </c>
      <c r="P62" s="501">
        <v>0</v>
      </c>
      <c r="Q62" s="501">
        <v>22.5</v>
      </c>
      <c r="R62" s="501">
        <v>22.5</v>
      </c>
      <c r="S62" s="505">
        <f t="shared" si="11"/>
        <v>-24.037812288993919</v>
      </c>
    </row>
    <row r="63" spans="1:21" s="506" customFormat="1" ht="20.100000000000001" customHeight="1">
      <c r="A63" s="550" t="s">
        <v>850</v>
      </c>
      <c r="B63" s="498" t="s">
        <v>1075</v>
      </c>
      <c r="C63" s="576" t="s">
        <v>1472</v>
      </c>
      <c r="D63" s="577" t="s">
        <v>851</v>
      </c>
      <c r="E63" s="501">
        <v>0</v>
      </c>
      <c r="F63" s="501">
        <v>0</v>
      </c>
      <c r="G63" s="501">
        <v>0</v>
      </c>
      <c r="H63" s="501">
        <v>0</v>
      </c>
      <c r="I63" s="501">
        <v>0</v>
      </c>
      <c r="J63" s="501">
        <v>2.0499999999999998</v>
      </c>
      <c r="K63" s="501">
        <v>2.0499999999999998</v>
      </c>
      <c r="L63" s="501">
        <v>0</v>
      </c>
      <c r="M63" s="501">
        <v>0</v>
      </c>
      <c r="N63" s="501">
        <v>0</v>
      </c>
      <c r="O63" s="501">
        <v>0</v>
      </c>
      <c r="P63" s="501">
        <v>0</v>
      </c>
      <c r="Q63" s="501">
        <v>2.0299999999999998</v>
      </c>
      <c r="R63" s="501">
        <v>2.0299999999999998</v>
      </c>
      <c r="S63" s="525">
        <f t="shared" si="11"/>
        <v>-0.97560975609756184</v>
      </c>
      <c r="T63" s="526"/>
    </row>
    <row r="64" spans="1:21" s="527" customFormat="1" ht="20.100000000000001" customHeight="1">
      <c r="A64" s="521"/>
      <c r="B64" s="524"/>
      <c r="C64" s="578"/>
      <c r="D64" s="570"/>
      <c r="E64" s="521"/>
      <c r="F64" s="522"/>
      <c r="G64" s="522"/>
      <c r="H64" s="522"/>
      <c r="I64" s="522"/>
      <c r="J64" s="523"/>
      <c r="K64" s="524"/>
      <c r="L64" s="521"/>
      <c r="M64" s="522"/>
      <c r="N64" s="522"/>
      <c r="O64" s="522"/>
      <c r="P64" s="522"/>
      <c r="Q64" s="523"/>
      <c r="R64" s="524"/>
      <c r="S64" s="525"/>
    </row>
    <row r="65" spans="1:21" s="448" customFormat="1" ht="20.100000000000001" customHeight="1">
      <c r="A65" s="579" t="s">
        <v>262</v>
      </c>
      <c r="B65" s="580"/>
      <c r="C65" s="491"/>
      <c r="D65" s="581"/>
      <c r="E65" s="530">
        <f>SUM(E55:E64)</f>
        <v>0</v>
      </c>
      <c r="F65" s="531">
        <f t="shared" ref="F65:R65" si="12">SUM(F55:F64)</f>
        <v>3.38</v>
      </c>
      <c r="G65" s="531">
        <f t="shared" si="12"/>
        <v>0.01</v>
      </c>
      <c r="H65" s="531">
        <f t="shared" si="12"/>
        <v>0</v>
      </c>
      <c r="I65" s="531">
        <f t="shared" si="12"/>
        <v>0.05</v>
      </c>
      <c r="J65" s="531">
        <f t="shared" si="12"/>
        <v>41.769999999999996</v>
      </c>
      <c r="K65" s="532">
        <f t="shared" si="12"/>
        <v>41.82</v>
      </c>
      <c r="L65" s="530">
        <f t="shared" si="12"/>
        <v>0.02</v>
      </c>
      <c r="M65" s="531">
        <f t="shared" si="12"/>
        <v>2.56</v>
      </c>
      <c r="N65" s="531">
        <f t="shared" si="12"/>
        <v>1.04</v>
      </c>
      <c r="O65" s="531">
        <f t="shared" si="12"/>
        <v>0</v>
      </c>
      <c r="P65" s="531">
        <f t="shared" si="12"/>
        <v>0</v>
      </c>
      <c r="Q65" s="531">
        <f t="shared" si="12"/>
        <v>31.12</v>
      </c>
      <c r="R65" s="532">
        <f t="shared" si="12"/>
        <v>31.12</v>
      </c>
      <c r="S65" s="533">
        <f t="shared" ref="S65" si="13">((R65/K65)-1)*100</f>
        <v>-25.585844093735055</v>
      </c>
    </row>
    <row r="66" spans="1:21" s="527" customFormat="1" ht="20.100000000000001" customHeight="1">
      <c r="A66" s="557"/>
      <c r="B66" s="558"/>
      <c r="C66" s="559"/>
      <c r="D66" s="520"/>
      <c r="E66" s="538"/>
      <c r="F66" s="538"/>
      <c r="G66" s="538"/>
      <c r="H66" s="538"/>
      <c r="I66" s="538"/>
      <c r="J66" s="539"/>
      <c r="K66" s="538"/>
      <c r="L66" s="538"/>
      <c r="M66" s="538"/>
      <c r="N66" s="538"/>
      <c r="O66" s="538"/>
      <c r="P66" s="538"/>
      <c r="Q66" s="539"/>
      <c r="R66" s="538"/>
      <c r="S66" s="540"/>
      <c r="T66" s="526"/>
    </row>
    <row r="67" spans="1:21" s="478" customFormat="1" ht="20.100000000000001" customHeight="1">
      <c r="A67" s="473"/>
      <c r="B67" s="474"/>
      <c r="C67" s="475"/>
      <c r="D67" s="476"/>
      <c r="E67" s="1375" t="s">
        <v>1467</v>
      </c>
      <c r="F67" s="1376"/>
      <c r="G67" s="1376"/>
      <c r="H67" s="1376"/>
      <c r="I67" s="1376"/>
      <c r="J67" s="1376"/>
      <c r="K67" s="1377"/>
      <c r="L67" s="1375" t="s">
        <v>1468</v>
      </c>
      <c r="M67" s="1376"/>
      <c r="N67" s="1376"/>
      <c r="O67" s="1376"/>
      <c r="P67" s="1376"/>
      <c r="Q67" s="1376"/>
      <c r="R67" s="1377"/>
      <c r="S67" s="477"/>
    </row>
    <row r="68" spans="1:21" s="478" customFormat="1" ht="20.100000000000001" customHeight="1">
      <c r="A68" s="473" t="s">
        <v>1469</v>
      </c>
      <c r="B68" s="474" t="s">
        <v>57</v>
      </c>
      <c r="C68" s="475" t="s">
        <v>1470</v>
      </c>
      <c r="D68" s="476" t="s">
        <v>1167</v>
      </c>
      <c r="E68" s="541" t="s">
        <v>1474</v>
      </c>
      <c r="F68" s="484" t="s">
        <v>1475</v>
      </c>
      <c r="G68" s="484" t="s">
        <v>1476</v>
      </c>
      <c r="H68" s="484" t="s">
        <v>1477</v>
      </c>
      <c r="I68" s="484" t="s">
        <v>1478</v>
      </c>
      <c r="J68" s="542" t="s">
        <v>1406</v>
      </c>
      <c r="K68" s="485" t="s">
        <v>1473</v>
      </c>
      <c r="L68" s="541" t="s">
        <v>1405</v>
      </c>
      <c r="M68" s="484" t="s">
        <v>1383</v>
      </c>
      <c r="N68" s="484" t="s">
        <v>1476</v>
      </c>
      <c r="O68" s="484" t="s">
        <v>1477</v>
      </c>
      <c r="P68" s="484" t="s">
        <v>1478</v>
      </c>
      <c r="Q68" s="542" t="s">
        <v>1406</v>
      </c>
      <c r="R68" s="485" t="s">
        <v>1473</v>
      </c>
      <c r="S68" s="487" t="s">
        <v>1140</v>
      </c>
    </row>
    <row r="69" spans="1:21" s="478" customFormat="1" ht="20.100000000000001" customHeight="1">
      <c r="A69" s="582" t="s">
        <v>263</v>
      </c>
      <c r="B69" s="583" t="s">
        <v>264</v>
      </c>
      <c r="C69" s="491" t="s">
        <v>60</v>
      </c>
      <c r="D69" s="492"/>
      <c r="E69" s="493" t="s">
        <v>60</v>
      </c>
      <c r="F69" s="494"/>
      <c r="G69" s="494"/>
      <c r="H69" s="494"/>
      <c r="I69" s="494"/>
      <c r="J69" s="494" t="s">
        <v>60</v>
      </c>
      <c r="K69" s="495"/>
      <c r="L69" s="493" t="s">
        <v>60</v>
      </c>
      <c r="M69" s="494" t="s">
        <v>60</v>
      </c>
      <c r="N69" s="494"/>
      <c r="O69" s="494"/>
      <c r="P69" s="494"/>
      <c r="Q69" s="494"/>
      <c r="R69" s="495" t="s">
        <v>60</v>
      </c>
      <c r="S69" s="496"/>
    </row>
    <row r="70" spans="1:21" s="506" customFormat="1" ht="20.100000000000001" customHeight="1">
      <c r="A70" s="550" t="s">
        <v>647</v>
      </c>
      <c r="B70" s="498" t="s">
        <v>648</v>
      </c>
      <c r="C70" s="499" t="s">
        <v>1471</v>
      </c>
      <c r="D70" s="500" t="s">
        <v>136</v>
      </c>
      <c r="E70" s="501">
        <v>0</v>
      </c>
      <c r="F70" s="502">
        <v>0.18</v>
      </c>
      <c r="G70" s="502">
        <v>0</v>
      </c>
      <c r="H70" s="502">
        <v>0</v>
      </c>
      <c r="I70" s="502">
        <v>0</v>
      </c>
      <c r="J70" s="503">
        <v>0.38</v>
      </c>
      <c r="K70" s="504">
        <v>0.38</v>
      </c>
      <c r="L70" s="501">
        <v>0</v>
      </c>
      <c r="M70" s="502">
        <v>0</v>
      </c>
      <c r="N70" s="502">
        <v>0</v>
      </c>
      <c r="O70" s="502">
        <v>0</v>
      </c>
      <c r="P70" s="502">
        <v>0</v>
      </c>
      <c r="Q70" s="503">
        <v>0</v>
      </c>
      <c r="R70" s="504">
        <v>0</v>
      </c>
      <c r="S70" s="505">
        <f>((R70/K70)-1)*100</f>
        <v>-100</v>
      </c>
    </row>
    <row r="71" spans="1:21" s="506" customFormat="1" ht="20.100000000000001" customHeight="1">
      <c r="A71" s="550" t="s">
        <v>849</v>
      </c>
      <c r="B71" s="498" t="s">
        <v>872</v>
      </c>
      <c r="C71" s="499" t="s">
        <v>1471</v>
      </c>
      <c r="D71" s="500" t="s">
        <v>136</v>
      </c>
      <c r="E71" s="501">
        <v>0</v>
      </c>
      <c r="F71" s="502">
        <v>0</v>
      </c>
      <c r="G71" s="502">
        <v>0</v>
      </c>
      <c r="H71" s="502">
        <v>0</v>
      </c>
      <c r="I71" s="502">
        <v>0</v>
      </c>
      <c r="J71" s="503">
        <v>0.66</v>
      </c>
      <c r="K71" s="504">
        <v>0.66</v>
      </c>
      <c r="L71" s="501">
        <v>0</v>
      </c>
      <c r="M71" s="502">
        <v>0</v>
      </c>
      <c r="N71" s="502">
        <v>0.55000000000000004</v>
      </c>
      <c r="O71" s="502">
        <v>0</v>
      </c>
      <c r="P71" s="502">
        <v>0</v>
      </c>
      <c r="Q71" s="503">
        <v>0.71</v>
      </c>
      <c r="R71" s="504">
        <v>0.71</v>
      </c>
      <c r="S71" s="505">
        <f>((R71/K71)-1)*100</f>
        <v>7.575757575757569</v>
      </c>
    </row>
    <row r="72" spans="1:21" s="506" customFormat="1" ht="20.100000000000001" customHeight="1">
      <c r="A72" s="550" t="s">
        <v>649</v>
      </c>
      <c r="B72" s="498" t="s">
        <v>650</v>
      </c>
      <c r="C72" s="499" t="s">
        <v>1471</v>
      </c>
      <c r="D72" s="500" t="s">
        <v>136</v>
      </c>
      <c r="E72" s="501">
        <v>0</v>
      </c>
      <c r="F72" s="502">
        <v>0</v>
      </c>
      <c r="G72" s="502">
        <v>0</v>
      </c>
      <c r="H72" s="502">
        <v>0</v>
      </c>
      <c r="I72" s="502">
        <v>0</v>
      </c>
      <c r="J72" s="503">
        <v>0.05</v>
      </c>
      <c r="K72" s="504">
        <v>0.05</v>
      </c>
      <c r="L72" s="501">
        <v>0</v>
      </c>
      <c r="M72" s="502">
        <v>0</v>
      </c>
      <c r="N72" s="502">
        <v>0</v>
      </c>
      <c r="O72" s="502">
        <v>0</v>
      </c>
      <c r="P72" s="502">
        <v>0</v>
      </c>
      <c r="Q72" s="503">
        <v>0</v>
      </c>
      <c r="R72" s="504">
        <v>0</v>
      </c>
      <c r="S72" s="505">
        <f>((R72/K72)-1)*100</f>
        <v>-100</v>
      </c>
    </row>
    <row r="73" spans="1:21" s="506" customFormat="1" ht="20.100000000000001" customHeight="1">
      <c r="A73" s="550" t="s">
        <v>651</v>
      </c>
      <c r="B73" s="498" t="s">
        <v>1119</v>
      </c>
      <c r="C73" s="499" t="s">
        <v>1471</v>
      </c>
      <c r="D73" s="500" t="s">
        <v>136</v>
      </c>
      <c r="E73" s="501">
        <v>0</v>
      </c>
      <c r="F73" s="502">
        <v>0</v>
      </c>
      <c r="G73" s="502">
        <v>0</v>
      </c>
      <c r="H73" s="502">
        <v>0</v>
      </c>
      <c r="I73" s="502">
        <v>0</v>
      </c>
      <c r="J73" s="503">
        <v>0.03</v>
      </c>
      <c r="K73" s="504">
        <v>0.03</v>
      </c>
      <c r="L73" s="501">
        <v>0</v>
      </c>
      <c r="M73" s="502">
        <v>0</v>
      </c>
      <c r="N73" s="502">
        <v>0</v>
      </c>
      <c r="O73" s="502">
        <v>0</v>
      </c>
      <c r="P73" s="502">
        <v>0</v>
      </c>
      <c r="Q73" s="503">
        <v>0</v>
      </c>
      <c r="R73" s="504">
        <v>0</v>
      </c>
      <c r="S73" s="505">
        <f>((R73/K73)-1)*100</f>
        <v>-100</v>
      </c>
    </row>
    <row r="74" spans="1:21" s="554" customFormat="1" ht="20.100000000000001" customHeight="1">
      <c r="A74" s="552"/>
      <c r="B74" s="546"/>
      <c r="C74" s="547"/>
      <c r="D74" s="520"/>
      <c r="E74" s="521"/>
      <c r="F74" s="522"/>
      <c r="G74" s="522"/>
      <c r="H74" s="522"/>
      <c r="I74" s="522"/>
      <c r="J74" s="523"/>
      <c r="K74" s="524"/>
      <c r="L74" s="521"/>
      <c r="M74" s="522"/>
      <c r="N74" s="522"/>
      <c r="O74" s="522"/>
      <c r="P74" s="522"/>
      <c r="Q74" s="523"/>
      <c r="R74" s="524"/>
      <c r="S74" s="525"/>
      <c r="T74" s="526"/>
      <c r="U74" s="527"/>
    </row>
    <row r="75" spans="1:21" s="448" customFormat="1" ht="20.100000000000001" customHeight="1">
      <c r="A75" s="584" t="s">
        <v>265</v>
      </c>
      <c r="B75" s="585"/>
      <c r="C75" s="491"/>
      <c r="D75" s="492"/>
      <c r="E75" s="530">
        <f>SUM(E69:E74)</f>
        <v>0</v>
      </c>
      <c r="F75" s="531">
        <f>SUM(F69:F74)</f>
        <v>0.18</v>
      </c>
      <c r="G75" s="531">
        <f t="shared" ref="G75:Q75" si="14">SUM(G69:G74)</f>
        <v>0</v>
      </c>
      <c r="H75" s="531">
        <f t="shared" si="14"/>
        <v>0</v>
      </c>
      <c r="I75" s="531">
        <f t="shared" si="14"/>
        <v>0</v>
      </c>
      <c r="J75" s="531">
        <f t="shared" si="14"/>
        <v>1.1200000000000001</v>
      </c>
      <c r="K75" s="532">
        <f t="shared" si="14"/>
        <v>1.1200000000000001</v>
      </c>
      <c r="L75" s="530">
        <f t="shared" si="14"/>
        <v>0</v>
      </c>
      <c r="M75" s="531">
        <f t="shared" si="14"/>
        <v>0</v>
      </c>
      <c r="N75" s="531">
        <f t="shared" si="14"/>
        <v>0.55000000000000004</v>
      </c>
      <c r="O75" s="531">
        <f t="shared" si="14"/>
        <v>0</v>
      </c>
      <c r="P75" s="531">
        <f t="shared" si="14"/>
        <v>0</v>
      </c>
      <c r="Q75" s="531">
        <f t="shared" si="14"/>
        <v>0.71</v>
      </c>
      <c r="R75" s="532">
        <f>SUM(R69:R74)</f>
        <v>0.71</v>
      </c>
      <c r="S75" s="533">
        <f t="shared" ref="S75" si="15">((R75/K75)-1)*100</f>
        <v>-36.607142857142868</v>
      </c>
    </row>
    <row r="76" spans="1:21" s="527" customFormat="1" ht="20.100000000000001" customHeight="1">
      <c r="A76" s="586"/>
      <c r="B76" s="587"/>
      <c r="C76" s="587"/>
      <c r="D76" s="588"/>
      <c r="E76" s="589"/>
      <c r="F76" s="589"/>
      <c r="G76" s="589"/>
      <c r="H76" s="589"/>
      <c r="I76" s="589"/>
      <c r="J76" s="590"/>
      <c r="K76" s="589"/>
      <c r="L76" s="589"/>
      <c r="M76" s="589"/>
      <c r="N76" s="589"/>
      <c r="O76" s="589"/>
      <c r="P76" s="589"/>
      <c r="Q76" s="590"/>
      <c r="R76" s="589"/>
      <c r="S76" s="591"/>
    </row>
    <row r="77" spans="1:21" s="478" customFormat="1" ht="20.100000000000001" customHeight="1">
      <c r="A77" s="473"/>
      <c r="B77" s="474"/>
      <c r="C77" s="475"/>
      <c r="D77" s="476"/>
      <c r="E77" s="592" t="s">
        <v>1467</v>
      </c>
      <c r="F77" s="593"/>
      <c r="G77" s="593"/>
      <c r="H77" s="593"/>
      <c r="I77" s="593"/>
      <c r="J77" s="594"/>
      <c r="K77" s="595"/>
      <c r="L77" s="592" t="s">
        <v>1468</v>
      </c>
      <c r="M77" s="593"/>
      <c r="N77" s="593"/>
      <c r="O77" s="593"/>
      <c r="P77" s="593"/>
      <c r="Q77" s="594"/>
      <c r="R77" s="595"/>
      <c r="S77" s="477"/>
    </row>
    <row r="78" spans="1:21" s="478" customFormat="1" ht="20.100000000000001" customHeight="1">
      <c r="A78" s="473" t="s">
        <v>1469</v>
      </c>
      <c r="B78" s="474" t="s">
        <v>57</v>
      </c>
      <c r="C78" s="475" t="s">
        <v>1470</v>
      </c>
      <c r="D78" s="476" t="s">
        <v>1167</v>
      </c>
      <c r="E78" s="541" t="s">
        <v>1474</v>
      </c>
      <c r="F78" s="484" t="s">
        <v>1475</v>
      </c>
      <c r="G78" s="484" t="s">
        <v>1476</v>
      </c>
      <c r="H78" s="484" t="s">
        <v>1477</v>
      </c>
      <c r="I78" s="484" t="s">
        <v>1478</v>
      </c>
      <c r="J78" s="542" t="s">
        <v>1406</v>
      </c>
      <c r="K78" s="485" t="s">
        <v>1473</v>
      </c>
      <c r="L78" s="541" t="s">
        <v>1405</v>
      </c>
      <c r="M78" s="484" t="s">
        <v>1383</v>
      </c>
      <c r="N78" s="484" t="s">
        <v>1476</v>
      </c>
      <c r="O78" s="484" t="s">
        <v>1477</v>
      </c>
      <c r="P78" s="484" t="s">
        <v>1478</v>
      </c>
      <c r="Q78" s="542" t="s">
        <v>1406</v>
      </c>
      <c r="R78" s="485" t="s">
        <v>1473</v>
      </c>
      <c r="S78" s="487" t="s">
        <v>1140</v>
      </c>
    </row>
    <row r="79" spans="1:21" s="527" customFormat="1" ht="20.100000000000001" customHeight="1">
      <c r="A79" s="596" t="s">
        <v>864</v>
      </c>
      <c r="B79" s="597" t="s">
        <v>875</v>
      </c>
      <c r="C79" s="547"/>
      <c r="D79" s="520"/>
      <c r="E79" s="521"/>
      <c r="F79" s="522"/>
      <c r="G79" s="522"/>
      <c r="H79" s="522"/>
      <c r="I79" s="522"/>
      <c r="J79" s="523"/>
      <c r="K79" s="524"/>
      <c r="L79" s="548"/>
      <c r="M79" s="548"/>
      <c r="N79" s="548"/>
      <c r="O79" s="548"/>
      <c r="P79" s="548"/>
      <c r="Q79" s="549"/>
      <c r="R79" s="538"/>
      <c r="S79" s="505"/>
      <c r="T79" s="526"/>
    </row>
    <row r="80" spans="1:21" s="527" customFormat="1" ht="20.100000000000001" customHeight="1">
      <c r="A80" s="545" t="s">
        <v>867</v>
      </c>
      <c r="B80" s="546" t="s">
        <v>870</v>
      </c>
      <c r="C80" s="547" t="s">
        <v>1472</v>
      </c>
      <c r="D80" s="520" t="s">
        <v>873</v>
      </c>
      <c r="E80" s="501">
        <v>0</v>
      </c>
      <c r="F80" s="501">
        <v>0</v>
      </c>
      <c r="G80" s="501">
        <v>0.05</v>
      </c>
      <c r="H80" s="501">
        <v>0</v>
      </c>
      <c r="I80" s="501">
        <v>0.05</v>
      </c>
      <c r="J80" s="501">
        <v>0</v>
      </c>
      <c r="K80" s="501">
        <v>0.05</v>
      </c>
      <c r="L80" s="501">
        <v>0</v>
      </c>
      <c r="M80" s="501">
        <v>0</v>
      </c>
      <c r="N80" s="501">
        <v>0</v>
      </c>
      <c r="O80" s="501">
        <v>0</v>
      </c>
      <c r="P80" s="501">
        <v>0</v>
      </c>
      <c r="Q80" s="501">
        <v>0</v>
      </c>
      <c r="R80" s="501">
        <v>0</v>
      </c>
      <c r="S80" s="505">
        <f t="shared" ref="S80:S82" si="16">((R80/K80)-1)*100</f>
        <v>-100</v>
      </c>
      <c r="T80" s="526"/>
    </row>
    <row r="81" spans="1:20" s="527" customFormat="1" ht="20.100000000000001" customHeight="1">
      <c r="A81" s="545"/>
      <c r="B81" s="546"/>
      <c r="C81" s="547"/>
      <c r="D81" s="520"/>
      <c r="E81" s="521"/>
      <c r="F81" s="522"/>
      <c r="G81" s="522"/>
      <c r="H81" s="522"/>
      <c r="I81" s="522"/>
      <c r="J81" s="523"/>
      <c r="K81" s="524"/>
      <c r="L81" s="548"/>
      <c r="M81" s="548"/>
      <c r="N81" s="548"/>
      <c r="O81" s="548"/>
      <c r="P81" s="548"/>
      <c r="Q81" s="549"/>
      <c r="R81" s="538"/>
      <c r="S81" s="505"/>
      <c r="T81" s="526"/>
    </row>
    <row r="82" spans="1:20" s="527" customFormat="1" ht="20.100000000000001" customHeight="1">
      <c r="A82" s="596" t="s">
        <v>1141</v>
      </c>
      <c r="B82" s="597"/>
      <c r="C82" s="547"/>
      <c r="D82" s="520"/>
      <c r="E82" s="501">
        <f>SUM(E80)</f>
        <v>0</v>
      </c>
      <c r="F82" s="501">
        <f t="shared" ref="F82:R82" si="17">SUM(F80)</f>
        <v>0</v>
      </c>
      <c r="G82" s="501">
        <f t="shared" si="17"/>
        <v>0.05</v>
      </c>
      <c r="H82" s="501">
        <f t="shared" si="17"/>
        <v>0</v>
      </c>
      <c r="I82" s="501">
        <f t="shared" si="17"/>
        <v>0.05</v>
      </c>
      <c r="J82" s="501">
        <f t="shared" si="17"/>
        <v>0</v>
      </c>
      <c r="K82" s="501">
        <f t="shared" si="17"/>
        <v>0.05</v>
      </c>
      <c r="L82" s="501">
        <f t="shared" si="17"/>
        <v>0</v>
      </c>
      <c r="M82" s="501">
        <f t="shared" si="17"/>
        <v>0</v>
      </c>
      <c r="N82" s="501">
        <f t="shared" si="17"/>
        <v>0</v>
      </c>
      <c r="O82" s="501">
        <f t="shared" si="17"/>
        <v>0</v>
      </c>
      <c r="P82" s="501">
        <f t="shared" si="17"/>
        <v>0</v>
      </c>
      <c r="Q82" s="501">
        <f t="shared" si="17"/>
        <v>0</v>
      </c>
      <c r="R82" s="501">
        <f t="shared" si="17"/>
        <v>0</v>
      </c>
      <c r="S82" s="505">
        <f t="shared" si="16"/>
        <v>-100</v>
      </c>
      <c r="T82" s="526"/>
    </row>
    <row r="83" spans="1:20" s="527" customFormat="1" ht="20.100000000000001" customHeight="1">
      <c r="A83" s="557"/>
      <c r="B83" s="558"/>
      <c r="C83" s="559"/>
      <c r="D83" s="520"/>
      <c r="E83" s="538"/>
      <c r="F83" s="538"/>
      <c r="G83" s="538"/>
      <c r="H83" s="538"/>
      <c r="I83" s="538"/>
      <c r="J83" s="539"/>
      <c r="K83" s="538"/>
      <c r="L83" s="538"/>
      <c r="M83" s="538"/>
      <c r="N83" s="538"/>
      <c r="O83" s="538"/>
      <c r="P83" s="538"/>
      <c r="Q83" s="539"/>
      <c r="R83" s="538"/>
      <c r="S83" s="540"/>
      <c r="T83" s="526"/>
    </row>
    <row r="84" spans="1:20" s="448" customFormat="1" ht="20.100000000000001" customHeight="1">
      <c r="A84" s="1381" t="s">
        <v>266</v>
      </c>
      <c r="B84" s="1382"/>
      <c r="C84" s="1382"/>
      <c r="D84" s="1383"/>
      <c r="E84" s="598">
        <f>SUM(E11:E82)/2</f>
        <v>0</v>
      </c>
      <c r="F84" s="599">
        <f>SUM(F11:F82)/2</f>
        <v>7.5299999999999994</v>
      </c>
      <c r="G84" s="599">
        <f t="shared" ref="G84:Q84" si="18">SUM(G11:G82)/2</f>
        <v>6.0000000000000005E-2</v>
      </c>
      <c r="H84" s="599">
        <f t="shared" si="18"/>
        <v>0</v>
      </c>
      <c r="I84" s="599">
        <f t="shared" si="18"/>
        <v>0.1</v>
      </c>
      <c r="J84" s="599">
        <f t="shared" si="18"/>
        <v>79.260000000000005</v>
      </c>
      <c r="K84" s="600">
        <f t="shared" si="18"/>
        <v>79.360000000000014</v>
      </c>
      <c r="L84" s="601">
        <f t="shared" si="18"/>
        <v>0.03</v>
      </c>
      <c r="M84" s="602">
        <f t="shared" si="18"/>
        <v>4.8</v>
      </c>
      <c r="N84" s="602">
        <f t="shared" si="18"/>
        <v>2.06</v>
      </c>
      <c r="O84" s="602">
        <f t="shared" si="18"/>
        <v>0</v>
      </c>
      <c r="P84" s="602">
        <f t="shared" si="18"/>
        <v>0</v>
      </c>
      <c r="Q84" s="602">
        <f t="shared" si="18"/>
        <v>58.1</v>
      </c>
      <c r="R84" s="603">
        <f>SUM(R11:R82)/2</f>
        <v>58.1</v>
      </c>
      <c r="S84" s="604">
        <f>((R84/K84)-1)*100</f>
        <v>-26.789314516129046</v>
      </c>
    </row>
    <row r="85" spans="1:20" s="448" customFormat="1" ht="20.100000000000001" customHeight="1">
      <c r="A85" s="1381" t="s">
        <v>267</v>
      </c>
      <c r="B85" s="1382"/>
      <c r="C85" s="1382"/>
      <c r="D85" s="1383"/>
      <c r="E85" s="598">
        <v>0.01</v>
      </c>
      <c r="F85" s="599">
        <v>7.51</v>
      </c>
      <c r="G85" s="599">
        <v>0.06</v>
      </c>
      <c r="H85" s="599">
        <v>0</v>
      </c>
      <c r="I85" s="599">
        <v>0.09</v>
      </c>
      <c r="J85" s="599">
        <v>79.28</v>
      </c>
      <c r="K85" s="600">
        <f>SUM(I85:J85)</f>
        <v>79.37</v>
      </c>
      <c r="L85" s="605">
        <v>0.03</v>
      </c>
      <c r="M85" s="599">
        <v>4.78</v>
      </c>
      <c r="N85" s="606">
        <v>2.06</v>
      </c>
      <c r="O85" s="606">
        <v>0</v>
      </c>
      <c r="P85" s="606">
        <v>0</v>
      </c>
      <c r="Q85" s="606">
        <v>58.1</v>
      </c>
      <c r="R85" s="600">
        <f>SUM(P85:Q85)</f>
        <v>58.1</v>
      </c>
      <c r="S85" s="533">
        <f t="shared" ref="S85" si="19">((R85/K85)-1)*100</f>
        <v>-26.798538490613588</v>
      </c>
    </row>
    <row r="86" spans="1:20" s="527" customFormat="1" ht="20.100000000000001" customHeight="1">
      <c r="A86" s="586"/>
      <c r="B86" s="587"/>
      <c r="C86" s="587"/>
      <c r="D86" s="588"/>
      <c r="E86" s="589"/>
      <c r="F86" s="589"/>
      <c r="G86" s="589"/>
      <c r="H86" s="589"/>
      <c r="I86" s="589"/>
      <c r="J86" s="590"/>
      <c r="K86" s="589"/>
      <c r="L86" s="589"/>
      <c r="M86" s="589"/>
      <c r="N86" s="589"/>
      <c r="O86" s="589"/>
      <c r="P86" s="589"/>
      <c r="Q86" s="590"/>
      <c r="R86" s="589"/>
      <c r="S86" s="591"/>
    </row>
    <row r="87" spans="1:20" s="527" customFormat="1" ht="20.100000000000001" customHeight="1">
      <c r="A87" s="586"/>
      <c r="B87" s="587"/>
      <c r="C87" s="587"/>
      <c r="D87" s="588"/>
      <c r="E87" s="589"/>
      <c r="F87" s="589"/>
      <c r="G87" s="589"/>
      <c r="H87" s="589"/>
      <c r="I87" s="589"/>
      <c r="J87" s="590"/>
      <c r="K87" s="589"/>
      <c r="L87" s="589"/>
      <c r="M87" s="589"/>
      <c r="N87" s="589"/>
      <c r="O87" s="589"/>
      <c r="P87" s="589"/>
      <c r="Q87" s="590"/>
      <c r="R87" s="589"/>
      <c r="S87" s="591"/>
    </row>
    <row r="88" spans="1:20" s="527" customFormat="1" ht="20.100000000000001" customHeight="1">
      <c r="A88" s="586"/>
      <c r="B88" s="587"/>
      <c r="C88" s="587"/>
      <c r="D88" s="588"/>
      <c r="E88" s="589"/>
      <c r="F88" s="589"/>
      <c r="G88" s="589"/>
      <c r="H88" s="589"/>
      <c r="I88" s="589"/>
      <c r="J88" s="590"/>
      <c r="K88" s="589"/>
      <c r="L88" s="589"/>
      <c r="M88" s="589"/>
      <c r="N88" s="589"/>
      <c r="O88" s="589"/>
      <c r="P88" s="589"/>
      <c r="Q88" s="590"/>
      <c r="R88" s="589"/>
      <c r="S88" s="591"/>
    </row>
    <row r="89" spans="1:20" s="448" customFormat="1" ht="20.100000000000001" customHeight="1">
      <c r="A89" s="304" t="s">
        <v>268</v>
      </c>
      <c r="B89" s="306" t="s">
        <v>269</v>
      </c>
      <c r="C89" s="464"/>
      <c r="D89" s="465"/>
      <c r="E89" s="466"/>
      <c r="F89" s="466"/>
      <c r="G89" s="466"/>
      <c r="H89" s="466"/>
      <c r="I89" s="466"/>
      <c r="J89" s="466"/>
      <c r="K89" s="466"/>
      <c r="L89" s="466"/>
      <c r="M89" s="466"/>
      <c r="N89" s="466"/>
      <c r="O89" s="466"/>
      <c r="P89" s="466"/>
      <c r="Q89" s="466"/>
      <c r="R89" s="466"/>
      <c r="S89" s="467"/>
    </row>
    <row r="90" spans="1:20" s="611" customFormat="1" ht="20.100000000000001" customHeight="1">
      <c r="A90" s="607"/>
      <c r="B90" s="607"/>
      <c r="C90" s="607"/>
      <c r="D90" s="608"/>
      <c r="E90" s="607"/>
      <c r="F90" s="607"/>
      <c r="G90" s="607"/>
      <c r="H90" s="607"/>
      <c r="I90" s="607"/>
      <c r="J90" s="609"/>
      <c r="K90" s="607"/>
      <c r="L90" s="607"/>
      <c r="M90" s="607"/>
      <c r="N90" s="607"/>
      <c r="O90" s="607"/>
      <c r="P90" s="607"/>
      <c r="Q90" s="609"/>
      <c r="R90" s="607"/>
      <c r="S90" s="610"/>
      <c r="T90" s="587"/>
    </row>
    <row r="91" spans="1:20" s="478" customFormat="1" ht="20.100000000000001" customHeight="1">
      <c r="A91" s="473"/>
      <c r="B91" s="474"/>
      <c r="C91" s="475"/>
      <c r="D91" s="476"/>
      <c r="E91" s="1375" t="s">
        <v>1467</v>
      </c>
      <c r="F91" s="1376"/>
      <c r="G91" s="1376"/>
      <c r="H91" s="1376"/>
      <c r="I91" s="1376"/>
      <c r="J91" s="1376"/>
      <c r="K91" s="1377"/>
      <c r="L91" s="1375" t="s">
        <v>1468</v>
      </c>
      <c r="M91" s="1376"/>
      <c r="N91" s="1376"/>
      <c r="O91" s="1376"/>
      <c r="P91" s="1376"/>
      <c r="Q91" s="1376"/>
      <c r="R91" s="1377"/>
      <c r="S91" s="477"/>
    </row>
    <row r="92" spans="1:20" s="478" customFormat="1" ht="20.100000000000001" customHeight="1">
      <c r="A92" s="473" t="s">
        <v>1469</v>
      </c>
      <c r="B92" s="474" t="s">
        <v>57</v>
      </c>
      <c r="C92" s="475" t="s">
        <v>1470</v>
      </c>
      <c r="D92" s="476" t="s">
        <v>1167</v>
      </c>
      <c r="E92" s="541" t="s">
        <v>1474</v>
      </c>
      <c r="F92" s="484" t="s">
        <v>1475</v>
      </c>
      <c r="G92" s="484" t="s">
        <v>1476</v>
      </c>
      <c r="H92" s="484" t="s">
        <v>1477</v>
      </c>
      <c r="I92" s="484" t="s">
        <v>1478</v>
      </c>
      <c r="J92" s="542" t="s">
        <v>1406</v>
      </c>
      <c r="K92" s="485" t="s">
        <v>1473</v>
      </c>
      <c r="L92" s="541" t="s">
        <v>1405</v>
      </c>
      <c r="M92" s="484" t="s">
        <v>1383</v>
      </c>
      <c r="N92" s="484" t="s">
        <v>1476</v>
      </c>
      <c r="O92" s="484" t="s">
        <v>1477</v>
      </c>
      <c r="P92" s="484" t="s">
        <v>1478</v>
      </c>
      <c r="Q92" s="542" t="s">
        <v>1406</v>
      </c>
      <c r="R92" s="485" t="s">
        <v>1473</v>
      </c>
      <c r="S92" s="487" t="s">
        <v>1140</v>
      </c>
    </row>
    <row r="93" spans="1:20" s="478" customFormat="1" ht="20.100000000000001" customHeight="1">
      <c r="A93" s="489" t="s">
        <v>251</v>
      </c>
      <c r="B93" s="490" t="s">
        <v>62</v>
      </c>
      <c r="C93" s="491" t="s">
        <v>60</v>
      </c>
      <c r="D93" s="492"/>
      <c r="E93" s="493" t="s">
        <v>60</v>
      </c>
      <c r="F93" s="494"/>
      <c r="G93" s="494"/>
      <c r="H93" s="494"/>
      <c r="I93" s="494"/>
      <c r="J93" s="494" t="s">
        <v>60</v>
      </c>
      <c r="K93" s="495"/>
      <c r="L93" s="493" t="s">
        <v>60</v>
      </c>
      <c r="M93" s="494" t="s">
        <v>60</v>
      </c>
      <c r="N93" s="494"/>
      <c r="O93" s="494"/>
      <c r="P93" s="494"/>
      <c r="Q93" s="494"/>
      <c r="R93" s="495" t="s">
        <v>60</v>
      </c>
      <c r="S93" s="496"/>
    </row>
    <row r="94" spans="1:20" s="506" customFormat="1" ht="20.100000000000001" customHeight="1">
      <c r="A94" s="550" t="s">
        <v>144</v>
      </c>
      <c r="B94" s="498" t="s">
        <v>143</v>
      </c>
      <c r="C94" s="499" t="s">
        <v>10</v>
      </c>
      <c r="D94" s="500" t="s">
        <v>124</v>
      </c>
      <c r="E94" s="501">
        <v>0</v>
      </c>
      <c r="F94" s="502">
        <v>1.58</v>
      </c>
      <c r="G94" s="502">
        <v>0</v>
      </c>
      <c r="H94" s="502">
        <v>0</v>
      </c>
      <c r="I94" s="502">
        <v>0</v>
      </c>
      <c r="J94" s="503">
        <v>11.41</v>
      </c>
      <c r="K94" s="504">
        <v>11.41</v>
      </c>
      <c r="L94" s="501">
        <v>0</v>
      </c>
      <c r="M94" s="502">
        <v>1.23</v>
      </c>
      <c r="N94" s="502">
        <v>0</v>
      </c>
      <c r="O94" s="502">
        <v>0</v>
      </c>
      <c r="P94" s="502">
        <v>0</v>
      </c>
      <c r="Q94" s="503">
        <v>9.99</v>
      </c>
      <c r="R94" s="504">
        <v>9.99</v>
      </c>
      <c r="S94" s="505">
        <f t="shared" ref="S94:S115" si="20">((R94/K94)-1)*100</f>
        <v>-12.445223488168278</v>
      </c>
    </row>
    <row r="95" spans="1:20" s="506" customFormat="1" ht="20.100000000000001" customHeight="1">
      <c r="A95" s="550" t="s">
        <v>876</v>
      </c>
      <c r="B95" s="498" t="s">
        <v>877</v>
      </c>
      <c r="C95" s="499" t="s">
        <v>10</v>
      </c>
      <c r="D95" s="500" t="s">
        <v>124</v>
      </c>
      <c r="E95" s="501">
        <v>0</v>
      </c>
      <c r="F95" s="502">
        <v>0.02</v>
      </c>
      <c r="G95" s="502">
        <v>0</v>
      </c>
      <c r="H95" s="502">
        <v>0</v>
      </c>
      <c r="I95" s="502">
        <v>0</v>
      </c>
      <c r="J95" s="503">
        <v>0.02</v>
      </c>
      <c r="K95" s="504">
        <v>0.02</v>
      </c>
      <c r="L95" s="501">
        <v>0</v>
      </c>
      <c r="M95" s="502">
        <v>0.12</v>
      </c>
      <c r="N95" s="502">
        <v>0</v>
      </c>
      <c r="O95" s="502">
        <v>0</v>
      </c>
      <c r="P95" s="502">
        <v>0</v>
      </c>
      <c r="Q95" s="503">
        <v>0.25</v>
      </c>
      <c r="R95" s="504">
        <v>0.25</v>
      </c>
      <c r="S95" s="505">
        <f t="shared" si="20"/>
        <v>1150</v>
      </c>
    </row>
    <row r="96" spans="1:20" s="506" customFormat="1" ht="20.100000000000001" customHeight="1">
      <c r="A96" s="550" t="s">
        <v>652</v>
      </c>
      <c r="B96" s="498" t="s">
        <v>653</v>
      </c>
      <c r="C96" s="499" t="s">
        <v>10</v>
      </c>
      <c r="D96" s="500" t="s">
        <v>124</v>
      </c>
      <c r="E96" s="501">
        <v>0</v>
      </c>
      <c r="F96" s="502">
        <v>0.22</v>
      </c>
      <c r="G96" s="502">
        <v>0</v>
      </c>
      <c r="H96" s="502">
        <v>0</v>
      </c>
      <c r="I96" s="502">
        <v>0</v>
      </c>
      <c r="J96" s="503">
        <v>0.24</v>
      </c>
      <c r="K96" s="504">
        <v>0.24</v>
      </c>
      <c r="L96" s="501">
        <v>0</v>
      </c>
      <c r="M96" s="502">
        <v>0.6</v>
      </c>
      <c r="N96" s="502">
        <v>0</v>
      </c>
      <c r="O96" s="502">
        <v>0</v>
      </c>
      <c r="P96" s="502">
        <v>0.01</v>
      </c>
      <c r="Q96" s="503">
        <v>1.0900000000000001</v>
      </c>
      <c r="R96" s="504">
        <v>1.1000000000000001</v>
      </c>
      <c r="S96" s="505">
        <f t="shared" si="20"/>
        <v>358.33333333333337</v>
      </c>
    </row>
    <row r="97" spans="1:19" s="506" customFormat="1" ht="20.100000000000001" customHeight="1">
      <c r="A97" s="550" t="s">
        <v>878</v>
      </c>
      <c r="B97" s="498" t="s">
        <v>879</v>
      </c>
      <c r="C97" s="499" t="s">
        <v>10</v>
      </c>
      <c r="D97" s="500" t="s">
        <v>124</v>
      </c>
      <c r="E97" s="501">
        <v>0</v>
      </c>
      <c r="F97" s="502">
        <v>0</v>
      </c>
      <c r="G97" s="502">
        <v>0</v>
      </c>
      <c r="H97" s="502">
        <v>0</v>
      </c>
      <c r="I97" s="502">
        <v>0</v>
      </c>
      <c r="J97" s="503">
        <v>0.01</v>
      </c>
      <c r="K97" s="504">
        <v>0.01</v>
      </c>
      <c r="L97" s="501">
        <v>0</v>
      </c>
      <c r="M97" s="502">
        <v>0.05</v>
      </c>
      <c r="N97" s="502">
        <v>0</v>
      </c>
      <c r="O97" s="502">
        <v>0</v>
      </c>
      <c r="P97" s="502">
        <v>0</v>
      </c>
      <c r="Q97" s="503">
        <v>0.12</v>
      </c>
      <c r="R97" s="504">
        <v>0.12</v>
      </c>
      <c r="S97" s="505">
        <f t="shared" si="20"/>
        <v>1100</v>
      </c>
    </row>
    <row r="98" spans="1:19" s="506" customFormat="1" ht="20.100000000000001" customHeight="1">
      <c r="A98" s="550" t="s">
        <v>576</v>
      </c>
      <c r="B98" s="498" t="s">
        <v>577</v>
      </c>
      <c r="C98" s="499" t="s">
        <v>10</v>
      </c>
      <c r="D98" s="500" t="s">
        <v>124</v>
      </c>
      <c r="E98" s="501">
        <v>0</v>
      </c>
      <c r="F98" s="502">
        <v>0</v>
      </c>
      <c r="G98" s="502">
        <v>0</v>
      </c>
      <c r="H98" s="502">
        <v>0</v>
      </c>
      <c r="I98" s="502">
        <v>0</v>
      </c>
      <c r="J98" s="503">
        <v>9.56</v>
      </c>
      <c r="K98" s="504">
        <v>9.56</v>
      </c>
      <c r="L98" s="501">
        <v>0</v>
      </c>
      <c r="M98" s="502">
        <v>0</v>
      </c>
      <c r="N98" s="502">
        <v>0</v>
      </c>
      <c r="O98" s="502">
        <v>0</v>
      </c>
      <c r="P98" s="502">
        <v>0</v>
      </c>
      <c r="Q98" s="503">
        <v>4.03</v>
      </c>
      <c r="R98" s="504">
        <v>4.03</v>
      </c>
      <c r="S98" s="505">
        <f t="shared" si="20"/>
        <v>-57.845188284518834</v>
      </c>
    </row>
    <row r="99" spans="1:19" s="506" customFormat="1" ht="20.100000000000001" customHeight="1">
      <c r="A99" s="550" t="s">
        <v>1253</v>
      </c>
      <c r="B99" s="498" t="s">
        <v>1424</v>
      </c>
      <c r="C99" s="499" t="s">
        <v>10</v>
      </c>
      <c r="D99" s="500" t="s">
        <v>124</v>
      </c>
      <c r="E99" s="501">
        <v>0</v>
      </c>
      <c r="F99" s="502">
        <v>0</v>
      </c>
      <c r="G99" s="502">
        <v>0</v>
      </c>
      <c r="H99" s="502">
        <v>0</v>
      </c>
      <c r="I99" s="502">
        <v>0</v>
      </c>
      <c r="J99" s="503">
        <v>0</v>
      </c>
      <c r="K99" s="504">
        <v>0</v>
      </c>
      <c r="L99" s="501">
        <v>0</v>
      </c>
      <c r="M99" s="502">
        <v>0.1</v>
      </c>
      <c r="N99" s="502">
        <v>0</v>
      </c>
      <c r="O99" s="502">
        <v>0</v>
      </c>
      <c r="P99" s="502">
        <v>0</v>
      </c>
      <c r="Q99" s="503">
        <v>0.02</v>
      </c>
      <c r="R99" s="504">
        <v>0.02</v>
      </c>
      <c r="S99" s="507" t="e">
        <f t="shared" si="20"/>
        <v>#DIV/0!</v>
      </c>
    </row>
    <row r="100" spans="1:19" s="506" customFormat="1" ht="20.100000000000001" customHeight="1">
      <c r="A100" s="550" t="s">
        <v>68</v>
      </c>
      <c r="B100" s="498" t="s">
        <v>142</v>
      </c>
      <c r="C100" s="499" t="s">
        <v>10</v>
      </c>
      <c r="D100" s="500" t="s">
        <v>124</v>
      </c>
      <c r="E100" s="501">
        <v>0</v>
      </c>
      <c r="F100" s="502">
        <v>0.9</v>
      </c>
      <c r="G100" s="502">
        <v>0</v>
      </c>
      <c r="H100" s="502">
        <v>0</v>
      </c>
      <c r="I100" s="502">
        <v>3.08</v>
      </c>
      <c r="J100" s="503">
        <v>16.12</v>
      </c>
      <c r="K100" s="504">
        <v>19.200000000000003</v>
      </c>
      <c r="L100" s="501">
        <v>0</v>
      </c>
      <c r="M100" s="502">
        <v>1.73</v>
      </c>
      <c r="N100" s="502">
        <v>0</v>
      </c>
      <c r="O100" s="502">
        <v>0</v>
      </c>
      <c r="P100" s="502">
        <v>2.0099999999999998</v>
      </c>
      <c r="Q100" s="503">
        <v>13.96</v>
      </c>
      <c r="R100" s="504">
        <v>15.97</v>
      </c>
      <c r="S100" s="505">
        <f t="shared" si="20"/>
        <v>-16.822916666666675</v>
      </c>
    </row>
    <row r="101" spans="1:19" s="506" customFormat="1" ht="20.100000000000001" customHeight="1">
      <c r="A101" s="550" t="s">
        <v>882</v>
      </c>
      <c r="B101" s="498" t="s">
        <v>883</v>
      </c>
      <c r="C101" s="499" t="s">
        <v>10</v>
      </c>
      <c r="D101" s="500" t="s">
        <v>124</v>
      </c>
      <c r="E101" s="501">
        <v>0</v>
      </c>
      <c r="F101" s="502">
        <v>0.54</v>
      </c>
      <c r="G101" s="502">
        <v>0</v>
      </c>
      <c r="H101" s="502">
        <v>0</v>
      </c>
      <c r="I101" s="502">
        <v>0</v>
      </c>
      <c r="J101" s="503">
        <v>5.07</v>
      </c>
      <c r="K101" s="504">
        <v>5.07</v>
      </c>
      <c r="L101" s="501">
        <v>0</v>
      </c>
      <c r="M101" s="502">
        <v>0.91</v>
      </c>
      <c r="N101" s="502">
        <v>0</v>
      </c>
      <c r="O101" s="502">
        <v>0</v>
      </c>
      <c r="P101" s="502">
        <v>0</v>
      </c>
      <c r="Q101" s="503">
        <v>7.44</v>
      </c>
      <c r="R101" s="504">
        <v>7.44</v>
      </c>
      <c r="S101" s="505">
        <f t="shared" si="20"/>
        <v>46.745562130177511</v>
      </c>
    </row>
    <row r="102" spans="1:19" s="506" customFormat="1" ht="20.100000000000001" customHeight="1">
      <c r="A102" s="550" t="s">
        <v>886</v>
      </c>
      <c r="B102" s="498" t="s">
        <v>887</v>
      </c>
      <c r="C102" s="499" t="s">
        <v>10</v>
      </c>
      <c r="D102" s="500" t="s">
        <v>124</v>
      </c>
      <c r="E102" s="501">
        <v>0</v>
      </c>
      <c r="F102" s="502">
        <v>0.23</v>
      </c>
      <c r="G102" s="502">
        <v>0</v>
      </c>
      <c r="H102" s="502">
        <v>0</v>
      </c>
      <c r="I102" s="502">
        <v>0</v>
      </c>
      <c r="J102" s="503">
        <v>3.03</v>
      </c>
      <c r="K102" s="504">
        <v>3.03</v>
      </c>
      <c r="L102" s="501">
        <v>0</v>
      </c>
      <c r="M102" s="502">
        <v>0.52</v>
      </c>
      <c r="N102" s="502">
        <v>0</v>
      </c>
      <c r="O102" s="502">
        <v>0</v>
      </c>
      <c r="P102" s="502">
        <v>0</v>
      </c>
      <c r="Q102" s="503">
        <v>4.8600000000000003</v>
      </c>
      <c r="R102" s="504">
        <v>4.8600000000000003</v>
      </c>
      <c r="S102" s="505">
        <f t="shared" si="20"/>
        <v>60.396039603960425</v>
      </c>
    </row>
    <row r="103" spans="1:19" s="506" customFormat="1" ht="20.100000000000001" customHeight="1">
      <c r="A103" s="550" t="s">
        <v>654</v>
      </c>
      <c r="B103" s="498" t="s">
        <v>655</v>
      </c>
      <c r="C103" s="499" t="s">
        <v>10</v>
      </c>
      <c r="D103" s="500" t="s">
        <v>124</v>
      </c>
      <c r="E103" s="501">
        <v>0</v>
      </c>
      <c r="F103" s="502">
        <v>0</v>
      </c>
      <c r="G103" s="502">
        <v>0</v>
      </c>
      <c r="H103" s="502">
        <v>0</v>
      </c>
      <c r="I103" s="502">
        <v>0.99</v>
      </c>
      <c r="J103" s="503">
        <v>1.1100000000000001</v>
      </c>
      <c r="K103" s="504">
        <v>2.1</v>
      </c>
      <c r="L103" s="501">
        <v>0</v>
      </c>
      <c r="M103" s="502">
        <v>0</v>
      </c>
      <c r="N103" s="502">
        <v>0</v>
      </c>
      <c r="O103" s="502">
        <v>0</v>
      </c>
      <c r="P103" s="502">
        <v>0.6</v>
      </c>
      <c r="Q103" s="503">
        <v>0.53</v>
      </c>
      <c r="R103" s="504">
        <v>1.1299999999999999</v>
      </c>
      <c r="S103" s="505">
        <f t="shared" si="20"/>
        <v>-46.19047619047619</v>
      </c>
    </row>
    <row r="104" spans="1:19" s="506" customFormat="1" ht="20.100000000000001" customHeight="1">
      <c r="A104" s="550" t="s">
        <v>605</v>
      </c>
      <c r="B104" s="498" t="s">
        <v>606</v>
      </c>
      <c r="C104" s="499" t="s">
        <v>10</v>
      </c>
      <c r="D104" s="500" t="s">
        <v>124</v>
      </c>
      <c r="E104" s="501">
        <v>0.01</v>
      </c>
      <c r="F104" s="502">
        <v>0.48</v>
      </c>
      <c r="G104" s="502">
        <v>0</v>
      </c>
      <c r="H104" s="502">
        <v>0</v>
      </c>
      <c r="I104" s="502">
        <v>0</v>
      </c>
      <c r="J104" s="503">
        <v>25.77</v>
      </c>
      <c r="K104" s="504">
        <v>25.77</v>
      </c>
      <c r="L104" s="501">
        <v>0.01</v>
      </c>
      <c r="M104" s="502">
        <v>0.9</v>
      </c>
      <c r="N104" s="502">
        <v>0</v>
      </c>
      <c r="O104" s="502">
        <v>0</v>
      </c>
      <c r="P104" s="502">
        <v>0</v>
      </c>
      <c r="Q104" s="503">
        <v>17.489999999999998</v>
      </c>
      <c r="R104" s="504">
        <v>17.489999999999998</v>
      </c>
      <c r="S104" s="505">
        <f t="shared" si="20"/>
        <v>-32.130384167636791</v>
      </c>
    </row>
    <row r="105" spans="1:19" s="506" customFormat="1" ht="20.100000000000001" customHeight="1">
      <c r="A105" s="550" t="s">
        <v>422</v>
      </c>
      <c r="B105" s="498" t="s">
        <v>534</v>
      </c>
      <c r="C105" s="499" t="s">
        <v>10</v>
      </c>
      <c r="D105" s="500" t="s">
        <v>124</v>
      </c>
      <c r="E105" s="501">
        <v>0</v>
      </c>
      <c r="F105" s="502">
        <v>0</v>
      </c>
      <c r="G105" s="502">
        <v>0</v>
      </c>
      <c r="H105" s="502">
        <v>0</v>
      </c>
      <c r="I105" s="502">
        <v>0</v>
      </c>
      <c r="J105" s="503">
        <v>8.3800000000000008</v>
      </c>
      <c r="K105" s="504">
        <v>8.3800000000000008</v>
      </c>
      <c r="L105" s="501">
        <v>0</v>
      </c>
      <c r="M105" s="502">
        <v>0</v>
      </c>
      <c r="N105" s="502">
        <v>0</v>
      </c>
      <c r="O105" s="502">
        <v>0</v>
      </c>
      <c r="P105" s="502">
        <v>0</v>
      </c>
      <c r="Q105" s="503">
        <v>3.48</v>
      </c>
      <c r="R105" s="504">
        <v>3.48</v>
      </c>
      <c r="S105" s="505">
        <f t="shared" si="20"/>
        <v>-58.472553699284013</v>
      </c>
    </row>
    <row r="106" spans="1:19" s="506" customFormat="1" ht="20.100000000000001" customHeight="1">
      <c r="A106" s="550" t="s">
        <v>600</v>
      </c>
      <c r="B106" s="498" t="s">
        <v>601</v>
      </c>
      <c r="C106" s="499" t="s">
        <v>10</v>
      </c>
      <c r="D106" s="500" t="s">
        <v>124</v>
      </c>
      <c r="E106" s="501">
        <v>0</v>
      </c>
      <c r="F106" s="502">
        <v>0.66</v>
      </c>
      <c r="G106" s="502">
        <v>0</v>
      </c>
      <c r="H106" s="502">
        <v>0</v>
      </c>
      <c r="I106" s="502">
        <v>0</v>
      </c>
      <c r="J106" s="503">
        <v>8.68</v>
      </c>
      <c r="K106" s="504">
        <v>8.68</v>
      </c>
      <c r="L106" s="501">
        <v>0</v>
      </c>
      <c r="M106" s="502">
        <v>0.52</v>
      </c>
      <c r="N106" s="502">
        <v>0</v>
      </c>
      <c r="O106" s="502">
        <v>0</v>
      </c>
      <c r="P106" s="502">
        <v>0</v>
      </c>
      <c r="Q106" s="503">
        <v>5.37</v>
      </c>
      <c r="R106" s="504">
        <v>5.37</v>
      </c>
      <c r="S106" s="505">
        <f t="shared" si="20"/>
        <v>-38.133640552995388</v>
      </c>
    </row>
    <row r="107" spans="1:19" s="506" customFormat="1" ht="20.100000000000001" customHeight="1">
      <c r="A107" s="550" t="s">
        <v>656</v>
      </c>
      <c r="B107" s="498" t="s">
        <v>657</v>
      </c>
      <c r="C107" s="499" t="s">
        <v>10</v>
      </c>
      <c r="D107" s="500" t="s">
        <v>124</v>
      </c>
      <c r="E107" s="501">
        <v>0</v>
      </c>
      <c r="F107" s="502">
        <v>0.21</v>
      </c>
      <c r="G107" s="502">
        <v>0</v>
      </c>
      <c r="H107" s="502">
        <v>0</v>
      </c>
      <c r="I107" s="502">
        <v>0</v>
      </c>
      <c r="J107" s="503">
        <v>0.39</v>
      </c>
      <c r="K107" s="504">
        <v>0.39</v>
      </c>
      <c r="L107" s="501">
        <v>0</v>
      </c>
      <c r="M107" s="502">
        <v>0.16</v>
      </c>
      <c r="N107" s="502">
        <v>0</v>
      </c>
      <c r="O107" s="502">
        <v>0</v>
      </c>
      <c r="P107" s="502">
        <v>0.02</v>
      </c>
      <c r="Q107" s="503">
        <v>1.63</v>
      </c>
      <c r="R107" s="504">
        <v>1.65</v>
      </c>
      <c r="S107" s="505">
        <f t="shared" si="20"/>
        <v>323.07692307692309</v>
      </c>
    </row>
    <row r="108" spans="1:19" s="506" customFormat="1" ht="20.100000000000001" customHeight="1">
      <c r="A108" s="550" t="s">
        <v>1</v>
      </c>
      <c r="B108" s="498" t="s">
        <v>141</v>
      </c>
      <c r="C108" s="499" t="s">
        <v>10</v>
      </c>
      <c r="D108" s="500" t="s">
        <v>124</v>
      </c>
      <c r="E108" s="501">
        <v>0</v>
      </c>
      <c r="F108" s="502">
        <v>3.16</v>
      </c>
      <c r="G108" s="502">
        <v>0</v>
      </c>
      <c r="H108" s="502">
        <v>0</v>
      </c>
      <c r="I108" s="502">
        <v>0</v>
      </c>
      <c r="J108" s="503">
        <v>58.24</v>
      </c>
      <c r="K108" s="504">
        <v>58.24</v>
      </c>
      <c r="L108" s="501">
        <v>0.02</v>
      </c>
      <c r="M108" s="502">
        <v>4.5199999999999996</v>
      </c>
      <c r="N108" s="502">
        <v>0</v>
      </c>
      <c r="O108" s="502">
        <v>0</v>
      </c>
      <c r="P108" s="502">
        <v>0</v>
      </c>
      <c r="Q108" s="503">
        <v>57.78</v>
      </c>
      <c r="R108" s="504">
        <v>57.78</v>
      </c>
      <c r="S108" s="505">
        <f t="shared" si="20"/>
        <v>-0.78983516483516203</v>
      </c>
    </row>
    <row r="109" spans="1:19" s="506" customFormat="1" ht="20.100000000000001" customHeight="1">
      <c r="A109" s="550" t="s">
        <v>41</v>
      </c>
      <c r="B109" s="612" t="s">
        <v>140</v>
      </c>
      <c r="C109" s="499" t="s">
        <v>10</v>
      </c>
      <c r="D109" s="500" t="s">
        <v>124</v>
      </c>
      <c r="E109" s="501">
        <v>0.03</v>
      </c>
      <c r="F109" s="502">
        <v>5.25</v>
      </c>
      <c r="G109" s="502">
        <v>0</v>
      </c>
      <c r="H109" s="502">
        <v>0</v>
      </c>
      <c r="I109" s="502">
        <v>0</v>
      </c>
      <c r="J109" s="503">
        <v>51.18</v>
      </c>
      <c r="K109" s="504">
        <v>51.18</v>
      </c>
      <c r="L109" s="501">
        <v>0</v>
      </c>
      <c r="M109" s="502">
        <v>4.25</v>
      </c>
      <c r="N109" s="502">
        <v>0</v>
      </c>
      <c r="O109" s="502">
        <v>0</v>
      </c>
      <c r="P109" s="502">
        <v>0</v>
      </c>
      <c r="Q109" s="503">
        <v>59.64</v>
      </c>
      <c r="R109" s="504">
        <v>59.64</v>
      </c>
      <c r="S109" s="505">
        <f t="shared" si="20"/>
        <v>16.529894490035169</v>
      </c>
    </row>
    <row r="110" spans="1:19" s="506" customFormat="1" ht="20.100000000000001" customHeight="1">
      <c r="A110" s="550" t="s">
        <v>1311</v>
      </c>
      <c r="B110" s="612" t="s">
        <v>1425</v>
      </c>
      <c r="C110" s="499" t="s">
        <v>10</v>
      </c>
      <c r="D110" s="500" t="s">
        <v>124</v>
      </c>
      <c r="E110" s="501">
        <v>0</v>
      </c>
      <c r="F110" s="502">
        <v>0.01</v>
      </c>
      <c r="G110" s="502">
        <v>0</v>
      </c>
      <c r="H110" s="502">
        <v>0</v>
      </c>
      <c r="I110" s="502">
        <v>0</v>
      </c>
      <c r="J110" s="503">
        <v>0.01</v>
      </c>
      <c r="K110" s="504">
        <v>0.01</v>
      </c>
      <c r="L110" s="501">
        <v>0</v>
      </c>
      <c r="M110" s="502">
        <v>0.04</v>
      </c>
      <c r="N110" s="502">
        <v>0</v>
      </c>
      <c r="O110" s="502">
        <v>0</v>
      </c>
      <c r="P110" s="502">
        <v>0</v>
      </c>
      <c r="Q110" s="503">
        <v>7.0000000000000007E-2</v>
      </c>
      <c r="R110" s="504">
        <v>7.0000000000000007E-2</v>
      </c>
      <c r="S110" s="507">
        <f t="shared" si="20"/>
        <v>600.00000000000011</v>
      </c>
    </row>
    <row r="111" spans="1:19" s="506" customFormat="1" ht="20.100000000000001" customHeight="1">
      <c r="A111" s="550" t="s">
        <v>341</v>
      </c>
      <c r="B111" s="498" t="s">
        <v>535</v>
      </c>
      <c r="C111" s="499" t="s">
        <v>10</v>
      </c>
      <c r="D111" s="500" t="s">
        <v>124</v>
      </c>
      <c r="E111" s="501">
        <v>0.01</v>
      </c>
      <c r="F111" s="502">
        <v>0.96</v>
      </c>
      <c r="G111" s="502">
        <v>0</v>
      </c>
      <c r="H111" s="502">
        <v>0</v>
      </c>
      <c r="I111" s="502">
        <v>1.37</v>
      </c>
      <c r="J111" s="503">
        <v>8.36</v>
      </c>
      <c r="K111" s="504">
        <v>9.73</v>
      </c>
      <c r="L111" s="501">
        <v>0</v>
      </c>
      <c r="M111" s="502">
        <v>0.61</v>
      </c>
      <c r="N111" s="502">
        <v>0</v>
      </c>
      <c r="O111" s="502">
        <v>0</v>
      </c>
      <c r="P111" s="502">
        <v>0</v>
      </c>
      <c r="Q111" s="503">
        <v>4.8</v>
      </c>
      <c r="R111" s="504">
        <v>4.8</v>
      </c>
      <c r="S111" s="505">
        <f t="shared" si="20"/>
        <v>-50.668036998972255</v>
      </c>
    </row>
    <row r="112" spans="1:19" s="506" customFormat="1" ht="20.100000000000001" customHeight="1">
      <c r="A112" s="552" t="s">
        <v>43</v>
      </c>
      <c r="B112" s="553" t="s">
        <v>139</v>
      </c>
      <c r="C112" s="547" t="s">
        <v>10</v>
      </c>
      <c r="D112" s="613" t="s">
        <v>124</v>
      </c>
      <c r="E112" s="501">
        <v>0</v>
      </c>
      <c r="F112" s="502">
        <v>0.08</v>
      </c>
      <c r="G112" s="502">
        <v>0</v>
      </c>
      <c r="H112" s="502">
        <v>0</v>
      </c>
      <c r="I112" s="502">
        <v>0</v>
      </c>
      <c r="J112" s="503">
        <v>13.58</v>
      </c>
      <c r="K112" s="504">
        <v>13.58</v>
      </c>
      <c r="L112" s="501">
        <v>0</v>
      </c>
      <c r="M112" s="502">
        <v>0</v>
      </c>
      <c r="N112" s="502">
        <v>0</v>
      </c>
      <c r="O112" s="502">
        <v>0</v>
      </c>
      <c r="P112" s="502">
        <v>0</v>
      </c>
      <c r="Q112" s="503">
        <v>3.75</v>
      </c>
      <c r="R112" s="504">
        <v>3.75</v>
      </c>
      <c r="S112" s="505">
        <f t="shared" si="20"/>
        <v>-72.385861561119285</v>
      </c>
    </row>
    <row r="113" spans="1:20" s="506" customFormat="1" ht="20.100000000000001" customHeight="1">
      <c r="A113" s="552" t="s">
        <v>896</v>
      </c>
      <c r="B113" s="553" t="s">
        <v>897</v>
      </c>
      <c r="C113" s="547" t="s">
        <v>10</v>
      </c>
      <c r="D113" s="613" t="s">
        <v>124</v>
      </c>
      <c r="E113" s="501">
        <v>0</v>
      </c>
      <c r="F113" s="502">
        <v>0.01</v>
      </c>
      <c r="G113" s="502">
        <v>0</v>
      </c>
      <c r="H113" s="502">
        <v>0</v>
      </c>
      <c r="I113" s="502">
        <v>0</v>
      </c>
      <c r="J113" s="503">
        <v>0.13</v>
      </c>
      <c r="K113" s="504">
        <v>0.13</v>
      </c>
      <c r="L113" s="501">
        <v>0</v>
      </c>
      <c r="M113" s="502">
        <v>0</v>
      </c>
      <c r="N113" s="502">
        <v>0</v>
      </c>
      <c r="O113" s="502">
        <v>0</v>
      </c>
      <c r="P113" s="502">
        <v>0</v>
      </c>
      <c r="Q113" s="503">
        <v>0</v>
      </c>
      <c r="R113" s="504">
        <v>0</v>
      </c>
      <c r="S113" s="505">
        <f t="shared" si="20"/>
        <v>-100</v>
      </c>
    </row>
    <row r="114" spans="1:20" s="506" customFormat="1" ht="20.100000000000001" customHeight="1">
      <c r="A114" s="552" t="s">
        <v>658</v>
      </c>
      <c r="B114" s="553" t="s">
        <v>659</v>
      </c>
      <c r="C114" s="547" t="s">
        <v>10</v>
      </c>
      <c r="D114" s="613" t="s">
        <v>124</v>
      </c>
      <c r="E114" s="501">
        <v>0.02</v>
      </c>
      <c r="F114" s="502">
        <v>0.15</v>
      </c>
      <c r="G114" s="502">
        <v>0</v>
      </c>
      <c r="H114" s="502">
        <v>0</v>
      </c>
      <c r="I114" s="502">
        <v>0</v>
      </c>
      <c r="J114" s="503">
        <v>0.15</v>
      </c>
      <c r="K114" s="504">
        <v>0.15</v>
      </c>
      <c r="L114" s="501">
        <v>0.04</v>
      </c>
      <c r="M114" s="502">
        <v>0.62</v>
      </c>
      <c r="N114" s="502">
        <v>0</v>
      </c>
      <c r="O114" s="502">
        <v>0</v>
      </c>
      <c r="P114" s="502">
        <v>0</v>
      </c>
      <c r="Q114" s="503">
        <v>0.94</v>
      </c>
      <c r="R114" s="504">
        <v>0.94</v>
      </c>
      <c r="S114" s="505">
        <f t="shared" si="20"/>
        <v>526.66666666666663</v>
      </c>
    </row>
    <row r="115" spans="1:20" s="506" customFormat="1" ht="20.100000000000001" customHeight="1">
      <c r="A115" s="550" t="s">
        <v>138</v>
      </c>
      <c r="B115" s="498" t="s">
        <v>137</v>
      </c>
      <c r="C115" s="499" t="s">
        <v>10</v>
      </c>
      <c r="D115" s="500" t="s">
        <v>124</v>
      </c>
      <c r="E115" s="501">
        <v>0</v>
      </c>
      <c r="F115" s="502">
        <v>0.57999999999999996</v>
      </c>
      <c r="G115" s="502">
        <v>0</v>
      </c>
      <c r="H115" s="502">
        <v>0</v>
      </c>
      <c r="I115" s="502">
        <v>0</v>
      </c>
      <c r="J115" s="503">
        <v>17</v>
      </c>
      <c r="K115" s="504">
        <v>17</v>
      </c>
      <c r="L115" s="501">
        <v>0</v>
      </c>
      <c r="M115" s="502">
        <v>0.55000000000000004</v>
      </c>
      <c r="N115" s="502">
        <v>0.46</v>
      </c>
      <c r="O115" s="502">
        <v>0</v>
      </c>
      <c r="P115" s="502">
        <v>0</v>
      </c>
      <c r="Q115" s="503">
        <v>8</v>
      </c>
      <c r="R115" s="504">
        <v>8</v>
      </c>
      <c r="S115" s="505">
        <f t="shared" si="20"/>
        <v>-52.941176470588239</v>
      </c>
    </row>
    <row r="116" spans="1:20" s="527" customFormat="1" ht="20.100000000000001" customHeight="1">
      <c r="A116" s="552"/>
      <c r="B116" s="553"/>
      <c r="C116" s="547"/>
      <c r="D116" s="520"/>
      <c r="E116" s="521"/>
      <c r="F116" s="522"/>
      <c r="G116" s="522"/>
      <c r="H116" s="522"/>
      <c r="I116" s="522"/>
      <c r="J116" s="523"/>
      <c r="K116" s="524"/>
      <c r="L116" s="521"/>
      <c r="M116" s="522"/>
      <c r="N116" s="522"/>
      <c r="O116" s="522"/>
      <c r="P116" s="522"/>
      <c r="Q116" s="523"/>
      <c r="R116" s="524"/>
      <c r="S116" s="525"/>
      <c r="T116" s="526"/>
    </row>
    <row r="117" spans="1:20" s="448" customFormat="1" ht="20.100000000000001" customHeight="1">
      <c r="A117" s="528" t="s">
        <v>270</v>
      </c>
      <c r="B117" s="529"/>
      <c r="C117" s="491"/>
      <c r="D117" s="492"/>
      <c r="E117" s="530">
        <f>SUM(E93:E116)</f>
        <v>7.0000000000000007E-2</v>
      </c>
      <c r="F117" s="531">
        <f t="shared" ref="F117:R117" si="21">SUM(F93:F116)</f>
        <v>15.04</v>
      </c>
      <c r="G117" s="531">
        <f t="shared" si="21"/>
        <v>0</v>
      </c>
      <c r="H117" s="531">
        <f t="shared" si="21"/>
        <v>0</v>
      </c>
      <c r="I117" s="531">
        <f t="shared" si="21"/>
        <v>5.44</v>
      </c>
      <c r="J117" s="531">
        <f t="shared" si="21"/>
        <v>238.44</v>
      </c>
      <c r="K117" s="532">
        <f t="shared" si="21"/>
        <v>243.88</v>
      </c>
      <c r="L117" s="530">
        <f t="shared" si="21"/>
        <v>7.0000000000000007E-2</v>
      </c>
      <c r="M117" s="531">
        <f t="shared" si="21"/>
        <v>17.43</v>
      </c>
      <c r="N117" s="531">
        <f t="shared" si="21"/>
        <v>0.46</v>
      </c>
      <c r="O117" s="531">
        <f t="shared" si="21"/>
        <v>0</v>
      </c>
      <c r="P117" s="531">
        <f t="shared" si="21"/>
        <v>2.6399999999999997</v>
      </c>
      <c r="Q117" s="531">
        <f t="shared" si="21"/>
        <v>205.24</v>
      </c>
      <c r="R117" s="532">
        <f t="shared" si="21"/>
        <v>207.88</v>
      </c>
      <c r="S117" s="533">
        <f t="shared" ref="S117" si="22">((R117/K117)-1)*100</f>
        <v>-14.761358044940131</v>
      </c>
    </row>
    <row r="118" spans="1:20" s="527" customFormat="1" ht="20.100000000000001" customHeight="1">
      <c r="A118" s="557"/>
      <c r="B118" s="558"/>
      <c r="C118" s="559"/>
      <c r="D118" s="520"/>
      <c r="E118" s="538"/>
      <c r="F118" s="538"/>
      <c r="G118" s="538"/>
      <c r="H118" s="538"/>
      <c r="I118" s="538"/>
      <c r="J118" s="539"/>
      <c r="K118" s="538"/>
      <c r="L118" s="538"/>
      <c r="M118" s="538"/>
      <c r="N118" s="538"/>
      <c r="O118" s="538"/>
      <c r="P118" s="538"/>
      <c r="Q118" s="539"/>
      <c r="R118" s="538"/>
      <c r="S118" s="540"/>
      <c r="T118" s="526"/>
    </row>
    <row r="119" spans="1:20" s="478" customFormat="1" ht="20.100000000000001" customHeight="1">
      <c r="A119" s="473"/>
      <c r="B119" s="474"/>
      <c r="C119" s="475"/>
      <c r="D119" s="476"/>
      <c r="E119" s="1375" t="s">
        <v>1467</v>
      </c>
      <c r="F119" s="1376"/>
      <c r="G119" s="1376"/>
      <c r="H119" s="1376"/>
      <c r="I119" s="1376"/>
      <c r="J119" s="1376"/>
      <c r="K119" s="1377"/>
      <c r="L119" s="1375" t="s">
        <v>1468</v>
      </c>
      <c r="M119" s="1376"/>
      <c r="N119" s="1376"/>
      <c r="O119" s="1376"/>
      <c r="P119" s="1376"/>
      <c r="Q119" s="1376"/>
      <c r="R119" s="1377"/>
      <c r="S119" s="477"/>
    </row>
    <row r="120" spans="1:20" s="478" customFormat="1" ht="20.100000000000001" customHeight="1">
      <c r="A120" s="473" t="s">
        <v>1469</v>
      </c>
      <c r="B120" s="474" t="s">
        <v>57</v>
      </c>
      <c r="C120" s="475" t="s">
        <v>1470</v>
      </c>
      <c r="D120" s="476" t="s">
        <v>1167</v>
      </c>
      <c r="E120" s="541" t="s">
        <v>1474</v>
      </c>
      <c r="F120" s="484" t="s">
        <v>1475</v>
      </c>
      <c r="G120" s="484" t="s">
        <v>1476</v>
      </c>
      <c r="H120" s="484" t="s">
        <v>1477</v>
      </c>
      <c r="I120" s="484" t="s">
        <v>1478</v>
      </c>
      <c r="J120" s="542" t="s">
        <v>1406</v>
      </c>
      <c r="K120" s="485" t="s">
        <v>1473</v>
      </c>
      <c r="L120" s="541" t="s">
        <v>1405</v>
      </c>
      <c r="M120" s="484" t="s">
        <v>1383</v>
      </c>
      <c r="N120" s="484" t="s">
        <v>1476</v>
      </c>
      <c r="O120" s="484" t="s">
        <v>1477</v>
      </c>
      <c r="P120" s="484" t="s">
        <v>1478</v>
      </c>
      <c r="Q120" s="542" t="s">
        <v>1406</v>
      </c>
      <c r="R120" s="485" t="s">
        <v>1473</v>
      </c>
      <c r="S120" s="487" t="s">
        <v>1140</v>
      </c>
    </row>
    <row r="121" spans="1:20" s="478" customFormat="1" ht="20.100000000000001" customHeight="1">
      <c r="A121" s="543" t="s">
        <v>253</v>
      </c>
      <c r="B121" s="544" t="s">
        <v>254</v>
      </c>
      <c r="C121" s="491" t="s">
        <v>60</v>
      </c>
      <c r="D121" s="492"/>
      <c r="E121" s="493" t="s">
        <v>60</v>
      </c>
      <c r="F121" s="494"/>
      <c r="G121" s="494"/>
      <c r="H121" s="494"/>
      <c r="I121" s="494"/>
      <c r="J121" s="494" t="s">
        <v>60</v>
      </c>
      <c r="K121" s="495"/>
      <c r="L121" s="493" t="s">
        <v>60</v>
      </c>
      <c r="M121" s="494" t="s">
        <v>60</v>
      </c>
      <c r="N121" s="494"/>
      <c r="O121" s="494"/>
      <c r="P121" s="494"/>
      <c r="Q121" s="494"/>
      <c r="R121" s="495" t="s">
        <v>60</v>
      </c>
      <c r="S121" s="496"/>
    </row>
    <row r="122" spans="1:20" s="506" customFormat="1" ht="20.100000000000001" customHeight="1">
      <c r="A122" s="497" t="s">
        <v>578</v>
      </c>
      <c r="B122" s="498" t="s">
        <v>597</v>
      </c>
      <c r="C122" s="499" t="s">
        <v>10</v>
      </c>
      <c r="D122" s="614" t="s">
        <v>127</v>
      </c>
      <c r="E122" s="501">
        <v>0</v>
      </c>
      <c r="F122" s="502">
        <v>0</v>
      </c>
      <c r="G122" s="502">
        <v>0</v>
      </c>
      <c r="H122" s="502">
        <v>0</v>
      </c>
      <c r="I122" s="502">
        <v>0</v>
      </c>
      <c r="J122" s="503">
        <v>4.8</v>
      </c>
      <c r="K122" s="504">
        <v>4.8</v>
      </c>
      <c r="L122" s="501">
        <v>0</v>
      </c>
      <c r="M122" s="502">
        <v>0.59</v>
      </c>
      <c r="N122" s="502">
        <v>0</v>
      </c>
      <c r="O122" s="502">
        <v>0</v>
      </c>
      <c r="P122" s="502">
        <v>0</v>
      </c>
      <c r="Q122" s="503">
        <v>4.07</v>
      </c>
      <c r="R122" s="504">
        <v>4.07</v>
      </c>
      <c r="S122" s="505">
        <f>((R122/K122)-1)*100</f>
        <v>-15.208333333333323</v>
      </c>
    </row>
    <row r="123" spans="1:20" s="506" customFormat="1" ht="20.100000000000001" customHeight="1">
      <c r="A123" s="497" t="s">
        <v>155</v>
      </c>
      <c r="B123" s="498" t="s">
        <v>154</v>
      </c>
      <c r="C123" s="499" t="s">
        <v>10</v>
      </c>
      <c r="D123" s="614" t="s">
        <v>127</v>
      </c>
      <c r="E123" s="501">
        <v>0</v>
      </c>
      <c r="F123" s="502">
        <v>1.57</v>
      </c>
      <c r="G123" s="502">
        <v>0</v>
      </c>
      <c r="H123" s="502">
        <v>0</v>
      </c>
      <c r="I123" s="502">
        <v>0</v>
      </c>
      <c r="J123" s="503">
        <v>11.83</v>
      </c>
      <c r="K123" s="504">
        <v>11.83</v>
      </c>
      <c r="L123" s="501">
        <v>0</v>
      </c>
      <c r="M123" s="502">
        <v>1.03</v>
      </c>
      <c r="N123" s="502">
        <v>0</v>
      </c>
      <c r="O123" s="502">
        <v>0</v>
      </c>
      <c r="P123" s="502">
        <v>0</v>
      </c>
      <c r="Q123" s="503">
        <v>11.78</v>
      </c>
      <c r="R123" s="504">
        <v>11.78</v>
      </c>
      <c r="S123" s="505">
        <f t="shared" ref="S123:S149" si="23">((R123/K123)-1)*100</f>
        <v>-0.42265426880812029</v>
      </c>
    </row>
    <row r="124" spans="1:20" s="506" customFormat="1" ht="20.100000000000001" customHeight="1">
      <c r="A124" s="497" t="s">
        <v>153</v>
      </c>
      <c r="B124" s="498" t="s">
        <v>152</v>
      </c>
      <c r="C124" s="499" t="s">
        <v>10</v>
      </c>
      <c r="D124" s="614" t="s">
        <v>127</v>
      </c>
      <c r="E124" s="501">
        <v>0</v>
      </c>
      <c r="F124" s="502">
        <v>1.69</v>
      </c>
      <c r="G124" s="502">
        <v>0</v>
      </c>
      <c r="H124" s="502">
        <v>0</v>
      </c>
      <c r="I124" s="502">
        <v>0</v>
      </c>
      <c r="J124" s="503">
        <v>30.55</v>
      </c>
      <c r="K124" s="504">
        <v>30.55</v>
      </c>
      <c r="L124" s="501">
        <v>0</v>
      </c>
      <c r="M124" s="502">
        <v>1.92</v>
      </c>
      <c r="N124" s="502">
        <v>0</v>
      </c>
      <c r="O124" s="502">
        <v>0</v>
      </c>
      <c r="P124" s="502">
        <v>0</v>
      </c>
      <c r="Q124" s="503">
        <v>21.88</v>
      </c>
      <c r="R124" s="504">
        <v>21.88</v>
      </c>
      <c r="S124" s="505">
        <f t="shared" si="23"/>
        <v>-28.379705400982004</v>
      </c>
    </row>
    <row r="125" spans="1:20" s="506" customFormat="1" ht="20.100000000000001" customHeight="1">
      <c r="A125" s="497" t="s">
        <v>151</v>
      </c>
      <c r="B125" s="498" t="s">
        <v>150</v>
      </c>
      <c r="C125" s="499" t="s">
        <v>10</v>
      </c>
      <c r="D125" s="614" t="s">
        <v>127</v>
      </c>
      <c r="E125" s="501">
        <v>0.01</v>
      </c>
      <c r="F125" s="502">
        <v>0.32</v>
      </c>
      <c r="G125" s="502">
        <v>0</v>
      </c>
      <c r="H125" s="502">
        <v>0</v>
      </c>
      <c r="I125" s="502">
        <v>0</v>
      </c>
      <c r="J125" s="503">
        <v>4.24</v>
      </c>
      <c r="K125" s="504">
        <v>4.24</v>
      </c>
      <c r="L125" s="501">
        <v>0</v>
      </c>
      <c r="M125" s="502">
        <v>0</v>
      </c>
      <c r="N125" s="502">
        <v>0</v>
      </c>
      <c r="O125" s="502">
        <v>0</v>
      </c>
      <c r="P125" s="502">
        <v>0</v>
      </c>
      <c r="Q125" s="503">
        <v>4.1500000000000004</v>
      </c>
      <c r="R125" s="504">
        <v>4.1500000000000004</v>
      </c>
      <c r="S125" s="505">
        <f t="shared" si="23"/>
        <v>-2.1226415094339535</v>
      </c>
    </row>
    <row r="126" spans="1:20" s="506" customFormat="1" ht="20.100000000000001" customHeight="1">
      <c r="A126" s="497" t="s">
        <v>660</v>
      </c>
      <c r="B126" s="498" t="s">
        <v>661</v>
      </c>
      <c r="C126" s="499" t="s">
        <v>10</v>
      </c>
      <c r="D126" s="614" t="s">
        <v>127</v>
      </c>
      <c r="E126" s="501">
        <v>0</v>
      </c>
      <c r="F126" s="502">
        <v>0.12</v>
      </c>
      <c r="G126" s="502">
        <v>0</v>
      </c>
      <c r="H126" s="502">
        <v>0</v>
      </c>
      <c r="I126" s="502">
        <v>0</v>
      </c>
      <c r="J126" s="503">
        <v>0.16</v>
      </c>
      <c r="K126" s="504">
        <v>0.16</v>
      </c>
      <c r="L126" s="501">
        <v>0</v>
      </c>
      <c r="M126" s="502">
        <v>0.08</v>
      </c>
      <c r="N126" s="502">
        <v>0</v>
      </c>
      <c r="O126" s="502">
        <v>0</v>
      </c>
      <c r="P126" s="502">
        <v>0.01</v>
      </c>
      <c r="Q126" s="503">
        <v>0.45</v>
      </c>
      <c r="R126" s="504">
        <v>0.46</v>
      </c>
      <c r="S126" s="505">
        <f t="shared" si="23"/>
        <v>187.5</v>
      </c>
    </row>
    <row r="127" spans="1:20" s="506" customFormat="1" ht="20.100000000000001" customHeight="1">
      <c r="A127" s="497" t="s">
        <v>13</v>
      </c>
      <c r="B127" s="498" t="s">
        <v>149</v>
      </c>
      <c r="C127" s="499" t="s">
        <v>10</v>
      </c>
      <c r="D127" s="614" t="s">
        <v>127</v>
      </c>
      <c r="E127" s="501">
        <v>0.02</v>
      </c>
      <c r="F127" s="502">
        <v>4.99</v>
      </c>
      <c r="G127" s="502">
        <v>0.04</v>
      </c>
      <c r="H127" s="502">
        <v>0</v>
      </c>
      <c r="I127" s="502">
        <v>0.75</v>
      </c>
      <c r="J127" s="503">
        <v>75.63</v>
      </c>
      <c r="K127" s="504">
        <v>76.38</v>
      </c>
      <c r="L127" s="501">
        <v>0.02</v>
      </c>
      <c r="M127" s="502">
        <v>2.65</v>
      </c>
      <c r="N127" s="502">
        <v>0</v>
      </c>
      <c r="O127" s="502">
        <v>0</v>
      </c>
      <c r="P127" s="502">
        <v>1.9</v>
      </c>
      <c r="Q127" s="503">
        <v>56.07</v>
      </c>
      <c r="R127" s="504">
        <v>57.97</v>
      </c>
      <c r="S127" s="505">
        <f t="shared" si="23"/>
        <v>-24.103168368682905</v>
      </c>
    </row>
    <row r="128" spans="1:20" s="506" customFormat="1" ht="20.100000000000001" customHeight="1">
      <c r="A128" s="497" t="s">
        <v>662</v>
      </c>
      <c r="B128" s="498" t="s">
        <v>663</v>
      </c>
      <c r="C128" s="499" t="s">
        <v>10</v>
      </c>
      <c r="D128" s="614" t="s">
        <v>127</v>
      </c>
      <c r="E128" s="501">
        <v>0</v>
      </c>
      <c r="F128" s="502">
        <v>0.26</v>
      </c>
      <c r="G128" s="502">
        <v>0</v>
      </c>
      <c r="H128" s="502">
        <v>0</v>
      </c>
      <c r="I128" s="502">
        <v>0</v>
      </c>
      <c r="J128" s="503">
        <v>0.28000000000000003</v>
      </c>
      <c r="K128" s="504">
        <v>0.28000000000000003</v>
      </c>
      <c r="L128" s="501">
        <v>0</v>
      </c>
      <c r="M128" s="502">
        <v>0.03</v>
      </c>
      <c r="N128" s="502">
        <v>0</v>
      </c>
      <c r="O128" s="502">
        <v>0</v>
      </c>
      <c r="P128" s="502">
        <v>0.02</v>
      </c>
      <c r="Q128" s="503">
        <v>0.56000000000000005</v>
      </c>
      <c r="R128" s="504">
        <v>0.58000000000000007</v>
      </c>
      <c r="S128" s="505">
        <f t="shared" si="23"/>
        <v>107.14285714285717</v>
      </c>
    </row>
    <row r="129" spans="1:19" s="506" customFormat="1" ht="20.100000000000001" customHeight="1">
      <c r="A129" s="497" t="s">
        <v>664</v>
      </c>
      <c r="B129" s="498" t="s">
        <v>665</v>
      </c>
      <c r="C129" s="499" t="s">
        <v>10</v>
      </c>
      <c r="D129" s="614" t="s">
        <v>127</v>
      </c>
      <c r="E129" s="501">
        <v>0</v>
      </c>
      <c r="F129" s="502">
        <v>0.28000000000000003</v>
      </c>
      <c r="G129" s="502">
        <v>0</v>
      </c>
      <c r="H129" s="502">
        <v>0</v>
      </c>
      <c r="I129" s="502">
        <v>0</v>
      </c>
      <c r="J129" s="503">
        <v>0.5</v>
      </c>
      <c r="K129" s="504">
        <v>0.5</v>
      </c>
      <c r="L129" s="501">
        <v>0.01</v>
      </c>
      <c r="M129" s="502">
        <v>0.35</v>
      </c>
      <c r="N129" s="502">
        <v>0</v>
      </c>
      <c r="O129" s="502">
        <v>0</v>
      </c>
      <c r="P129" s="502">
        <v>0</v>
      </c>
      <c r="Q129" s="503">
        <v>1.46</v>
      </c>
      <c r="R129" s="504">
        <v>1.46</v>
      </c>
      <c r="S129" s="505">
        <f t="shared" si="23"/>
        <v>192</v>
      </c>
    </row>
    <row r="130" spans="1:19" s="506" customFormat="1" ht="20.100000000000001" customHeight="1">
      <c r="A130" s="497" t="s">
        <v>423</v>
      </c>
      <c r="B130" s="498" t="s">
        <v>424</v>
      </c>
      <c r="C130" s="499" t="s">
        <v>10</v>
      </c>
      <c r="D130" s="614" t="s">
        <v>127</v>
      </c>
      <c r="E130" s="501">
        <v>0.01</v>
      </c>
      <c r="F130" s="502">
        <v>0.8</v>
      </c>
      <c r="G130" s="502">
        <v>0</v>
      </c>
      <c r="H130" s="502">
        <v>0</v>
      </c>
      <c r="I130" s="502">
        <v>0.14000000000000001</v>
      </c>
      <c r="J130" s="503">
        <v>6.44</v>
      </c>
      <c r="K130" s="504">
        <v>6.58</v>
      </c>
      <c r="L130" s="501">
        <v>0.01</v>
      </c>
      <c r="M130" s="502">
        <v>0.41</v>
      </c>
      <c r="N130" s="502">
        <v>0</v>
      </c>
      <c r="O130" s="502">
        <v>0</v>
      </c>
      <c r="P130" s="502">
        <v>0</v>
      </c>
      <c r="Q130" s="503">
        <v>1.26</v>
      </c>
      <c r="R130" s="504">
        <v>1.26</v>
      </c>
      <c r="S130" s="505">
        <f t="shared" si="23"/>
        <v>-80.851063829787236</v>
      </c>
    </row>
    <row r="131" spans="1:19" s="506" customFormat="1" ht="20.100000000000001" customHeight="1">
      <c r="A131" s="497" t="s">
        <v>666</v>
      </c>
      <c r="B131" s="498" t="s">
        <v>667</v>
      </c>
      <c r="C131" s="499" t="s">
        <v>10</v>
      </c>
      <c r="D131" s="614" t="s">
        <v>127</v>
      </c>
      <c r="E131" s="501">
        <v>0</v>
      </c>
      <c r="F131" s="502">
        <v>0</v>
      </c>
      <c r="G131" s="502">
        <v>0</v>
      </c>
      <c r="H131" s="502">
        <v>0</v>
      </c>
      <c r="I131" s="502">
        <v>0</v>
      </c>
      <c r="J131" s="503">
        <v>0.52</v>
      </c>
      <c r="K131" s="504">
        <v>0.52</v>
      </c>
      <c r="L131" s="501">
        <v>0</v>
      </c>
      <c r="M131" s="502">
        <v>0</v>
      </c>
      <c r="N131" s="502">
        <v>0</v>
      </c>
      <c r="O131" s="502">
        <v>0</v>
      </c>
      <c r="P131" s="502">
        <v>0</v>
      </c>
      <c r="Q131" s="503">
        <v>0</v>
      </c>
      <c r="R131" s="504">
        <v>0</v>
      </c>
      <c r="S131" s="505">
        <f t="shared" si="23"/>
        <v>-100</v>
      </c>
    </row>
    <row r="132" spans="1:19" s="506" customFormat="1" ht="20.100000000000001" customHeight="1">
      <c r="A132" s="497" t="s">
        <v>1273</v>
      </c>
      <c r="B132" s="498" t="s">
        <v>1419</v>
      </c>
      <c r="C132" s="499" t="s">
        <v>10</v>
      </c>
      <c r="D132" s="614" t="s">
        <v>127</v>
      </c>
      <c r="E132" s="501">
        <v>0</v>
      </c>
      <c r="F132" s="502">
        <v>0</v>
      </c>
      <c r="G132" s="502">
        <v>0</v>
      </c>
      <c r="H132" s="502">
        <v>0</v>
      </c>
      <c r="I132" s="502">
        <v>0</v>
      </c>
      <c r="J132" s="503">
        <v>0</v>
      </c>
      <c r="K132" s="504">
        <v>0</v>
      </c>
      <c r="L132" s="501">
        <v>0</v>
      </c>
      <c r="M132" s="502">
        <v>0</v>
      </c>
      <c r="N132" s="502">
        <v>0</v>
      </c>
      <c r="O132" s="502">
        <v>0</v>
      </c>
      <c r="P132" s="502">
        <v>0</v>
      </c>
      <c r="Q132" s="503">
        <v>2.86</v>
      </c>
      <c r="R132" s="504">
        <v>2.86</v>
      </c>
      <c r="S132" s="507" t="e">
        <f t="shared" si="23"/>
        <v>#DIV/0!</v>
      </c>
    </row>
    <row r="133" spans="1:19" s="506" customFormat="1" ht="20.100000000000001" customHeight="1">
      <c r="A133" s="497" t="s">
        <v>65</v>
      </c>
      <c r="B133" s="498" t="s">
        <v>148</v>
      </c>
      <c r="C133" s="499" t="s">
        <v>10</v>
      </c>
      <c r="D133" s="614" t="s">
        <v>127</v>
      </c>
      <c r="E133" s="501">
        <v>0.12</v>
      </c>
      <c r="F133" s="502">
        <v>5.54</v>
      </c>
      <c r="G133" s="502">
        <v>0</v>
      </c>
      <c r="H133" s="502">
        <v>0.1</v>
      </c>
      <c r="I133" s="502">
        <v>0</v>
      </c>
      <c r="J133" s="503">
        <v>51.48</v>
      </c>
      <c r="K133" s="504">
        <v>51.48</v>
      </c>
      <c r="L133" s="501">
        <v>0.08</v>
      </c>
      <c r="M133" s="502">
        <v>4.7699999999999996</v>
      </c>
      <c r="N133" s="502">
        <v>0</v>
      </c>
      <c r="O133" s="502">
        <v>0</v>
      </c>
      <c r="P133" s="502">
        <v>0</v>
      </c>
      <c r="Q133" s="503">
        <v>56.16</v>
      </c>
      <c r="R133" s="504">
        <v>56.16</v>
      </c>
      <c r="S133" s="505">
        <f t="shared" si="23"/>
        <v>9.0909090909090828</v>
      </c>
    </row>
    <row r="134" spans="1:19" s="506" customFormat="1" ht="20.100000000000001" customHeight="1">
      <c r="A134" s="497" t="s">
        <v>1285</v>
      </c>
      <c r="B134" s="498" t="s">
        <v>1420</v>
      </c>
      <c r="C134" s="499" t="s">
        <v>10</v>
      </c>
      <c r="D134" s="614" t="s">
        <v>127</v>
      </c>
      <c r="E134" s="501">
        <v>0</v>
      </c>
      <c r="F134" s="502">
        <v>0</v>
      </c>
      <c r="G134" s="502">
        <v>0</v>
      </c>
      <c r="H134" s="502">
        <v>0</v>
      </c>
      <c r="I134" s="502">
        <v>0</v>
      </c>
      <c r="J134" s="503">
        <v>0</v>
      </c>
      <c r="K134" s="504">
        <v>0</v>
      </c>
      <c r="L134" s="501">
        <v>0</v>
      </c>
      <c r="M134" s="502">
        <v>0</v>
      </c>
      <c r="N134" s="502">
        <v>0</v>
      </c>
      <c r="O134" s="502">
        <v>0</v>
      </c>
      <c r="P134" s="502">
        <v>0</v>
      </c>
      <c r="Q134" s="503">
        <v>0.03</v>
      </c>
      <c r="R134" s="504">
        <v>0.03</v>
      </c>
      <c r="S134" s="507" t="e">
        <f t="shared" si="23"/>
        <v>#DIV/0!</v>
      </c>
    </row>
    <row r="135" spans="1:19" s="506" customFormat="1" ht="20.100000000000001" customHeight="1">
      <c r="A135" s="497" t="s">
        <v>574</v>
      </c>
      <c r="B135" s="498" t="s">
        <v>579</v>
      </c>
      <c r="C135" s="499" t="s">
        <v>10</v>
      </c>
      <c r="D135" s="614" t="s">
        <v>127</v>
      </c>
      <c r="E135" s="501">
        <v>0.01</v>
      </c>
      <c r="F135" s="502">
        <v>0.92</v>
      </c>
      <c r="G135" s="502">
        <v>0</v>
      </c>
      <c r="H135" s="502">
        <v>0</v>
      </c>
      <c r="I135" s="502">
        <v>0</v>
      </c>
      <c r="J135" s="503">
        <v>1.18</v>
      </c>
      <c r="K135" s="504">
        <v>1.18</v>
      </c>
      <c r="L135" s="501">
        <v>0</v>
      </c>
      <c r="M135" s="502">
        <v>1.23</v>
      </c>
      <c r="N135" s="502">
        <v>0</v>
      </c>
      <c r="O135" s="502">
        <v>0</v>
      </c>
      <c r="P135" s="502">
        <v>0</v>
      </c>
      <c r="Q135" s="503">
        <v>2.85</v>
      </c>
      <c r="R135" s="504">
        <v>2.85</v>
      </c>
      <c r="S135" s="505">
        <f t="shared" si="23"/>
        <v>141.52542372881359</v>
      </c>
    </row>
    <row r="136" spans="1:19" s="506" customFormat="1" ht="20.100000000000001" customHeight="1">
      <c r="A136" s="497" t="s">
        <v>403</v>
      </c>
      <c r="B136" s="498" t="s">
        <v>425</v>
      </c>
      <c r="C136" s="499" t="s">
        <v>10</v>
      </c>
      <c r="D136" s="614" t="s">
        <v>127</v>
      </c>
      <c r="E136" s="501">
        <v>0</v>
      </c>
      <c r="F136" s="502">
        <v>0.45</v>
      </c>
      <c r="G136" s="502">
        <v>0</v>
      </c>
      <c r="H136" s="502">
        <v>0</v>
      </c>
      <c r="I136" s="502">
        <v>0</v>
      </c>
      <c r="J136" s="503">
        <v>2.5</v>
      </c>
      <c r="K136" s="504">
        <v>2.5</v>
      </c>
      <c r="L136" s="501">
        <v>0</v>
      </c>
      <c r="M136" s="502">
        <v>0.1</v>
      </c>
      <c r="N136" s="502">
        <v>0</v>
      </c>
      <c r="O136" s="502">
        <v>0</v>
      </c>
      <c r="P136" s="502">
        <v>0</v>
      </c>
      <c r="Q136" s="503">
        <v>1.42</v>
      </c>
      <c r="R136" s="504">
        <v>1.42</v>
      </c>
      <c r="S136" s="505">
        <f t="shared" si="23"/>
        <v>-43.2</v>
      </c>
    </row>
    <row r="137" spans="1:19" s="506" customFormat="1" ht="20.100000000000001" customHeight="1">
      <c r="A137" s="497" t="s">
        <v>71</v>
      </c>
      <c r="B137" s="498" t="s">
        <v>147</v>
      </c>
      <c r="C137" s="499" t="s">
        <v>10</v>
      </c>
      <c r="D137" s="614" t="s">
        <v>127</v>
      </c>
      <c r="E137" s="501">
        <v>0</v>
      </c>
      <c r="F137" s="502">
        <v>0.13</v>
      </c>
      <c r="G137" s="502">
        <v>0</v>
      </c>
      <c r="H137" s="502">
        <v>0</v>
      </c>
      <c r="I137" s="502">
        <v>0</v>
      </c>
      <c r="J137" s="503">
        <v>0.94</v>
      </c>
      <c r="K137" s="504">
        <v>0.94</v>
      </c>
      <c r="L137" s="501">
        <v>0</v>
      </c>
      <c r="M137" s="502">
        <v>0.08</v>
      </c>
      <c r="N137" s="502">
        <v>0</v>
      </c>
      <c r="O137" s="502">
        <v>0</v>
      </c>
      <c r="P137" s="502">
        <v>0</v>
      </c>
      <c r="Q137" s="503">
        <v>1.62</v>
      </c>
      <c r="R137" s="504">
        <v>1.62</v>
      </c>
      <c r="S137" s="505">
        <f t="shared" si="23"/>
        <v>72.340425531914903</v>
      </c>
    </row>
    <row r="138" spans="1:19" s="506" customFormat="1" ht="20.100000000000001" customHeight="1">
      <c r="A138" s="497" t="s">
        <v>518</v>
      </c>
      <c r="B138" s="498" t="s">
        <v>580</v>
      </c>
      <c r="C138" s="499" t="s">
        <v>10</v>
      </c>
      <c r="D138" s="614" t="s">
        <v>127</v>
      </c>
      <c r="E138" s="501">
        <v>0</v>
      </c>
      <c r="F138" s="502">
        <v>0.64</v>
      </c>
      <c r="G138" s="502">
        <v>0</v>
      </c>
      <c r="H138" s="502">
        <v>0</v>
      </c>
      <c r="I138" s="502">
        <v>0</v>
      </c>
      <c r="J138" s="503">
        <v>11.3</v>
      </c>
      <c r="K138" s="504">
        <v>11.3</v>
      </c>
      <c r="L138" s="501">
        <v>0</v>
      </c>
      <c r="M138" s="502">
        <v>0</v>
      </c>
      <c r="N138" s="502">
        <v>0</v>
      </c>
      <c r="O138" s="502">
        <v>0</v>
      </c>
      <c r="P138" s="502">
        <v>0</v>
      </c>
      <c r="Q138" s="503">
        <v>12.36</v>
      </c>
      <c r="R138" s="504">
        <v>12.36</v>
      </c>
      <c r="S138" s="505">
        <f t="shared" si="23"/>
        <v>9.3805309734513074</v>
      </c>
    </row>
    <row r="139" spans="1:19" s="506" customFormat="1" ht="20.100000000000001" customHeight="1">
      <c r="A139" s="497" t="s">
        <v>426</v>
      </c>
      <c r="B139" s="498" t="s">
        <v>427</v>
      </c>
      <c r="C139" s="499" t="s">
        <v>10</v>
      </c>
      <c r="D139" s="614" t="s">
        <v>127</v>
      </c>
      <c r="E139" s="501">
        <v>0</v>
      </c>
      <c r="F139" s="502">
        <v>0.73</v>
      </c>
      <c r="G139" s="502">
        <v>0</v>
      </c>
      <c r="H139" s="502">
        <v>0</v>
      </c>
      <c r="I139" s="502">
        <v>0</v>
      </c>
      <c r="J139" s="503">
        <v>4.01</v>
      </c>
      <c r="K139" s="504">
        <v>4.01</v>
      </c>
      <c r="L139" s="501">
        <v>0</v>
      </c>
      <c r="M139" s="502">
        <v>0.25</v>
      </c>
      <c r="N139" s="502">
        <v>0</v>
      </c>
      <c r="O139" s="502">
        <v>0</v>
      </c>
      <c r="P139" s="502">
        <v>0</v>
      </c>
      <c r="Q139" s="503">
        <v>2.35</v>
      </c>
      <c r="R139" s="504">
        <v>2.35</v>
      </c>
      <c r="S139" s="505">
        <f t="shared" si="23"/>
        <v>-41.396508728179548</v>
      </c>
    </row>
    <row r="140" spans="1:19" s="506" customFormat="1" ht="20.100000000000001" customHeight="1">
      <c r="A140" s="497" t="s">
        <v>146</v>
      </c>
      <c r="B140" s="498" t="s">
        <v>145</v>
      </c>
      <c r="C140" s="499" t="s">
        <v>10</v>
      </c>
      <c r="D140" s="614" t="s">
        <v>127</v>
      </c>
      <c r="E140" s="501">
        <v>0</v>
      </c>
      <c r="F140" s="502">
        <v>0.76</v>
      </c>
      <c r="G140" s="502">
        <v>0</v>
      </c>
      <c r="H140" s="502">
        <v>0</v>
      </c>
      <c r="I140" s="502">
        <v>0</v>
      </c>
      <c r="J140" s="503">
        <v>4.4400000000000004</v>
      </c>
      <c r="K140" s="504">
        <v>4.4400000000000004</v>
      </c>
      <c r="L140" s="501">
        <v>0</v>
      </c>
      <c r="M140" s="502">
        <v>0.45</v>
      </c>
      <c r="N140" s="502">
        <v>0</v>
      </c>
      <c r="O140" s="502">
        <v>0</v>
      </c>
      <c r="P140" s="502">
        <v>0</v>
      </c>
      <c r="Q140" s="503">
        <v>3.95</v>
      </c>
      <c r="R140" s="504">
        <v>3.95</v>
      </c>
      <c r="S140" s="505">
        <f t="shared" si="23"/>
        <v>-11.036036036036034</v>
      </c>
    </row>
    <row r="141" spans="1:19" s="506" customFormat="1" ht="20.100000000000001" customHeight="1">
      <c r="A141" s="497" t="s">
        <v>894</v>
      </c>
      <c r="B141" s="498" t="s">
        <v>895</v>
      </c>
      <c r="C141" s="499" t="s">
        <v>10</v>
      </c>
      <c r="D141" s="614" t="s">
        <v>127</v>
      </c>
      <c r="E141" s="501">
        <v>0</v>
      </c>
      <c r="F141" s="502">
        <v>0.09</v>
      </c>
      <c r="G141" s="502">
        <v>0</v>
      </c>
      <c r="H141" s="502">
        <v>0</v>
      </c>
      <c r="I141" s="502">
        <v>0</v>
      </c>
      <c r="J141" s="503">
        <v>0.57999999999999996</v>
      </c>
      <c r="K141" s="504">
        <v>0.57999999999999996</v>
      </c>
      <c r="L141" s="501">
        <v>0</v>
      </c>
      <c r="M141" s="502">
        <v>0</v>
      </c>
      <c r="N141" s="502">
        <v>0</v>
      </c>
      <c r="O141" s="502">
        <v>0</v>
      </c>
      <c r="P141" s="502">
        <v>0</v>
      </c>
      <c r="Q141" s="503">
        <v>1.43</v>
      </c>
      <c r="R141" s="504">
        <v>1.43</v>
      </c>
      <c r="S141" s="505">
        <f t="shared" si="23"/>
        <v>146.55172413793105</v>
      </c>
    </row>
    <row r="142" spans="1:19" s="506" customFormat="1" ht="20.100000000000001" customHeight="1">
      <c r="A142" s="497" t="s">
        <v>668</v>
      </c>
      <c r="B142" s="498" t="s">
        <v>669</v>
      </c>
      <c r="C142" s="499" t="s">
        <v>10</v>
      </c>
      <c r="D142" s="614" t="s">
        <v>127</v>
      </c>
      <c r="E142" s="501">
        <v>0</v>
      </c>
      <c r="F142" s="502">
        <v>0</v>
      </c>
      <c r="G142" s="502">
        <v>0</v>
      </c>
      <c r="H142" s="502">
        <v>0</v>
      </c>
      <c r="I142" s="502">
        <v>0</v>
      </c>
      <c r="J142" s="503">
        <v>1.1000000000000001</v>
      </c>
      <c r="K142" s="504">
        <v>1.1000000000000001</v>
      </c>
      <c r="L142" s="501">
        <v>0</v>
      </c>
      <c r="M142" s="502">
        <v>0</v>
      </c>
      <c r="N142" s="502">
        <v>0</v>
      </c>
      <c r="O142" s="502">
        <v>0</v>
      </c>
      <c r="P142" s="502">
        <v>0</v>
      </c>
      <c r="Q142" s="503">
        <v>0.6</v>
      </c>
      <c r="R142" s="504">
        <v>0.6</v>
      </c>
      <c r="S142" s="505">
        <f t="shared" si="23"/>
        <v>-45.45454545454546</v>
      </c>
    </row>
    <row r="143" spans="1:19" s="506" customFormat="1" ht="20.100000000000001" customHeight="1">
      <c r="A143" s="497" t="s">
        <v>670</v>
      </c>
      <c r="B143" s="498" t="s">
        <v>671</v>
      </c>
      <c r="C143" s="499" t="s">
        <v>10</v>
      </c>
      <c r="D143" s="614" t="s">
        <v>127</v>
      </c>
      <c r="E143" s="501">
        <v>0.02</v>
      </c>
      <c r="F143" s="502">
        <v>0</v>
      </c>
      <c r="G143" s="502">
        <v>0</v>
      </c>
      <c r="H143" s="502">
        <v>0</v>
      </c>
      <c r="I143" s="502">
        <v>0</v>
      </c>
      <c r="J143" s="503">
        <v>0.09</v>
      </c>
      <c r="K143" s="504">
        <v>0.09</v>
      </c>
      <c r="L143" s="501">
        <v>0</v>
      </c>
      <c r="M143" s="502">
        <v>7.0000000000000007E-2</v>
      </c>
      <c r="N143" s="502">
        <v>0</v>
      </c>
      <c r="O143" s="502">
        <v>0</v>
      </c>
      <c r="P143" s="502">
        <v>0</v>
      </c>
      <c r="Q143" s="503">
        <v>0.17</v>
      </c>
      <c r="R143" s="504">
        <v>0.17</v>
      </c>
      <c r="S143" s="505">
        <f t="shared" si="23"/>
        <v>88.8888888888889</v>
      </c>
    </row>
    <row r="144" spans="1:19" s="506" customFormat="1" ht="20.100000000000001" customHeight="1">
      <c r="A144" s="497" t="s">
        <v>1336</v>
      </c>
      <c r="B144" s="498" t="s">
        <v>1421</v>
      </c>
      <c r="C144" s="499" t="s">
        <v>10</v>
      </c>
      <c r="D144" s="614" t="s">
        <v>127</v>
      </c>
      <c r="E144" s="501">
        <v>0</v>
      </c>
      <c r="F144" s="502">
        <v>0</v>
      </c>
      <c r="G144" s="502">
        <v>0</v>
      </c>
      <c r="H144" s="502">
        <v>0</v>
      </c>
      <c r="I144" s="502">
        <v>0</v>
      </c>
      <c r="J144" s="503">
        <v>0</v>
      </c>
      <c r="K144" s="504">
        <v>0</v>
      </c>
      <c r="L144" s="501">
        <v>0</v>
      </c>
      <c r="M144" s="502">
        <v>0.05</v>
      </c>
      <c r="N144" s="502">
        <v>0</v>
      </c>
      <c r="O144" s="502">
        <v>0</v>
      </c>
      <c r="P144" s="502">
        <v>0</v>
      </c>
      <c r="Q144" s="503">
        <v>0.04</v>
      </c>
      <c r="R144" s="504">
        <v>0.04</v>
      </c>
      <c r="S144" s="507" t="e">
        <f t="shared" si="23"/>
        <v>#DIV/0!</v>
      </c>
    </row>
    <row r="145" spans="1:20" s="506" customFormat="1" ht="20.100000000000001" customHeight="1">
      <c r="A145" s="497" t="s">
        <v>342</v>
      </c>
      <c r="B145" s="498" t="s">
        <v>536</v>
      </c>
      <c r="C145" s="499" t="s">
        <v>10</v>
      </c>
      <c r="D145" s="614" t="s">
        <v>127</v>
      </c>
      <c r="E145" s="501">
        <v>0.01</v>
      </c>
      <c r="F145" s="502">
        <v>0.06</v>
      </c>
      <c r="G145" s="502">
        <v>0</v>
      </c>
      <c r="H145" s="502">
        <v>0</v>
      </c>
      <c r="I145" s="502">
        <v>0</v>
      </c>
      <c r="J145" s="503">
        <v>1.01</v>
      </c>
      <c r="K145" s="504">
        <v>1.01</v>
      </c>
      <c r="L145" s="501">
        <v>0</v>
      </c>
      <c r="M145" s="502">
        <v>0</v>
      </c>
      <c r="N145" s="502">
        <v>0</v>
      </c>
      <c r="O145" s="502">
        <v>0</v>
      </c>
      <c r="P145" s="502">
        <v>0</v>
      </c>
      <c r="Q145" s="503">
        <v>0</v>
      </c>
      <c r="R145" s="504">
        <v>0</v>
      </c>
      <c r="S145" s="505">
        <f t="shared" si="23"/>
        <v>-100</v>
      </c>
    </row>
    <row r="146" spans="1:20" s="506" customFormat="1" ht="20.100000000000001" customHeight="1">
      <c r="A146" s="497" t="s">
        <v>373</v>
      </c>
      <c r="B146" s="498" t="s">
        <v>537</v>
      </c>
      <c r="C146" s="499" t="s">
        <v>10</v>
      </c>
      <c r="D146" s="614" t="s">
        <v>127</v>
      </c>
      <c r="E146" s="501">
        <v>0</v>
      </c>
      <c r="F146" s="502">
        <v>2.5099999999999998</v>
      </c>
      <c r="G146" s="502">
        <v>0.1</v>
      </c>
      <c r="H146" s="502">
        <v>0</v>
      </c>
      <c r="I146" s="502">
        <v>0</v>
      </c>
      <c r="J146" s="503">
        <v>32.71</v>
      </c>
      <c r="K146" s="504">
        <v>32.71</v>
      </c>
      <c r="L146" s="501">
        <v>0</v>
      </c>
      <c r="M146" s="502">
        <v>1.55</v>
      </c>
      <c r="N146" s="502">
        <v>0</v>
      </c>
      <c r="O146" s="502">
        <v>0</v>
      </c>
      <c r="P146" s="502">
        <v>0</v>
      </c>
      <c r="Q146" s="503">
        <v>32.869999999999997</v>
      </c>
      <c r="R146" s="504">
        <v>32.869999999999997</v>
      </c>
      <c r="S146" s="505">
        <f t="shared" si="23"/>
        <v>0.48914704983185064</v>
      </c>
    </row>
    <row r="147" spans="1:20" s="506" customFormat="1" ht="20.100000000000001" customHeight="1">
      <c r="A147" s="497" t="s">
        <v>672</v>
      </c>
      <c r="B147" s="498" t="s">
        <v>673</v>
      </c>
      <c r="C147" s="499" t="s">
        <v>10</v>
      </c>
      <c r="D147" s="614" t="s">
        <v>127</v>
      </c>
      <c r="E147" s="501">
        <v>0</v>
      </c>
      <c r="F147" s="502">
        <v>0.21</v>
      </c>
      <c r="G147" s="502">
        <v>0</v>
      </c>
      <c r="H147" s="502">
        <v>0</v>
      </c>
      <c r="I147" s="502">
        <v>0</v>
      </c>
      <c r="J147" s="503">
        <v>0.67</v>
      </c>
      <c r="K147" s="504">
        <v>0.67</v>
      </c>
      <c r="L147" s="501">
        <v>0</v>
      </c>
      <c r="M147" s="502">
        <v>0</v>
      </c>
      <c r="N147" s="502">
        <v>0</v>
      </c>
      <c r="O147" s="502">
        <v>0</v>
      </c>
      <c r="P147" s="502">
        <v>0</v>
      </c>
      <c r="Q147" s="503">
        <v>1.48</v>
      </c>
      <c r="R147" s="504">
        <v>1.48</v>
      </c>
      <c r="S147" s="505">
        <f t="shared" si="23"/>
        <v>120.89552238805967</v>
      </c>
    </row>
    <row r="148" spans="1:20" s="506" customFormat="1" ht="20.100000000000001" customHeight="1">
      <c r="A148" s="497" t="s">
        <v>674</v>
      </c>
      <c r="B148" s="498" t="s">
        <v>675</v>
      </c>
      <c r="C148" s="499" t="s">
        <v>10</v>
      </c>
      <c r="D148" s="614" t="s">
        <v>127</v>
      </c>
      <c r="E148" s="501">
        <v>0</v>
      </c>
      <c r="F148" s="502">
        <v>0.38</v>
      </c>
      <c r="G148" s="502">
        <v>0</v>
      </c>
      <c r="H148" s="502">
        <v>0</v>
      </c>
      <c r="I148" s="502">
        <v>0</v>
      </c>
      <c r="J148" s="503">
        <v>7.57</v>
      </c>
      <c r="K148" s="504">
        <v>7.57</v>
      </c>
      <c r="L148" s="501">
        <v>0</v>
      </c>
      <c r="M148" s="502">
        <v>0.24</v>
      </c>
      <c r="N148" s="502">
        <v>0</v>
      </c>
      <c r="O148" s="502">
        <v>0</v>
      </c>
      <c r="P148" s="502">
        <v>0</v>
      </c>
      <c r="Q148" s="503">
        <v>9.1300000000000008</v>
      </c>
      <c r="R148" s="504">
        <v>9.1300000000000008</v>
      </c>
      <c r="S148" s="505">
        <f t="shared" si="23"/>
        <v>20.607661822985477</v>
      </c>
    </row>
    <row r="149" spans="1:20" s="506" customFormat="1" ht="20.100000000000001" customHeight="1">
      <c r="A149" s="497" t="s">
        <v>428</v>
      </c>
      <c r="B149" s="498" t="s">
        <v>429</v>
      </c>
      <c r="C149" s="499" t="s">
        <v>10</v>
      </c>
      <c r="D149" s="614" t="s">
        <v>127</v>
      </c>
      <c r="E149" s="501">
        <v>0</v>
      </c>
      <c r="F149" s="502">
        <v>0.33</v>
      </c>
      <c r="G149" s="502">
        <v>0</v>
      </c>
      <c r="H149" s="502">
        <v>0</v>
      </c>
      <c r="I149" s="502">
        <v>0</v>
      </c>
      <c r="J149" s="503">
        <v>6.08</v>
      </c>
      <c r="K149" s="504">
        <v>6.08</v>
      </c>
      <c r="L149" s="501">
        <v>0</v>
      </c>
      <c r="M149" s="502">
        <v>0.24</v>
      </c>
      <c r="N149" s="502">
        <v>0</v>
      </c>
      <c r="O149" s="502">
        <v>0</v>
      </c>
      <c r="P149" s="502">
        <v>0</v>
      </c>
      <c r="Q149" s="503">
        <v>5.27</v>
      </c>
      <c r="R149" s="504">
        <v>5.27</v>
      </c>
      <c r="S149" s="505">
        <f t="shared" si="23"/>
        <v>-13.322368421052644</v>
      </c>
    </row>
    <row r="150" spans="1:20" s="527" customFormat="1" ht="20.100000000000001" customHeight="1">
      <c r="A150" s="552"/>
      <c r="B150" s="553"/>
      <c r="C150" s="547"/>
      <c r="D150" s="520"/>
      <c r="E150" s="521"/>
      <c r="F150" s="522"/>
      <c r="G150" s="522"/>
      <c r="H150" s="522"/>
      <c r="I150" s="522"/>
      <c r="J150" s="523"/>
      <c r="K150" s="524"/>
      <c r="L150" s="521"/>
      <c r="M150" s="522"/>
      <c r="N150" s="522"/>
      <c r="O150" s="522"/>
      <c r="P150" s="522"/>
      <c r="Q150" s="523"/>
      <c r="R150" s="524"/>
      <c r="S150" s="525"/>
    </row>
    <row r="151" spans="1:20" s="448" customFormat="1" ht="20.100000000000001" customHeight="1">
      <c r="A151" s="555" t="s">
        <v>271</v>
      </c>
      <c r="B151" s="556"/>
      <c r="C151" s="491"/>
      <c r="D151" s="492"/>
      <c r="E151" s="530">
        <f>SUM(E121:E150)</f>
        <v>0.2</v>
      </c>
      <c r="F151" s="531">
        <f t="shared" ref="F151:R151" si="24">SUM(F121:F150)</f>
        <v>22.779999999999998</v>
      </c>
      <c r="G151" s="531">
        <f t="shared" si="24"/>
        <v>0.14000000000000001</v>
      </c>
      <c r="H151" s="531">
        <f t="shared" si="24"/>
        <v>0.1</v>
      </c>
      <c r="I151" s="531">
        <f t="shared" si="24"/>
        <v>0.89</v>
      </c>
      <c r="J151" s="531">
        <f t="shared" si="24"/>
        <v>260.61</v>
      </c>
      <c r="K151" s="532">
        <f t="shared" si="24"/>
        <v>261.5</v>
      </c>
      <c r="L151" s="530">
        <f t="shared" si="24"/>
        <v>0.12</v>
      </c>
      <c r="M151" s="531">
        <f t="shared" si="24"/>
        <v>16.09</v>
      </c>
      <c r="N151" s="531">
        <f t="shared" si="24"/>
        <v>0</v>
      </c>
      <c r="O151" s="531">
        <f t="shared" si="24"/>
        <v>0</v>
      </c>
      <c r="P151" s="531">
        <f t="shared" si="24"/>
        <v>1.93</v>
      </c>
      <c r="Q151" s="531">
        <f t="shared" si="24"/>
        <v>236.26999999999992</v>
      </c>
      <c r="R151" s="532">
        <f t="shared" si="24"/>
        <v>238.19999999999993</v>
      </c>
      <c r="S151" s="533">
        <f t="shared" ref="S151" si="25">((R151/K151)-1)*100</f>
        <v>-8.9101338432122645</v>
      </c>
    </row>
    <row r="152" spans="1:20" s="527" customFormat="1" ht="20.100000000000001" customHeight="1">
      <c r="A152" s="557"/>
      <c r="B152" s="558"/>
      <c r="C152" s="559"/>
      <c r="D152" s="520"/>
      <c r="E152" s="538"/>
      <c r="F152" s="538"/>
      <c r="G152" s="538"/>
      <c r="H152" s="538"/>
      <c r="I152" s="538"/>
      <c r="J152" s="539"/>
      <c r="K152" s="538"/>
      <c r="L152" s="538"/>
      <c r="M152" s="538"/>
      <c r="N152" s="538"/>
      <c r="O152" s="538"/>
      <c r="P152" s="538"/>
      <c r="Q152" s="539"/>
      <c r="R152" s="538"/>
      <c r="S152" s="540"/>
      <c r="T152" s="526"/>
    </row>
    <row r="153" spans="1:20" s="478" customFormat="1" ht="20.100000000000001" customHeight="1">
      <c r="A153" s="473"/>
      <c r="B153" s="474"/>
      <c r="C153" s="475"/>
      <c r="D153" s="476"/>
      <c r="E153" s="1375" t="s">
        <v>1467</v>
      </c>
      <c r="F153" s="1376"/>
      <c r="G153" s="1376"/>
      <c r="H153" s="1376"/>
      <c r="I153" s="1376"/>
      <c r="J153" s="1376"/>
      <c r="K153" s="1377"/>
      <c r="L153" s="1375" t="s">
        <v>1468</v>
      </c>
      <c r="M153" s="1376"/>
      <c r="N153" s="1376"/>
      <c r="O153" s="1376"/>
      <c r="P153" s="1376"/>
      <c r="Q153" s="1376"/>
      <c r="R153" s="1377"/>
      <c r="S153" s="477"/>
    </row>
    <row r="154" spans="1:20" s="478" customFormat="1" ht="20.100000000000001" customHeight="1">
      <c r="A154" s="473" t="s">
        <v>1469</v>
      </c>
      <c r="B154" s="474" t="s">
        <v>57</v>
      </c>
      <c r="C154" s="475" t="s">
        <v>1470</v>
      </c>
      <c r="D154" s="476" t="s">
        <v>1167</v>
      </c>
      <c r="E154" s="541" t="s">
        <v>1474</v>
      </c>
      <c r="F154" s="484" t="s">
        <v>1475</v>
      </c>
      <c r="G154" s="484" t="s">
        <v>1476</v>
      </c>
      <c r="H154" s="484" t="s">
        <v>1477</v>
      </c>
      <c r="I154" s="484" t="s">
        <v>1478</v>
      </c>
      <c r="J154" s="542" t="s">
        <v>1406</v>
      </c>
      <c r="K154" s="485" t="s">
        <v>1473</v>
      </c>
      <c r="L154" s="541" t="s">
        <v>1405</v>
      </c>
      <c r="M154" s="484" t="s">
        <v>1383</v>
      </c>
      <c r="N154" s="484" t="s">
        <v>1476</v>
      </c>
      <c r="O154" s="484" t="s">
        <v>1477</v>
      </c>
      <c r="P154" s="484" t="s">
        <v>1478</v>
      </c>
      <c r="Q154" s="542" t="s">
        <v>1406</v>
      </c>
      <c r="R154" s="485" t="s">
        <v>1473</v>
      </c>
      <c r="S154" s="487" t="s">
        <v>1140</v>
      </c>
    </row>
    <row r="155" spans="1:20" s="478" customFormat="1" ht="20.100000000000001" customHeight="1">
      <c r="A155" s="560" t="s">
        <v>256</v>
      </c>
      <c r="B155" s="561" t="s">
        <v>63</v>
      </c>
      <c r="C155" s="491" t="s">
        <v>60</v>
      </c>
      <c r="D155" s="492"/>
      <c r="E155" s="493" t="s">
        <v>60</v>
      </c>
      <c r="F155" s="494"/>
      <c r="G155" s="494"/>
      <c r="H155" s="494"/>
      <c r="I155" s="494"/>
      <c r="J155" s="494" t="s">
        <v>60</v>
      </c>
      <c r="K155" s="495"/>
      <c r="L155" s="493" t="s">
        <v>60</v>
      </c>
      <c r="M155" s="494" t="s">
        <v>60</v>
      </c>
      <c r="N155" s="494"/>
      <c r="O155" s="494"/>
      <c r="P155" s="494"/>
      <c r="Q155" s="494"/>
      <c r="R155" s="495" t="s">
        <v>60</v>
      </c>
      <c r="S155" s="496"/>
    </row>
    <row r="156" spans="1:20" s="506" customFormat="1" ht="20.100000000000001" customHeight="1">
      <c r="A156" s="550" t="s">
        <v>581</v>
      </c>
      <c r="B156" s="498" t="s">
        <v>582</v>
      </c>
      <c r="C156" s="499" t="s">
        <v>10</v>
      </c>
      <c r="D156" s="500" t="s">
        <v>128</v>
      </c>
      <c r="E156" s="501">
        <v>0</v>
      </c>
      <c r="F156" s="502">
        <v>0.25</v>
      </c>
      <c r="G156" s="502">
        <v>0</v>
      </c>
      <c r="H156" s="502">
        <v>0</v>
      </c>
      <c r="I156" s="502">
        <v>0</v>
      </c>
      <c r="J156" s="503">
        <v>4.87</v>
      </c>
      <c r="K156" s="504">
        <v>4.87</v>
      </c>
      <c r="L156" s="501">
        <v>0</v>
      </c>
      <c r="M156" s="502">
        <v>0</v>
      </c>
      <c r="N156" s="502">
        <v>0</v>
      </c>
      <c r="O156" s="502">
        <v>0</v>
      </c>
      <c r="P156" s="502">
        <v>0</v>
      </c>
      <c r="Q156" s="503">
        <v>6.89</v>
      </c>
      <c r="R156" s="504">
        <v>6.89</v>
      </c>
      <c r="S156" s="505">
        <f t="shared" ref="S156:S177" si="26">((R156/K156)-1)*100</f>
        <v>41.47843942505132</v>
      </c>
    </row>
    <row r="157" spans="1:20" s="506" customFormat="1" ht="20.100000000000001" customHeight="1">
      <c r="A157" s="550" t="s">
        <v>12</v>
      </c>
      <c r="B157" s="498" t="s">
        <v>163</v>
      </c>
      <c r="C157" s="499" t="s">
        <v>10</v>
      </c>
      <c r="D157" s="614" t="s">
        <v>128</v>
      </c>
      <c r="E157" s="501">
        <v>0</v>
      </c>
      <c r="F157" s="502">
        <v>1.68</v>
      </c>
      <c r="G157" s="502">
        <v>0</v>
      </c>
      <c r="H157" s="502">
        <v>0</v>
      </c>
      <c r="I157" s="502">
        <v>0</v>
      </c>
      <c r="J157" s="503">
        <v>19.73</v>
      </c>
      <c r="K157" s="504">
        <v>19.73</v>
      </c>
      <c r="L157" s="501">
        <v>0</v>
      </c>
      <c r="M157" s="502">
        <v>1.8</v>
      </c>
      <c r="N157" s="502">
        <v>0</v>
      </c>
      <c r="O157" s="502">
        <v>0</v>
      </c>
      <c r="P157" s="502">
        <v>0</v>
      </c>
      <c r="Q157" s="503">
        <v>21.95</v>
      </c>
      <c r="R157" s="504">
        <v>21.95</v>
      </c>
      <c r="S157" s="505">
        <f t="shared" si="26"/>
        <v>11.251900658895075</v>
      </c>
    </row>
    <row r="158" spans="1:20" s="506" customFormat="1" ht="20.100000000000001" customHeight="1">
      <c r="A158" s="550" t="s">
        <v>20</v>
      </c>
      <c r="B158" s="498" t="s">
        <v>162</v>
      </c>
      <c r="C158" s="499" t="s">
        <v>10</v>
      </c>
      <c r="D158" s="500" t="s">
        <v>128</v>
      </c>
      <c r="E158" s="501">
        <v>0.01</v>
      </c>
      <c r="F158" s="502">
        <v>0.4</v>
      </c>
      <c r="G158" s="502">
        <v>0</v>
      </c>
      <c r="H158" s="502">
        <v>0</v>
      </c>
      <c r="I158" s="502">
        <v>0</v>
      </c>
      <c r="J158" s="503">
        <v>8.3000000000000007</v>
      </c>
      <c r="K158" s="504">
        <v>8.3000000000000007</v>
      </c>
      <c r="L158" s="501">
        <v>0</v>
      </c>
      <c r="M158" s="502">
        <v>0.52</v>
      </c>
      <c r="N158" s="502">
        <v>0</v>
      </c>
      <c r="O158" s="502">
        <v>0</v>
      </c>
      <c r="P158" s="502">
        <v>0</v>
      </c>
      <c r="Q158" s="503">
        <v>5.88</v>
      </c>
      <c r="R158" s="504">
        <v>5.88</v>
      </c>
      <c r="S158" s="505">
        <f t="shared" si="26"/>
        <v>-29.156626506024107</v>
      </c>
    </row>
    <row r="159" spans="1:20" s="506" customFormat="1" ht="20.100000000000001" customHeight="1">
      <c r="A159" s="550" t="s">
        <v>369</v>
      </c>
      <c r="B159" s="498" t="s">
        <v>538</v>
      </c>
      <c r="C159" s="499" t="s">
        <v>10</v>
      </c>
      <c r="D159" s="500" t="s">
        <v>128</v>
      </c>
      <c r="E159" s="501">
        <v>0</v>
      </c>
      <c r="F159" s="502">
        <v>0.74</v>
      </c>
      <c r="G159" s="502">
        <v>0</v>
      </c>
      <c r="H159" s="502">
        <v>0</v>
      </c>
      <c r="I159" s="502">
        <v>0.27</v>
      </c>
      <c r="J159" s="503">
        <v>7.35</v>
      </c>
      <c r="K159" s="504">
        <v>7.6199999999999992</v>
      </c>
      <c r="L159" s="501">
        <v>0</v>
      </c>
      <c r="M159" s="502">
        <v>0.9</v>
      </c>
      <c r="N159" s="502">
        <v>0</v>
      </c>
      <c r="O159" s="502">
        <v>0</v>
      </c>
      <c r="P159" s="502">
        <v>0.47</v>
      </c>
      <c r="Q159" s="503">
        <v>6.65</v>
      </c>
      <c r="R159" s="504">
        <v>7.12</v>
      </c>
      <c r="S159" s="505">
        <f t="shared" si="26"/>
        <v>-6.5616797900262309</v>
      </c>
    </row>
    <row r="160" spans="1:20" s="506" customFormat="1" ht="20.100000000000001" customHeight="1">
      <c r="A160" s="550" t="s">
        <v>27</v>
      </c>
      <c r="B160" s="498" t="s">
        <v>161</v>
      </c>
      <c r="C160" s="499" t="s">
        <v>10</v>
      </c>
      <c r="D160" s="500" t="s">
        <v>128</v>
      </c>
      <c r="E160" s="501">
        <v>0.01</v>
      </c>
      <c r="F160" s="502">
        <v>1.79</v>
      </c>
      <c r="G160" s="502">
        <v>0</v>
      </c>
      <c r="H160" s="502">
        <v>0</v>
      </c>
      <c r="I160" s="502">
        <v>0</v>
      </c>
      <c r="J160" s="503">
        <v>21</v>
      </c>
      <c r="K160" s="504">
        <v>21</v>
      </c>
      <c r="L160" s="501">
        <v>0</v>
      </c>
      <c r="M160" s="502">
        <v>1.1599999999999999</v>
      </c>
      <c r="N160" s="502">
        <v>0</v>
      </c>
      <c r="O160" s="502">
        <v>0</v>
      </c>
      <c r="P160" s="502">
        <v>0</v>
      </c>
      <c r="Q160" s="503">
        <v>17.510000000000002</v>
      </c>
      <c r="R160" s="504">
        <v>17.510000000000002</v>
      </c>
      <c r="S160" s="505">
        <f t="shared" si="26"/>
        <v>-16.61904761904761</v>
      </c>
    </row>
    <row r="161" spans="1:19" s="506" customFormat="1" ht="20.100000000000001" customHeight="1">
      <c r="A161" s="550" t="s">
        <v>64</v>
      </c>
      <c r="B161" s="498" t="s">
        <v>160</v>
      </c>
      <c r="C161" s="499" t="s">
        <v>10</v>
      </c>
      <c r="D161" s="500" t="s">
        <v>128</v>
      </c>
      <c r="E161" s="501">
        <v>0.04</v>
      </c>
      <c r="F161" s="502">
        <v>1.93</v>
      </c>
      <c r="G161" s="502">
        <v>0</v>
      </c>
      <c r="H161" s="502">
        <v>0</v>
      </c>
      <c r="I161" s="502">
        <v>0</v>
      </c>
      <c r="J161" s="503">
        <v>34.93</v>
      </c>
      <c r="K161" s="504">
        <v>34.93</v>
      </c>
      <c r="L161" s="501">
        <v>0.06</v>
      </c>
      <c r="M161" s="502">
        <v>1.46</v>
      </c>
      <c r="N161" s="502">
        <v>0</v>
      </c>
      <c r="O161" s="502">
        <v>0</v>
      </c>
      <c r="P161" s="502">
        <v>0</v>
      </c>
      <c r="Q161" s="503">
        <v>38.14</v>
      </c>
      <c r="R161" s="504">
        <v>38.14</v>
      </c>
      <c r="S161" s="505">
        <f t="shared" si="26"/>
        <v>9.1898081878041715</v>
      </c>
    </row>
    <row r="162" spans="1:19" s="506" customFormat="1" ht="20.100000000000001" customHeight="1">
      <c r="A162" s="550" t="s">
        <v>884</v>
      </c>
      <c r="B162" s="498" t="s">
        <v>885</v>
      </c>
      <c r="C162" s="499" t="s">
        <v>10</v>
      </c>
      <c r="D162" s="500" t="s">
        <v>128</v>
      </c>
      <c r="E162" s="501">
        <v>0</v>
      </c>
      <c r="F162" s="502">
        <v>0.26</v>
      </c>
      <c r="G162" s="502">
        <v>0</v>
      </c>
      <c r="H162" s="502">
        <v>0</v>
      </c>
      <c r="I162" s="502">
        <v>0</v>
      </c>
      <c r="J162" s="503">
        <v>0.72</v>
      </c>
      <c r="K162" s="504">
        <v>0.72</v>
      </c>
      <c r="L162" s="501">
        <v>0.01</v>
      </c>
      <c r="M162" s="502">
        <v>0.54</v>
      </c>
      <c r="N162" s="502">
        <v>0</v>
      </c>
      <c r="O162" s="502">
        <v>0</v>
      </c>
      <c r="P162" s="502">
        <v>0</v>
      </c>
      <c r="Q162" s="503">
        <v>1.03</v>
      </c>
      <c r="R162" s="504">
        <v>1.03</v>
      </c>
      <c r="S162" s="505">
        <f t="shared" si="26"/>
        <v>43.055555555555557</v>
      </c>
    </row>
    <row r="163" spans="1:19" s="506" customFormat="1" ht="20.100000000000001" customHeight="1">
      <c r="A163" s="550" t="s">
        <v>430</v>
      </c>
      <c r="B163" s="498" t="s">
        <v>156</v>
      </c>
      <c r="C163" s="499" t="s">
        <v>10</v>
      </c>
      <c r="D163" s="500" t="s">
        <v>128</v>
      </c>
      <c r="E163" s="501">
        <v>0</v>
      </c>
      <c r="F163" s="502">
        <v>0</v>
      </c>
      <c r="G163" s="502">
        <v>0</v>
      </c>
      <c r="H163" s="502">
        <v>0</v>
      </c>
      <c r="I163" s="502">
        <v>0</v>
      </c>
      <c r="J163" s="503">
        <v>5.38</v>
      </c>
      <c r="K163" s="504">
        <v>5.38</v>
      </c>
      <c r="L163" s="501">
        <v>0</v>
      </c>
      <c r="M163" s="502">
        <v>0.7</v>
      </c>
      <c r="N163" s="502">
        <v>0</v>
      </c>
      <c r="O163" s="502">
        <v>0</v>
      </c>
      <c r="P163" s="502">
        <v>0</v>
      </c>
      <c r="Q163" s="503">
        <v>5.66</v>
      </c>
      <c r="R163" s="504">
        <v>5.66</v>
      </c>
      <c r="S163" s="505">
        <f t="shared" si="26"/>
        <v>5.2044609665427455</v>
      </c>
    </row>
    <row r="164" spans="1:19" s="506" customFormat="1" ht="20.100000000000001" customHeight="1">
      <c r="A164" s="550" t="s">
        <v>888</v>
      </c>
      <c r="B164" s="498" t="s">
        <v>889</v>
      </c>
      <c r="C164" s="499" t="s">
        <v>10</v>
      </c>
      <c r="D164" s="500" t="s">
        <v>128</v>
      </c>
      <c r="E164" s="501">
        <v>0</v>
      </c>
      <c r="F164" s="502">
        <v>0</v>
      </c>
      <c r="G164" s="502">
        <v>0</v>
      </c>
      <c r="H164" s="502">
        <v>0</v>
      </c>
      <c r="I164" s="502">
        <v>0</v>
      </c>
      <c r="J164" s="503">
        <v>0.1</v>
      </c>
      <c r="K164" s="504">
        <v>0.1</v>
      </c>
      <c r="L164" s="501">
        <v>0</v>
      </c>
      <c r="M164" s="502">
        <v>0</v>
      </c>
      <c r="N164" s="502">
        <v>0</v>
      </c>
      <c r="O164" s="502">
        <v>0</v>
      </c>
      <c r="P164" s="502">
        <v>0</v>
      </c>
      <c r="Q164" s="503">
        <v>0</v>
      </c>
      <c r="R164" s="504">
        <v>0</v>
      </c>
      <c r="S164" s="505">
        <f t="shared" si="26"/>
        <v>-100</v>
      </c>
    </row>
    <row r="165" spans="1:19" s="506" customFormat="1" ht="20.100000000000001" customHeight="1">
      <c r="A165" s="550" t="s">
        <v>676</v>
      </c>
      <c r="B165" s="498" t="s">
        <v>677</v>
      </c>
      <c r="C165" s="499" t="s">
        <v>10</v>
      </c>
      <c r="D165" s="500" t="s">
        <v>128</v>
      </c>
      <c r="E165" s="501">
        <v>0</v>
      </c>
      <c r="F165" s="502">
        <v>0</v>
      </c>
      <c r="G165" s="502">
        <v>0</v>
      </c>
      <c r="H165" s="502">
        <v>0</v>
      </c>
      <c r="I165" s="502">
        <v>0</v>
      </c>
      <c r="J165" s="503">
        <v>8.7799999999999994</v>
      </c>
      <c r="K165" s="504">
        <v>8.7799999999999994</v>
      </c>
      <c r="L165" s="501">
        <v>0</v>
      </c>
      <c r="M165" s="502">
        <v>0</v>
      </c>
      <c r="N165" s="502">
        <v>0</v>
      </c>
      <c r="O165" s="502">
        <v>0</v>
      </c>
      <c r="P165" s="502">
        <v>0</v>
      </c>
      <c r="Q165" s="503">
        <v>4.71</v>
      </c>
      <c r="R165" s="504">
        <v>4.71</v>
      </c>
      <c r="S165" s="505">
        <f t="shared" si="26"/>
        <v>-46.355353075170832</v>
      </c>
    </row>
    <row r="166" spans="1:19" s="506" customFormat="1" ht="20.100000000000001" customHeight="1">
      <c r="A166" s="550" t="s">
        <v>31</v>
      </c>
      <c r="B166" s="498" t="s">
        <v>159</v>
      </c>
      <c r="C166" s="499" t="s">
        <v>10</v>
      </c>
      <c r="D166" s="500" t="s">
        <v>128</v>
      </c>
      <c r="E166" s="501">
        <v>0</v>
      </c>
      <c r="F166" s="502">
        <v>2.5099999999999998</v>
      </c>
      <c r="G166" s="502">
        <v>0</v>
      </c>
      <c r="H166" s="502">
        <v>0</v>
      </c>
      <c r="I166" s="502">
        <v>0</v>
      </c>
      <c r="J166" s="503">
        <v>119.95</v>
      </c>
      <c r="K166" s="504">
        <v>119.95</v>
      </c>
      <c r="L166" s="501">
        <v>0</v>
      </c>
      <c r="M166" s="502">
        <v>3.62</v>
      </c>
      <c r="N166" s="502">
        <v>0</v>
      </c>
      <c r="O166" s="502">
        <v>0</v>
      </c>
      <c r="P166" s="502">
        <v>0</v>
      </c>
      <c r="Q166" s="503">
        <v>117.53</v>
      </c>
      <c r="R166" s="504">
        <v>117.53</v>
      </c>
      <c r="S166" s="505">
        <f t="shared" si="26"/>
        <v>-2.0175072947061334</v>
      </c>
    </row>
    <row r="167" spans="1:19" s="506" customFormat="1" ht="20.100000000000001" customHeight="1">
      <c r="A167" s="550" t="s">
        <v>602</v>
      </c>
      <c r="B167" s="498" t="s">
        <v>603</v>
      </c>
      <c r="C167" s="499" t="s">
        <v>10</v>
      </c>
      <c r="D167" s="500" t="s">
        <v>128</v>
      </c>
      <c r="E167" s="501">
        <v>0</v>
      </c>
      <c r="F167" s="502">
        <v>1.1499999999999999</v>
      </c>
      <c r="G167" s="502">
        <v>0</v>
      </c>
      <c r="H167" s="502">
        <v>0</v>
      </c>
      <c r="I167" s="502">
        <v>0</v>
      </c>
      <c r="J167" s="503">
        <v>1.52</v>
      </c>
      <c r="K167" s="504">
        <v>1.52</v>
      </c>
      <c r="L167" s="501">
        <v>0</v>
      </c>
      <c r="M167" s="502">
        <v>2.66</v>
      </c>
      <c r="N167" s="502">
        <v>0</v>
      </c>
      <c r="O167" s="502">
        <v>0</v>
      </c>
      <c r="P167" s="502">
        <v>0</v>
      </c>
      <c r="Q167" s="503">
        <v>4.4400000000000004</v>
      </c>
      <c r="R167" s="504">
        <v>4.4400000000000004</v>
      </c>
      <c r="S167" s="505">
        <f t="shared" si="26"/>
        <v>192.10526315789477</v>
      </c>
    </row>
    <row r="168" spans="1:19" s="506" customFormat="1" ht="20.100000000000001" customHeight="1">
      <c r="A168" s="550" t="s">
        <v>70</v>
      </c>
      <c r="B168" s="498" t="s">
        <v>158</v>
      </c>
      <c r="C168" s="499" t="s">
        <v>10</v>
      </c>
      <c r="D168" s="500" t="s">
        <v>128</v>
      </c>
      <c r="E168" s="501">
        <v>0</v>
      </c>
      <c r="F168" s="502">
        <v>0</v>
      </c>
      <c r="G168" s="502">
        <v>0</v>
      </c>
      <c r="H168" s="502">
        <v>0</v>
      </c>
      <c r="I168" s="502">
        <v>0</v>
      </c>
      <c r="J168" s="503">
        <v>0.96</v>
      </c>
      <c r="K168" s="504">
        <v>0.96</v>
      </c>
      <c r="L168" s="501">
        <v>0</v>
      </c>
      <c r="M168" s="502">
        <v>0</v>
      </c>
      <c r="N168" s="502">
        <v>0</v>
      </c>
      <c r="O168" s="502">
        <v>0</v>
      </c>
      <c r="P168" s="502">
        <v>0</v>
      </c>
      <c r="Q168" s="503">
        <v>0.43</v>
      </c>
      <c r="R168" s="504">
        <v>0.43</v>
      </c>
      <c r="S168" s="505">
        <f t="shared" si="26"/>
        <v>-55.208333333333329</v>
      </c>
    </row>
    <row r="169" spans="1:19" s="506" customFormat="1" ht="20.100000000000001" customHeight="1">
      <c r="A169" s="550" t="s">
        <v>678</v>
      </c>
      <c r="B169" s="498" t="s">
        <v>679</v>
      </c>
      <c r="C169" s="499" t="s">
        <v>10</v>
      </c>
      <c r="D169" s="500" t="s">
        <v>128</v>
      </c>
      <c r="E169" s="501">
        <v>0.01</v>
      </c>
      <c r="F169" s="502">
        <v>1.28</v>
      </c>
      <c r="G169" s="502">
        <v>0</v>
      </c>
      <c r="H169" s="502">
        <v>0</v>
      </c>
      <c r="I169" s="502">
        <v>0</v>
      </c>
      <c r="J169" s="503">
        <v>2.04</v>
      </c>
      <c r="K169" s="504">
        <v>2.04</v>
      </c>
      <c r="L169" s="501">
        <v>0</v>
      </c>
      <c r="M169" s="502">
        <v>0.42</v>
      </c>
      <c r="N169" s="502">
        <v>0</v>
      </c>
      <c r="O169" s="502">
        <v>0</v>
      </c>
      <c r="P169" s="502">
        <v>0</v>
      </c>
      <c r="Q169" s="503">
        <v>4.07</v>
      </c>
      <c r="R169" s="504">
        <v>4.07</v>
      </c>
      <c r="S169" s="505">
        <f t="shared" si="26"/>
        <v>99.509803921568633</v>
      </c>
    </row>
    <row r="170" spans="1:19" s="506" customFormat="1" ht="20.100000000000001" customHeight="1">
      <c r="A170" s="550" t="s">
        <v>680</v>
      </c>
      <c r="B170" s="498" t="s">
        <v>681</v>
      </c>
      <c r="C170" s="499" t="s">
        <v>10</v>
      </c>
      <c r="D170" s="500" t="s">
        <v>128</v>
      </c>
      <c r="E170" s="501">
        <v>0</v>
      </c>
      <c r="F170" s="502">
        <v>0.2</v>
      </c>
      <c r="G170" s="502">
        <v>0</v>
      </c>
      <c r="H170" s="502">
        <v>0</v>
      </c>
      <c r="I170" s="502">
        <v>0</v>
      </c>
      <c r="J170" s="503">
        <v>0.32</v>
      </c>
      <c r="K170" s="504">
        <v>0.32</v>
      </c>
      <c r="L170" s="501">
        <v>0</v>
      </c>
      <c r="M170" s="502">
        <v>0.28000000000000003</v>
      </c>
      <c r="N170" s="502">
        <v>0</v>
      </c>
      <c r="O170" s="502">
        <v>0</v>
      </c>
      <c r="P170" s="502">
        <v>0.02</v>
      </c>
      <c r="Q170" s="503">
        <v>1.49</v>
      </c>
      <c r="R170" s="504">
        <v>1.51</v>
      </c>
      <c r="S170" s="505">
        <f t="shared" si="26"/>
        <v>371.875</v>
      </c>
    </row>
    <row r="171" spans="1:19" s="506" customFormat="1" ht="20.100000000000001" customHeight="1">
      <c r="A171" s="550" t="s">
        <v>328</v>
      </c>
      <c r="B171" s="498" t="s">
        <v>539</v>
      </c>
      <c r="C171" s="499" t="s">
        <v>10</v>
      </c>
      <c r="D171" s="500" t="s">
        <v>128</v>
      </c>
      <c r="E171" s="501">
        <v>0</v>
      </c>
      <c r="F171" s="502">
        <v>0</v>
      </c>
      <c r="G171" s="502">
        <v>0</v>
      </c>
      <c r="H171" s="502">
        <v>0</v>
      </c>
      <c r="I171" s="502">
        <v>0</v>
      </c>
      <c r="J171" s="503">
        <v>15.76</v>
      </c>
      <c r="K171" s="504">
        <v>15.76</v>
      </c>
      <c r="L171" s="501">
        <v>0</v>
      </c>
      <c r="M171" s="502">
        <v>0</v>
      </c>
      <c r="N171" s="502">
        <v>0</v>
      </c>
      <c r="O171" s="502">
        <v>0</v>
      </c>
      <c r="P171" s="502">
        <v>0</v>
      </c>
      <c r="Q171" s="503">
        <v>13.79</v>
      </c>
      <c r="R171" s="504">
        <v>13.79</v>
      </c>
      <c r="S171" s="505">
        <f t="shared" si="26"/>
        <v>-12.5</v>
      </c>
    </row>
    <row r="172" spans="1:19" s="506" customFormat="1" ht="20.100000000000001" customHeight="1">
      <c r="A172" s="550" t="s">
        <v>74</v>
      </c>
      <c r="B172" s="498" t="s">
        <v>157</v>
      </c>
      <c r="C172" s="499" t="s">
        <v>10</v>
      </c>
      <c r="D172" s="500" t="s">
        <v>128</v>
      </c>
      <c r="E172" s="501">
        <v>0.01</v>
      </c>
      <c r="F172" s="502">
        <v>3.95</v>
      </c>
      <c r="G172" s="502">
        <v>0</v>
      </c>
      <c r="H172" s="502">
        <v>0</v>
      </c>
      <c r="I172" s="502">
        <v>0</v>
      </c>
      <c r="J172" s="503">
        <v>39.200000000000003</v>
      </c>
      <c r="K172" s="504">
        <v>39.200000000000003</v>
      </c>
      <c r="L172" s="501">
        <v>0</v>
      </c>
      <c r="M172" s="502">
        <v>2.63</v>
      </c>
      <c r="N172" s="502">
        <v>0</v>
      </c>
      <c r="O172" s="502">
        <v>0</v>
      </c>
      <c r="P172" s="502">
        <v>0</v>
      </c>
      <c r="Q172" s="503">
        <v>41.92</v>
      </c>
      <c r="R172" s="504">
        <v>41.92</v>
      </c>
      <c r="S172" s="505">
        <f t="shared" si="26"/>
        <v>6.938775510204076</v>
      </c>
    </row>
    <row r="173" spans="1:19" s="506" customFormat="1" ht="20.100000000000001" customHeight="1">
      <c r="A173" s="550" t="s">
        <v>343</v>
      </c>
      <c r="B173" s="498" t="s">
        <v>540</v>
      </c>
      <c r="C173" s="499" t="s">
        <v>10</v>
      </c>
      <c r="D173" s="500" t="s">
        <v>128</v>
      </c>
      <c r="E173" s="501">
        <v>0</v>
      </c>
      <c r="F173" s="502">
        <v>1.26</v>
      </c>
      <c r="G173" s="502">
        <v>0</v>
      </c>
      <c r="H173" s="502">
        <v>0</v>
      </c>
      <c r="I173" s="502">
        <v>0</v>
      </c>
      <c r="J173" s="503">
        <v>3.06</v>
      </c>
      <c r="K173" s="504">
        <v>3.06</v>
      </c>
      <c r="L173" s="501">
        <v>0</v>
      </c>
      <c r="M173" s="502">
        <v>0.36</v>
      </c>
      <c r="N173" s="502">
        <v>0</v>
      </c>
      <c r="O173" s="502">
        <v>0</v>
      </c>
      <c r="P173" s="502">
        <v>0</v>
      </c>
      <c r="Q173" s="503">
        <v>2.7</v>
      </c>
      <c r="R173" s="504">
        <v>2.7</v>
      </c>
      <c r="S173" s="505">
        <f t="shared" si="26"/>
        <v>-11.764705882352933</v>
      </c>
    </row>
    <row r="174" spans="1:19" s="506" customFormat="1" ht="20.100000000000001" customHeight="1">
      <c r="A174" s="550" t="s">
        <v>372</v>
      </c>
      <c r="B174" s="498" t="s">
        <v>395</v>
      </c>
      <c r="C174" s="499" t="s">
        <v>10</v>
      </c>
      <c r="D174" s="500" t="s">
        <v>128</v>
      </c>
      <c r="E174" s="501">
        <v>0</v>
      </c>
      <c r="F174" s="502">
        <v>0.43</v>
      </c>
      <c r="G174" s="502">
        <v>0</v>
      </c>
      <c r="H174" s="502">
        <v>0</v>
      </c>
      <c r="I174" s="502">
        <v>0</v>
      </c>
      <c r="J174" s="503">
        <v>26.72</v>
      </c>
      <c r="K174" s="504">
        <v>26.72</v>
      </c>
      <c r="L174" s="501">
        <v>0</v>
      </c>
      <c r="M174" s="502">
        <v>0.82</v>
      </c>
      <c r="N174" s="502">
        <v>0</v>
      </c>
      <c r="O174" s="502">
        <v>0</v>
      </c>
      <c r="P174" s="502">
        <v>0</v>
      </c>
      <c r="Q174" s="503">
        <v>39.79</v>
      </c>
      <c r="R174" s="504">
        <v>39.79</v>
      </c>
      <c r="S174" s="505">
        <f t="shared" si="26"/>
        <v>48.914670658682645</v>
      </c>
    </row>
    <row r="175" spans="1:19" s="506" customFormat="1" ht="20.100000000000001" customHeight="1">
      <c r="A175" s="550" t="s">
        <v>682</v>
      </c>
      <c r="B175" s="615" t="s">
        <v>683</v>
      </c>
      <c r="C175" s="547" t="s">
        <v>10</v>
      </c>
      <c r="D175" s="613" t="s">
        <v>128</v>
      </c>
      <c r="E175" s="501">
        <v>0</v>
      </c>
      <c r="F175" s="502">
        <v>0.17</v>
      </c>
      <c r="G175" s="502">
        <v>0</v>
      </c>
      <c r="H175" s="502">
        <v>0</v>
      </c>
      <c r="I175" s="502">
        <v>0</v>
      </c>
      <c r="J175" s="503">
        <v>0.16</v>
      </c>
      <c r="K175" s="504">
        <v>0.16</v>
      </c>
      <c r="L175" s="501">
        <v>0</v>
      </c>
      <c r="M175" s="502">
        <v>0</v>
      </c>
      <c r="N175" s="502">
        <v>0</v>
      </c>
      <c r="O175" s="502">
        <v>0</v>
      </c>
      <c r="P175" s="502">
        <v>0</v>
      </c>
      <c r="Q175" s="503">
        <v>0</v>
      </c>
      <c r="R175" s="504">
        <v>0</v>
      </c>
      <c r="S175" s="505">
        <f t="shared" si="26"/>
        <v>-100</v>
      </c>
    </row>
    <row r="176" spans="1:19" s="506" customFormat="1" ht="20.100000000000001" customHeight="1">
      <c r="A176" s="550" t="s">
        <v>405</v>
      </c>
      <c r="B176" s="498" t="s">
        <v>414</v>
      </c>
      <c r="C176" s="499" t="s">
        <v>10</v>
      </c>
      <c r="D176" s="500" t="s">
        <v>128</v>
      </c>
      <c r="E176" s="501">
        <v>0</v>
      </c>
      <c r="F176" s="502">
        <v>0</v>
      </c>
      <c r="G176" s="502">
        <v>0</v>
      </c>
      <c r="H176" s="502">
        <v>0</v>
      </c>
      <c r="I176" s="502">
        <v>0</v>
      </c>
      <c r="J176" s="503">
        <v>0.56999999999999995</v>
      </c>
      <c r="K176" s="504">
        <v>0.56999999999999995</v>
      </c>
      <c r="L176" s="501">
        <v>0</v>
      </c>
      <c r="M176" s="502">
        <v>0</v>
      </c>
      <c r="N176" s="502">
        <v>0</v>
      </c>
      <c r="O176" s="502">
        <v>0</v>
      </c>
      <c r="P176" s="502">
        <v>0</v>
      </c>
      <c r="Q176" s="503">
        <v>0</v>
      </c>
      <c r="R176" s="504">
        <v>0</v>
      </c>
      <c r="S176" s="505">
        <f t="shared" si="26"/>
        <v>-100</v>
      </c>
    </row>
    <row r="177" spans="1:21" s="506" customFormat="1" ht="20.100000000000001" customHeight="1">
      <c r="A177" s="497" t="s">
        <v>702</v>
      </c>
      <c r="B177" s="498" t="s">
        <v>703</v>
      </c>
      <c r="C177" s="499" t="s">
        <v>844</v>
      </c>
      <c r="D177" s="500" t="s">
        <v>558</v>
      </c>
      <c r="E177" s="501">
        <v>0</v>
      </c>
      <c r="F177" s="502">
        <v>0.28999999999999998</v>
      </c>
      <c r="G177" s="502">
        <v>0</v>
      </c>
      <c r="H177" s="502">
        <v>0</v>
      </c>
      <c r="I177" s="502">
        <v>0</v>
      </c>
      <c r="J177" s="503">
        <v>0.5</v>
      </c>
      <c r="K177" s="504">
        <v>0.5</v>
      </c>
      <c r="L177" s="501">
        <v>0</v>
      </c>
      <c r="M177" s="502">
        <v>1.05</v>
      </c>
      <c r="N177" s="502">
        <v>0</v>
      </c>
      <c r="O177" s="502">
        <v>0</v>
      </c>
      <c r="P177" s="502">
        <v>0.02</v>
      </c>
      <c r="Q177" s="503">
        <v>1.47</v>
      </c>
      <c r="R177" s="504">
        <v>1.49</v>
      </c>
      <c r="S177" s="505">
        <f t="shared" si="26"/>
        <v>198</v>
      </c>
    </row>
    <row r="178" spans="1:21" s="554" customFormat="1" ht="20.100000000000001" customHeight="1">
      <c r="A178" s="552"/>
      <c r="B178" s="553"/>
      <c r="C178" s="547"/>
      <c r="D178" s="520"/>
      <c r="E178" s="521"/>
      <c r="F178" s="522"/>
      <c r="G178" s="522"/>
      <c r="H178" s="522"/>
      <c r="I178" s="522"/>
      <c r="J178" s="523"/>
      <c r="K178" s="524"/>
      <c r="L178" s="521"/>
      <c r="M178" s="522"/>
      <c r="N178" s="522"/>
      <c r="O178" s="522"/>
      <c r="P178" s="522"/>
      <c r="Q178" s="523"/>
      <c r="R178" s="524"/>
      <c r="S178" s="525"/>
      <c r="T178" s="527"/>
      <c r="U178" s="527"/>
    </row>
    <row r="179" spans="1:21" s="448" customFormat="1" ht="20.100000000000001" customHeight="1">
      <c r="A179" s="564" t="s">
        <v>272</v>
      </c>
      <c r="B179" s="565"/>
      <c r="C179" s="491"/>
      <c r="D179" s="492"/>
      <c r="E179" s="530">
        <f>SUM(E155:E178)</f>
        <v>7.9999999999999988E-2</v>
      </c>
      <c r="F179" s="531">
        <f t="shared" ref="F179:Q179" si="27">SUM(F155:F178)</f>
        <v>18.29</v>
      </c>
      <c r="G179" s="531">
        <f t="shared" si="27"/>
        <v>0</v>
      </c>
      <c r="H179" s="531">
        <f t="shared" si="27"/>
        <v>0</v>
      </c>
      <c r="I179" s="531">
        <f t="shared" si="27"/>
        <v>0.27</v>
      </c>
      <c r="J179" s="531">
        <f t="shared" si="27"/>
        <v>321.92000000000007</v>
      </c>
      <c r="K179" s="532">
        <f t="shared" si="27"/>
        <v>322.19000000000005</v>
      </c>
      <c r="L179" s="530">
        <f t="shared" si="27"/>
        <v>6.9999999999999993E-2</v>
      </c>
      <c r="M179" s="531">
        <f t="shared" si="27"/>
        <v>18.919999999999998</v>
      </c>
      <c r="N179" s="531">
        <f t="shared" si="27"/>
        <v>0</v>
      </c>
      <c r="O179" s="531">
        <f t="shared" si="27"/>
        <v>0</v>
      </c>
      <c r="P179" s="531">
        <f t="shared" si="27"/>
        <v>0.51</v>
      </c>
      <c r="Q179" s="531">
        <f t="shared" si="27"/>
        <v>336.05</v>
      </c>
      <c r="R179" s="532">
        <f t="shared" ref="R179" si="28">SUM(R155:R178)</f>
        <v>336.56</v>
      </c>
      <c r="S179" s="533">
        <f t="shared" ref="S179" si="29">((R179/K179)-1)*100</f>
        <v>4.4601011825320391</v>
      </c>
    </row>
    <row r="180" spans="1:21" s="527" customFormat="1" ht="20.100000000000001" customHeight="1">
      <c r="A180" s="557"/>
      <c r="B180" s="558"/>
      <c r="C180" s="559"/>
      <c r="D180" s="520"/>
      <c r="E180" s="538"/>
      <c r="F180" s="538"/>
      <c r="G180" s="538"/>
      <c r="H180" s="538"/>
      <c r="I180" s="538"/>
      <c r="J180" s="539"/>
      <c r="K180" s="538"/>
      <c r="L180" s="538"/>
      <c r="M180" s="538"/>
      <c r="N180" s="538"/>
      <c r="O180" s="538"/>
      <c r="P180" s="538"/>
      <c r="Q180" s="539"/>
      <c r="R180" s="538"/>
      <c r="S180" s="540"/>
      <c r="T180" s="526"/>
    </row>
    <row r="181" spans="1:21" s="478" customFormat="1" ht="20.100000000000001" customHeight="1">
      <c r="A181" s="473"/>
      <c r="B181" s="474"/>
      <c r="C181" s="475"/>
      <c r="D181" s="476"/>
      <c r="E181" s="1375" t="s">
        <v>1467</v>
      </c>
      <c r="F181" s="1376"/>
      <c r="G181" s="1376"/>
      <c r="H181" s="1376"/>
      <c r="I181" s="1376"/>
      <c r="J181" s="1376"/>
      <c r="K181" s="1377"/>
      <c r="L181" s="1375" t="s">
        <v>1468</v>
      </c>
      <c r="M181" s="1376"/>
      <c r="N181" s="1376"/>
      <c r="O181" s="1376"/>
      <c r="P181" s="1376"/>
      <c r="Q181" s="1376"/>
      <c r="R181" s="1377"/>
      <c r="S181" s="477"/>
    </row>
    <row r="182" spans="1:21" s="478" customFormat="1" ht="20.100000000000001" customHeight="1">
      <c r="A182" s="473" t="s">
        <v>1469</v>
      </c>
      <c r="B182" s="474" t="s">
        <v>57</v>
      </c>
      <c r="C182" s="475" t="s">
        <v>1470</v>
      </c>
      <c r="D182" s="476" t="s">
        <v>1167</v>
      </c>
      <c r="E182" s="541" t="s">
        <v>1474</v>
      </c>
      <c r="F182" s="484" t="s">
        <v>1475</v>
      </c>
      <c r="G182" s="484" t="s">
        <v>1476</v>
      </c>
      <c r="H182" s="484" t="s">
        <v>1477</v>
      </c>
      <c r="I182" s="484" t="s">
        <v>1478</v>
      </c>
      <c r="J182" s="542" t="s">
        <v>1406</v>
      </c>
      <c r="K182" s="485" t="s">
        <v>1473</v>
      </c>
      <c r="L182" s="541" t="s">
        <v>1405</v>
      </c>
      <c r="M182" s="484" t="s">
        <v>1383</v>
      </c>
      <c r="N182" s="484" t="s">
        <v>1476</v>
      </c>
      <c r="O182" s="484" t="s">
        <v>1477</v>
      </c>
      <c r="P182" s="484" t="s">
        <v>1478</v>
      </c>
      <c r="Q182" s="542" t="s">
        <v>1406</v>
      </c>
      <c r="R182" s="485" t="s">
        <v>1473</v>
      </c>
      <c r="S182" s="487" t="s">
        <v>1140</v>
      </c>
    </row>
    <row r="183" spans="1:21" s="478" customFormat="1" ht="20.100000000000001" customHeight="1">
      <c r="A183" s="566" t="s">
        <v>258</v>
      </c>
      <c r="B183" s="567" t="s">
        <v>79</v>
      </c>
      <c r="C183" s="491" t="s">
        <v>60</v>
      </c>
      <c r="D183" s="492"/>
      <c r="E183" s="493" t="s">
        <v>60</v>
      </c>
      <c r="F183" s="494"/>
      <c r="G183" s="494"/>
      <c r="H183" s="494"/>
      <c r="I183" s="494"/>
      <c r="J183" s="494" t="s">
        <v>60</v>
      </c>
      <c r="K183" s="495"/>
      <c r="L183" s="493" t="s">
        <v>60</v>
      </c>
      <c r="M183" s="494" t="s">
        <v>60</v>
      </c>
      <c r="N183" s="494"/>
      <c r="O183" s="494"/>
      <c r="P183" s="494"/>
      <c r="Q183" s="494"/>
      <c r="R183" s="495" t="s">
        <v>60</v>
      </c>
      <c r="S183" s="496"/>
    </row>
    <row r="184" spans="1:21" s="506" customFormat="1" ht="20.100000000000001" customHeight="1">
      <c r="A184" s="550" t="s">
        <v>512</v>
      </c>
      <c r="B184" s="498" t="s">
        <v>541</v>
      </c>
      <c r="C184" s="499" t="s">
        <v>10</v>
      </c>
      <c r="D184" s="500" t="s">
        <v>130</v>
      </c>
      <c r="E184" s="501">
        <v>0</v>
      </c>
      <c r="F184" s="502">
        <v>0.65</v>
      </c>
      <c r="G184" s="502">
        <v>0</v>
      </c>
      <c r="H184" s="502">
        <v>0</v>
      </c>
      <c r="I184" s="502">
        <v>0</v>
      </c>
      <c r="J184" s="503">
        <v>2.38</v>
      </c>
      <c r="K184" s="504">
        <v>2.38</v>
      </c>
      <c r="L184" s="501">
        <v>0</v>
      </c>
      <c r="M184" s="502">
        <v>0.36</v>
      </c>
      <c r="N184" s="502">
        <v>0</v>
      </c>
      <c r="O184" s="502">
        <v>0</v>
      </c>
      <c r="P184" s="502">
        <v>0</v>
      </c>
      <c r="Q184" s="503">
        <v>2.7</v>
      </c>
      <c r="R184" s="504">
        <v>2.7</v>
      </c>
      <c r="S184" s="505">
        <f t="shared" ref="S184:S199" si="30">((R184/K184)-1)*100</f>
        <v>13.445378151260524</v>
      </c>
    </row>
    <row r="185" spans="1:21" s="506" customFormat="1" ht="20.100000000000001" customHeight="1">
      <c r="A185" s="550" t="s">
        <v>400</v>
      </c>
      <c r="B185" s="498" t="s">
        <v>415</v>
      </c>
      <c r="C185" s="499" t="s">
        <v>10</v>
      </c>
      <c r="D185" s="500" t="s">
        <v>130</v>
      </c>
      <c r="E185" s="501">
        <v>0</v>
      </c>
      <c r="F185" s="502">
        <v>0.32</v>
      </c>
      <c r="G185" s="502">
        <v>0</v>
      </c>
      <c r="H185" s="502">
        <v>0</v>
      </c>
      <c r="I185" s="502">
        <v>0.28000000000000003</v>
      </c>
      <c r="J185" s="503">
        <v>4.95</v>
      </c>
      <c r="K185" s="504">
        <v>5.23</v>
      </c>
      <c r="L185" s="501">
        <v>0</v>
      </c>
      <c r="M185" s="502">
        <v>0</v>
      </c>
      <c r="N185" s="502">
        <v>0</v>
      </c>
      <c r="O185" s="502">
        <v>0</v>
      </c>
      <c r="P185" s="502">
        <v>0</v>
      </c>
      <c r="Q185" s="503">
        <v>2.19</v>
      </c>
      <c r="R185" s="504">
        <v>2.19</v>
      </c>
      <c r="S185" s="505">
        <f t="shared" si="30"/>
        <v>-58.126195028680691</v>
      </c>
    </row>
    <row r="186" spans="1:21" s="506" customFormat="1" ht="20.100000000000001" customHeight="1">
      <c r="A186" s="550" t="s">
        <v>514</v>
      </c>
      <c r="B186" s="551" t="s">
        <v>543</v>
      </c>
      <c r="C186" s="499" t="s">
        <v>10</v>
      </c>
      <c r="D186" s="500" t="s">
        <v>130</v>
      </c>
      <c r="E186" s="501">
        <v>0</v>
      </c>
      <c r="F186" s="502">
        <v>0</v>
      </c>
      <c r="G186" s="502">
        <v>0</v>
      </c>
      <c r="H186" s="502">
        <v>0</v>
      </c>
      <c r="I186" s="502">
        <v>0</v>
      </c>
      <c r="J186" s="503">
        <v>5.48</v>
      </c>
      <c r="K186" s="504">
        <v>5.48</v>
      </c>
      <c r="L186" s="501">
        <v>0</v>
      </c>
      <c r="M186" s="502">
        <v>0</v>
      </c>
      <c r="N186" s="502">
        <v>0</v>
      </c>
      <c r="O186" s="502">
        <v>0</v>
      </c>
      <c r="P186" s="502">
        <v>0</v>
      </c>
      <c r="Q186" s="503">
        <v>6.87</v>
      </c>
      <c r="R186" s="504">
        <v>6.87</v>
      </c>
      <c r="S186" s="505">
        <f t="shared" si="30"/>
        <v>25.36496350364963</v>
      </c>
    </row>
    <row r="187" spans="1:21" s="506" customFormat="1" ht="20.100000000000001" customHeight="1">
      <c r="A187" s="550" t="s">
        <v>583</v>
      </c>
      <c r="B187" s="498" t="s">
        <v>584</v>
      </c>
      <c r="C187" s="499" t="s">
        <v>10</v>
      </c>
      <c r="D187" s="500" t="s">
        <v>130</v>
      </c>
      <c r="E187" s="501">
        <v>0</v>
      </c>
      <c r="F187" s="502">
        <v>1.21</v>
      </c>
      <c r="G187" s="502">
        <v>0</v>
      </c>
      <c r="H187" s="502">
        <v>0</v>
      </c>
      <c r="I187" s="502">
        <v>0</v>
      </c>
      <c r="J187" s="503">
        <v>4.16</v>
      </c>
      <c r="K187" s="504">
        <v>4.16</v>
      </c>
      <c r="L187" s="501">
        <v>0</v>
      </c>
      <c r="M187" s="502">
        <v>1.29</v>
      </c>
      <c r="N187" s="502">
        <v>0</v>
      </c>
      <c r="O187" s="502">
        <v>0</v>
      </c>
      <c r="P187" s="502">
        <v>0</v>
      </c>
      <c r="Q187" s="503">
        <v>9.06</v>
      </c>
      <c r="R187" s="504">
        <v>9.06</v>
      </c>
      <c r="S187" s="505">
        <f t="shared" si="30"/>
        <v>117.78846153846155</v>
      </c>
    </row>
    <row r="188" spans="1:21" s="506" customFormat="1" ht="20.100000000000001" customHeight="1">
      <c r="A188" s="550" t="s">
        <v>684</v>
      </c>
      <c r="B188" s="498" t="s">
        <v>685</v>
      </c>
      <c r="C188" s="499" t="s">
        <v>10</v>
      </c>
      <c r="D188" s="500" t="s">
        <v>130</v>
      </c>
      <c r="E188" s="501">
        <v>0</v>
      </c>
      <c r="F188" s="502">
        <v>0</v>
      </c>
      <c r="G188" s="502">
        <v>0</v>
      </c>
      <c r="H188" s="502">
        <v>0</v>
      </c>
      <c r="I188" s="502">
        <v>0</v>
      </c>
      <c r="J188" s="503">
        <v>8.16</v>
      </c>
      <c r="K188" s="504">
        <v>8.16</v>
      </c>
      <c r="L188" s="501">
        <v>0</v>
      </c>
      <c r="M188" s="502">
        <v>0</v>
      </c>
      <c r="N188" s="502">
        <v>0</v>
      </c>
      <c r="O188" s="502">
        <v>0</v>
      </c>
      <c r="P188" s="502">
        <v>0</v>
      </c>
      <c r="Q188" s="503">
        <v>2.27</v>
      </c>
      <c r="R188" s="504">
        <v>2.27</v>
      </c>
      <c r="S188" s="505">
        <f t="shared" si="30"/>
        <v>-72.181372549019613</v>
      </c>
    </row>
    <row r="189" spans="1:21" s="506" customFormat="1" ht="20.100000000000001" customHeight="1">
      <c r="A189" s="550" t="s">
        <v>401</v>
      </c>
      <c r="B189" s="498" t="s">
        <v>544</v>
      </c>
      <c r="C189" s="499" t="s">
        <v>10</v>
      </c>
      <c r="D189" s="500" t="s">
        <v>130</v>
      </c>
      <c r="E189" s="501">
        <v>0</v>
      </c>
      <c r="F189" s="502">
        <v>1.67</v>
      </c>
      <c r="G189" s="502">
        <v>0.12</v>
      </c>
      <c r="H189" s="502">
        <v>0</v>
      </c>
      <c r="I189" s="502">
        <v>0</v>
      </c>
      <c r="J189" s="503">
        <v>9.39</v>
      </c>
      <c r="K189" s="504">
        <v>9.39</v>
      </c>
      <c r="L189" s="501">
        <v>0</v>
      </c>
      <c r="M189" s="502">
        <v>1.0900000000000001</v>
      </c>
      <c r="N189" s="502">
        <v>0</v>
      </c>
      <c r="O189" s="502">
        <v>0</v>
      </c>
      <c r="P189" s="502">
        <v>0</v>
      </c>
      <c r="Q189" s="503">
        <v>10.38</v>
      </c>
      <c r="R189" s="504">
        <v>10.38</v>
      </c>
      <c r="S189" s="505">
        <f t="shared" si="30"/>
        <v>10.543130990415328</v>
      </c>
    </row>
    <row r="190" spans="1:21" s="506" customFormat="1" ht="20.100000000000001" customHeight="1">
      <c r="A190" s="550" t="s">
        <v>402</v>
      </c>
      <c r="B190" s="498" t="s">
        <v>545</v>
      </c>
      <c r="C190" s="499" t="s">
        <v>10</v>
      </c>
      <c r="D190" s="500" t="s">
        <v>130</v>
      </c>
      <c r="E190" s="501">
        <v>0</v>
      </c>
      <c r="F190" s="502">
        <v>0.9</v>
      </c>
      <c r="G190" s="502">
        <v>0</v>
      </c>
      <c r="H190" s="502">
        <v>0</v>
      </c>
      <c r="I190" s="502">
        <v>0</v>
      </c>
      <c r="J190" s="503">
        <v>22.15</v>
      </c>
      <c r="K190" s="504">
        <v>22.15</v>
      </c>
      <c r="L190" s="501">
        <v>0</v>
      </c>
      <c r="M190" s="502">
        <v>1.31</v>
      </c>
      <c r="N190" s="502">
        <v>0</v>
      </c>
      <c r="O190" s="502">
        <v>0</v>
      </c>
      <c r="P190" s="502">
        <v>0</v>
      </c>
      <c r="Q190" s="503">
        <v>21.06</v>
      </c>
      <c r="R190" s="504">
        <v>21.06</v>
      </c>
      <c r="S190" s="505">
        <f t="shared" si="30"/>
        <v>-4.9209932279909658</v>
      </c>
    </row>
    <row r="191" spans="1:21" s="506" customFormat="1" ht="20.100000000000001" customHeight="1">
      <c r="A191" s="550" t="s">
        <v>166</v>
      </c>
      <c r="B191" s="498" t="s">
        <v>165</v>
      </c>
      <c r="C191" s="499" t="s">
        <v>10</v>
      </c>
      <c r="D191" s="500" t="s">
        <v>130</v>
      </c>
      <c r="E191" s="501">
        <v>0.01</v>
      </c>
      <c r="F191" s="502">
        <v>3.08</v>
      </c>
      <c r="G191" s="502">
        <v>0</v>
      </c>
      <c r="H191" s="502">
        <v>0</v>
      </c>
      <c r="I191" s="502">
        <v>0</v>
      </c>
      <c r="J191" s="503">
        <v>16.739999999999998</v>
      </c>
      <c r="K191" s="504">
        <v>16.739999999999998</v>
      </c>
      <c r="L191" s="501">
        <v>0.02</v>
      </c>
      <c r="M191" s="502">
        <v>2.4</v>
      </c>
      <c r="N191" s="502">
        <v>0</v>
      </c>
      <c r="O191" s="502">
        <v>0</v>
      </c>
      <c r="P191" s="502">
        <v>0</v>
      </c>
      <c r="Q191" s="503">
        <v>14.41</v>
      </c>
      <c r="R191" s="504">
        <v>14.41</v>
      </c>
      <c r="S191" s="505">
        <f t="shared" si="30"/>
        <v>-13.918757467144561</v>
      </c>
    </row>
    <row r="192" spans="1:21" s="506" customFormat="1" ht="20.100000000000001" customHeight="1">
      <c r="A192" s="550" t="s">
        <v>516</v>
      </c>
      <c r="B192" s="498" t="s">
        <v>546</v>
      </c>
      <c r="C192" s="499" t="s">
        <v>10</v>
      </c>
      <c r="D192" s="500" t="s">
        <v>130</v>
      </c>
      <c r="E192" s="501">
        <v>0</v>
      </c>
      <c r="F192" s="502">
        <v>1.43</v>
      </c>
      <c r="G192" s="502">
        <v>0</v>
      </c>
      <c r="H192" s="502">
        <v>0</v>
      </c>
      <c r="I192" s="502">
        <v>0.7</v>
      </c>
      <c r="J192" s="503">
        <v>8.2100000000000009</v>
      </c>
      <c r="K192" s="504">
        <v>8.91</v>
      </c>
      <c r="L192" s="501">
        <v>0.01</v>
      </c>
      <c r="M192" s="502">
        <v>0.8</v>
      </c>
      <c r="N192" s="502">
        <v>0</v>
      </c>
      <c r="O192" s="502">
        <v>0</v>
      </c>
      <c r="P192" s="502">
        <v>0.53</v>
      </c>
      <c r="Q192" s="503">
        <v>6.58</v>
      </c>
      <c r="R192" s="504">
        <v>7.11</v>
      </c>
      <c r="S192" s="505">
        <f t="shared" si="30"/>
        <v>-20.202020202020201</v>
      </c>
    </row>
    <row r="193" spans="1:16384" s="506" customFormat="1" ht="20.100000000000001" customHeight="1">
      <c r="A193" s="550" t="s">
        <v>370</v>
      </c>
      <c r="B193" s="498" t="s">
        <v>394</v>
      </c>
      <c r="C193" s="499" t="s">
        <v>10</v>
      </c>
      <c r="D193" s="500" t="s">
        <v>130</v>
      </c>
      <c r="E193" s="501">
        <v>0</v>
      </c>
      <c r="F193" s="502">
        <v>0.15</v>
      </c>
      <c r="G193" s="502">
        <v>0</v>
      </c>
      <c r="H193" s="502">
        <v>0</v>
      </c>
      <c r="I193" s="502">
        <v>0</v>
      </c>
      <c r="J193" s="503">
        <v>0.78</v>
      </c>
      <c r="K193" s="504">
        <v>0.78</v>
      </c>
      <c r="L193" s="501">
        <v>0</v>
      </c>
      <c r="M193" s="502">
        <v>0.09</v>
      </c>
      <c r="N193" s="502">
        <v>0</v>
      </c>
      <c r="O193" s="502">
        <v>0</v>
      </c>
      <c r="P193" s="502">
        <v>0</v>
      </c>
      <c r="Q193" s="503">
        <v>1.46</v>
      </c>
      <c r="R193" s="504">
        <v>1.46</v>
      </c>
      <c r="S193" s="505">
        <f t="shared" si="30"/>
        <v>87.179487179487154</v>
      </c>
    </row>
    <row r="194" spans="1:16384" s="506" customFormat="1" ht="20.100000000000001" customHeight="1">
      <c r="A194" s="550" t="s">
        <v>686</v>
      </c>
      <c r="B194" s="498" t="s">
        <v>687</v>
      </c>
      <c r="C194" s="499" t="s">
        <v>10</v>
      </c>
      <c r="D194" s="500" t="s">
        <v>130</v>
      </c>
      <c r="E194" s="501">
        <v>0</v>
      </c>
      <c r="F194" s="502">
        <v>0.14000000000000001</v>
      </c>
      <c r="G194" s="502">
        <v>0</v>
      </c>
      <c r="H194" s="502">
        <v>0</v>
      </c>
      <c r="I194" s="502">
        <v>0</v>
      </c>
      <c r="J194" s="503">
        <v>3.26</v>
      </c>
      <c r="K194" s="504">
        <v>3.26</v>
      </c>
      <c r="L194" s="501">
        <v>0</v>
      </c>
      <c r="M194" s="502">
        <v>0.44</v>
      </c>
      <c r="N194" s="502">
        <v>0</v>
      </c>
      <c r="O194" s="502">
        <v>0</v>
      </c>
      <c r="P194" s="502">
        <v>0</v>
      </c>
      <c r="Q194" s="503">
        <v>2.2200000000000002</v>
      </c>
      <c r="R194" s="504">
        <v>2.2200000000000002</v>
      </c>
      <c r="S194" s="505">
        <f t="shared" si="30"/>
        <v>-31.901840490797539</v>
      </c>
    </row>
    <row r="195" spans="1:16384" s="506" customFormat="1" ht="20.100000000000001" customHeight="1">
      <c r="A195" s="550" t="s">
        <v>40</v>
      </c>
      <c r="B195" s="498" t="s">
        <v>164</v>
      </c>
      <c r="C195" s="499" t="s">
        <v>10</v>
      </c>
      <c r="D195" s="500" t="s">
        <v>130</v>
      </c>
      <c r="E195" s="501">
        <v>0</v>
      </c>
      <c r="F195" s="502">
        <v>0</v>
      </c>
      <c r="G195" s="502">
        <v>0</v>
      </c>
      <c r="H195" s="502">
        <v>0</v>
      </c>
      <c r="I195" s="502">
        <v>0</v>
      </c>
      <c r="J195" s="503">
        <v>7.34</v>
      </c>
      <c r="K195" s="504">
        <v>7.34</v>
      </c>
      <c r="L195" s="501">
        <v>0</v>
      </c>
      <c r="M195" s="502">
        <v>0</v>
      </c>
      <c r="N195" s="502">
        <v>0.28000000000000003</v>
      </c>
      <c r="O195" s="502">
        <v>0</v>
      </c>
      <c r="P195" s="502">
        <v>0</v>
      </c>
      <c r="Q195" s="503">
        <v>2.2000000000000002</v>
      </c>
      <c r="R195" s="504">
        <v>2.2000000000000002</v>
      </c>
      <c r="S195" s="505">
        <f t="shared" si="30"/>
        <v>-70.027247956403272</v>
      </c>
    </row>
    <row r="196" spans="1:16384" s="506" customFormat="1" ht="20.100000000000001" customHeight="1">
      <c r="A196" s="550" t="s">
        <v>371</v>
      </c>
      <c r="B196" s="498" t="s">
        <v>547</v>
      </c>
      <c r="C196" s="499" t="s">
        <v>10</v>
      </c>
      <c r="D196" s="500" t="s">
        <v>130</v>
      </c>
      <c r="E196" s="501">
        <v>0.01</v>
      </c>
      <c r="F196" s="502">
        <v>1.2</v>
      </c>
      <c r="G196" s="502">
        <v>0</v>
      </c>
      <c r="H196" s="502">
        <v>0</v>
      </c>
      <c r="I196" s="502">
        <v>0.62</v>
      </c>
      <c r="J196" s="503">
        <v>10.24</v>
      </c>
      <c r="K196" s="504">
        <v>10.86</v>
      </c>
      <c r="L196" s="501">
        <v>0.01</v>
      </c>
      <c r="M196" s="502">
        <v>0.94</v>
      </c>
      <c r="N196" s="502">
        <v>0</v>
      </c>
      <c r="O196" s="502">
        <v>0</v>
      </c>
      <c r="P196" s="502">
        <v>0.87</v>
      </c>
      <c r="Q196" s="503">
        <v>11.13</v>
      </c>
      <c r="R196" s="504">
        <v>12</v>
      </c>
      <c r="S196" s="505">
        <f t="shared" si="30"/>
        <v>10.497237569060779</v>
      </c>
    </row>
    <row r="197" spans="1:16384" s="506" customFormat="1" ht="20.100000000000001" customHeight="1">
      <c r="A197" s="550" t="s">
        <v>344</v>
      </c>
      <c r="B197" s="498" t="s">
        <v>548</v>
      </c>
      <c r="C197" s="499" t="s">
        <v>10</v>
      </c>
      <c r="D197" s="500" t="s">
        <v>130</v>
      </c>
      <c r="E197" s="501">
        <v>0</v>
      </c>
      <c r="F197" s="502">
        <v>0.17</v>
      </c>
      <c r="G197" s="502">
        <v>0</v>
      </c>
      <c r="H197" s="502">
        <v>0</v>
      </c>
      <c r="I197" s="502">
        <v>0</v>
      </c>
      <c r="J197" s="503">
        <v>2.38</v>
      </c>
      <c r="K197" s="504">
        <v>2.38</v>
      </c>
      <c r="L197" s="501">
        <v>0.01</v>
      </c>
      <c r="M197" s="502">
        <v>0.55000000000000004</v>
      </c>
      <c r="N197" s="502">
        <v>0</v>
      </c>
      <c r="O197" s="502">
        <v>0</v>
      </c>
      <c r="P197" s="502">
        <v>0</v>
      </c>
      <c r="Q197" s="503">
        <v>2.21</v>
      </c>
      <c r="R197" s="504">
        <v>2.21</v>
      </c>
      <c r="S197" s="505">
        <f t="shared" si="30"/>
        <v>-7.1428571428571397</v>
      </c>
    </row>
    <row r="198" spans="1:16384" s="506" customFormat="1" ht="20.100000000000001" customHeight="1">
      <c r="A198" s="550" t="s">
        <v>688</v>
      </c>
      <c r="B198" s="551" t="s">
        <v>689</v>
      </c>
      <c r="C198" s="499" t="s">
        <v>10</v>
      </c>
      <c r="D198" s="500" t="s">
        <v>130</v>
      </c>
      <c r="E198" s="501">
        <v>0</v>
      </c>
      <c r="F198" s="502">
        <v>0.26</v>
      </c>
      <c r="G198" s="502">
        <v>0</v>
      </c>
      <c r="H198" s="502">
        <v>0</v>
      </c>
      <c r="I198" s="502">
        <v>0</v>
      </c>
      <c r="J198" s="503">
        <v>0.24</v>
      </c>
      <c r="K198" s="504">
        <v>0.24</v>
      </c>
      <c r="L198" s="501">
        <v>0</v>
      </c>
      <c r="M198" s="502">
        <v>0.06</v>
      </c>
      <c r="N198" s="502">
        <v>0</v>
      </c>
      <c r="O198" s="502">
        <v>0</v>
      </c>
      <c r="P198" s="502">
        <v>0.01</v>
      </c>
      <c r="Q198" s="503">
        <v>0.54</v>
      </c>
      <c r="R198" s="504">
        <v>0.55000000000000004</v>
      </c>
      <c r="S198" s="505">
        <f t="shared" si="30"/>
        <v>129.16666666666669</v>
      </c>
    </row>
    <row r="199" spans="1:16384" s="506" customFormat="1" ht="20.100000000000001" customHeight="1">
      <c r="A199" s="550" t="s">
        <v>898</v>
      </c>
      <c r="B199" s="551" t="s">
        <v>899</v>
      </c>
      <c r="C199" s="499" t="s">
        <v>10</v>
      </c>
      <c r="D199" s="500" t="s">
        <v>130</v>
      </c>
      <c r="E199" s="501">
        <v>0</v>
      </c>
      <c r="F199" s="502">
        <v>0</v>
      </c>
      <c r="G199" s="502">
        <v>0</v>
      </c>
      <c r="H199" s="502">
        <v>0</v>
      </c>
      <c r="I199" s="502">
        <v>0</v>
      </c>
      <c r="J199" s="503">
        <v>0.09</v>
      </c>
      <c r="K199" s="504">
        <v>0.09</v>
      </c>
      <c r="L199" s="501">
        <v>0.01</v>
      </c>
      <c r="M199" s="502">
        <v>0.39</v>
      </c>
      <c r="N199" s="502">
        <v>0</v>
      </c>
      <c r="O199" s="502">
        <v>0</v>
      </c>
      <c r="P199" s="502">
        <v>0</v>
      </c>
      <c r="Q199" s="503">
        <v>0.26</v>
      </c>
      <c r="R199" s="504">
        <v>0.26</v>
      </c>
      <c r="S199" s="525">
        <f t="shared" si="30"/>
        <v>188.88888888888891</v>
      </c>
    </row>
    <row r="200" spans="1:16384" s="527" customFormat="1" ht="20.100000000000001" customHeight="1">
      <c r="A200" s="616"/>
      <c r="B200" s="617"/>
      <c r="C200" s="618"/>
      <c r="D200" s="619"/>
      <c r="E200" s="521"/>
      <c r="F200" s="522"/>
      <c r="G200" s="522"/>
      <c r="H200" s="522"/>
      <c r="I200" s="522"/>
      <c r="J200" s="523"/>
      <c r="K200" s="524"/>
      <c r="L200" s="521"/>
      <c r="M200" s="522"/>
      <c r="N200" s="522"/>
      <c r="O200" s="522"/>
      <c r="P200" s="522"/>
      <c r="Q200" s="523"/>
      <c r="R200" s="524"/>
      <c r="S200" s="525"/>
    </row>
    <row r="201" spans="1:16384" s="448" customFormat="1" ht="20.100000000000001" customHeight="1">
      <c r="A201" s="571" t="s">
        <v>273</v>
      </c>
      <c r="B201" s="572"/>
      <c r="C201" s="491"/>
      <c r="D201" s="492"/>
      <c r="E201" s="530">
        <f>SUM(E183:E200)</f>
        <v>0.02</v>
      </c>
      <c r="F201" s="531">
        <f t="shared" ref="F201:P201" si="31">SUM(F183:F200)</f>
        <v>11.18</v>
      </c>
      <c r="G201" s="531">
        <f t="shared" si="31"/>
        <v>0.12</v>
      </c>
      <c r="H201" s="531">
        <f t="shared" si="31"/>
        <v>0</v>
      </c>
      <c r="I201" s="531">
        <f t="shared" si="31"/>
        <v>1.6</v>
      </c>
      <c r="J201" s="531">
        <f t="shared" si="31"/>
        <v>105.95</v>
      </c>
      <c r="K201" s="532">
        <f t="shared" si="31"/>
        <v>107.55</v>
      </c>
      <c r="L201" s="530">
        <f t="shared" si="31"/>
        <v>6.0000000000000005E-2</v>
      </c>
      <c r="M201" s="531">
        <f t="shared" si="31"/>
        <v>9.7200000000000024</v>
      </c>
      <c r="N201" s="531">
        <f t="shared" si="31"/>
        <v>0.28000000000000003</v>
      </c>
      <c r="O201" s="531">
        <f t="shared" si="31"/>
        <v>0</v>
      </c>
      <c r="P201" s="531">
        <f t="shared" si="31"/>
        <v>1.41</v>
      </c>
      <c r="Q201" s="531">
        <f>SUM(Q183:Q200)</f>
        <v>95.539999999999992</v>
      </c>
      <c r="R201" s="532">
        <f>SUM(R183:R200)</f>
        <v>96.949999999999989</v>
      </c>
      <c r="S201" s="533">
        <f t="shared" ref="S201" si="32">((R201/K201)-1)*100</f>
        <v>-9.8558809855881062</v>
      </c>
    </row>
    <row r="202" spans="1:16384" s="527" customFormat="1" ht="20.100000000000001" customHeight="1">
      <c r="A202" s="557"/>
      <c r="B202" s="558"/>
      <c r="C202" s="559"/>
      <c r="D202" s="520"/>
      <c r="E202" s="538"/>
      <c r="F202" s="538"/>
      <c r="G202" s="538"/>
      <c r="H202" s="538"/>
      <c r="I202" s="538"/>
      <c r="J202" s="539"/>
      <c r="K202" s="538"/>
      <c r="L202" s="538"/>
      <c r="M202" s="538"/>
      <c r="N202" s="538"/>
      <c r="O202" s="538"/>
      <c r="P202" s="538"/>
      <c r="Q202" s="539"/>
      <c r="R202" s="538"/>
      <c r="S202" s="540"/>
      <c r="T202" s="526"/>
    </row>
    <row r="203" spans="1:16384" s="478" customFormat="1" ht="20.100000000000001" customHeight="1">
      <c r="A203" s="473"/>
      <c r="B203" s="474"/>
      <c r="C203" s="475"/>
      <c r="D203" s="476"/>
      <c r="E203" s="1375" t="s">
        <v>1467</v>
      </c>
      <c r="F203" s="1376"/>
      <c r="G203" s="1376"/>
      <c r="H203" s="1376"/>
      <c r="I203" s="1376"/>
      <c r="J203" s="1376"/>
      <c r="K203" s="1377"/>
      <c r="L203" s="1375" t="s">
        <v>1468</v>
      </c>
      <c r="M203" s="1376"/>
      <c r="N203" s="1376"/>
      <c r="O203" s="1376"/>
      <c r="P203" s="1376"/>
      <c r="Q203" s="1376"/>
      <c r="R203" s="1377"/>
      <c r="S203" s="477"/>
    </row>
    <row r="204" spans="1:16384" s="478" customFormat="1" ht="20.100000000000001" customHeight="1">
      <c r="A204" s="473" t="s">
        <v>1469</v>
      </c>
      <c r="B204" s="474" t="s">
        <v>57</v>
      </c>
      <c r="C204" s="475" t="s">
        <v>1470</v>
      </c>
      <c r="D204" s="476" t="s">
        <v>1167</v>
      </c>
      <c r="E204" s="541" t="s">
        <v>1474</v>
      </c>
      <c r="F204" s="484" t="s">
        <v>1475</v>
      </c>
      <c r="G204" s="484" t="s">
        <v>1476</v>
      </c>
      <c r="H204" s="484" t="s">
        <v>1477</v>
      </c>
      <c r="I204" s="484" t="s">
        <v>1478</v>
      </c>
      <c r="J204" s="542" t="s">
        <v>1406</v>
      </c>
      <c r="K204" s="485" t="s">
        <v>1473</v>
      </c>
      <c r="L204" s="541" t="s">
        <v>1405</v>
      </c>
      <c r="M204" s="484" t="s">
        <v>1383</v>
      </c>
      <c r="N204" s="484" t="s">
        <v>1476</v>
      </c>
      <c r="O204" s="484" t="s">
        <v>1477</v>
      </c>
      <c r="P204" s="484" t="s">
        <v>1478</v>
      </c>
      <c r="Q204" s="542" t="s">
        <v>1406</v>
      </c>
      <c r="R204" s="485" t="s">
        <v>1473</v>
      </c>
      <c r="S204" s="487" t="s">
        <v>1140</v>
      </c>
    </row>
    <row r="205" spans="1:16384" s="478" customFormat="1" ht="20.100000000000001" customHeight="1">
      <c r="A205" s="573" t="s">
        <v>260</v>
      </c>
      <c r="B205" s="574" t="s">
        <v>261</v>
      </c>
      <c r="C205" s="491" t="s">
        <v>60</v>
      </c>
      <c r="D205" s="492"/>
      <c r="E205" s="493" t="s">
        <v>60</v>
      </c>
      <c r="F205" s="494"/>
      <c r="G205" s="494"/>
      <c r="H205" s="494"/>
      <c r="I205" s="494"/>
      <c r="J205" s="494" t="s">
        <v>60</v>
      </c>
      <c r="K205" s="495"/>
      <c r="L205" s="493" t="s">
        <v>60</v>
      </c>
      <c r="M205" s="494" t="s">
        <v>60</v>
      </c>
      <c r="N205" s="494"/>
      <c r="O205" s="494"/>
      <c r="P205" s="494"/>
      <c r="Q205" s="494"/>
      <c r="R205" s="495" t="s">
        <v>60</v>
      </c>
      <c r="S205" s="496"/>
    </row>
    <row r="206" spans="1:16384" s="506" customFormat="1" ht="20.100000000000001" customHeight="1">
      <c r="A206" s="550" t="s">
        <v>345</v>
      </c>
      <c r="B206" s="498" t="s">
        <v>1410</v>
      </c>
      <c r="C206" s="499" t="s">
        <v>10</v>
      </c>
      <c r="D206" s="577" t="s">
        <v>1371</v>
      </c>
      <c r="E206" s="501">
        <v>0</v>
      </c>
      <c r="F206" s="502">
        <v>0.15</v>
      </c>
      <c r="G206" s="502">
        <v>0</v>
      </c>
      <c r="H206" s="502">
        <v>0</v>
      </c>
      <c r="I206" s="502">
        <v>0.26</v>
      </c>
      <c r="J206" s="503">
        <v>2.96</v>
      </c>
      <c r="K206" s="504">
        <v>3.2199999999999998</v>
      </c>
      <c r="L206" s="501">
        <v>0.01</v>
      </c>
      <c r="M206" s="502">
        <v>0.05</v>
      </c>
      <c r="N206" s="502">
        <v>0</v>
      </c>
      <c r="O206" s="502">
        <v>0</v>
      </c>
      <c r="P206" s="502">
        <v>0.08</v>
      </c>
      <c r="Q206" s="503">
        <v>0.83</v>
      </c>
      <c r="R206" s="504">
        <v>0.90999999999999992</v>
      </c>
      <c r="S206" s="525">
        <f>((R206/K206)-1)*100</f>
        <v>-71.739130434782624</v>
      </c>
      <c r="T206" s="526"/>
      <c r="DJ206" s="506" t="s">
        <v>345</v>
      </c>
      <c r="DK206" s="506" t="s">
        <v>345</v>
      </c>
      <c r="DL206" s="506" t="s">
        <v>345</v>
      </c>
      <c r="DM206" s="506" t="s">
        <v>345</v>
      </c>
      <c r="DN206" s="506" t="s">
        <v>345</v>
      </c>
      <c r="DO206" s="506" t="s">
        <v>345</v>
      </c>
      <c r="DP206" s="506" t="s">
        <v>345</v>
      </c>
      <c r="DQ206" s="506" t="s">
        <v>345</v>
      </c>
      <c r="DR206" s="506" t="s">
        <v>345</v>
      </c>
      <c r="DS206" s="506" t="s">
        <v>345</v>
      </c>
      <c r="DT206" s="506" t="s">
        <v>345</v>
      </c>
      <c r="DU206" s="506" t="s">
        <v>345</v>
      </c>
      <c r="DV206" s="506" t="s">
        <v>345</v>
      </c>
      <c r="DW206" s="506" t="s">
        <v>345</v>
      </c>
      <c r="DX206" s="506" t="s">
        <v>345</v>
      </c>
      <c r="DY206" s="506" t="s">
        <v>345</v>
      </c>
      <c r="DZ206" s="506" t="s">
        <v>345</v>
      </c>
      <c r="EA206" s="506" t="s">
        <v>345</v>
      </c>
      <c r="EB206" s="506" t="s">
        <v>345</v>
      </c>
      <c r="EC206" s="506" t="s">
        <v>345</v>
      </c>
      <c r="ED206" s="506" t="s">
        <v>345</v>
      </c>
      <c r="EE206" s="506" t="s">
        <v>345</v>
      </c>
      <c r="EF206" s="506" t="s">
        <v>345</v>
      </c>
      <c r="EG206" s="506" t="s">
        <v>345</v>
      </c>
      <c r="EH206" s="506" t="s">
        <v>345</v>
      </c>
      <c r="EI206" s="506" t="s">
        <v>345</v>
      </c>
      <c r="EJ206" s="506" t="s">
        <v>345</v>
      </c>
      <c r="EK206" s="506" t="s">
        <v>345</v>
      </c>
      <c r="EL206" s="506" t="s">
        <v>345</v>
      </c>
      <c r="EM206" s="506" t="s">
        <v>345</v>
      </c>
      <c r="EN206" s="506" t="s">
        <v>345</v>
      </c>
      <c r="EO206" s="506" t="s">
        <v>345</v>
      </c>
      <c r="EP206" s="506" t="s">
        <v>345</v>
      </c>
      <c r="EQ206" s="506" t="s">
        <v>345</v>
      </c>
      <c r="ER206" s="506" t="s">
        <v>345</v>
      </c>
      <c r="ES206" s="506" t="s">
        <v>345</v>
      </c>
      <c r="ET206" s="506" t="s">
        <v>345</v>
      </c>
      <c r="EU206" s="506" t="s">
        <v>345</v>
      </c>
      <c r="EV206" s="506" t="s">
        <v>345</v>
      </c>
      <c r="EW206" s="506" t="s">
        <v>345</v>
      </c>
      <c r="EX206" s="506" t="s">
        <v>345</v>
      </c>
      <c r="EY206" s="506" t="s">
        <v>345</v>
      </c>
      <c r="EZ206" s="506" t="s">
        <v>345</v>
      </c>
      <c r="FA206" s="506" t="s">
        <v>345</v>
      </c>
      <c r="FB206" s="506" t="s">
        <v>345</v>
      </c>
      <c r="FC206" s="506" t="s">
        <v>345</v>
      </c>
      <c r="FD206" s="506" t="s">
        <v>345</v>
      </c>
      <c r="FE206" s="506" t="s">
        <v>345</v>
      </c>
      <c r="FF206" s="506" t="s">
        <v>345</v>
      </c>
      <c r="FG206" s="506" t="s">
        <v>345</v>
      </c>
      <c r="FH206" s="506" t="s">
        <v>345</v>
      </c>
      <c r="FI206" s="506" t="s">
        <v>345</v>
      </c>
      <c r="FJ206" s="506" t="s">
        <v>345</v>
      </c>
      <c r="FK206" s="506" t="s">
        <v>345</v>
      </c>
      <c r="FL206" s="506" t="s">
        <v>345</v>
      </c>
      <c r="FM206" s="506" t="s">
        <v>345</v>
      </c>
      <c r="FN206" s="506" t="s">
        <v>345</v>
      </c>
      <c r="FO206" s="506" t="s">
        <v>345</v>
      </c>
      <c r="FP206" s="506" t="s">
        <v>345</v>
      </c>
      <c r="FQ206" s="506" t="s">
        <v>345</v>
      </c>
      <c r="FR206" s="506" t="s">
        <v>345</v>
      </c>
      <c r="FS206" s="506" t="s">
        <v>345</v>
      </c>
      <c r="FT206" s="506" t="s">
        <v>345</v>
      </c>
      <c r="FU206" s="506" t="s">
        <v>345</v>
      </c>
      <c r="FV206" s="506" t="s">
        <v>345</v>
      </c>
      <c r="FW206" s="506" t="s">
        <v>345</v>
      </c>
      <c r="FX206" s="506" t="s">
        <v>345</v>
      </c>
      <c r="FY206" s="506" t="s">
        <v>345</v>
      </c>
      <c r="FZ206" s="506" t="s">
        <v>345</v>
      </c>
      <c r="GA206" s="506" t="s">
        <v>345</v>
      </c>
      <c r="GB206" s="506" t="s">
        <v>345</v>
      </c>
      <c r="GC206" s="506" t="s">
        <v>345</v>
      </c>
      <c r="GD206" s="506" t="s">
        <v>345</v>
      </c>
      <c r="GE206" s="506" t="s">
        <v>345</v>
      </c>
      <c r="GF206" s="506" t="s">
        <v>345</v>
      </c>
      <c r="GG206" s="506" t="s">
        <v>345</v>
      </c>
      <c r="GH206" s="506" t="s">
        <v>345</v>
      </c>
      <c r="GI206" s="506" t="s">
        <v>345</v>
      </c>
      <c r="GJ206" s="506" t="s">
        <v>345</v>
      </c>
      <c r="GK206" s="506" t="s">
        <v>345</v>
      </c>
      <c r="GL206" s="506" t="s">
        <v>345</v>
      </c>
      <c r="GM206" s="506" t="s">
        <v>345</v>
      </c>
      <c r="GN206" s="506" t="s">
        <v>345</v>
      </c>
      <c r="GO206" s="506" t="s">
        <v>345</v>
      </c>
      <c r="GP206" s="506" t="s">
        <v>345</v>
      </c>
      <c r="GQ206" s="506" t="s">
        <v>345</v>
      </c>
      <c r="GR206" s="506" t="s">
        <v>345</v>
      </c>
      <c r="GS206" s="506" t="s">
        <v>345</v>
      </c>
      <c r="GT206" s="506" t="s">
        <v>345</v>
      </c>
      <c r="GU206" s="506" t="s">
        <v>345</v>
      </c>
      <c r="GV206" s="506" t="s">
        <v>345</v>
      </c>
      <c r="GW206" s="506" t="s">
        <v>345</v>
      </c>
      <c r="GX206" s="506" t="s">
        <v>345</v>
      </c>
      <c r="GY206" s="506" t="s">
        <v>345</v>
      </c>
      <c r="GZ206" s="506" t="s">
        <v>345</v>
      </c>
      <c r="HA206" s="506" t="s">
        <v>345</v>
      </c>
      <c r="HB206" s="506" t="s">
        <v>345</v>
      </c>
      <c r="HC206" s="506" t="s">
        <v>345</v>
      </c>
      <c r="HD206" s="506" t="s">
        <v>345</v>
      </c>
      <c r="HE206" s="506" t="s">
        <v>345</v>
      </c>
      <c r="HF206" s="506" t="s">
        <v>345</v>
      </c>
      <c r="HG206" s="506" t="s">
        <v>345</v>
      </c>
      <c r="HH206" s="506" t="s">
        <v>345</v>
      </c>
      <c r="HI206" s="506" t="s">
        <v>345</v>
      </c>
      <c r="HJ206" s="506" t="s">
        <v>345</v>
      </c>
      <c r="HK206" s="506" t="s">
        <v>345</v>
      </c>
      <c r="HL206" s="506" t="s">
        <v>345</v>
      </c>
      <c r="HM206" s="506" t="s">
        <v>345</v>
      </c>
      <c r="HN206" s="506" t="s">
        <v>345</v>
      </c>
      <c r="HO206" s="506" t="s">
        <v>345</v>
      </c>
      <c r="HP206" s="506" t="s">
        <v>345</v>
      </c>
      <c r="HQ206" s="506" t="s">
        <v>345</v>
      </c>
      <c r="HR206" s="506" t="s">
        <v>345</v>
      </c>
      <c r="HS206" s="506" t="s">
        <v>345</v>
      </c>
      <c r="HT206" s="506" t="s">
        <v>345</v>
      </c>
      <c r="HU206" s="506" t="s">
        <v>345</v>
      </c>
      <c r="HV206" s="506" t="s">
        <v>345</v>
      </c>
      <c r="HW206" s="506" t="s">
        <v>345</v>
      </c>
      <c r="HX206" s="506" t="s">
        <v>345</v>
      </c>
      <c r="HY206" s="506" t="s">
        <v>345</v>
      </c>
      <c r="HZ206" s="506" t="s">
        <v>345</v>
      </c>
      <c r="IA206" s="506" t="s">
        <v>345</v>
      </c>
      <c r="IB206" s="506" t="s">
        <v>345</v>
      </c>
      <c r="IC206" s="506" t="s">
        <v>345</v>
      </c>
      <c r="ID206" s="506" t="s">
        <v>345</v>
      </c>
      <c r="IE206" s="506" t="s">
        <v>345</v>
      </c>
      <c r="IF206" s="506" t="s">
        <v>345</v>
      </c>
      <c r="IG206" s="506" t="s">
        <v>345</v>
      </c>
      <c r="IH206" s="506" t="s">
        <v>345</v>
      </c>
      <c r="II206" s="506" t="s">
        <v>345</v>
      </c>
      <c r="IJ206" s="506" t="s">
        <v>345</v>
      </c>
      <c r="IK206" s="506" t="s">
        <v>345</v>
      </c>
      <c r="IL206" s="506" t="s">
        <v>345</v>
      </c>
      <c r="IM206" s="506" t="s">
        <v>345</v>
      </c>
      <c r="IN206" s="506" t="s">
        <v>345</v>
      </c>
      <c r="IO206" s="506" t="s">
        <v>345</v>
      </c>
      <c r="IP206" s="506" t="s">
        <v>345</v>
      </c>
      <c r="IQ206" s="506" t="s">
        <v>345</v>
      </c>
      <c r="IR206" s="506" t="s">
        <v>345</v>
      </c>
      <c r="IS206" s="506" t="s">
        <v>345</v>
      </c>
      <c r="IT206" s="506" t="s">
        <v>345</v>
      </c>
      <c r="IU206" s="506" t="s">
        <v>345</v>
      </c>
      <c r="IV206" s="506" t="s">
        <v>345</v>
      </c>
      <c r="IW206" s="506" t="s">
        <v>345</v>
      </c>
      <c r="IX206" s="506" t="s">
        <v>345</v>
      </c>
      <c r="IY206" s="506" t="s">
        <v>345</v>
      </c>
      <c r="IZ206" s="506" t="s">
        <v>345</v>
      </c>
      <c r="JA206" s="506" t="s">
        <v>345</v>
      </c>
      <c r="JB206" s="506" t="s">
        <v>345</v>
      </c>
      <c r="JC206" s="506" t="s">
        <v>345</v>
      </c>
      <c r="JD206" s="506" t="s">
        <v>345</v>
      </c>
      <c r="JE206" s="506" t="s">
        <v>345</v>
      </c>
      <c r="JF206" s="506" t="s">
        <v>345</v>
      </c>
      <c r="JG206" s="506" t="s">
        <v>345</v>
      </c>
      <c r="JH206" s="506" t="s">
        <v>345</v>
      </c>
      <c r="JI206" s="506" t="s">
        <v>345</v>
      </c>
      <c r="JJ206" s="506" t="s">
        <v>345</v>
      </c>
      <c r="JK206" s="506" t="s">
        <v>345</v>
      </c>
      <c r="JL206" s="506" t="s">
        <v>345</v>
      </c>
      <c r="JM206" s="506" t="s">
        <v>345</v>
      </c>
      <c r="JN206" s="506" t="s">
        <v>345</v>
      </c>
      <c r="JO206" s="506" t="s">
        <v>345</v>
      </c>
      <c r="JP206" s="506" t="s">
        <v>345</v>
      </c>
      <c r="JQ206" s="506" t="s">
        <v>345</v>
      </c>
      <c r="JR206" s="506" t="s">
        <v>345</v>
      </c>
      <c r="JS206" s="506" t="s">
        <v>345</v>
      </c>
      <c r="JT206" s="506" t="s">
        <v>345</v>
      </c>
      <c r="JU206" s="506" t="s">
        <v>345</v>
      </c>
      <c r="JV206" s="506" t="s">
        <v>345</v>
      </c>
      <c r="JW206" s="506" t="s">
        <v>345</v>
      </c>
      <c r="JX206" s="506" t="s">
        <v>345</v>
      </c>
      <c r="JY206" s="506" t="s">
        <v>345</v>
      </c>
      <c r="JZ206" s="506" t="s">
        <v>345</v>
      </c>
      <c r="KA206" s="506" t="s">
        <v>345</v>
      </c>
      <c r="KB206" s="506" t="s">
        <v>345</v>
      </c>
      <c r="KC206" s="506" t="s">
        <v>345</v>
      </c>
      <c r="KD206" s="506" t="s">
        <v>345</v>
      </c>
      <c r="KE206" s="506" t="s">
        <v>345</v>
      </c>
      <c r="KF206" s="506" t="s">
        <v>345</v>
      </c>
      <c r="KG206" s="506" t="s">
        <v>345</v>
      </c>
      <c r="KH206" s="506" t="s">
        <v>345</v>
      </c>
      <c r="KI206" s="506" t="s">
        <v>345</v>
      </c>
      <c r="KJ206" s="506" t="s">
        <v>345</v>
      </c>
      <c r="KK206" s="506" t="s">
        <v>345</v>
      </c>
      <c r="KL206" s="506" t="s">
        <v>345</v>
      </c>
      <c r="KM206" s="506" t="s">
        <v>345</v>
      </c>
      <c r="KN206" s="506" t="s">
        <v>345</v>
      </c>
      <c r="KO206" s="506" t="s">
        <v>345</v>
      </c>
      <c r="KP206" s="506" t="s">
        <v>345</v>
      </c>
      <c r="KQ206" s="506" t="s">
        <v>345</v>
      </c>
      <c r="KR206" s="506" t="s">
        <v>345</v>
      </c>
      <c r="KS206" s="506" t="s">
        <v>345</v>
      </c>
      <c r="KT206" s="506" t="s">
        <v>345</v>
      </c>
      <c r="KU206" s="506" t="s">
        <v>345</v>
      </c>
      <c r="KV206" s="506" t="s">
        <v>345</v>
      </c>
      <c r="KW206" s="506" t="s">
        <v>345</v>
      </c>
      <c r="KX206" s="506" t="s">
        <v>345</v>
      </c>
      <c r="KY206" s="506" t="s">
        <v>345</v>
      </c>
      <c r="KZ206" s="506" t="s">
        <v>345</v>
      </c>
      <c r="LA206" s="506" t="s">
        <v>345</v>
      </c>
      <c r="LB206" s="506" t="s">
        <v>345</v>
      </c>
      <c r="LC206" s="506" t="s">
        <v>345</v>
      </c>
      <c r="LD206" s="506" t="s">
        <v>345</v>
      </c>
      <c r="LE206" s="506" t="s">
        <v>345</v>
      </c>
      <c r="LF206" s="506" t="s">
        <v>345</v>
      </c>
      <c r="LG206" s="506" t="s">
        <v>345</v>
      </c>
      <c r="LH206" s="506" t="s">
        <v>345</v>
      </c>
      <c r="LI206" s="506" t="s">
        <v>345</v>
      </c>
      <c r="LJ206" s="506" t="s">
        <v>345</v>
      </c>
      <c r="LK206" s="506" t="s">
        <v>345</v>
      </c>
      <c r="LL206" s="506" t="s">
        <v>345</v>
      </c>
      <c r="LM206" s="506" t="s">
        <v>345</v>
      </c>
      <c r="LN206" s="506" t="s">
        <v>345</v>
      </c>
      <c r="LO206" s="506" t="s">
        <v>345</v>
      </c>
      <c r="LP206" s="506" t="s">
        <v>345</v>
      </c>
      <c r="LQ206" s="506" t="s">
        <v>345</v>
      </c>
      <c r="LR206" s="506" t="s">
        <v>345</v>
      </c>
      <c r="LS206" s="506" t="s">
        <v>345</v>
      </c>
      <c r="LT206" s="506" t="s">
        <v>345</v>
      </c>
      <c r="LU206" s="506" t="s">
        <v>345</v>
      </c>
      <c r="LV206" s="506" t="s">
        <v>345</v>
      </c>
      <c r="LW206" s="506" t="s">
        <v>345</v>
      </c>
      <c r="LX206" s="506" t="s">
        <v>345</v>
      </c>
      <c r="LY206" s="506" t="s">
        <v>345</v>
      </c>
      <c r="LZ206" s="506" t="s">
        <v>345</v>
      </c>
      <c r="MA206" s="506" t="s">
        <v>345</v>
      </c>
      <c r="MB206" s="506" t="s">
        <v>345</v>
      </c>
      <c r="MC206" s="506" t="s">
        <v>345</v>
      </c>
      <c r="MD206" s="506" t="s">
        <v>345</v>
      </c>
      <c r="ME206" s="506" t="s">
        <v>345</v>
      </c>
      <c r="MF206" s="506" t="s">
        <v>345</v>
      </c>
      <c r="MG206" s="506" t="s">
        <v>345</v>
      </c>
      <c r="MH206" s="506" t="s">
        <v>345</v>
      </c>
      <c r="MI206" s="506" t="s">
        <v>345</v>
      </c>
      <c r="MJ206" s="506" t="s">
        <v>345</v>
      </c>
      <c r="MK206" s="506" t="s">
        <v>345</v>
      </c>
      <c r="ML206" s="506" t="s">
        <v>345</v>
      </c>
      <c r="MM206" s="506" t="s">
        <v>345</v>
      </c>
      <c r="MN206" s="506" t="s">
        <v>345</v>
      </c>
      <c r="MO206" s="506" t="s">
        <v>345</v>
      </c>
      <c r="MP206" s="506" t="s">
        <v>345</v>
      </c>
      <c r="MQ206" s="506" t="s">
        <v>345</v>
      </c>
      <c r="MR206" s="506" t="s">
        <v>345</v>
      </c>
      <c r="MS206" s="506" t="s">
        <v>345</v>
      </c>
      <c r="MT206" s="506" t="s">
        <v>345</v>
      </c>
      <c r="MU206" s="506" t="s">
        <v>345</v>
      </c>
      <c r="MV206" s="506" t="s">
        <v>345</v>
      </c>
      <c r="MW206" s="506" t="s">
        <v>345</v>
      </c>
      <c r="MX206" s="506" t="s">
        <v>345</v>
      </c>
      <c r="MY206" s="506" t="s">
        <v>345</v>
      </c>
      <c r="MZ206" s="506" t="s">
        <v>345</v>
      </c>
      <c r="NA206" s="506" t="s">
        <v>345</v>
      </c>
      <c r="NB206" s="506" t="s">
        <v>345</v>
      </c>
      <c r="NC206" s="506" t="s">
        <v>345</v>
      </c>
      <c r="ND206" s="506" t="s">
        <v>345</v>
      </c>
      <c r="NE206" s="506" t="s">
        <v>345</v>
      </c>
      <c r="NF206" s="506" t="s">
        <v>345</v>
      </c>
      <c r="NG206" s="506" t="s">
        <v>345</v>
      </c>
      <c r="NH206" s="506" t="s">
        <v>345</v>
      </c>
      <c r="NI206" s="506" t="s">
        <v>345</v>
      </c>
      <c r="NJ206" s="506" t="s">
        <v>345</v>
      </c>
      <c r="NK206" s="506" t="s">
        <v>345</v>
      </c>
      <c r="NL206" s="506" t="s">
        <v>345</v>
      </c>
      <c r="NM206" s="506" t="s">
        <v>345</v>
      </c>
      <c r="NN206" s="506" t="s">
        <v>345</v>
      </c>
      <c r="NO206" s="506" t="s">
        <v>345</v>
      </c>
      <c r="NP206" s="506" t="s">
        <v>345</v>
      </c>
      <c r="NQ206" s="506" t="s">
        <v>345</v>
      </c>
      <c r="NR206" s="506" t="s">
        <v>345</v>
      </c>
      <c r="NS206" s="506" t="s">
        <v>345</v>
      </c>
      <c r="NT206" s="506" t="s">
        <v>345</v>
      </c>
      <c r="NU206" s="506" t="s">
        <v>345</v>
      </c>
      <c r="NV206" s="506" t="s">
        <v>345</v>
      </c>
      <c r="NW206" s="506" t="s">
        <v>345</v>
      </c>
      <c r="NX206" s="506" t="s">
        <v>345</v>
      </c>
      <c r="NY206" s="506" t="s">
        <v>345</v>
      </c>
      <c r="NZ206" s="506" t="s">
        <v>345</v>
      </c>
      <c r="OA206" s="506" t="s">
        <v>345</v>
      </c>
      <c r="OB206" s="506" t="s">
        <v>345</v>
      </c>
      <c r="OC206" s="506" t="s">
        <v>345</v>
      </c>
      <c r="OD206" s="506" t="s">
        <v>345</v>
      </c>
      <c r="OE206" s="506" t="s">
        <v>345</v>
      </c>
      <c r="OF206" s="506" t="s">
        <v>345</v>
      </c>
      <c r="OG206" s="506" t="s">
        <v>345</v>
      </c>
      <c r="OH206" s="506" t="s">
        <v>345</v>
      </c>
      <c r="OI206" s="506" t="s">
        <v>345</v>
      </c>
      <c r="OJ206" s="506" t="s">
        <v>345</v>
      </c>
      <c r="OK206" s="506" t="s">
        <v>345</v>
      </c>
      <c r="OL206" s="506" t="s">
        <v>345</v>
      </c>
      <c r="OM206" s="506" t="s">
        <v>345</v>
      </c>
      <c r="ON206" s="506" t="s">
        <v>345</v>
      </c>
      <c r="OO206" s="506" t="s">
        <v>345</v>
      </c>
      <c r="OP206" s="506" t="s">
        <v>345</v>
      </c>
      <c r="OQ206" s="506" t="s">
        <v>345</v>
      </c>
      <c r="OR206" s="506" t="s">
        <v>345</v>
      </c>
      <c r="OS206" s="506" t="s">
        <v>345</v>
      </c>
      <c r="OT206" s="506" t="s">
        <v>345</v>
      </c>
      <c r="OU206" s="506" t="s">
        <v>345</v>
      </c>
      <c r="OV206" s="506" t="s">
        <v>345</v>
      </c>
      <c r="OW206" s="506" t="s">
        <v>345</v>
      </c>
      <c r="OX206" s="506" t="s">
        <v>345</v>
      </c>
      <c r="OY206" s="506" t="s">
        <v>345</v>
      </c>
      <c r="OZ206" s="506" t="s">
        <v>345</v>
      </c>
      <c r="PA206" s="506" t="s">
        <v>345</v>
      </c>
      <c r="PB206" s="506" t="s">
        <v>345</v>
      </c>
      <c r="PC206" s="506" t="s">
        <v>345</v>
      </c>
      <c r="PD206" s="506" t="s">
        <v>345</v>
      </c>
      <c r="PE206" s="506" t="s">
        <v>345</v>
      </c>
      <c r="PF206" s="506" t="s">
        <v>345</v>
      </c>
      <c r="PG206" s="506" t="s">
        <v>345</v>
      </c>
      <c r="PH206" s="506" t="s">
        <v>345</v>
      </c>
      <c r="PI206" s="506" t="s">
        <v>345</v>
      </c>
      <c r="PJ206" s="506" t="s">
        <v>345</v>
      </c>
      <c r="PK206" s="506" t="s">
        <v>345</v>
      </c>
      <c r="PL206" s="506" t="s">
        <v>345</v>
      </c>
      <c r="PM206" s="506" t="s">
        <v>345</v>
      </c>
      <c r="PN206" s="506" t="s">
        <v>345</v>
      </c>
      <c r="PO206" s="506" t="s">
        <v>345</v>
      </c>
      <c r="PP206" s="506" t="s">
        <v>345</v>
      </c>
      <c r="PQ206" s="506" t="s">
        <v>345</v>
      </c>
      <c r="PR206" s="506" t="s">
        <v>345</v>
      </c>
      <c r="PS206" s="506" t="s">
        <v>345</v>
      </c>
      <c r="PT206" s="506" t="s">
        <v>345</v>
      </c>
      <c r="PU206" s="506" t="s">
        <v>345</v>
      </c>
      <c r="PV206" s="506" t="s">
        <v>345</v>
      </c>
      <c r="PW206" s="506" t="s">
        <v>345</v>
      </c>
      <c r="PX206" s="506" t="s">
        <v>345</v>
      </c>
      <c r="PY206" s="506" t="s">
        <v>345</v>
      </c>
      <c r="PZ206" s="506" t="s">
        <v>345</v>
      </c>
      <c r="QA206" s="506" t="s">
        <v>345</v>
      </c>
      <c r="QB206" s="506" t="s">
        <v>345</v>
      </c>
      <c r="QC206" s="506" t="s">
        <v>345</v>
      </c>
      <c r="QD206" s="506" t="s">
        <v>345</v>
      </c>
      <c r="QE206" s="506" t="s">
        <v>345</v>
      </c>
      <c r="QF206" s="506" t="s">
        <v>345</v>
      </c>
      <c r="QG206" s="506" t="s">
        <v>345</v>
      </c>
      <c r="QH206" s="506" t="s">
        <v>345</v>
      </c>
      <c r="QI206" s="506" t="s">
        <v>345</v>
      </c>
      <c r="QJ206" s="506" t="s">
        <v>345</v>
      </c>
      <c r="QK206" s="506" t="s">
        <v>345</v>
      </c>
      <c r="QL206" s="506" t="s">
        <v>345</v>
      </c>
      <c r="QM206" s="506" t="s">
        <v>345</v>
      </c>
      <c r="QN206" s="506" t="s">
        <v>345</v>
      </c>
      <c r="QO206" s="506" t="s">
        <v>345</v>
      </c>
      <c r="QP206" s="506" t="s">
        <v>345</v>
      </c>
      <c r="QQ206" s="506" t="s">
        <v>345</v>
      </c>
      <c r="QR206" s="506" t="s">
        <v>345</v>
      </c>
      <c r="QS206" s="506" t="s">
        <v>345</v>
      </c>
      <c r="QT206" s="506" t="s">
        <v>345</v>
      </c>
      <c r="QU206" s="506" t="s">
        <v>345</v>
      </c>
      <c r="QV206" s="506" t="s">
        <v>345</v>
      </c>
      <c r="QW206" s="506" t="s">
        <v>345</v>
      </c>
      <c r="QX206" s="506" t="s">
        <v>345</v>
      </c>
      <c r="QY206" s="506" t="s">
        <v>345</v>
      </c>
      <c r="QZ206" s="506" t="s">
        <v>345</v>
      </c>
      <c r="RA206" s="506" t="s">
        <v>345</v>
      </c>
      <c r="RB206" s="506" t="s">
        <v>345</v>
      </c>
      <c r="RC206" s="506" t="s">
        <v>345</v>
      </c>
      <c r="RD206" s="506" t="s">
        <v>345</v>
      </c>
      <c r="RE206" s="506" t="s">
        <v>345</v>
      </c>
      <c r="RF206" s="506" t="s">
        <v>345</v>
      </c>
      <c r="RG206" s="506" t="s">
        <v>345</v>
      </c>
      <c r="RH206" s="506" t="s">
        <v>345</v>
      </c>
      <c r="RI206" s="506" t="s">
        <v>345</v>
      </c>
      <c r="RJ206" s="506" t="s">
        <v>345</v>
      </c>
      <c r="RK206" s="506" t="s">
        <v>345</v>
      </c>
      <c r="RL206" s="506" t="s">
        <v>345</v>
      </c>
      <c r="RM206" s="506" t="s">
        <v>345</v>
      </c>
      <c r="RN206" s="506" t="s">
        <v>345</v>
      </c>
      <c r="RO206" s="506" t="s">
        <v>345</v>
      </c>
      <c r="RP206" s="506" t="s">
        <v>345</v>
      </c>
      <c r="RQ206" s="506" t="s">
        <v>345</v>
      </c>
      <c r="RR206" s="506" t="s">
        <v>345</v>
      </c>
      <c r="RS206" s="506" t="s">
        <v>345</v>
      </c>
      <c r="RT206" s="506" t="s">
        <v>345</v>
      </c>
      <c r="RU206" s="506" t="s">
        <v>345</v>
      </c>
      <c r="RV206" s="506" t="s">
        <v>345</v>
      </c>
      <c r="RW206" s="506" t="s">
        <v>345</v>
      </c>
      <c r="RX206" s="506" t="s">
        <v>345</v>
      </c>
      <c r="RY206" s="506" t="s">
        <v>345</v>
      </c>
      <c r="RZ206" s="506" t="s">
        <v>345</v>
      </c>
      <c r="SA206" s="506" t="s">
        <v>345</v>
      </c>
      <c r="SB206" s="506" t="s">
        <v>345</v>
      </c>
      <c r="SC206" s="506" t="s">
        <v>345</v>
      </c>
      <c r="SD206" s="506" t="s">
        <v>345</v>
      </c>
      <c r="SE206" s="506" t="s">
        <v>345</v>
      </c>
      <c r="SF206" s="506" t="s">
        <v>345</v>
      </c>
      <c r="SG206" s="506" t="s">
        <v>345</v>
      </c>
      <c r="SH206" s="506" t="s">
        <v>345</v>
      </c>
      <c r="SI206" s="506" t="s">
        <v>345</v>
      </c>
      <c r="SJ206" s="506" t="s">
        <v>345</v>
      </c>
      <c r="SK206" s="506" t="s">
        <v>345</v>
      </c>
      <c r="SL206" s="506" t="s">
        <v>345</v>
      </c>
      <c r="SM206" s="506" t="s">
        <v>345</v>
      </c>
      <c r="SN206" s="506" t="s">
        <v>345</v>
      </c>
      <c r="SO206" s="506" t="s">
        <v>345</v>
      </c>
      <c r="SP206" s="506" t="s">
        <v>345</v>
      </c>
      <c r="SQ206" s="506" t="s">
        <v>345</v>
      </c>
      <c r="SR206" s="506" t="s">
        <v>345</v>
      </c>
      <c r="SS206" s="506" t="s">
        <v>345</v>
      </c>
      <c r="ST206" s="506" t="s">
        <v>345</v>
      </c>
      <c r="SU206" s="506" t="s">
        <v>345</v>
      </c>
      <c r="SV206" s="506" t="s">
        <v>345</v>
      </c>
      <c r="SW206" s="506" t="s">
        <v>345</v>
      </c>
      <c r="SX206" s="506" t="s">
        <v>345</v>
      </c>
      <c r="SY206" s="506" t="s">
        <v>345</v>
      </c>
      <c r="SZ206" s="506" t="s">
        <v>345</v>
      </c>
      <c r="TA206" s="506" t="s">
        <v>345</v>
      </c>
      <c r="TB206" s="506" t="s">
        <v>345</v>
      </c>
      <c r="TC206" s="506" t="s">
        <v>345</v>
      </c>
      <c r="TD206" s="506" t="s">
        <v>345</v>
      </c>
      <c r="TE206" s="506" t="s">
        <v>345</v>
      </c>
      <c r="TF206" s="506" t="s">
        <v>345</v>
      </c>
      <c r="TG206" s="506" t="s">
        <v>345</v>
      </c>
      <c r="TH206" s="506" t="s">
        <v>345</v>
      </c>
      <c r="TI206" s="506" t="s">
        <v>345</v>
      </c>
      <c r="TJ206" s="506" t="s">
        <v>345</v>
      </c>
      <c r="TK206" s="506" t="s">
        <v>345</v>
      </c>
      <c r="TL206" s="506" t="s">
        <v>345</v>
      </c>
      <c r="TM206" s="506" t="s">
        <v>345</v>
      </c>
      <c r="TN206" s="506" t="s">
        <v>345</v>
      </c>
      <c r="TO206" s="506" t="s">
        <v>345</v>
      </c>
      <c r="TP206" s="506" t="s">
        <v>345</v>
      </c>
      <c r="TQ206" s="506" t="s">
        <v>345</v>
      </c>
      <c r="TR206" s="506" t="s">
        <v>345</v>
      </c>
      <c r="TS206" s="506" t="s">
        <v>345</v>
      </c>
      <c r="TT206" s="506" t="s">
        <v>345</v>
      </c>
      <c r="TU206" s="506" t="s">
        <v>345</v>
      </c>
      <c r="TV206" s="506" t="s">
        <v>345</v>
      </c>
      <c r="TW206" s="506" t="s">
        <v>345</v>
      </c>
      <c r="TX206" s="506" t="s">
        <v>345</v>
      </c>
      <c r="TY206" s="506" t="s">
        <v>345</v>
      </c>
      <c r="TZ206" s="506" t="s">
        <v>345</v>
      </c>
      <c r="UA206" s="506" t="s">
        <v>345</v>
      </c>
      <c r="UB206" s="506" t="s">
        <v>345</v>
      </c>
      <c r="UC206" s="506" t="s">
        <v>345</v>
      </c>
      <c r="UD206" s="506" t="s">
        <v>345</v>
      </c>
      <c r="UE206" s="506" t="s">
        <v>345</v>
      </c>
      <c r="UF206" s="506" t="s">
        <v>345</v>
      </c>
      <c r="UG206" s="506" t="s">
        <v>345</v>
      </c>
      <c r="UH206" s="506" t="s">
        <v>345</v>
      </c>
      <c r="UI206" s="506" t="s">
        <v>345</v>
      </c>
      <c r="UJ206" s="506" t="s">
        <v>345</v>
      </c>
      <c r="UK206" s="506" t="s">
        <v>345</v>
      </c>
      <c r="UL206" s="506" t="s">
        <v>345</v>
      </c>
      <c r="UM206" s="506" t="s">
        <v>345</v>
      </c>
      <c r="UN206" s="506" t="s">
        <v>345</v>
      </c>
      <c r="UO206" s="506" t="s">
        <v>345</v>
      </c>
      <c r="UP206" s="506" t="s">
        <v>345</v>
      </c>
      <c r="UQ206" s="506" t="s">
        <v>345</v>
      </c>
      <c r="UR206" s="506" t="s">
        <v>345</v>
      </c>
      <c r="US206" s="506" t="s">
        <v>345</v>
      </c>
      <c r="UT206" s="506" t="s">
        <v>345</v>
      </c>
      <c r="UU206" s="506" t="s">
        <v>345</v>
      </c>
      <c r="UV206" s="506" t="s">
        <v>345</v>
      </c>
      <c r="UW206" s="506" t="s">
        <v>345</v>
      </c>
      <c r="UX206" s="506" t="s">
        <v>345</v>
      </c>
      <c r="UY206" s="506" t="s">
        <v>345</v>
      </c>
      <c r="UZ206" s="506" t="s">
        <v>345</v>
      </c>
      <c r="VA206" s="506" t="s">
        <v>345</v>
      </c>
      <c r="VB206" s="506" t="s">
        <v>345</v>
      </c>
      <c r="VC206" s="506" t="s">
        <v>345</v>
      </c>
      <c r="VD206" s="506" t="s">
        <v>345</v>
      </c>
      <c r="VE206" s="506" t="s">
        <v>345</v>
      </c>
      <c r="VF206" s="506" t="s">
        <v>345</v>
      </c>
      <c r="VG206" s="506" t="s">
        <v>345</v>
      </c>
      <c r="VH206" s="506" t="s">
        <v>345</v>
      </c>
      <c r="VI206" s="506" t="s">
        <v>345</v>
      </c>
      <c r="VJ206" s="506" t="s">
        <v>345</v>
      </c>
      <c r="VK206" s="506" t="s">
        <v>345</v>
      </c>
      <c r="VL206" s="506" t="s">
        <v>345</v>
      </c>
      <c r="VM206" s="506" t="s">
        <v>345</v>
      </c>
      <c r="VN206" s="506" t="s">
        <v>345</v>
      </c>
      <c r="VO206" s="506" t="s">
        <v>345</v>
      </c>
      <c r="VP206" s="506" t="s">
        <v>345</v>
      </c>
      <c r="VQ206" s="506" t="s">
        <v>345</v>
      </c>
      <c r="VR206" s="506" t="s">
        <v>345</v>
      </c>
      <c r="VS206" s="506" t="s">
        <v>345</v>
      </c>
      <c r="VT206" s="506" t="s">
        <v>345</v>
      </c>
      <c r="VU206" s="506" t="s">
        <v>345</v>
      </c>
      <c r="VV206" s="506" t="s">
        <v>345</v>
      </c>
      <c r="VW206" s="506" t="s">
        <v>345</v>
      </c>
      <c r="VX206" s="506" t="s">
        <v>345</v>
      </c>
      <c r="VY206" s="506" t="s">
        <v>345</v>
      </c>
      <c r="VZ206" s="506" t="s">
        <v>345</v>
      </c>
      <c r="WA206" s="506" t="s">
        <v>345</v>
      </c>
      <c r="WB206" s="506" t="s">
        <v>345</v>
      </c>
      <c r="WC206" s="506" t="s">
        <v>345</v>
      </c>
      <c r="WD206" s="506" t="s">
        <v>345</v>
      </c>
      <c r="WE206" s="506" t="s">
        <v>345</v>
      </c>
      <c r="WF206" s="506" t="s">
        <v>345</v>
      </c>
      <c r="WG206" s="506" t="s">
        <v>345</v>
      </c>
      <c r="WH206" s="506" t="s">
        <v>345</v>
      </c>
      <c r="WI206" s="506" t="s">
        <v>345</v>
      </c>
      <c r="WJ206" s="506" t="s">
        <v>345</v>
      </c>
      <c r="WK206" s="506" t="s">
        <v>345</v>
      </c>
      <c r="WL206" s="506" t="s">
        <v>345</v>
      </c>
      <c r="WM206" s="506" t="s">
        <v>345</v>
      </c>
      <c r="WN206" s="506" t="s">
        <v>345</v>
      </c>
      <c r="WO206" s="506" t="s">
        <v>345</v>
      </c>
      <c r="WP206" s="506" t="s">
        <v>345</v>
      </c>
      <c r="WQ206" s="506" t="s">
        <v>345</v>
      </c>
      <c r="WR206" s="506" t="s">
        <v>345</v>
      </c>
      <c r="WS206" s="506" t="s">
        <v>345</v>
      </c>
      <c r="WT206" s="506" t="s">
        <v>345</v>
      </c>
      <c r="WU206" s="506" t="s">
        <v>345</v>
      </c>
      <c r="WV206" s="506" t="s">
        <v>345</v>
      </c>
      <c r="WW206" s="506" t="s">
        <v>345</v>
      </c>
      <c r="WX206" s="506" t="s">
        <v>345</v>
      </c>
      <c r="WY206" s="506" t="s">
        <v>345</v>
      </c>
      <c r="WZ206" s="506" t="s">
        <v>345</v>
      </c>
      <c r="XA206" s="506" t="s">
        <v>345</v>
      </c>
      <c r="XB206" s="506" t="s">
        <v>345</v>
      </c>
      <c r="XC206" s="506" t="s">
        <v>345</v>
      </c>
      <c r="XD206" s="506" t="s">
        <v>345</v>
      </c>
      <c r="XE206" s="506" t="s">
        <v>345</v>
      </c>
      <c r="XF206" s="506" t="s">
        <v>345</v>
      </c>
      <c r="XG206" s="506" t="s">
        <v>345</v>
      </c>
      <c r="XH206" s="506" t="s">
        <v>345</v>
      </c>
      <c r="XI206" s="506" t="s">
        <v>345</v>
      </c>
      <c r="XJ206" s="506" t="s">
        <v>345</v>
      </c>
      <c r="XK206" s="506" t="s">
        <v>345</v>
      </c>
      <c r="XL206" s="506" t="s">
        <v>345</v>
      </c>
      <c r="XM206" s="506" t="s">
        <v>345</v>
      </c>
      <c r="XN206" s="506" t="s">
        <v>345</v>
      </c>
      <c r="XO206" s="506" t="s">
        <v>345</v>
      </c>
      <c r="XP206" s="506" t="s">
        <v>345</v>
      </c>
      <c r="XQ206" s="506" t="s">
        <v>345</v>
      </c>
      <c r="XR206" s="506" t="s">
        <v>345</v>
      </c>
      <c r="XS206" s="506" t="s">
        <v>345</v>
      </c>
      <c r="XT206" s="506" t="s">
        <v>345</v>
      </c>
      <c r="XU206" s="506" t="s">
        <v>345</v>
      </c>
      <c r="XV206" s="506" t="s">
        <v>345</v>
      </c>
      <c r="XW206" s="506" t="s">
        <v>345</v>
      </c>
      <c r="XX206" s="506" t="s">
        <v>345</v>
      </c>
      <c r="XY206" s="506" t="s">
        <v>345</v>
      </c>
      <c r="XZ206" s="506" t="s">
        <v>345</v>
      </c>
      <c r="YA206" s="506" t="s">
        <v>345</v>
      </c>
      <c r="YB206" s="506" t="s">
        <v>345</v>
      </c>
      <c r="YC206" s="506" t="s">
        <v>345</v>
      </c>
      <c r="YD206" s="506" t="s">
        <v>345</v>
      </c>
      <c r="YE206" s="506" t="s">
        <v>345</v>
      </c>
      <c r="YF206" s="506" t="s">
        <v>345</v>
      </c>
      <c r="YG206" s="506" t="s">
        <v>345</v>
      </c>
      <c r="YH206" s="506" t="s">
        <v>345</v>
      </c>
      <c r="YI206" s="506" t="s">
        <v>345</v>
      </c>
      <c r="YJ206" s="506" t="s">
        <v>345</v>
      </c>
      <c r="YK206" s="506" t="s">
        <v>345</v>
      </c>
      <c r="YL206" s="506" t="s">
        <v>345</v>
      </c>
      <c r="YM206" s="506" t="s">
        <v>345</v>
      </c>
      <c r="YN206" s="506" t="s">
        <v>345</v>
      </c>
      <c r="YO206" s="506" t="s">
        <v>345</v>
      </c>
      <c r="YP206" s="506" t="s">
        <v>345</v>
      </c>
      <c r="YQ206" s="506" t="s">
        <v>345</v>
      </c>
      <c r="YR206" s="506" t="s">
        <v>345</v>
      </c>
      <c r="YS206" s="506" t="s">
        <v>345</v>
      </c>
      <c r="YT206" s="506" t="s">
        <v>345</v>
      </c>
      <c r="YU206" s="506" t="s">
        <v>345</v>
      </c>
      <c r="YV206" s="506" t="s">
        <v>345</v>
      </c>
      <c r="YW206" s="506" t="s">
        <v>345</v>
      </c>
      <c r="YX206" s="506" t="s">
        <v>345</v>
      </c>
      <c r="YY206" s="506" t="s">
        <v>345</v>
      </c>
      <c r="YZ206" s="506" t="s">
        <v>345</v>
      </c>
      <c r="ZA206" s="506" t="s">
        <v>345</v>
      </c>
      <c r="ZB206" s="506" t="s">
        <v>345</v>
      </c>
      <c r="ZC206" s="506" t="s">
        <v>345</v>
      </c>
      <c r="ZD206" s="506" t="s">
        <v>345</v>
      </c>
      <c r="ZE206" s="506" t="s">
        <v>345</v>
      </c>
      <c r="ZF206" s="506" t="s">
        <v>345</v>
      </c>
      <c r="ZG206" s="506" t="s">
        <v>345</v>
      </c>
      <c r="ZH206" s="506" t="s">
        <v>345</v>
      </c>
      <c r="ZI206" s="506" t="s">
        <v>345</v>
      </c>
      <c r="ZJ206" s="506" t="s">
        <v>345</v>
      </c>
      <c r="ZK206" s="506" t="s">
        <v>345</v>
      </c>
      <c r="ZL206" s="506" t="s">
        <v>345</v>
      </c>
      <c r="ZM206" s="506" t="s">
        <v>345</v>
      </c>
      <c r="ZN206" s="506" t="s">
        <v>345</v>
      </c>
      <c r="ZO206" s="506" t="s">
        <v>345</v>
      </c>
      <c r="ZP206" s="506" t="s">
        <v>345</v>
      </c>
      <c r="ZQ206" s="506" t="s">
        <v>345</v>
      </c>
      <c r="ZR206" s="506" t="s">
        <v>345</v>
      </c>
      <c r="ZS206" s="506" t="s">
        <v>345</v>
      </c>
      <c r="ZT206" s="506" t="s">
        <v>345</v>
      </c>
      <c r="ZU206" s="506" t="s">
        <v>345</v>
      </c>
      <c r="ZV206" s="506" t="s">
        <v>345</v>
      </c>
      <c r="ZW206" s="506" t="s">
        <v>345</v>
      </c>
      <c r="ZX206" s="506" t="s">
        <v>345</v>
      </c>
      <c r="ZY206" s="506" t="s">
        <v>345</v>
      </c>
      <c r="ZZ206" s="506" t="s">
        <v>345</v>
      </c>
      <c r="AAA206" s="506" t="s">
        <v>345</v>
      </c>
      <c r="AAB206" s="506" t="s">
        <v>345</v>
      </c>
      <c r="AAC206" s="506" t="s">
        <v>345</v>
      </c>
      <c r="AAD206" s="506" t="s">
        <v>345</v>
      </c>
      <c r="AAE206" s="506" t="s">
        <v>345</v>
      </c>
      <c r="AAF206" s="506" t="s">
        <v>345</v>
      </c>
      <c r="AAG206" s="506" t="s">
        <v>345</v>
      </c>
      <c r="AAH206" s="506" t="s">
        <v>345</v>
      </c>
      <c r="AAI206" s="506" t="s">
        <v>345</v>
      </c>
      <c r="AAJ206" s="506" t="s">
        <v>345</v>
      </c>
      <c r="AAK206" s="506" t="s">
        <v>345</v>
      </c>
      <c r="AAL206" s="506" t="s">
        <v>345</v>
      </c>
      <c r="AAM206" s="506" t="s">
        <v>345</v>
      </c>
      <c r="AAN206" s="506" t="s">
        <v>345</v>
      </c>
      <c r="AAO206" s="506" t="s">
        <v>345</v>
      </c>
      <c r="AAP206" s="506" t="s">
        <v>345</v>
      </c>
      <c r="AAQ206" s="506" t="s">
        <v>345</v>
      </c>
      <c r="AAR206" s="506" t="s">
        <v>345</v>
      </c>
      <c r="AAS206" s="506" t="s">
        <v>345</v>
      </c>
      <c r="AAT206" s="506" t="s">
        <v>345</v>
      </c>
      <c r="AAU206" s="506" t="s">
        <v>345</v>
      </c>
      <c r="AAV206" s="506" t="s">
        <v>345</v>
      </c>
      <c r="AAW206" s="506" t="s">
        <v>345</v>
      </c>
      <c r="AAX206" s="506" t="s">
        <v>345</v>
      </c>
      <c r="AAY206" s="506" t="s">
        <v>345</v>
      </c>
      <c r="AAZ206" s="506" t="s">
        <v>345</v>
      </c>
      <c r="ABA206" s="506" t="s">
        <v>345</v>
      </c>
      <c r="ABB206" s="506" t="s">
        <v>345</v>
      </c>
      <c r="ABC206" s="506" t="s">
        <v>345</v>
      </c>
      <c r="ABD206" s="506" t="s">
        <v>345</v>
      </c>
      <c r="ABE206" s="506" t="s">
        <v>345</v>
      </c>
      <c r="ABF206" s="506" t="s">
        <v>345</v>
      </c>
      <c r="ABG206" s="506" t="s">
        <v>345</v>
      </c>
      <c r="ABH206" s="506" t="s">
        <v>345</v>
      </c>
      <c r="ABI206" s="506" t="s">
        <v>345</v>
      </c>
      <c r="ABJ206" s="506" t="s">
        <v>345</v>
      </c>
      <c r="ABK206" s="506" t="s">
        <v>345</v>
      </c>
      <c r="ABL206" s="506" t="s">
        <v>345</v>
      </c>
      <c r="ABM206" s="506" t="s">
        <v>345</v>
      </c>
      <c r="ABN206" s="506" t="s">
        <v>345</v>
      </c>
      <c r="ABO206" s="506" t="s">
        <v>345</v>
      </c>
      <c r="ABP206" s="506" t="s">
        <v>345</v>
      </c>
      <c r="ABQ206" s="506" t="s">
        <v>345</v>
      </c>
      <c r="ABR206" s="506" t="s">
        <v>345</v>
      </c>
      <c r="ABS206" s="506" t="s">
        <v>345</v>
      </c>
      <c r="ABT206" s="506" t="s">
        <v>345</v>
      </c>
      <c r="ABU206" s="506" t="s">
        <v>345</v>
      </c>
      <c r="ABV206" s="506" t="s">
        <v>345</v>
      </c>
      <c r="ABW206" s="506" t="s">
        <v>345</v>
      </c>
      <c r="ABX206" s="506" t="s">
        <v>345</v>
      </c>
      <c r="ABY206" s="506" t="s">
        <v>345</v>
      </c>
      <c r="ABZ206" s="506" t="s">
        <v>345</v>
      </c>
      <c r="ACA206" s="506" t="s">
        <v>345</v>
      </c>
      <c r="ACB206" s="506" t="s">
        <v>345</v>
      </c>
      <c r="ACC206" s="506" t="s">
        <v>345</v>
      </c>
      <c r="ACD206" s="506" t="s">
        <v>345</v>
      </c>
      <c r="ACE206" s="506" t="s">
        <v>345</v>
      </c>
      <c r="ACF206" s="506" t="s">
        <v>345</v>
      </c>
      <c r="ACG206" s="506" t="s">
        <v>345</v>
      </c>
      <c r="ACH206" s="506" t="s">
        <v>345</v>
      </c>
      <c r="ACI206" s="506" t="s">
        <v>345</v>
      </c>
      <c r="ACJ206" s="506" t="s">
        <v>345</v>
      </c>
      <c r="ACK206" s="506" t="s">
        <v>345</v>
      </c>
      <c r="ACL206" s="506" t="s">
        <v>345</v>
      </c>
      <c r="ACM206" s="506" t="s">
        <v>345</v>
      </c>
      <c r="ACN206" s="506" t="s">
        <v>345</v>
      </c>
      <c r="ACO206" s="506" t="s">
        <v>345</v>
      </c>
      <c r="ACP206" s="506" t="s">
        <v>345</v>
      </c>
      <c r="ACQ206" s="506" t="s">
        <v>345</v>
      </c>
      <c r="ACR206" s="506" t="s">
        <v>345</v>
      </c>
      <c r="ACS206" s="506" t="s">
        <v>345</v>
      </c>
      <c r="ACT206" s="506" t="s">
        <v>345</v>
      </c>
      <c r="ACU206" s="506" t="s">
        <v>345</v>
      </c>
      <c r="ACV206" s="506" t="s">
        <v>345</v>
      </c>
      <c r="ACW206" s="506" t="s">
        <v>345</v>
      </c>
      <c r="ACX206" s="506" t="s">
        <v>345</v>
      </c>
      <c r="ACY206" s="506" t="s">
        <v>345</v>
      </c>
      <c r="ACZ206" s="506" t="s">
        <v>345</v>
      </c>
      <c r="ADA206" s="506" t="s">
        <v>345</v>
      </c>
      <c r="ADB206" s="506" t="s">
        <v>345</v>
      </c>
      <c r="ADC206" s="506" t="s">
        <v>345</v>
      </c>
      <c r="ADD206" s="506" t="s">
        <v>345</v>
      </c>
      <c r="ADE206" s="506" t="s">
        <v>345</v>
      </c>
      <c r="ADF206" s="506" t="s">
        <v>345</v>
      </c>
      <c r="ADG206" s="506" t="s">
        <v>345</v>
      </c>
      <c r="ADH206" s="506" t="s">
        <v>345</v>
      </c>
      <c r="ADI206" s="506" t="s">
        <v>345</v>
      </c>
      <c r="ADJ206" s="506" t="s">
        <v>345</v>
      </c>
      <c r="ADK206" s="506" t="s">
        <v>345</v>
      </c>
      <c r="ADL206" s="506" t="s">
        <v>345</v>
      </c>
      <c r="ADM206" s="506" t="s">
        <v>345</v>
      </c>
      <c r="ADN206" s="506" t="s">
        <v>345</v>
      </c>
      <c r="ADO206" s="506" t="s">
        <v>345</v>
      </c>
      <c r="ADP206" s="506" t="s">
        <v>345</v>
      </c>
      <c r="ADQ206" s="506" t="s">
        <v>345</v>
      </c>
      <c r="ADR206" s="506" t="s">
        <v>345</v>
      </c>
      <c r="ADS206" s="506" t="s">
        <v>345</v>
      </c>
      <c r="ADT206" s="506" t="s">
        <v>345</v>
      </c>
      <c r="ADU206" s="506" t="s">
        <v>345</v>
      </c>
      <c r="ADV206" s="506" t="s">
        <v>345</v>
      </c>
      <c r="ADW206" s="506" t="s">
        <v>345</v>
      </c>
      <c r="ADX206" s="506" t="s">
        <v>345</v>
      </c>
      <c r="ADY206" s="506" t="s">
        <v>345</v>
      </c>
      <c r="ADZ206" s="506" t="s">
        <v>345</v>
      </c>
      <c r="AEA206" s="506" t="s">
        <v>345</v>
      </c>
      <c r="AEB206" s="506" t="s">
        <v>345</v>
      </c>
      <c r="AEC206" s="506" t="s">
        <v>345</v>
      </c>
      <c r="AED206" s="506" t="s">
        <v>345</v>
      </c>
      <c r="AEE206" s="506" t="s">
        <v>345</v>
      </c>
      <c r="AEF206" s="506" t="s">
        <v>345</v>
      </c>
      <c r="AEG206" s="506" t="s">
        <v>345</v>
      </c>
      <c r="AEH206" s="506" t="s">
        <v>345</v>
      </c>
      <c r="AEI206" s="506" t="s">
        <v>345</v>
      </c>
      <c r="AEJ206" s="506" t="s">
        <v>345</v>
      </c>
      <c r="AEK206" s="506" t="s">
        <v>345</v>
      </c>
      <c r="AEL206" s="506" t="s">
        <v>345</v>
      </c>
      <c r="AEM206" s="506" t="s">
        <v>345</v>
      </c>
      <c r="AEN206" s="506" t="s">
        <v>345</v>
      </c>
      <c r="AEO206" s="506" t="s">
        <v>345</v>
      </c>
      <c r="AEP206" s="506" t="s">
        <v>345</v>
      </c>
      <c r="AEQ206" s="506" t="s">
        <v>345</v>
      </c>
      <c r="AER206" s="506" t="s">
        <v>345</v>
      </c>
      <c r="AES206" s="506" t="s">
        <v>345</v>
      </c>
      <c r="AET206" s="506" t="s">
        <v>345</v>
      </c>
      <c r="AEU206" s="506" t="s">
        <v>345</v>
      </c>
      <c r="AEV206" s="506" t="s">
        <v>345</v>
      </c>
      <c r="AEW206" s="506" t="s">
        <v>345</v>
      </c>
      <c r="AEX206" s="506" t="s">
        <v>345</v>
      </c>
      <c r="AEY206" s="506" t="s">
        <v>345</v>
      </c>
      <c r="AEZ206" s="506" t="s">
        <v>345</v>
      </c>
      <c r="AFA206" s="506" t="s">
        <v>345</v>
      </c>
      <c r="AFB206" s="506" t="s">
        <v>345</v>
      </c>
      <c r="AFC206" s="506" t="s">
        <v>345</v>
      </c>
      <c r="AFD206" s="506" t="s">
        <v>345</v>
      </c>
      <c r="AFE206" s="506" t="s">
        <v>345</v>
      </c>
      <c r="AFF206" s="506" t="s">
        <v>345</v>
      </c>
      <c r="AFG206" s="506" t="s">
        <v>345</v>
      </c>
      <c r="AFH206" s="506" t="s">
        <v>345</v>
      </c>
      <c r="AFI206" s="506" t="s">
        <v>345</v>
      </c>
      <c r="AFJ206" s="506" t="s">
        <v>345</v>
      </c>
      <c r="AFK206" s="506" t="s">
        <v>345</v>
      </c>
      <c r="AFL206" s="506" t="s">
        <v>345</v>
      </c>
      <c r="AFM206" s="506" t="s">
        <v>345</v>
      </c>
      <c r="AFN206" s="506" t="s">
        <v>345</v>
      </c>
      <c r="AFO206" s="506" t="s">
        <v>345</v>
      </c>
      <c r="AFP206" s="506" t="s">
        <v>345</v>
      </c>
      <c r="AFQ206" s="506" t="s">
        <v>345</v>
      </c>
      <c r="AFR206" s="506" t="s">
        <v>345</v>
      </c>
      <c r="AFS206" s="506" t="s">
        <v>345</v>
      </c>
      <c r="AFT206" s="506" t="s">
        <v>345</v>
      </c>
      <c r="AFU206" s="506" t="s">
        <v>345</v>
      </c>
      <c r="AFV206" s="506" t="s">
        <v>345</v>
      </c>
      <c r="AFW206" s="506" t="s">
        <v>345</v>
      </c>
      <c r="AFX206" s="506" t="s">
        <v>345</v>
      </c>
      <c r="AFY206" s="506" t="s">
        <v>345</v>
      </c>
      <c r="AFZ206" s="506" t="s">
        <v>345</v>
      </c>
      <c r="AGA206" s="506" t="s">
        <v>345</v>
      </c>
      <c r="AGB206" s="506" t="s">
        <v>345</v>
      </c>
      <c r="AGC206" s="506" t="s">
        <v>345</v>
      </c>
      <c r="AGD206" s="506" t="s">
        <v>345</v>
      </c>
      <c r="AGE206" s="506" t="s">
        <v>345</v>
      </c>
      <c r="AGF206" s="506" t="s">
        <v>345</v>
      </c>
      <c r="AGG206" s="506" t="s">
        <v>345</v>
      </c>
      <c r="AGH206" s="506" t="s">
        <v>345</v>
      </c>
      <c r="AGI206" s="506" t="s">
        <v>345</v>
      </c>
      <c r="AGJ206" s="506" t="s">
        <v>345</v>
      </c>
      <c r="AGK206" s="506" t="s">
        <v>345</v>
      </c>
      <c r="AGL206" s="506" t="s">
        <v>345</v>
      </c>
      <c r="AGM206" s="506" t="s">
        <v>345</v>
      </c>
      <c r="AGN206" s="506" t="s">
        <v>345</v>
      </c>
      <c r="AGO206" s="506" t="s">
        <v>345</v>
      </c>
      <c r="AGP206" s="506" t="s">
        <v>345</v>
      </c>
      <c r="AGQ206" s="506" t="s">
        <v>345</v>
      </c>
      <c r="AGR206" s="506" t="s">
        <v>345</v>
      </c>
      <c r="AGS206" s="506" t="s">
        <v>345</v>
      </c>
      <c r="AGT206" s="506" t="s">
        <v>345</v>
      </c>
      <c r="AGU206" s="506" t="s">
        <v>345</v>
      </c>
      <c r="AGV206" s="506" t="s">
        <v>345</v>
      </c>
      <c r="AGW206" s="506" t="s">
        <v>345</v>
      </c>
      <c r="AGX206" s="506" t="s">
        <v>345</v>
      </c>
      <c r="AGY206" s="506" t="s">
        <v>345</v>
      </c>
      <c r="AGZ206" s="506" t="s">
        <v>345</v>
      </c>
      <c r="AHA206" s="506" t="s">
        <v>345</v>
      </c>
      <c r="AHB206" s="506" t="s">
        <v>345</v>
      </c>
      <c r="AHC206" s="506" t="s">
        <v>345</v>
      </c>
      <c r="AHD206" s="506" t="s">
        <v>345</v>
      </c>
      <c r="AHE206" s="506" t="s">
        <v>345</v>
      </c>
      <c r="AHF206" s="506" t="s">
        <v>345</v>
      </c>
      <c r="AHG206" s="506" t="s">
        <v>345</v>
      </c>
      <c r="AHH206" s="506" t="s">
        <v>345</v>
      </c>
      <c r="AHI206" s="506" t="s">
        <v>345</v>
      </c>
      <c r="AHJ206" s="506" t="s">
        <v>345</v>
      </c>
      <c r="AHK206" s="506" t="s">
        <v>345</v>
      </c>
      <c r="AHL206" s="506" t="s">
        <v>345</v>
      </c>
      <c r="AHM206" s="506" t="s">
        <v>345</v>
      </c>
      <c r="AHN206" s="506" t="s">
        <v>345</v>
      </c>
      <c r="AHO206" s="506" t="s">
        <v>345</v>
      </c>
      <c r="AHP206" s="506" t="s">
        <v>345</v>
      </c>
      <c r="AHQ206" s="506" t="s">
        <v>345</v>
      </c>
      <c r="AHR206" s="506" t="s">
        <v>345</v>
      </c>
      <c r="AHS206" s="506" t="s">
        <v>345</v>
      </c>
      <c r="AHT206" s="506" t="s">
        <v>345</v>
      </c>
      <c r="AHU206" s="506" t="s">
        <v>345</v>
      </c>
      <c r="AHV206" s="506" t="s">
        <v>345</v>
      </c>
      <c r="AHW206" s="506" t="s">
        <v>345</v>
      </c>
      <c r="AHX206" s="506" t="s">
        <v>345</v>
      </c>
      <c r="AHY206" s="506" t="s">
        <v>345</v>
      </c>
      <c r="AHZ206" s="506" t="s">
        <v>345</v>
      </c>
      <c r="AIA206" s="506" t="s">
        <v>345</v>
      </c>
      <c r="AIB206" s="506" t="s">
        <v>345</v>
      </c>
      <c r="AIC206" s="506" t="s">
        <v>345</v>
      </c>
      <c r="AID206" s="506" t="s">
        <v>345</v>
      </c>
      <c r="AIE206" s="506" t="s">
        <v>345</v>
      </c>
      <c r="AIF206" s="506" t="s">
        <v>345</v>
      </c>
      <c r="AIG206" s="506" t="s">
        <v>345</v>
      </c>
      <c r="AIH206" s="506" t="s">
        <v>345</v>
      </c>
      <c r="AII206" s="506" t="s">
        <v>345</v>
      </c>
      <c r="AIJ206" s="506" t="s">
        <v>345</v>
      </c>
      <c r="AIK206" s="506" t="s">
        <v>345</v>
      </c>
      <c r="AIL206" s="506" t="s">
        <v>345</v>
      </c>
      <c r="AIM206" s="506" t="s">
        <v>345</v>
      </c>
      <c r="AIN206" s="506" t="s">
        <v>345</v>
      </c>
      <c r="AIO206" s="506" t="s">
        <v>345</v>
      </c>
      <c r="AIP206" s="506" t="s">
        <v>345</v>
      </c>
      <c r="AIQ206" s="506" t="s">
        <v>345</v>
      </c>
      <c r="AIR206" s="506" t="s">
        <v>345</v>
      </c>
      <c r="AIS206" s="506" t="s">
        <v>345</v>
      </c>
      <c r="AIT206" s="506" t="s">
        <v>345</v>
      </c>
      <c r="AIU206" s="506" t="s">
        <v>345</v>
      </c>
      <c r="AIV206" s="506" t="s">
        <v>345</v>
      </c>
      <c r="AIW206" s="506" t="s">
        <v>345</v>
      </c>
      <c r="AIX206" s="506" t="s">
        <v>345</v>
      </c>
      <c r="AIY206" s="506" t="s">
        <v>345</v>
      </c>
      <c r="AIZ206" s="506" t="s">
        <v>345</v>
      </c>
      <c r="AJA206" s="506" t="s">
        <v>345</v>
      </c>
      <c r="AJB206" s="506" t="s">
        <v>345</v>
      </c>
      <c r="AJC206" s="506" t="s">
        <v>345</v>
      </c>
      <c r="AJD206" s="506" t="s">
        <v>345</v>
      </c>
      <c r="AJE206" s="506" t="s">
        <v>345</v>
      </c>
      <c r="AJF206" s="506" t="s">
        <v>345</v>
      </c>
      <c r="AJG206" s="506" t="s">
        <v>345</v>
      </c>
      <c r="AJH206" s="506" t="s">
        <v>345</v>
      </c>
      <c r="AJI206" s="506" t="s">
        <v>345</v>
      </c>
      <c r="AJJ206" s="506" t="s">
        <v>345</v>
      </c>
      <c r="AJK206" s="506" t="s">
        <v>345</v>
      </c>
      <c r="AJL206" s="506" t="s">
        <v>345</v>
      </c>
      <c r="AJM206" s="506" t="s">
        <v>345</v>
      </c>
      <c r="AJN206" s="506" t="s">
        <v>345</v>
      </c>
      <c r="AJO206" s="506" t="s">
        <v>345</v>
      </c>
      <c r="AJP206" s="506" t="s">
        <v>345</v>
      </c>
      <c r="AJQ206" s="506" t="s">
        <v>345</v>
      </c>
      <c r="AJR206" s="506" t="s">
        <v>345</v>
      </c>
      <c r="AJS206" s="506" t="s">
        <v>345</v>
      </c>
      <c r="AJT206" s="506" t="s">
        <v>345</v>
      </c>
      <c r="AJU206" s="506" t="s">
        <v>345</v>
      </c>
      <c r="AJV206" s="506" t="s">
        <v>345</v>
      </c>
      <c r="AJW206" s="506" t="s">
        <v>345</v>
      </c>
      <c r="AJX206" s="506" t="s">
        <v>345</v>
      </c>
      <c r="AJY206" s="506" t="s">
        <v>345</v>
      </c>
      <c r="AJZ206" s="506" t="s">
        <v>345</v>
      </c>
      <c r="AKA206" s="506" t="s">
        <v>345</v>
      </c>
      <c r="AKB206" s="506" t="s">
        <v>345</v>
      </c>
      <c r="AKC206" s="506" t="s">
        <v>345</v>
      </c>
      <c r="AKD206" s="506" t="s">
        <v>345</v>
      </c>
      <c r="AKE206" s="506" t="s">
        <v>345</v>
      </c>
      <c r="AKF206" s="506" t="s">
        <v>345</v>
      </c>
      <c r="AKG206" s="506" t="s">
        <v>345</v>
      </c>
      <c r="AKH206" s="506" t="s">
        <v>345</v>
      </c>
      <c r="AKI206" s="506" t="s">
        <v>345</v>
      </c>
      <c r="AKJ206" s="506" t="s">
        <v>345</v>
      </c>
      <c r="AKK206" s="506" t="s">
        <v>345</v>
      </c>
      <c r="AKL206" s="506" t="s">
        <v>345</v>
      </c>
      <c r="AKM206" s="506" t="s">
        <v>345</v>
      </c>
      <c r="AKN206" s="506" t="s">
        <v>345</v>
      </c>
      <c r="AKO206" s="506" t="s">
        <v>345</v>
      </c>
      <c r="AKP206" s="506" t="s">
        <v>345</v>
      </c>
      <c r="AKQ206" s="506" t="s">
        <v>345</v>
      </c>
      <c r="AKR206" s="506" t="s">
        <v>345</v>
      </c>
      <c r="AKS206" s="506" t="s">
        <v>345</v>
      </c>
      <c r="AKT206" s="506" t="s">
        <v>345</v>
      </c>
      <c r="AKU206" s="506" t="s">
        <v>345</v>
      </c>
      <c r="AKV206" s="506" t="s">
        <v>345</v>
      </c>
      <c r="AKW206" s="506" t="s">
        <v>345</v>
      </c>
      <c r="AKX206" s="506" t="s">
        <v>345</v>
      </c>
      <c r="AKY206" s="506" t="s">
        <v>345</v>
      </c>
      <c r="AKZ206" s="506" t="s">
        <v>345</v>
      </c>
      <c r="ALA206" s="506" t="s">
        <v>345</v>
      </c>
      <c r="ALB206" s="506" t="s">
        <v>345</v>
      </c>
      <c r="ALC206" s="506" t="s">
        <v>345</v>
      </c>
      <c r="ALD206" s="506" t="s">
        <v>345</v>
      </c>
      <c r="ALE206" s="506" t="s">
        <v>345</v>
      </c>
      <c r="ALF206" s="506" t="s">
        <v>345</v>
      </c>
      <c r="ALG206" s="506" t="s">
        <v>345</v>
      </c>
      <c r="ALH206" s="506" t="s">
        <v>345</v>
      </c>
      <c r="ALI206" s="506" t="s">
        <v>345</v>
      </c>
      <c r="ALJ206" s="506" t="s">
        <v>345</v>
      </c>
      <c r="ALK206" s="506" t="s">
        <v>345</v>
      </c>
      <c r="ALL206" s="506" t="s">
        <v>345</v>
      </c>
      <c r="ALM206" s="506" t="s">
        <v>345</v>
      </c>
      <c r="ALN206" s="506" t="s">
        <v>345</v>
      </c>
      <c r="ALO206" s="506" t="s">
        <v>345</v>
      </c>
      <c r="ALP206" s="506" t="s">
        <v>345</v>
      </c>
      <c r="ALQ206" s="506" t="s">
        <v>345</v>
      </c>
      <c r="ALR206" s="506" t="s">
        <v>345</v>
      </c>
      <c r="ALS206" s="506" t="s">
        <v>345</v>
      </c>
      <c r="ALT206" s="506" t="s">
        <v>345</v>
      </c>
      <c r="ALU206" s="506" t="s">
        <v>345</v>
      </c>
      <c r="ALV206" s="506" t="s">
        <v>345</v>
      </c>
      <c r="ALW206" s="506" t="s">
        <v>345</v>
      </c>
      <c r="ALX206" s="506" t="s">
        <v>345</v>
      </c>
      <c r="ALY206" s="506" t="s">
        <v>345</v>
      </c>
      <c r="ALZ206" s="506" t="s">
        <v>345</v>
      </c>
      <c r="AMA206" s="506" t="s">
        <v>345</v>
      </c>
      <c r="AMB206" s="506" t="s">
        <v>345</v>
      </c>
      <c r="AMC206" s="506" t="s">
        <v>345</v>
      </c>
      <c r="AMD206" s="506" t="s">
        <v>345</v>
      </c>
      <c r="AME206" s="506" t="s">
        <v>345</v>
      </c>
      <c r="AMF206" s="506" t="s">
        <v>345</v>
      </c>
      <c r="AMG206" s="506" t="s">
        <v>345</v>
      </c>
      <c r="AMH206" s="506" t="s">
        <v>345</v>
      </c>
      <c r="AMI206" s="506" t="s">
        <v>345</v>
      </c>
      <c r="AMJ206" s="506" t="s">
        <v>345</v>
      </c>
      <c r="AMK206" s="506" t="s">
        <v>345</v>
      </c>
      <c r="AML206" s="506" t="s">
        <v>345</v>
      </c>
      <c r="AMM206" s="506" t="s">
        <v>345</v>
      </c>
      <c r="AMN206" s="506" t="s">
        <v>345</v>
      </c>
      <c r="AMO206" s="506" t="s">
        <v>345</v>
      </c>
      <c r="AMP206" s="506" t="s">
        <v>345</v>
      </c>
      <c r="AMQ206" s="506" t="s">
        <v>345</v>
      </c>
      <c r="AMR206" s="506" t="s">
        <v>345</v>
      </c>
      <c r="AMS206" s="506" t="s">
        <v>345</v>
      </c>
      <c r="AMT206" s="506" t="s">
        <v>345</v>
      </c>
      <c r="AMU206" s="506" t="s">
        <v>345</v>
      </c>
      <c r="AMV206" s="506" t="s">
        <v>345</v>
      </c>
      <c r="AMW206" s="506" t="s">
        <v>345</v>
      </c>
      <c r="AMX206" s="506" t="s">
        <v>345</v>
      </c>
      <c r="AMY206" s="506" t="s">
        <v>345</v>
      </c>
      <c r="AMZ206" s="506" t="s">
        <v>345</v>
      </c>
      <c r="ANA206" s="506" t="s">
        <v>345</v>
      </c>
      <c r="ANB206" s="506" t="s">
        <v>345</v>
      </c>
      <c r="ANC206" s="506" t="s">
        <v>345</v>
      </c>
      <c r="AND206" s="506" t="s">
        <v>345</v>
      </c>
      <c r="ANE206" s="506" t="s">
        <v>345</v>
      </c>
      <c r="ANF206" s="506" t="s">
        <v>345</v>
      </c>
      <c r="ANG206" s="506" t="s">
        <v>345</v>
      </c>
      <c r="ANH206" s="506" t="s">
        <v>345</v>
      </c>
      <c r="ANI206" s="506" t="s">
        <v>345</v>
      </c>
      <c r="ANJ206" s="506" t="s">
        <v>345</v>
      </c>
      <c r="ANK206" s="506" t="s">
        <v>345</v>
      </c>
      <c r="ANL206" s="506" t="s">
        <v>345</v>
      </c>
      <c r="ANM206" s="506" t="s">
        <v>345</v>
      </c>
      <c r="ANN206" s="506" t="s">
        <v>345</v>
      </c>
      <c r="ANO206" s="506" t="s">
        <v>345</v>
      </c>
      <c r="ANP206" s="506" t="s">
        <v>345</v>
      </c>
      <c r="ANQ206" s="506" t="s">
        <v>345</v>
      </c>
      <c r="ANR206" s="506" t="s">
        <v>345</v>
      </c>
      <c r="ANS206" s="506" t="s">
        <v>345</v>
      </c>
      <c r="ANT206" s="506" t="s">
        <v>345</v>
      </c>
      <c r="ANU206" s="506" t="s">
        <v>345</v>
      </c>
      <c r="ANV206" s="506" t="s">
        <v>345</v>
      </c>
      <c r="ANW206" s="506" t="s">
        <v>345</v>
      </c>
      <c r="ANX206" s="506" t="s">
        <v>345</v>
      </c>
      <c r="ANY206" s="506" t="s">
        <v>345</v>
      </c>
      <c r="ANZ206" s="506" t="s">
        <v>345</v>
      </c>
      <c r="AOA206" s="506" t="s">
        <v>345</v>
      </c>
      <c r="AOB206" s="506" t="s">
        <v>345</v>
      </c>
      <c r="AOC206" s="506" t="s">
        <v>345</v>
      </c>
      <c r="AOD206" s="506" t="s">
        <v>345</v>
      </c>
      <c r="AOE206" s="506" t="s">
        <v>345</v>
      </c>
      <c r="AOF206" s="506" t="s">
        <v>345</v>
      </c>
      <c r="AOG206" s="506" t="s">
        <v>345</v>
      </c>
      <c r="AOH206" s="506" t="s">
        <v>345</v>
      </c>
      <c r="AOI206" s="506" t="s">
        <v>345</v>
      </c>
      <c r="AOJ206" s="506" t="s">
        <v>345</v>
      </c>
      <c r="AOK206" s="506" t="s">
        <v>345</v>
      </c>
      <c r="AOL206" s="506" t="s">
        <v>345</v>
      </c>
      <c r="AOM206" s="506" t="s">
        <v>345</v>
      </c>
      <c r="AON206" s="506" t="s">
        <v>345</v>
      </c>
      <c r="AOO206" s="506" t="s">
        <v>345</v>
      </c>
      <c r="AOP206" s="506" t="s">
        <v>345</v>
      </c>
      <c r="AOQ206" s="506" t="s">
        <v>345</v>
      </c>
      <c r="AOR206" s="506" t="s">
        <v>345</v>
      </c>
      <c r="AOS206" s="506" t="s">
        <v>345</v>
      </c>
      <c r="AOT206" s="506" t="s">
        <v>345</v>
      </c>
      <c r="AOU206" s="506" t="s">
        <v>345</v>
      </c>
      <c r="AOV206" s="506" t="s">
        <v>345</v>
      </c>
      <c r="AOW206" s="506" t="s">
        <v>345</v>
      </c>
      <c r="AOX206" s="506" t="s">
        <v>345</v>
      </c>
      <c r="AOY206" s="506" t="s">
        <v>345</v>
      </c>
      <c r="AOZ206" s="506" t="s">
        <v>345</v>
      </c>
      <c r="APA206" s="506" t="s">
        <v>345</v>
      </c>
      <c r="APB206" s="506" t="s">
        <v>345</v>
      </c>
      <c r="APC206" s="506" t="s">
        <v>345</v>
      </c>
      <c r="APD206" s="506" t="s">
        <v>345</v>
      </c>
      <c r="APE206" s="506" t="s">
        <v>345</v>
      </c>
      <c r="APF206" s="506" t="s">
        <v>345</v>
      </c>
      <c r="APG206" s="506" t="s">
        <v>345</v>
      </c>
      <c r="APH206" s="506" t="s">
        <v>345</v>
      </c>
      <c r="API206" s="506" t="s">
        <v>345</v>
      </c>
      <c r="APJ206" s="506" t="s">
        <v>345</v>
      </c>
      <c r="APK206" s="506" t="s">
        <v>345</v>
      </c>
      <c r="APL206" s="506" t="s">
        <v>345</v>
      </c>
      <c r="APM206" s="506" t="s">
        <v>345</v>
      </c>
      <c r="APN206" s="506" t="s">
        <v>345</v>
      </c>
      <c r="APO206" s="506" t="s">
        <v>345</v>
      </c>
      <c r="APP206" s="506" t="s">
        <v>345</v>
      </c>
      <c r="APQ206" s="506" t="s">
        <v>345</v>
      </c>
      <c r="APR206" s="506" t="s">
        <v>345</v>
      </c>
      <c r="APS206" s="506" t="s">
        <v>345</v>
      </c>
      <c r="APT206" s="506" t="s">
        <v>345</v>
      </c>
      <c r="APU206" s="506" t="s">
        <v>345</v>
      </c>
      <c r="APV206" s="506" t="s">
        <v>345</v>
      </c>
      <c r="APW206" s="506" t="s">
        <v>345</v>
      </c>
      <c r="APX206" s="506" t="s">
        <v>345</v>
      </c>
      <c r="APY206" s="506" t="s">
        <v>345</v>
      </c>
      <c r="APZ206" s="506" t="s">
        <v>345</v>
      </c>
      <c r="AQA206" s="506" t="s">
        <v>345</v>
      </c>
      <c r="AQB206" s="506" t="s">
        <v>345</v>
      </c>
      <c r="AQC206" s="506" t="s">
        <v>345</v>
      </c>
      <c r="AQD206" s="506" t="s">
        <v>345</v>
      </c>
      <c r="AQE206" s="506" t="s">
        <v>345</v>
      </c>
      <c r="AQF206" s="506" t="s">
        <v>345</v>
      </c>
      <c r="AQG206" s="506" t="s">
        <v>345</v>
      </c>
      <c r="AQH206" s="506" t="s">
        <v>345</v>
      </c>
      <c r="AQI206" s="506" t="s">
        <v>345</v>
      </c>
      <c r="AQJ206" s="506" t="s">
        <v>345</v>
      </c>
      <c r="AQK206" s="506" t="s">
        <v>345</v>
      </c>
      <c r="AQL206" s="506" t="s">
        <v>345</v>
      </c>
      <c r="AQM206" s="506" t="s">
        <v>345</v>
      </c>
      <c r="AQN206" s="506" t="s">
        <v>345</v>
      </c>
      <c r="AQO206" s="506" t="s">
        <v>345</v>
      </c>
      <c r="AQP206" s="506" t="s">
        <v>345</v>
      </c>
      <c r="AQQ206" s="506" t="s">
        <v>345</v>
      </c>
      <c r="AQR206" s="506" t="s">
        <v>345</v>
      </c>
      <c r="AQS206" s="506" t="s">
        <v>345</v>
      </c>
      <c r="AQT206" s="506" t="s">
        <v>345</v>
      </c>
      <c r="AQU206" s="506" t="s">
        <v>345</v>
      </c>
      <c r="AQV206" s="506" t="s">
        <v>345</v>
      </c>
      <c r="AQW206" s="506" t="s">
        <v>345</v>
      </c>
      <c r="AQX206" s="506" t="s">
        <v>345</v>
      </c>
      <c r="AQY206" s="506" t="s">
        <v>345</v>
      </c>
      <c r="AQZ206" s="506" t="s">
        <v>345</v>
      </c>
      <c r="ARA206" s="506" t="s">
        <v>345</v>
      </c>
      <c r="ARB206" s="506" t="s">
        <v>345</v>
      </c>
      <c r="ARC206" s="506" t="s">
        <v>345</v>
      </c>
      <c r="ARD206" s="506" t="s">
        <v>345</v>
      </c>
      <c r="ARE206" s="506" t="s">
        <v>345</v>
      </c>
      <c r="ARF206" s="506" t="s">
        <v>345</v>
      </c>
      <c r="ARG206" s="506" t="s">
        <v>345</v>
      </c>
      <c r="ARH206" s="506" t="s">
        <v>345</v>
      </c>
      <c r="ARI206" s="506" t="s">
        <v>345</v>
      </c>
      <c r="ARJ206" s="506" t="s">
        <v>345</v>
      </c>
      <c r="ARK206" s="506" t="s">
        <v>345</v>
      </c>
      <c r="ARL206" s="506" t="s">
        <v>345</v>
      </c>
      <c r="ARM206" s="506" t="s">
        <v>345</v>
      </c>
      <c r="ARN206" s="506" t="s">
        <v>345</v>
      </c>
      <c r="ARO206" s="506" t="s">
        <v>345</v>
      </c>
      <c r="ARP206" s="506" t="s">
        <v>345</v>
      </c>
      <c r="ARQ206" s="506" t="s">
        <v>345</v>
      </c>
      <c r="ARR206" s="506" t="s">
        <v>345</v>
      </c>
      <c r="ARS206" s="506" t="s">
        <v>345</v>
      </c>
      <c r="ART206" s="506" t="s">
        <v>345</v>
      </c>
      <c r="ARU206" s="506" t="s">
        <v>345</v>
      </c>
      <c r="ARV206" s="506" t="s">
        <v>345</v>
      </c>
      <c r="ARW206" s="506" t="s">
        <v>345</v>
      </c>
      <c r="ARX206" s="506" t="s">
        <v>345</v>
      </c>
      <c r="ARY206" s="506" t="s">
        <v>345</v>
      </c>
      <c r="ARZ206" s="506" t="s">
        <v>345</v>
      </c>
      <c r="ASA206" s="506" t="s">
        <v>345</v>
      </c>
      <c r="ASB206" s="506" t="s">
        <v>345</v>
      </c>
      <c r="ASC206" s="506" t="s">
        <v>345</v>
      </c>
      <c r="ASD206" s="506" t="s">
        <v>345</v>
      </c>
      <c r="ASE206" s="506" t="s">
        <v>345</v>
      </c>
      <c r="ASF206" s="506" t="s">
        <v>345</v>
      </c>
      <c r="ASG206" s="506" t="s">
        <v>345</v>
      </c>
      <c r="ASH206" s="506" t="s">
        <v>345</v>
      </c>
      <c r="ASI206" s="506" t="s">
        <v>345</v>
      </c>
      <c r="ASJ206" s="506" t="s">
        <v>345</v>
      </c>
      <c r="ASK206" s="506" t="s">
        <v>345</v>
      </c>
      <c r="ASL206" s="506" t="s">
        <v>345</v>
      </c>
      <c r="ASM206" s="506" t="s">
        <v>345</v>
      </c>
      <c r="ASN206" s="506" t="s">
        <v>345</v>
      </c>
      <c r="ASO206" s="506" t="s">
        <v>345</v>
      </c>
      <c r="ASP206" s="506" t="s">
        <v>345</v>
      </c>
      <c r="ASQ206" s="506" t="s">
        <v>345</v>
      </c>
      <c r="ASR206" s="506" t="s">
        <v>345</v>
      </c>
      <c r="ASS206" s="506" t="s">
        <v>345</v>
      </c>
      <c r="AST206" s="506" t="s">
        <v>345</v>
      </c>
      <c r="ASU206" s="506" t="s">
        <v>345</v>
      </c>
      <c r="ASV206" s="506" t="s">
        <v>345</v>
      </c>
      <c r="ASW206" s="506" t="s">
        <v>345</v>
      </c>
      <c r="ASX206" s="506" t="s">
        <v>345</v>
      </c>
      <c r="ASY206" s="506" t="s">
        <v>345</v>
      </c>
      <c r="ASZ206" s="506" t="s">
        <v>345</v>
      </c>
      <c r="ATA206" s="506" t="s">
        <v>345</v>
      </c>
      <c r="ATB206" s="506" t="s">
        <v>345</v>
      </c>
      <c r="ATC206" s="506" t="s">
        <v>345</v>
      </c>
      <c r="ATD206" s="506" t="s">
        <v>345</v>
      </c>
      <c r="ATE206" s="506" t="s">
        <v>345</v>
      </c>
      <c r="ATF206" s="506" t="s">
        <v>345</v>
      </c>
      <c r="ATG206" s="506" t="s">
        <v>345</v>
      </c>
      <c r="ATH206" s="506" t="s">
        <v>345</v>
      </c>
      <c r="ATI206" s="506" t="s">
        <v>345</v>
      </c>
      <c r="ATJ206" s="506" t="s">
        <v>345</v>
      </c>
      <c r="ATK206" s="506" t="s">
        <v>345</v>
      </c>
      <c r="ATL206" s="506" t="s">
        <v>345</v>
      </c>
      <c r="ATM206" s="506" t="s">
        <v>345</v>
      </c>
      <c r="ATN206" s="506" t="s">
        <v>345</v>
      </c>
      <c r="ATO206" s="506" t="s">
        <v>345</v>
      </c>
      <c r="ATP206" s="506" t="s">
        <v>345</v>
      </c>
      <c r="ATQ206" s="506" t="s">
        <v>345</v>
      </c>
      <c r="ATR206" s="506" t="s">
        <v>345</v>
      </c>
      <c r="ATS206" s="506" t="s">
        <v>345</v>
      </c>
      <c r="ATT206" s="506" t="s">
        <v>345</v>
      </c>
      <c r="ATU206" s="506" t="s">
        <v>345</v>
      </c>
      <c r="ATV206" s="506" t="s">
        <v>345</v>
      </c>
      <c r="ATW206" s="506" t="s">
        <v>345</v>
      </c>
      <c r="ATX206" s="506" t="s">
        <v>345</v>
      </c>
      <c r="ATY206" s="506" t="s">
        <v>345</v>
      </c>
      <c r="ATZ206" s="506" t="s">
        <v>345</v>
      </c>
      <c r="AUA206" s="506" t="s">
        <v>345</v>
      </c>
      <c r="AUB206" s="506" t="s">
        <v>345</v>
      </c>
      <c r="AUC206" s="506" t="s">
        <v>345</v>
      </c>
      <c r="AUD206" s="506" t="s">
        <v>345</v>
      </c>
      <c r="AUE206" s="506" t="s">
        <v>345</v>
      </c>
      <c r="AUF206" s="506" t="s">
        <v>345</v>
      </c>
      <c r="AUG206" s="506" t="s">
        <v>345</v>
      </c>
      <c r="AUH206" s="506" t="s">
        <v>345</v>
      </c>
      <c r="AUI206" s="506" t="s">
        <v>345</v>
      </c>
      <c r="AUJ206" s="506" t="s">
        <v>345</v>
      </c>
      <c r="AUK206" s="506" t="s">
        <v>345</v>
      </c>
      <c r="AUL206" s="506" t="s">
        <v>345</v>
      </c>
      <c r="AUM206" s="506" t="s">
        <v>345</v>
      </c>
      <c r="AUN206" s="506" t="s">
        <v>345</v>
      </c>
      <c r="AUO206" s="506" t="s">
        <v>345</v>
      </c>
      <c r="AUP206" s="506" t="s">
        <v>345</v>
      </c>
      <c r="AUQ206" s="506" t="s">
        <v>345</v>
      </c>
      <c r="AUR206" s="506" t="s">
        <v>345</v>
      </c>
      <c r="AUS206" s="506" t="s">
        <v>345</v>
      </c>
      <c r="AUT206" s="506" t="s">
        <v>345</v>
      </c>
      <c r="AUU206" s="506" t="s">
        <v>345</v>
      </c>
      <c r="AUV206" s="506" t="s">
        <v>345</v>
      </c>
      <c r="AUW206" s="506" t="s">
        <v>345</v>
      </c>
      <c r="AUX206" s="506" t="s">
        <v>345</v>
      </c>
      <c r="AUY206" s="506" t="s">
        <v>345</v>
      </c>
      <c r="AUZ206" s="506" t="s">
        <v>345</v>
      </c>
      <c r="AVA206" s="506" t="s">
        <v>345</v>
      </c>
      <c r="AVB206" s="506" t="s">
        <v>345</v>
      </c>
      <c r="AVC206" s="506" t="s">
        <v>345</v>
      </c>
      <c r="AVD206" s="506" t="s">
        <v>345</v>
      </c>
      <c r="AVE206" s="506" t="s">
        <v>345</v>
      </c>
      <c r="AVF206" s="506" t="s">
        <v>345</v>
      </c>
      <c r="AVG206" s="506" t="s">
        <v>345</v>
      </c>
      <c r="AVH206" s="506" t="s">
        <v>345</v>
      </c>
      <c r="AVI206" s="506" t="s">
        <v>345</v>
      </c>
      <c r="AVJ206" s="506" t="s">
        <v>345</v>
      </c>
      <c r="AVK206" s="506" t="s">
        <v>345</v>
      </c>
      <c r="AVL206" s="506" t="s">
        <v>345</v>
      </c>
      <c r="AVM206" s="506" t="s">
        <v>345</v>
      </c>
      <c r="AVN206" s="506" t="s">
        <v>345</v>
      </c>
      <c r="AVO206" s="506" t="s">
        <v>345</v>
      </c>
      <c r="AVP206" s="506" t="s">
        <v>345</v>
      </c>
      <c r="AVQ206" s="506" t="s">
        <v>345</v>
      </c>
      <c r="AVR206" s="506" t="s">
        <v>345</v>
      </c>
      <c r="AVS206" s="506" t="s">
        <v>345</v>
      </c>
      <c r="AVT206" s="506" t="s">
        <v>345</v>
      </c>
      <c r="AVU206" s="506" t="s">
        <v>345</v>
      </c>
      <c r="AVV206" s="506" t="s">
        <v>345</v>
      </c>
      <c r="AVW206" s="506" t="s">
        <v>345</v>
      </c>
      <c r="AVX206" s="506" t="s">
        <v>345</v>
      </c>
      <c r="AVY206" s="506" t="s">
        <v>345</v>
      </c>
      <c r="AVZ206" s="506" t="s">
        <v>345</v>
      </c>
      <c r="AWA206" s="506" t="s">
        <v>345</v>
      </c>
      <c r="AWB206" s="506" t="s">
        <v>345</v>
      </c>
      <c r="AWC206" s="506" t="s">
        <v>345</v>
      </c>
      <c r="AWD206" s="506" t="s">
        <v>345</v>
      </c>
      <c r="AWE206" s="506" t="s">
        <v>345</v>
      </c>
      <c r="AWF206" s="506" t="s">
        <v>345</v>
      </c>
      <c r="AWG206" s="506" t="s">
        <v>345</v>
      </c>
      <c r="AWH206" s="506" t="s">
        <v>345</v>
      </c>
      <c r="AWI206" s="506" t="s">
        <v>345</v>
      </c>
      <c r="AWJ206" s="506" t="s">
        <v>345</v>
      </c>
      <c r="AWK206" s="506" t="s">
        <v>345</v>
      </c>
      <c r="AWL206" s="506" t="s">
        <v>345</v>
      </c>
      <c r="AWM206" s="506" t="s">
        <v>345</v>
      </c>
      <c r="AWN206" s="506" t="s">
        <v>345</v>
      </c>
      <c r="AWO206" s="506" t="s">
        <v>345</v>
      </c>
      <c r="AWP206" s="506" t="s">
        <v>345</v>
      </c>
      <c r="AWQ206" s="506" t="s">
        <v>345</v>
      </c>
      <c r="AWR206" s="506" t="s">
        <v>345</v>
      </c>
      <c r="AWS206" s="506" t="s">
        <v>345</v>
      </c>
      <c r="AWT206" s="506" t="s">
        <v>345</v>
      </c>
      <c r="AWU206" s="506" t="s">
        <v>345</v>
      </c>
      <c r="AWV206" s="506" t="s">
        <v>345</v>
      </c>
      <c r="AWW206" s="506" t="s">
        <v>345</v>
      </c>
      <c r="AWX206" s="506" t="s">
        <v>345</v>
      </c>
      <c r="AWY206" s="506" t="s">
        <v>345</v>
      </c>
      <c r="AWZ206" s="506" t="s">
        <v>345</v>
      </c>
      <c r="AXA206" s="506" t="s">
        <v>345</v>
      </c>
      <c r="AXB206" s="506" t="s">
        <v>345</v>
      </c>
      <c r="AXC206" s="506" t="s">
        <v>345</v>
      </c>
      <c r="AXD206" s="506" t="s">
        <v>345</v>
      </c>
      <c r="AXE206" s="506" t="s">
        <v>345</v>
      </c>
      <c r="AXF206" s="506" t="s">
        <v>345</v>
      </c>
      <c r="AXG206" s="506" t="s">
        <v>345</v>
      </c>
      <c r="AXH206" s="506" t="s">
        <v>345</v>
      </c>
      <c r="AXI206" s="506" t="s">
        <v>345</v>
      </c>
      <c r="AXJ206" s="506" t="s">
        <v>345</v>
      </c>
      <c r="AXK206" s="506" t="s">
        <v>345</v>
      </c>
      <c r="AXL206" s="506" t="s">
        <v>345</v>
      </c>
      <c r="AXM206" s="506" t="s">
        <v>345</v>
      </c>
      <c r="AXN206" s="506" t="s">
        <v>345</v>
      </c>
      <c r="AXO206" s="506" t="s">
        <v>345</v>
      </c>
      <c r="AXP206" s="506" t="s">
        <v>345</v>
      </c>
      <c r="AXQ206" s="506" t="s">
        <v>345</v>
      </c>
      <c r="AXR206" s="506" t="s">
        <v>345</v>
      </c>
      <c r="AXS206" s="506" t="s">
        <v>345</v>
      </c>
      <c r="AXT206" s="506" t="s">
        <v>345</v>
      </c>
      <c r="AXU206" s="506" t="s">
        <v>345</v>
      </c>
      <c r="AXV206" s="506" t="s">
        <v>345</v>
      </c>
      <c r="AXW206" s="506" t="s">
        <v>345</v>
      </c>
      <c r="AXX206" s="506" t="s">
        <v>345</v>
      </c>
      <c r="AXY206" s="506" t="s">
        <v>345</v>
      </c>
      <c r="AXZ206" s="506" t="s">
        <v>345</v>
      </c>
      <c r="AYA206" s="506" t="s">
        <v>345</v>
      </c>
      <c r="AYB206" s="506" t="s">
        <v>345</v>
      </c>
      <c r="AYC206" s="506" t="s">
        <v>345</v>
      </c>
      <c r="AYD206" s="506" t="s">
        <v>345</v>
      </c>
      <c r="AYE206" s="506" t="s">
        <v>345</v>
      </c>
      <c r="AYF206" s="506" t="s">
        <v>345</v>
      </c>
      <c r="AYG206" s="506" t="s">
        <v>345</v>
      </c>
      <c r="AYH206" s="506" t="s">
        <v>345</v>
      </c>
      <c r="AYI206" s="506" t="s">
        <v>345</v>
      </c>
      <c r="AYJ206" s="506" t="s">
        <v>345</v>
      </c>
      <c r="AYK206" s="506" t="s">
        <v>345</v>
      </c>
      <c r="AYL206" s="506" t="s">
        <v>345</v>
      </c>
      <c r="AYM206" s="506" t="s">
        <v>345</v>
      </c>
      <c r="AYN206" s="506" t="s">
        <v>345</v>
      </c>
      <c r="AYO206" s="506" t="s">
        <v>345</v>
      </c>
      <c r="AYP206" s="506" t="s">
        <v>345</v>
      </c>
      <c r="AYQ206" s="506" t="s">
        <v>345</v>
      </c>
      <c r="AYR206" s="506" t="s">
        <v>345</v>
      </c>
      <c r="AYS206" s="506" t="s">
        <v>345</v>
      </c>
      <c r="AYT206" s="506" t="s">
        <v>345</v>
      </c>
      <c r="AYU206" s="506" t="s">
        <v>345</v>
      </c>
      <c r="AYV206" s="506" t="s">
        <v>345</v>
      </c>
      <c r="AYW206" s="506" t="s">
        <v>345</v>
      </c>
      <c r="AYX206" s="506" t="s">
        <v>345</v>
      </c>
      <c r="AYY206" s="506" t="s">
        <v>345</v>
      </c>
      <c r="AYZ206" s="506" t="s">
        <v>345</v>
      </c>
      <c r="AZA206" s="506" t="s">
        <v>345</v>
      </c>
      <c r="AZB206" s="506" t="s">
        <v>345</v>
      </c>
      <c r="AZC206" s="506" t="s">
        <v>345</v>
      </c>
      <c r="AZD206" s="506" t="s">
        <v>345</v>
      </c>
      <c r="AZE206" s="506" t="s">
        <v>345</v>
      </c>
      <c r="AZF206" s="506" t="s">
        <v>345</v>
      </c>
      <c r="AZG206" s="506" t="s">
        <v>345</v>
      </c>
      <c r="AZH206" s="506" t="s">
        <v>345</v>
      </c>
      <c r="AZI206" s="506" t="s">
        <v>345</v>
      </c>
      <c r="AZJ206" s="506" t="s">
        <v>345</v>
      </c>
      <c r="AZK206" s="506" t="s">
        <v>345</v>
      </c>
      <c r="AZL206" s="506" t="s">
        <v>345</v>
      </c>
      <c r="AZM206" s="506" t="s">
        <v>345</v>
      </c>
      <c r="AZN206" s="506" t="s">
        <v>345</v>
      </c>
      <c r="AZO206" s="506" t="s">
        <v>345</v>
      </c>
      <c r="AZP206" s="506" t="s">
        <v>345</v>
      </c>
      <c r="AZQ206" s="506" t="s">
        <v>345</v>
      </c>
      <c r="AZR206" s="506" t="s">
        <v>345</v>
      </c>
      <c r="AZS206" s="506" t="s">
        <v>345</v>
      </c>
      <c r="AZT206" s="506" t="s">
        <v>345</v>
      </c>
      <c r="AZU206" s="506" t="s">
        <v>345</v>
      </c>
      <c r="AZV206" s="506" t="s">
        <v>345</v>
      </c>
      <c r="AZW206" s="506" t="s">
        <v>345</v>
      </c>
      <c r="AZX206" s="506" t="s">
        <v>345</v>
      </c>
      <c r="AZY206" s="506" t="s">
        <v>345</v>
      </c>
      <c r="AZZ206" s="506" t="s">
        <v>345</v>
      </c>
      <c r="BAA206" s="506" t="s">
        <v>345</v>
      </c>
      <c r="BAB206" s="506" t="s">
        <v>345</v>
      </c>
      <c r="BAC206" s="506" t="s">
        <v>345</v>
      </c>
      <c r="BAD206" s="506" t="s">
        <v>345</v>
      </c>
      <c r="BAE206" s="506" t="s">
        <v>345</v>
      </c>
      <c r="BAF206" s="506" t="s">
        <v>345</v>
      </c>
      <c r="BAG206" s="506" t="s">
        <v>345</v>
      </c>
      <c r="BAH206" s="506" t="s">
        <v>345</v>
      </c>
      <c r="BAI206" s="506" t="s">
        <v>345</v>
      </c>
      <c r="BAJ206" s="506" t="s">
        <v>345</v>
      </c>
      <c r="BAK206" s="506" t="s">
        <v>345</v>
      </c>
      <c r="BAL206" s="506" t="s">
        <v>345</v>
      </c>
      <c r="BAM206" s="506" t="s">
        <v>345</v>
      </c>
      <c r="BAN206" s="506" t="s">
        <v>345</v>
      </c>
      <c r="BAO206" s="506" t="s">
        <v>345</v>
      </c>
      <c r="BAP206" s="506" t="s">
        <v>345</v>
      </c>
      <c r="BAQ206" s="506" t="s">
        <v>345</v>
      </c>
      <c r="BAR206" s="506" t="s">
        <v>345</v>
      </c>
      <c r="BAS206" s="506" t="s">
        <v>345</v>
      </c>
      <c r="BAT206" s="506" t="s">
        <v>345</v>
      </c>
      <c r="BAU206" s="506" t="s">
        <v>345</v>
      </c>
      <c r="BAV206" s="506" t="s">
        <v>345</v>
      </c>
      <c r="BAW206" s="506" t="s">
        <v>345</v>
      </c>
      <c r="BAX206" s="506" t="s">
        <v>345</v>
      </c>
      <c r="BAY206" s="506" t="s">
        <v>345</v>
      </c>
      <c r="BAZ206" s="506" t="s">
        <v>345</v>
      </c>
      <c r="BBA206" s="506" t="s">
        <v>345</v>
      </c>
      <c r="BBB206" s="506" t="s">
        <v>345</v>
      </c>
      <c r="BBC206" s="506" t="s">
        <v>345</v>
      </c>
      <c r="BBD206" s="506" t="s">
        <v>345</v>
      </c>
      <c r="BBE206" s="506" t="s">
        <v>345</v>
      </c>
      <c r="BBF206" s="506" t="s">
        <v>345</v>
      </c>
      <c r="BBG206" s="506" t="s">
        <v>345</v>
      </c>
      <c r="BBH206" s="506" t="s">
        <v>345</v>
      </c>
      <c r="BBI206" s="506" t="s">
        <v>345</v>
      </c>
      <c r="BBJ206" s="506" t="s">
        <v>345</v>
      </c>
      <c r="BBK206" s="506" t="s">
        <v>345</v>
      </c>
      <c r="BBL206" s="506" t="s">
        <v>345</v>
      </c>
      <c r="BBM206" s="506" t="s">
        <v>345</v>
      </c>
      <c r="BBN206" s="506" t="s">
        <v>345</v>
      </c>
      <c r="BBO206" s="506" t="s">
        <v>345</v>
      </c>
      <c r="BBP206" s="506" t="s">
        <v>345</v>
      </c>
      <c r="BBQ206" s="506" t="s">
        <v>345</v>
      </c>
      <c r="BBR206" s="506" t="s">
        <v>345</v>
      </c>
      <c r="BBS206" s="506" t="s">
        <v>345</v>
      </c>
      <c r="BBT206" s="506" t="s">
        <v>345</v>
      </c>
      <c r="BBU206" s="506" t="s">
        <v>345</v>
      </c>
      <c r="BBV206" s="506" t="s">
        <v>345</v>
      </c>
      <c r="BBW206" s="506" t="s">
        <v>345</v>
      </c>
      <c r="BBX206" s="506" t="s">
        <v>345</v>
      </c>
      <c r="BBY206" s="506" t="s">
        <v>345</v>
      </c>
      <c r="BBZ206" s="506" t="s">
        <v>345</v>
      </c>
      <c r="BCA206" s="506" t="s">
        <v>345</v>
      </c>
      <c r="BCB206" s="506" t="s">
        <v>345</v>
      </c>
      <c r="BCC206" s="506" t="s">
        <v>345</v>
      </c>
      <c r="BCD206" s="506" t="s">
        <v>345</v>
      </c>
      <c r="BCE206" s="506" t="s">
        <v>345</v>
      </c>
      <c r="BCF206" s="506" t="s">
        <v>345</v>
      </c>
      <c r="BCG206" s="506" t="s">
        <v>345</v>
      </c>
      <c r="BCH206" s="506" t="s">
        <v>345</v>
      </c>
      <c r="BCI206" s="506" t="s">
        <v>345</v>
      </c>
      <c r="BCJ206" s="506" t="s">
        <v>345</v>
      </c>
      <c r="BCK206" s="506" t="s">
        <v>345</v>
      </c>
      <c r="BCL206" s="506" t="s">
        <v>345</v>
      </c>
      <c r="BCM206" s="506" t="s">
        <v>345</v>
      </c>
      <c r="BCN206" s="506" t="s">
        <v>345</v>
      </c>
      <c r="BCO206" s="506" t="s">
        <v>345</v>
      </c>
      <c r="BCP206" s="506" t="s">
        <v>345</v>
      </c>
      <c r="BCQ206" s="506" t="s">
        <v>345</v>
      </c>
      <c r="BCR206" s="506" t="s">
        <v>345</v>
      </c>
      <c r="BCS206" s="506" t="s">
        <v>345</v>
      </c>
      <c r="BCT206" s="506" t="s">
        <v>345</v>
      </c>
      <c r="BCU206" s="506" t="s">
        <v>345</v>
      </c>
      <c r="BCV206" s="506" t="s">
        <v>345</v>
      </c>
      <c r="BCW206" s="506" t="s">
        <v>345</v>
      </c>
      <c r="BCX206" s="506" t="s">
        <v>345</v>
      </c>
      <c r="BCY206" s="506" t="s">
        <v>345</v>
      </c>
      <c r="BCZ206" s="506" t="s">
        <v>345</v>
      </c>
      <c r="BDA206" s="506" t="s">
        <v>345</v>
      </c>
      <c r="BDB206" s="506" t="s">
        <v>345</v>
      </c>
      <c r="BDC206" s="506" t="s">
        <v>345</v>
      </c>
      <c r="BDD206" s="506" t="s">
        <v>345</v>
      </c>
      <c r="BDE206" s="506" t="s">
        <v>345</v>
      </c>
      <c r="BDF206" s="506" t="s">
        <v>345</v>
      </c>
      <c r="BDG206" s="506" t="s">
        <v>345</v>
      </c>
      <c r="BDH206" s="506" t="s">
        <v>345</v>
      </c>
      <c r="BDI206" s="506" t="s">
        <v>345</v>
      </c>
      <c r="BDJ206" s="506" t="s">
        <v>345</v>
      </c>
      <c r="BDK206" s="506" t="s">
        <v>345</v>
      </c>
      <c r="BDL206" s="506" t="s">
        <v>345</v>
      </c>
      <c r="BDM206" s="506" t="s">
        <v>345</v>
      </c>
      <c r="BDN206" s="506" t="s">
        <v>345</v>
      </c>
      <c r="BDO206" s="506" t="s">
        <v>345</v>
      </c>
      <c r="BDP206" s="506" t="s">
        <v>345</v>
      </c>
      <c r="BDQ206" s="506" t="s">
        <v>345</v>
      </c>
      <c r="BDR206" s="506" t="s">
        <v>345</v>
      </c>
      <c r="BDS206" s="506" t="s">
        <v>345</v>
      </c>
      <c r="BDT206" s="506" t="s">
        <v>345</v>
      </c>
      <c r="BDU206" s="506" t="s">
        <v>345</v>
      </c>
      <c r="BDV206" s="506" t="s">
        <v>345</v>
      </c>
      <c r="BDW206" s="506" t="s">
        <v>345</v>
      </c>
      <c r="BDX206" s="506" t="s">
        <v>345</v>
      </c>
      <c r="BDY206" s="506" t="s">
        <v>345</v>
      </c>
      <c r="BDZ206" s="506" t="s">
        <v>345</v>
      </c>
      <c r="BEA206" s="506" t="s">
        <v>345</v>
      </c>
      <c r="BEB206" s="506" t="s">
        <v>345</v>
      </c>
      <c r="BEC206" s="506" t="s">
        <v>345</v>
      </c>
      <c r="BED206" s="506" t="s">
        <v>345</v>
      </c>
      <c r="BEE206" s="506" t="s">
        <v>345</v>
      </c>
      <c r="BEF206" s="506" t="s">
        <v>345</v>
      </c>
      <c r="BEG206" s="506" t="s">
        <v>345</v>
      </c>
      <c r="BEH206" s="506" t="s">
        <v>345</v>
      </c>
      <c r="BEI206" s="506" t="s">
        <v>345</v>
      </c>
      <c r="BEJ206" s="506" t="s">
        <v>345</v>
      </c>
      <c r="BEK206" s="506" t="s">
        <v>345</v>
      </c>
      <c r="BEL206" s="506" t="s">
        <v>345</v>
      </c>
      <c r="BEM206" s="506" t="s">
        <v>345</v>
      </c>
      <c r="BEN206" s="506" t="s">
        <v>345</v>
      </c>
      <c r="BEO206" s="506" t="s">
        <v>345</v>
      </c>
      <c r="BEP206" s="506" t="s">
        <v>345</v>
      </c>
      <c r="BEQ206" s="506" t="s">
        <v>345</v>
      </c>
      <c r="BER206" s="506" t="s">
        <v>345</v>
      </c>
      <c r="BES206" s="506" t="s">
        <v>345</v>
      </c>
      <c r="BET206" s="506" t="s">
        <v>345</v>
      </c>
      <c r="BEU206" s="506" t="s">
        <v>345</v>
      </c>
      <c r="BEV206" s="506" t="s">
        <v>345</v>
      </c>
      <c r="BEW206" s="506" t="s">
        <v>345</v>
      </c>
      <c r="BEX206" s="506" t="s">
        <v>345</v>
      </c>
      <c r="BEY206" s="506" t="s">
        <v>345</v>
      </c>
      <c r="BEZ206" s="506" t="s">
        <v>345</v>
      </c>
      <c r="BFA206" s="506" t="s">
        <v>345</v>
      </c>
      <c r="BFB206" s="506" t="s">
        <v>345</v>
      </c>
      <c r="BFC206" s="506" t="s">
        <v>345</v>
      </c>
      <c r="BFD206" s="506" t="s">
        <v>345</v>
      </c>
      <c r="BFE206" s="506" t="s">
        <v>345</v>
      </c>
      <c r="BFF206" s="506" t="s">
        <v>345</v>
      </c>
      <c r="BFG206" s="506" t="s">
        <v>345</v>
      </c>
      <c r="BFH206" s="506" t="s">
        <v>345</v>
      </c>
      <c r="BFI206" s="506" t="s">
        <v>345</v>
      </c>
      <c r="BFJ206" s="506" t="s">
        <v>345</v>
      </c>
      <c r="BFK206" s="506" t="s">
        <v>345</v>
      </c>
      <c r="BFL206" s="506" t="s">
        <v>345</v>
      </c>
      <c r="BFM206" s="506" t="s">
        <v>345</v>
      </c>
      <c r="BFN206" s="506" t="s">
        <v>345</v>
      </c>
      <c r="BFO206" s="506" t="s">
        <v>345</v>
      </c>
      <c r="BFP206" s="506" t="s">
        <v>345</v>
      </c>
      <c r="BFQ206" s="506" t="s">
        <v>345</v>
      </c>
      <c r="BFR206" s="506" t="s">
        <v>345</v>
      </c>
      <c r="BFS206" s="506" t="s">
        <v>345</v>
      </c>
      <c r="BFT206" s="506" t="s">
        <v>345</v>
      </c>
      <c r="BFU206" s="506" t="s">
        <v>345</v>
      </c>
      <c r="BFV206" s="506" t="s">
        <v>345</v>
      </c>
      <c r="BFW206" s="506" t="s">
        <v>345</v>
      </c>
      <c r="BFX206" s="506" t="s">
        <v>345</v>
      </c>
      <c r="BFY206" s="506" t="s">
        <v>345</v>
      </c>
      <c r="BFZ206" s="506" t="s">
        <v>345</v>
      </c>
      <c r="BGA206" s="506" t="s">
        <v>345</v>
      </c>
      <c r="BGB206" s="506" t="s">
        <v>345</v>
      </c>
      <c r="BGC206" s="506" t="s">
        <v>345</v>
      </c>
      <c r="BGD206" s="506" t="s">
        <v>345</v>
      </c>
      <c r="BGE206" s="506" t="s">
        <v>345</v>
      </c>
      <c r="BGF206" s="506" t="s">
        <v>345</v>
      </c>
      <c r="BGG206" s="506" t="s">
        <v>345</v>
      </c>
      <c r="BGH206" s="506" t="s">
        <v>345</v>
      </c>
      <c r="BGI206" s="506" t="s">
        <v>345</v>
      </c>
      <c r="BGJ206" s="506" t="s">
        <v>345</v>
      </c>
      <c r="BGK206" s="506" t="s">
        <v>345</v>
      </c>
      <c r="BGL206" s="506" t="s">
        <v>345</v>
      </c>
      <c r="BGM206" s="506" t="s">
        <v>345</v>
      </c>
      <c r="BGN206" s="506" t="s">
        <v>345</v>
      </c>
      <c r="BGO206" s="506" t="s">
        <v>345</v>
      </c>
      <c r="BGP206" s="506" t="s">
        <v>345</v>
      </c>
      <c r="BGQ206" s="506" t="s">
        <v>345</v>
      </c>
      <c r="BGR206" s="506" t="s">
        <v>345</v>
      </c>
      <c r="BGS206" s="506" t="s">
        <v>345</v>
      </c>
      <c r="BGT206" s="506" t="s">
        <v>345</v>
      </c>
      <c r="BGU206" s="506" t="s">
        <v>345</v>
      </c>
      <c r="BGV206" s="506" t="s">
        <v>345</v>
      </c>
      <c r="BGW206" s="506" t="s">
        <v>345</v>
      </c>
      <c r="BGX206" s="506" t="s">
        <v>345</v>
      </c>
      <c r="BGY206" s="506" t="s">
        <v>345</v>
      </c>
      <c r="BGZ206" s="506" t="s">
        <v>345</v>
      </c>
      <c r="BHA206" s="506" t="s">
        <v>345</v>
      </c>
      <c r="BHB206" s="506" t="s">
        <v>345</v>
      </c>
      <c r="BHC206" s="506" t="s">
        <v>345</v>
      </c>
      <c r="BHD206" s="506" t="s">
        <v>345</v>
      </c>
      <c r="BHE206" s="506" t="s">
        <v>345</v>
      </c>
      <c r="BHF206" s="506" t="s">
        <v>345</v>
      </c>
      <c r="BHG206" s="506" t="s">
        <v>345</v>
      </c>
      <c r="BHH206" s="506" t="s">
        <v>345</v>
      </c>
      <c r="BHI206" s="506" t="s">
        <v>345</v>
      </c>
      <c r="BHJ206" s="506" t="s">
        <v>345</v>
      </c>
      <c r="BHK206" s="506" t="s">
        <v>345</v>
      </c>
      <c r="BHL206" s="506" t="s">
        <v>345</v>
      </c>
      <c r="BHM206" s="506" t="s">
        <v>345</v>
      </c>
      <c r="BHN206" s="506" t="s">
        <v>345</v>
      </c>
      <c r="BHO206" s="506" t="s">
        <v>345</v>
      </c>
      <c r="BHP206" s="506" t="s">
        <v>345</v>
      </c>
      <c r="BHQ206" s="506" t="s">
        <v>345</v>
      </c>
      <c r="BHR206" s="506" t="s">
        <v>345</v>
      </c>
      <c r="BHS206" s="506" t="s">
        <v>345</v>
      </c>
      <c r="BHT206" s="506" t="s">
        <v>345</v>
      </c>
      <c r="BHU206" s="506" t="s">
        <v>345</v>
      </c>
      <c r="BHV206" s="506" t="s">
        <v>345</v>
      </c>
      <c r="BHW206" s="506" t="s">
        <v>345</v>
      </c>
      <c r="BHX206" s="506" t="s">
        <v>345</v>
      </c>
      <c r="BHY206" s="506" t="s">
        <v>345</v>
      </c>
      <c r="BHZ206" s="506" t="s">
        <v>345</v>
      </c>
      <c r="BIA206" s="506" t="s">
        <v>345</v>
      </c>
      <c r="BIB206" s="506" t="s">
        <v>345</v>
      </c>
      <c r="BIC206" s="506" t="s">
        <v>345</v>
      </c>
      <c r="BID206" s="506" t="s">
        <v>345</v>
      </c>
      <c r="BIE206" s="506" t="s">
        <v>345</v>
      </c>
      <c r="BIF206" s="506" t="s">
        <v>345</v>
      </c>
      <c r="BIG206" s="506" t="s">
        <v>345</v>
      </c>
      <c r="BIH206" s="506" t="s">
        <v>345</v>
      </c>
      <c r="BII206" s="506" t="s">
        <v>345</v>
      </c>
      <c r="BIJ206" s="506" t="s">
        <v>345</v>
      </c>
      <c r="BIK206" s="506" t="s">
        <v>345</v>
      </c>
      <c r="BIL206" s="506" t="s">
        <v>345</v>
      </c>
      <c r="BIM206" s="506" t="s">
        <v>345</v>
      </c>
      <c r="BIN206" s="506" t="s">
        <v>345</v>
      </c>
      <c r="BIO206" s="506" t="s">
        <v>345</v>
      </c>
      <c r="BIP206" s="506" t="s">
        <v>345</v>
      </c>
      <c r="BIQ206" s="506" t="s">
        <v>345</v>
      </c>
      <c r="BIR206" s="506" t="s">
        <v>345</v>
      </c>
      <c r="BIS206" s="506" t="s">
        <v>345</v>
      </c>
      <c r="BIT206" s="506" t="s">
        <v>345</v>
      </c>
      <c r="BIU206" s="506" t="s">
        <v>345</v>
      </c>
      <c r="BIV206" s="506" t="s">
        <v>345</v>
      </c>
      <c r="BIW206" s="506" t="s">
        <v>345</v>
      </c>
      <c r="BIX206" s="506" t="s">
        <v>345</v>
      </c>
      <c r="BIY206" s="506" t="s">
        <v>345</v>
      </c>
      <c r="BIZ206" s="506" t="s">
        <v>345</v>
      </c>
      <c r="BJA206" s="506" t="s">
        <v>345</v>
      </c>
      <c r="BJB206" s="506" t="s">
        <v>345</v>
      </c>
      <c r="BJC206" s="506" t="s">
        <v>345</v>
      </c>
      <c r="BJD206" s="506" t="s">
        <v>345</v>
      </c>
      <c r="BJE206" s="506" t="s">
        <v>345</v>
      </c>
      <c r="BJF206" s="506" t="s">
        <v>345</v>
      </c>
      <c r="BJG206" s="506" t="s">
        <v>345</v>
      </c>
      <c r="BJH206" s="506" t="s">
        <v>345</v>
      </c>
      <c r="BJI206" s="506" t="s">
        <v>345</v>
      </c>
      <c r="BJJ206" s="506" t="s">
        <v>345</v>
      </c>
      <c r="BJK206" s="506" t="s">
        <v>345</v>
      </c>
      <c r="BJL206" s="506" t="s">
        <v>345</v>
      </c>
      <c r="BJM206" s="506" t="s">
        <v>345</v>
      </c>
      <c r="BJN206" s="506" t="s">
        <v>345</v>
      </c>
      <c r="BJO206" s="506" t="s">
        <v>345</v>
      </c>
      <c r="BJP206" s="506" t="s">
        <v>345</v>
      </c>
      <c r="BJQ206" s="506" t="s">
        <v>345</v>
      </c>
      <c r="BJR206" s="506" t="s">
        <v>345</v>
      </c>
      <c r="BJS206" s="506" t="s">
        <v>345</v>
      </c>
      <c r="BJT206" s="506" t="s">
        <v>345</v>
      </c>
      <c r="BJU206" s="506" t="s">
        <v>345</v>
      </c>
      <c r="BJV206" s="506" t="s">
        <v>345</v>
      </c>
      <c r="BJW206" s="506" t="s">
        <v>345</v>
      </c>
      <c r="BJX206" s="506" t="s">
        <v>345</v>
      </c>
      <c r="BJY206" s="506" t="s">
        <v>345</v>
      </c>
      <c r="BJZ206" s="506" t="s">
        <v>345</v>
      </c>
      <c r="BKA206" s="506" t="s">
        <v>345</v>
      </c>
      <c r="BKB206" s="506" t="s">
        <v>345</v>
      </c>
      <c r="BKC206" s="506" t="s">
        <v>345</v>
      </c>
      <c r="BKD206" s="506" t="s">
        <v>345</v>
      </c>
      <c r="BKE206" s="506" t="s">
        <v>345</v>
      </c>
      <c r="BKF206" s="506" t="s">
        <v>345</v>
      </c>
      <c r="BKG206" s="506" t="s">
        <v>345</v>
      </c>
      <c r="BKH206" s="506" t="s">
        <v>345</v>
      </c>
      <c r="BKI206" s="506" t="s">
        <v>345</v>
      </c>
      <c r="BKJ206" s="506" t="s">
        <v>345</v>
      </c>
      <c r="BKK206" s="506" t="s">
        <v>345</v>
      </c>
      <c r="BKL206" s="506" t="s">
        <v>345</v>
      </c>
      <c r="BKM206" s="506" t="s">
        <v>345</v>
      </c>
      <c r="BKN206" s="506" t="s">
        <v>345</v>
      </c>
      <c r="BKO206" s="506" t="s">
        <v>345</v>
      </c>
      <c r="BKP206" s="506" t="s">
        <v>345</v>
      </c>
      <c r="BKQ206" s="506" t="s">
        <v>345</v>
      </c>
      <c r="BKR206" s="506" t="s">
        <v>345</v>
      </c>
      <c r="BKS206" s="506" t="s">
        <v>345</v>
      </c>
      <c r="BKT206" s="506" t="s">
        <v>345</v>
      </c>
      <c r="BKU206" s="506" t="s">
        <v>345</v>
      </c>
      <c r="BKV206" s="506" t="s">
        <v>345</v>
      </c>
      <c r="BKW206" s="506" t="s">
        <v>345</v>
      </c>
      <c r="BKX206" s="506" t="s">
        <v>345</v>
      </c>
      <c r="BKY206" s="506" t="s">
        <v>345</v>
      </c>
      <c r="BKZ206" s="506" t="s">
        <v>345</v>
      </c>
      <c r="BLA206" s="506" t="s">
        <v>345</v>
      </c>
      <c r="BLB206" s="506" t="s">
        <v>345</v>
      </c>
      <c r="BLC206" s="506" t="s">
        <v>345</v>
      </c>
      <c r="BLD206" s="506" t="s">
        <v>345</v>
      </c>
      <c r="BLE206" s="506" t="s">
        <v>345</v>
      </c>
      <c r="BLF206" s="506" t="s">
        <v>345</v>
      </c>
      <c r="BLG206" s="506" t="s">
        <v>345</v>
      </c>
      <c r="BLH206" s="506" t="s">
        <v>345</v>
      </c>
      <c r="BLI206" s="506" t="s">
        <v>345</v>
      </c>
      <c r="BLJ206" s="506" t="s">
        <v>345</v>
      </c>
      <c r="BLK206" s="506" t="s">
        <v>345</v>
      </c>
      <c r="BLL206" s="506" t="s">
        <v>345</v>
      </c>
      <c r="BLM206" s="506" t="s">
        <v>345</v>
      </c>
      <c r="BLN206" s="506" t="s">
        <v>345</v>
      </c>
      <c r="BLO206" s="506" t="s">
        <v>345</v>
      </c>
      <c r="BLP206" s="506" t="s">
        <v>345</v>
      </c>
      <c r="BLQ206" s="506" t="s">
        <v>345</v>
      </c>
      <c r="BLR206" s="506" t="s">
        <v>345</v>
      </c>
      <c r="BLS206" s="506" t="s">
        <v>345</v>
      </c>
      <c r="BLT206" s="506" t="s">
        <v>345</v>
      </c>
      <c r="BLU206" s="506" t="s">
        <v>345</v>
      </c>
      <c r="BLV206" s="506" t="s">
        <v>345</v>
      </c>
      <c r="BLW206" s="506" t="s">
        <v>345</v>
      </c>
      <c r="BLX206" s="506" t="s">
        <v>345</v>
      </c>
      <c r="BLY206" s="506" t="s">
        <v>345</v>
      </c>
      <c r="BLZ206" s="506" t="s">
        <v>345</v>
      </c>
      <c r="BMA206" s="506" t="s">
        <v>345</v>
      </c>
      <c r="BMB206" s="506" t="s">
        <v>345</v>
      </c>
      <c r="BMC206" s="506" t="s">
        <v>345</v>
      </c>
      <c r="BMD206" s="506" t="s">
        <v>345</v>
      </c>
      <c r="BME206" s="506" t="s">
        <v>345</v>
      </c>
      <c r="BMF206" s="506" t="s">
        <v>345</v>
      </c>
      <c r="BMG206" s="506" t="s">
        <v>345</v>
      </c>
      <c r="BMH206" s="506" t="s">
        <v>345</v>
      </c>
      <c r="BMI206" s="506" t="s">
        <v>345</v>
      </c>
      <c r="BMJ206" s="506" t="s">
        <v>345</v>
      </c>
      <c r="BMK206" s="506" t="s">
        <v>345</v>
      </c>
      <c r="BML206" s="506" t="s">
        <v>345</v>
      </c>
      <c r="BMM206" s="506" t="s">
        <v>345</v>
      </c>
      <c r="BMN206" s="506" t="s">
        <v>345</v>
      </c>
      <c r="BMO206" s="506" t="s">
        <v>345</v>
      </c>
      <c r="BMP206" s="506" t="s">
        <v>345</v>
      </c>
      <c r="BMQ206" s="506" t="s">
        <v>345</v>
      </c>
      <c r="BMR206" s="506" t="s">
        <v>345</v>
      </c>
      <c r="BMS206" s="506" t="s">
        <v>345</v>
      </c>
      <c r="BMT206" s="506" t="s">
        <v>345</v>
      </c>
      <c r="BMU206" s="506" t="s">
        <v>345</v>
      </c>
      <c r="BMV206" s="506" t="s">
        <v>345</v>
      </c>
      <c r="BMW206" s="506" t="s">
        <v>345</v>
      </c>
      <c r="BMX206" s="506" t="s">
        <v>345</v>
      </c>
      <c r="BMY206" s="506" t="s">
        <v>345</v>
      </c>
      <c r="BMZ206" s="506" t="s">
        <v>345</v>
      </c>
      <c r="BNA206" s="506" t="s">
        <v>345</v>
      </c>
      <c r="BNB206" s="506" t="s">
        <v>345</v>
      </c>
      <c r="BNC206" s="506" t="s">
        <v>345</v>
      </c>
      <c r="BND206" s="506" t="s">
        <v>345</v>
      </c>
      <c r="BNE206" s="506" t="s">
        <v>345</v>
      </c>
      <c r="BNF206" s="506" t="s">
        <v>345</v>
      </c>
      <c r="BNG206" s="506" t="s">
        <v>345</v>
      </c>
      <c r="BNH206" s="506" t="s">
        <v>345</v>
      </c>
      <c r="BNI206" s="506" t="s">
        <v>345</v>
      </c>
      <c r="BNJ206" s="506" t="s">
        <v>345</v>
      </c>
      <c r="BNK206" s="506" t="s">
        <v>345</v>
      </c>
      <c r="BNL206" s="506" t="s">
        <v>345</v>
      </c>
      <c r="BNM206" s="506" t="s">
        <v>345</v>
      </c>
      <c r="BNN206" s="506" t="s">
        <v>345</v>
      </c>
      <c r="BNO206" s="506" t="s">
        <v>345</v>
      </c>
      <c r="BNP206" s="506" t="s">
        <v>345</v>
      </c>
      <c r="BNQ206" s="506" t="s">
        <v>345</v>
      </c>
      <c r="BNR206" s="506" t="s">
        <v>345</v>
      </c>
      <c r="BNS206" s="506" t="s">
        <v>345</v>
      </c>
      <c r="BNT206" s="506" t="s">
        <v>345</v>
      </c>
      <c r="BNU206" s="506" t="s">
        <v>345</v>
      </c>
      <c r="BNV206" s="506" t="s">
        <v>345</v>
      </c>
      <c r="BNW206" s="506" t="s">
        <v>345</v>
      </c>
      <c r="BNX206" s="506" t="s">
        <v>345</v>
      </c>
      <c r="BNY206" s="506" t="s">
        <v>345</v>
      </c>
      <c r="BNZ206" s="506" t="s">
        <v>345</v>
      </c>
      <c r="BOA206" s="506" t="s">
        <v>345</v>
      </c>
      <c r="BOB206" s="506" t="s">
        <v>345</v>
      </c>
      <c r="BOC206" s="506" t="s">
        <v>345</v>
      </c>
      <c r="BOD206" s="506" t="s">
        <v>345</v>
      </c>
      <c r="BOE206" s="506" t="s">
        <v>345</v>
      </c>
      <c r="BOF206" s="506" t="s">
        <v>345</v>
      </c>
      <c r="BOG206" s="506" t="s">
        <v>345</v>
      </c>
      <c r="BOH206" s="506" t="s">
        <v>345</v>
      </c>
      <c r="BOI206" s="506" t="s">
        <v>345</v>
      </c>
      <c r="BOJ206" s="506" t="s">
        <v>345</v>
      </c>
      <c r="BOK206" s="506" t="s">
        <v>345</v>
      </c>
      <c r="BOL206" s="506" t="s">
        <v>345</v>
      </c>
      <c r="BOM206" s="506" t="s">
        <v>345</v>
      </c>
      <c r="BON206" s="506" t="s">
        <v>345</v>
      </c>
      <c r="BOO206" s="506" t="s">
        <v>345</v>
      </c>
      <c r="BOP206" s="506" t="s">
        <v>345</v>
      </c>
      <c r="BOQ206" s="506" t="s">
        <v>345</v>
      </c>
      <c r="BOR206" s="506" t="s">
        <v>345</v>
      </c>
      <c r="BOS206" s="506" t="s">
        <v>345</v>
      </c>
      <c r="BOT206" s="506" t="s">
        <v>345</v>
      </c>
      <c r="BOU206" s="506" t="s">
        <v>345</v>
      </c>
      <c r="BOV206" s="506" t="s">
        <v>345</v>
      </c>
      <c r="BOW206" s="506" t="s">
        <v>345</v>
      </c>
      <c r="BOX206" s="506" t="s">
        <v>345</v>
      </c>
      <c r="BOY206" s="506" t="s">
        <v>345</v>
      </c>
      <c r="BOZ206" s="506" t="s">
        <v>345</v>
      </c>
      <c r="BPA206" s="506" t="s">
        <v>345</v>
      </c>
      <c r="BPB206" s="506" t="s">
        <v>345</v>
      </c>
      <c r="BPC206" s="506" t="s">
        <v>345</v>
      </c>
      <c r="BPD206" s="506" t="s">
        <v>345</v>
      </c>
      <c r="BPE206" s="506" t="s">
        <v>345</v>
      </c>
      <c r="BPF206" s="506" t="s">
        <v>345</v>
      </c>
      <c r="BPG206" s="506" t="s">
        <v>345</v>
      </c>
      <c r="BPH206" s="506" t="s">
        <v>345</v>
      </c>
      <c r="BPI206" s="506" t="s">
        <v>345</v>
      </c>
      <c r="BPJ206" s="506" t="s">
        <v>345</v>
      </c>
      <c r="BPK206" s="506" t="s">
        <v>345</v>
      </c>
      <c r="BPL206" s="506" t="s">
        <v>345</v>
      </c>
      <c r="BPM206" s="506" t="s">
        <v>345</v>
      </c>
      <c r="BPN206" s="506" t="s">
        <v>345</v>
      </c>
      <c r="BPO206" s="506" t="s">
        <v>345</v>
      </c>
      <c r="BPP206" s="506" t="s">
        <v>345</v>
      </c>
      <c r="BPQ206" s="506" t="s">
        <v>345</v>
      </c>
      <c r="BPR206" s="506" t="s">
        <v>345</v>
      </c>
      <c r="BPS206" s="506" t="s">
        <v>345</v>
      </c>
      <c r="BPT206" s="506" t="s">
        <v>345</v>
      </c>
      <c r="BPU206" s="506" t="s">
        <v>345</v>
      </c>
      <c r="BPV206" s="506" t="s">
        <v>345</v>
      </c>
      <c r="BPW206" s="506" t="s">
        <v>345</v>
      </c>
      <c r="BPX206" s="506" t="s">
        <v>345</v>
      </c>
      <c r="BPY206" s="506" t="s">
        <v>345</v>
      </c>
      <c r="BPZ206" s="506" t="s">
        <v>345</v>
      </c>
      <c r="BQA206" s="506" t="s">
        <v>345</v>
      </c>
      <c r="BQB206" s="506" t="s">
        <v>345</v>
      </c>
      <c r="BQC206" s="506" t="s">
        <v>345</v>
      </c>
      <c r="BQD206" s="506" t="s">
        <v>345</v>
      </c>
      <c r="BQE206" s="506" t="s">
        <v>345</v>
      </c>
      <c r="BQF206" s="506" t="s">
        <v>345</v>
      </c>
      <c r="BQG206" s="506" t="s">
        <v>345</v>
      </c>
      <c r="BQH206" s="506" t="s">
        <v>345</v>
      </c>
      <c r="BQI206" s="506" t="s">
        <v>345</v>
      </c>
      <c r="BQJ206" s="506" t="s">
        <v>345</v>
      </c>
      <c r="BQK206" s="506" t="s">
        <v>345</v>
      </c>
      <c r="BQL206" s="506" t="s">
        <v>345</v>
      </c>
      <c r="BQM206" s="506" t="s">
        <v>345</v>
      </c>
      <c r="BQN206" s="506" t="s">
        <v>345</v>
      </c>
      <c r="BQO206" s="506" t="s">
        <v>345</v>
      </c>
      <c r="BQP206" s="506" t="s">
        <v>345</v>
      </c>
      <c r="BQQ206" s="506" t="s">
        <v>345</v>
      </c>
      <c r="BQR206" s="506" t="s">
        <v>345</v>
      </c>
      <c r="BQS206" s="506" t="s">
        <v>345</v>
      </c>
      <c r="BQT206" s="506" t="s">
        <v>345</v>
      </c>
      <c r="BQU206" s="506" t="s">
        <v>345</v>
      </c>
      <c r="BQV206" s="506" t="s">
        <v>345</v>
      </c>
      <c r="BQW206" s="506" t="s">
        <v>345</v>
      </c>
      <c r="BQX206" s="506" t="s">
        <v>345</v>
      </c>
      <c r="BQY206" s="506" t="s">
        <v>345</v>
      </c>
      <c r="BQZ206" s="506" t="s">
        <v>345</v>
      </c>
      <c r="BRA206" s="506" t="s">
        <v>345</v>
      </c>
      <c r="BRB206" s="506" t="s">
        <v>345</v>
      </c>
      <c r="BRC206" s="506" t="s">
        <v>345</v>
      </c>
      <c r="BRD206" s="506" t="s">
        <v>345</v>
      </c>
      <c r="BRE206" s="506" t="s">
        <v>345</v>
      </c>
      <c r="BRF206" s="506" t="s">
        <v>345</v>
      </c>
      <c r="BRG206" s="506" t="s">
        <v>345</v>
      </c>
      <c r="BRH206" s="506" t="s">
        <v>345</v>
      </c>
      <c r="BRI206" s="506" t="s">
        <v>345</v>
      </c>
      <c r="BRJ206" s="506" t="s">
        <v>345</v>
      </c>
      <c r="BRK206" s="506" t="s">
        <v>345</v>
      </c>
      <c r="BRL206" s="506" t="s">
        <v>345</v>
      </c>
      <c r="BRM206" s="506" t="s">
        <v>345</v>
      </c>
      <c r="BRN206" s="506" t="s">
        <v>345</v>
      </c>
      <c r="BRO206" s="506" t="s">
        <v>345</v>
      </c>
      <c r="BRP206" s="506" t="s">
        <v>345</v>
      </c>
      <c r="BRQ206" s="506" t="s">
        <v>345</v>
      </c>
      <c r="BRR206" s="506" t="s">
        <v>345</v>
      </c>
      <c r="BRS206" s="506" t="s">
        <v>345</v>
      </c>
      <c r="BRT206" s="506" t="s">
        <v>345</v>
      </c>
      <c r="BRU206" s="506" t="s">
        <v>345</v>
      </c>
      <c r="BRV206" s="506" t="s">
        <v>345</v>
      </c>
      <c r="BRW206" s="506" t="s">
        <v>345</v>
      </c>
      <c r="BRX206" s="506" t="s">
        <v>345</v>
      </c>
      <c r="BRY206" s="506" t="s">
        <v>345</v>
      </c>
      <c r="BRZ206" s="506" t="s">
        <v>345</v>
      </c>
      <c r="BSA206" s="506" t="s">
        <v>345</v>
      </c>
      <c r="BSB206" s="506" t="s">
        <v>345</v>
      </c>
      <c r="BSC206" s="506" t="s">
        <v>345</v>
      </c>
      <c r="BSD206" s="506" t="s">
        <v>345</v>
      </c>
      <c r="BSE206" s="506" t="s">
        <v>345</v>
      </c>
      <c r="BSF206" s="506" t="s">
        <v>345</v>
      </c>
      <c r="BSG206" s="506" t="s">
        <v>345</v>
      </c>
      <c r="BSH206" s="506" t="s">
        <v>345</v>
      </c>
      <c r="BSI206" s="506" t="s">
        <v>345</v>
      </c>
      <c r="BSJ206" s="506" t="s">
        <v>345</v>
      </c>
      <c r="BSK206" s="506" t="s">
        <v>345</v>
      </c>
      <c r="BSL206" s="506" t="s">
        <v>345</v>
      </c>
      <c r="BSM206" s="506" t="s">
        <v>345</v>
      </c>
      <c r="BSN206" s="506" t="s">
        <v>345</v>
      </c>
      <c r="BSO206" s="506" t="s">
        <v>345</v>
      </c>
      <c r="BSP206" s="506" t="s">
        <v>345</v>
      </c>
      <c r="BSQ206" s="506" t="s">
        <v>345</v>
      </c>
      <c r="BSR206" s="506" t="s">
        <v>345</v>
      </c>
      <c r="BSS206" s="506" t="s">
        <v>345</v>
      </c>
      <c r="BST206" s="506" t="s">
        <v>345</v>
      </c>
      <c r="BSU206" s="506" t="s">
        <v>345</v>
      </c>
      <c r="BSV206" s="506" t="s">
        <v>345</v>
      </c>
      <c r="BSW206" s="506" t="s">
        <v>345</v>
      </c>
      <c r="BSX206" s="506" t="s">
        <v>345</v>
      </c>
      <c r="BSY206" s="506" t="s">
        <v>345</v>
      </c>
      <c r="BSZ206" s="506" t="s">
        <v>345</v>
      </c>
      <c r="BTA206" s="506" t="s">
        <v>345</v>
      </c>
      <c r="BTB206" s="506" t="s">
        <v>345</v>
      </c>
      <c r="BTC206" s="506" t="s">
        <v>345</v>
      </c>
      <c r="BTD206" s="506" t="s">
        <v>345</v>
      </c>
      <c r="BTE206" s="506" t="s">
        <v>345</v>
      </c>
      <c r="BTF206" s="506" t="s">
        <v>345</v>
      </c>
      <c r="BTG206" s="506" t="s">
        <v>345</v>
      </c>
      <c r="BTH206" s="506" t="s">
        <v>345</v>
      </c>
      <c r="BTI206" s="506" t="s">
        <v>345</v>
      </c>
      <c r="BTJ206" s="506" t="s">
        <v>345</v>
      </c>
      <c r="BTK206" s="506" t="s">
        <v>345</v>
      </c>
      <c r="BTL206" s="506" t="s">
        <v>345</v>
      </c>
      <c r="BTM206" s="506" t="s">
        <v>345</v>
      </c>
      <c r="BTN206" s="506" t="s">
        <v>345</v>
      </c>
      <c r="BTO206" s="506" t="s">
        <v>345</v>
      </c>
      <c r="BTP206" s="506" t="s">
        <v>345</v>
      </c>
      <c r="BTQ206" s="506" t="s">
        <v>345</v>
      </c>
      <c r="BTR206" s="506" t="s">
        <v>345</v>
      </c>
      <c r="BTS206" s="506" t="s">
        <v>345</v>
      </c>
      <c r="BTT206" s="506" t="s">
        <v>345</v>
      </c>
      <c r="BTU206" s="506" t="s">
        <v>345</v>
      </c>
      <c r="BTV206" s="506" t="s">
        <v>345</v>
      </c>
      <c r="BTW206" s="506" t="s">
        <v>345</v>
      </c>
      <c r="BTX206" s="506" t="s">
        <v>345</v>
      </c>
      <c r="BTY206" s="506" t="s">
        <v>345</v>
      </c>
      <c r="BTZ206" s="506" t="s">
        <v>345</v>
      </c>
      <c r="BUA206" s="506" t="s">
        <v>345</v>
      </c>
      <c r="BUB206" s="506" t="s">
        <v>345</v>
      </c>
      <c r="BUC206" s="506" t="s">
        <v>345</v>
      </c>
      <c r="BUD206" s="506" t="s">
        <v>345</v>
      </c>
      <c r="BUE206" s="506" t="s">
        <v>345</v>
      </c>
      <c r="BUF206" s="506" t="s">
        <v>345</v>
      </c>
      <c r="BUG206" s="506" t="s">
        <v>345</v>
      </c>
      <c r="BUH206" s="506" t="s">
        <v>345</v>
      </c>
      <c r="BUI206" s="506" t="s">
        <v>345</v>
      </c>
      <c r="BUJ206" s="506" t="s">
        <v>345</v>
      </c>
      <c r="BUK206" s="506" t="s">
        <v>345</v>
      </c>
      <c r="BUL206" s="506" t="s">
        <v>345</v>
      </c>
      <c r="BUM206" s="506" t="s">
        <v>345</v>
      </c>
      <c r="BUN206" s="506" t="s">
        <v>345</v>
      </c>
      <c r="BUO206" s="506" t="s">
        <v>345</v>
      </c>
      <c r="BUP206" s="506" t="s">
        <v>345</v>
      </c>
      <c r="BUQ206" s="506" t="s">
        <v>345</v>
      </c>
      <c r="BUR206" s="506" t="s">
        <v>345</v>
      </c>
      <c r="BUS206" s="506" t="s">
        <v>345</v>
      </c>
      <c r="BUT206" s="506" t="s">
        <v>345</v>
      </c>
      <c r="BUU206" s="506" t="s">
        <v>345</v>
      </c>
      <c r="BUV206" s="506" t="s">
        <v>345</v>
      </c>
      <c r="BUW206" s="506" t="s">
        <v>345</v>
      </c>
      <c r="BUX206" s="506" t="s">
        <v>345</v>
      </c>
      <c r="BUY206" s="506" t="s">
        <v>345</v>
      </c>
      <c r="BUZ206" s="506" t="s">
        <v>345</v>
      </c>
      <c r="BVA206" s="506" t="s">
        <v>345</v>
      </c>
      <c r="BVB206" s="506" t="s">
        <v>345</v>
      </c>
      <c r="BVC206" s="506" t="s">
        <v>345</v>
      </c>
      <c r="BVD206" s="506" t="s">
        <v>345</v>
      </c>
      <c r="BVE206" s="506" t="s">
        <v>345</v>
      </c>
      <c r="BVF206" s="506" t="s">
        <v>345</v>
      </c>
      <c r="BVG206" s="506" t="s">
        <v>345</v>
      </c>
      <c r="BVH206" s="506" t="s">
        <v>345</v>
      </c>
      <c r="BVI206" s="506" t="s">
        <v>345</v>
      </c>
      <c r="BVJ206" s="506" t="s">
        <v>345</v>
      </c>
      <c r="BVK206" s="506" t="s">
        <v>345</v>
      </c>
      <c r="BVL206" s="506" t="s">
        <v>345</v>
      </c>
      <c r="BVM206" s="506" t="s">
        <v>345</v>
      </c>
      <c r="BVN206" s="506" t="s">
        <v>345</v>
      </c>
      <c r="BVO206" s="506" t="s">
        <v>345</v>
      </c>
      <c r="BVP206" s="506" t="s">
        <v>345</v>
      </c>
      <c r="BVQ206" s="506" t="s">
        <v>345</v>
      </c>
      <c r="BVR206" s="506" t="s">
        <v>345</v>
      </c>
      <c r="BVS206" s="506" t="s">
        <v>345</v>
      </c>
      <c r="BVT206" s="506" t="s">
        <v>345</v>
      </c>
      <c r="BVU206" s="506" t="s">
        <v>345</v>
      </c>
      <c r="BVV206" s="506" t="s">
        <v>345</v>
      </c>
      <c r="BVW206" s="506" t="s">
        <v>345</v>
      </c>
      <c r="BVX206" s="506" t="s">
        <v>345</v>
      </c>
      <c r="BVY206" s="506" t="s">
        <v>345</v>
      </c>
      <c r="BVZ206" s="506" t="s">
        <v>345</v>
      </c>
      <c r="BWA206" s="506" t="s">
        <v>345</v>
      </c>
      <c r="BWB206" s="506" t="s">
        <v>345</v>
      </c>
      <c r="BWC206" s="506" t="s">
        <v>345</v>
      </c>
      <c r="BWD206" s="506" t="s">
        <v>345</v>
      </c>
      <c r="BWE206" s="506" t="s">
        <v>345</v>
      </c>
      <c r="BWF206" s="506" t="s">
        <v>345</v>
      </c>
      <c r="BWG206" s="506" t="s">
        <v>345</v>
      </c>
      <c r="BWH206" s="506" t="s">
        <v>345</v>
      </c>
      <c r="BWI206" s="506" t="s">
        <v>345</v>
      </c>
      <c r="BWJ206" s="506" t="s">
        <v>345</v>
      </c>
      <c r="BWK206" s="506" t="s">
        <v>345</v>
      </c>
      <c r="BWL206" s="506" t="s">
        <v>345</v>
      </c>
      <c r="BWM206" s="506" t="s">
        <v>345</v>
      </c>
      <c r="BWN206" s="506" t="s">
        <v>345</v>
      </c>
      <c r="BWO206" s="506" t="s">
        <v>345</v>
      </c>
      <c r="BWP206" s="506" t="s">
        <v>345</v>
      </c>
      <c r="BWQ206" s="506" t="s">
        <v>345</v>
      </c>
      <c r="BWR206" s="506" t="s">
        <v>345</v>
      </c>
      <c r="BWS206" s="506" t="s">
        <v>345</v>
      </c>
      <c r="BWT206" s="506" t="s">
        <v>345</v>
      </c>
      <c r="BWU206" s="506" t="s">
        <v>345</v>
      </c>
      <c r="BWV206" s="506" t="s">
        <v>345</v>
      </c>
      <c r="BWW206" s="506" t="s">
        <v>345</v>
      </c>
      <c r="BWX206" s="506" t="s">
        <v>345</v>
      </c>
      <c r="BWY206" s="506" t="s">
        <v>345</v>
      </c>
      <c r="BWZ206" s="506" t="s">
        <v>345</v>
      </c>
      <c r="BXA206" s="506" t="s">
        <v>345</v>
      </c>
      <c r="BXB206" s="506" t="s">
        <v>345</v>
      </c>
      <c r="BXC206" s="506" t="s">
        <v>345</v>
      </c>
      <c r="BXD206" s="506" t="s">
        <v>345</v>
      </c>
      <c r="BXE206" s="506" t="s">
        <v>345</v>
      </c>
      <c r="BXF206" s="506" t="s">
        <v>345</v>
      </c>
      <c r="BXG206" s="506" t="s">
        <v>345</v>
      </c>
      <c r="BXH206" s="506" t="s">
        <v>345</v>
      </c>
      <c r="BXI206" s="506" t="s">
        <v>345</v>
      </c>
      <c r="BXJ206" s="506" t="s">
        <v>345</v>
      </c>
      <c r="BXK206" s="506" t="s">
        <v>345</v>
      </c>
      <c r="BXL206" s="506" t="s">
        <v>345</v>
      </c>
      <c r="BXM206" s="506" t="s">
        <v>345</v>
      </c>
      <c r="BXN206" s="506" t="s">
        <v>345</v>
      </c>
      <c r="BXO206" s="506" t="s">
        <v>345</v>
      </c>
      <c r="BXP206" s="506" t="s">
        <v>345</v>
      </c>
      <c r="BXQ206" s="506" t="s">
        <v>345</v>
      </c>
      <c r="BXR206" s="506" t="s">
        <v>345</v>
      </c>
      <c r="BXS206" s="506" t="s">
        <v>345</v>
      </c>
      <c r="BXT206" s="506" t="s">
        <v>345</v>
      </c>
      <c r="BXU206" s="506" t="s">
        <v>345</v>
      </c>
      <c r="BXV206" s="506" t="s">
        <v>345</v>
      </c>
      <c r="BXW206" s="506" t="s">
        <v>345</v>
      </c>
      <c r="BXX206" s="506" t="s">
        <v>345</v>
      </c>
      <c r="BXY206" s="506" t="s">
        <v>345</v>
      </c>
      <c r="BXZ206" s="506" t="s">
        <v>345</v>
      </c>
      <c r="BYA206" s="506" t="s">
        <v>345</v>
      </c>
      <c r="BYB206" s="506" t="s">
        <v>345</v>
      </c>
      <c r="BYC206" s="506" t="s">
        <v>345</v>
      </c>
      <c r="BYD206" s="506" t="s">
        <v>345</v>
      </c>
      <c r="BYE206" s="506" t="s">
        <v>345</v>
      </c>
      <c r="BYF206" s="506" t="s">
        <v>345</v>
      </c>
      <c r="BYG206" s="506" t="s">
        <v>345</v>
      </c>
      <c r="BYH206" s="506" t="s">
        <v>345</v>
      </c>
      <c r="BYI206" s="506" t="s">
        <v>345</v>
      </c>
      <c r="BYJ206" s="506" t="s">
        <v>345</v>
      </c>
      <c r="BYK206" s="506" t="s">
        <v>345</v>
      </c>
      <c r="BYL206" s="506" t="s">
        <v>345</v>
      </c>
      <c r="BYM206" s="506" t="s">
        <v>345</v>
      </c>
      <c r="BYN206" s="506" t="s">
        <v>345</v>
      </c>
      <c r="BYO206" s="506" t="s">
        <v>345</v>
      </c>
      <c r="BYP206" s="506" t="s">
        <v>345</v>
      </c>
      <c r="BYQ206" s="506" t="s">
        <v>345</v>
      </c>
      <c r="BYR206" s="506" t="s">
        <v>345</v>
      </c>
      <c r="BYS206" s="506" t="s">
        <v>345</v>
      </c>
      <c r="BYT206" s="506" t="s">
        <v>345</v>
      </c>
      <c r="BYU206" s="506" t="s">
        <v>345</v>
      </c>
      <c r="BYV206" s="506" t="s">
        <v>345</v>
      </c>
      <c r="BYW206" s="506" t="s">
        <v>345</v>
      </c>
      <c r="BYX206" s="506" t="s">
        <v>345</v>
      </c>
      <c r="BYY206" s="506" t="s">
        <v>345</v>
      </c>
      <c r="BYZ206" s="506" t="s">
        <v>345</v>
      </c>
      <c r="BZA206" s="506" t="s">
        <v>345</v>
      </c>
      <c r="BZB206" s="506" t="s">
        <v>345</v>
      </c>
      <c r="BZC206" s="506" t="s">
        <v>345</v>
      </c>
      <c r="BZD206" s="506" t="s">
        <v>345</v>
      </c>
      <c r="BZE206" s="506" t="s">
        <v>345</v>
      </c>
      <c r="BZF206" s="506" t="s">
        <v>345</v>
      </c>
      <c r="BZG206" s="506" t="s">
        <v>345</v>
      </c>
      <c r="BZH206" s="506" t="s">
        <v>345</v>
      </c>
      <c r="BZI206" s="506" t="s">
        <v>345</v>
      </c>
      <c r="BZJ206" s="506" t="s">
        <v>345</v>
      </c>
      <c r="BZK206" s="506" t="s">
        <v>345</v>
      </c>
      <c r="BZL206" s="506" t="s">
        <v>345</v>
      </c>
      <c r="BZM206" s="506" t="s">
        <v>345</v>
      </c>
      <c r="BZN206" s="506" t="s">
        <v>345</v>
      </c>
      <c r="BZO206" s="506" t="s">
        <v>345</v>
      </c>
      <c r="BZP206" s="506" t="s">
        <v>345</v>
      </c>
      <c r="BZQ206" s="506" t="s">
        <v>345</v>
      </c>
      <c r="BZR206" s="506" t="s">
        <v>345</v>
      </c>
      <c r="BZS206" s="506" t="s">
        <v>345</v>
      </c>
      <c r="BZT206" s="506" t="s">
        <v>345</v>
      </c>
      <c r="BZU206" s="506" t="s">
        <v>345</v>
      </c>
      <c r="BZV206" s="506" t="s">
        <v>345</v>
      </c>
      <c r="BZW206" s="506" t="s">
        <v>345</v>
      </c>
      <c r="BZX206" s="506" t="s">
        <v>345</v>
      </c>
      <c r="BZY206" s="506" t="s">
        <v>345</v>
      </c>
      <c r="BZZ206" s="506" t="s">
        <v>345</v>
      </c>
      <c r="CAA206" s="506" t="s">
        <v>345</v>
      </c>
      <c r="CAB206" s="506" t="s">
        <v>345</v>
      </c>
      <c r="CAC206" s="506" t="s">
        <v>345</v>
      </c>
      <c r="CAD206" s="506" t="s">
        <v>345</v>
      </c>
      <c r="CAE206" s="506" t="s">
        <v>345</v>
      </c>
      <c r="CAF206" s="506" t="s">
        <v>345</v>
      </c>
      <c r="CAG206" s="506" t="s">
        <v>345</v>
      </c>
      <c r="CAH206" s="506" t="s">
        <v>345</v>
      </c>
      <c r="CAI206" s="506" t="s">
        <v>345</v>
      </c>
      <c r="CAJ206" s="506" t="s">
        <v>345</v>
      </c>
      <c r="CAK206" s="506" t="s">
        <v>345</v>
      </c>
      <c r="CAL206" s="506" t="s">
        <v>345</v>
      </c>
      <c r="CAM206" s="506" t="s">
        <v>345</v>
      </c>
      <c r="CAN206" s="506" t="s">
        <v>345</v>
      </c>
      <c r="CAO206" s="506" t="s">
        <v>345</v>
      </c>
      <c r="CAP206" s="506" t="s">
        <v>345</v>
      </c>
      <c r="CAQ206" s="506" t="s">
        <v>345</v>
      </c>
      <c r="CAR206" s="506" t="s">
        <v>345</v>
      </c>
      <c r="CAS206" s="506" t="s">
        <v>345</v>
      </c>
      <c r="CAT206" s="506" t="s">
        <v>345</v>
      </c>
      <c r="CAU206" s="506" t="s">
        <v>345</v>
      </c>
      <c r="CAV206" s="506" t="s">
        <v>345</v>
      </c>
      <c r="CAW206" s="506" t="s">
        <v>345</v>
      </c>
      <c r="CAX206" s="506" t="s">
        <v>345</v>
      </c>
      <c r="CAY206" s="506" t="s">
        <v>345</v>
      </c>
      <c r="CAZ206" s="506" t="s">
        <v>345</v>
      </c>
      <c r="CBA206" s="506" t="s">
        <v>345</v>
      </c>
      <c r="CBB206" s="506" t="s">
        <v>345</v>
      </c>
      <c r="CBC206" s="506" t="s">
        <v>345</v>
      </c>
      <c r="CBD206" s="506" t="s">
        <v>345</v>
      </c>
      <c r="CBE206" s="506" t="s">
        <v>345</v>
      </c>
      <c r="CBF206" s="506" t="s">
        <v>345</v>
      </c>
      <c r="CBG206" s="506" t="s">
        <v>345</v>
      </c>
      <c r="CBH206" s="506" t="s">
        <v>345</v>
      </c>
      <c r="CBI206" s="506" t="s">
        <v>345</v>
      </c>
      <c r="CBJ206" s="506" t="s">
        <v>345</v>
      </c>
      <c r="CBK206" s="506" t="s">
        <v>345</v>
      </c>
      <c r="CBL206" s="506" t="s">
        <v>345</v>
      </c>
      <c r="CBM206" s="506" t="s">
        <v>345</v>
      </c>
      <c r="CBN206" s="506" t="s">
        <v>345</v>
      </c>
      <c r="CBO206" s="506" t="s">
        <v>345</v>
      </c>
      <c r="CBP206" s="506" t="s">
        <v>345</v>
      </c>
      <c r="CBQ206" s="506" t="s">
        <v>345</v>
      </c>
      <c r="CBR206" s="506" t="s">
        <v>345</v>
      </c>
      <c r="CBS206" s="506" t="s">
        <v>345</v>
      </c>
      <c r="CBT206" s="506" t="s">
        <v>345</v>
      </c>
      <c r="CBU206" s="506" t="s">
        <v>345</v>
      </c>
      <c r="CBV206" s="506" t="s">
        <v>345</v>
      </c>
      <c r="CBW206" s="506" t="s">
        <v>345</v>
      </c>
      <c r="CBX206" s="506" t="s">
        <v>345</v>
      </c>
      <c r="CBY206" s="506" t="s">
        <v>345</v>
      </c>
      <c r="CBZ206" s="506" t="s">
        <v>345</v>
      </c>
      <c r="CCA206" s="506" t="s">
        <v>345</v>
      </c>
      <c r="CCB206" s="506" t="s">
        <v>345</v>
      </c>
      <c r="CCC206" s="506" t="s">
        <v>345</v>
      </c>
      <c r="CCD206" s="506" t="s">
        <v>345</v>
      </c>
      <c r="CCE206" s="506" t="s">
        <v>345</v>
      </c>
      <c r="CCF206" s="506" t="s">
        <v>345</v>
      </c>
      <c r="CCG206" s="506" t="s">
        <v>345</v>
      </c>
      <c r="CCH206" s="506" t="s">
        <v>345</v>
      </c>
      <c r="CCI206" s="506" t="s">
        <v>345</v>
      </c>
      <c r="CCJ206" s="506" t="s">
        <v>345</v>
      </c>
      <c r="CCK206" s="506" t="s">
        <v>345</v>
      </c>
      <c r="CCL206" s="506" t="s">
        <v>345</v>
      </c>
      <c r="CCM206" s="506" t="s">
        <v>345</v>
      </c>
      <c r="CCN206" s="506" t="s">
        <v>345</v>
      </c>
      <c r="CCO206" s="506" t="s">
        <v>345</v>
      </c>
      <c r="CCP206" s="506" t="s">
        <v>345</v>
      </c>
      <c r="CCQ206" s="506" t="s">
        <v>345</v>
      </c>
      <c r="CCR206" s="506" t="s">
        <v>345</v>
      </c>
      <c r="CCS206" s="506" t="s">
        <v>345</v>
      </c>
      <c r="CCT206" s="506" t="s">
        <v>345</v>
      </c>
      <c r="CCU206" s="506" t="s">
        <v>345</v>
      </c>
      <c r="CCV206" s="506" t="s">
        <v>345</v>
      </c>
      <c r="CCW206" s="506" t="s">
        <v>345</v>
      </c>
      <c r="CCX206" s="506" t="s">
        <v>345</v>
      </c>
      <c r="CCY206" s="506" t="s">
        <v>345</v>
      </c>
      <c r="CCZ206" s="506" t="s">
        <v>345</v>
      </c>
      <c r="CDA206" s="506" t="s">
        <v>345</v>
      </c>
      <c r="CDB206" s="506" t="s">
        <v>345</v>
      </c>
      <c r="CDC206" s="506" t="s">
        <v>345</v>
      </c>
      <c r="CDD206" s="506" t="s">
        <v>345</v>
      </c>
      <c r="CDE206" s="506" t="s">
        <v>345</v>
      </c>
      <c r="CDF206" s="506" t="s">
        <v>345</v>
      </c>
      <c r="CDG206" s="506" t="s">
        <v>345</v>
      </c>
      <c r="CDH206" s="506" t="s">
        <v>345</v>
      </c>
      <c r="CDI206" s="506" t="s">
        <v>345</v>
      </c>
      <c r="CDJ206" s="506" t="s">
        <v>345</v>
      </c>
      <c r="CDK206" s="506" t="s">
        <v>345</v>
      </c>
      <c r="CDL206" s="506" t="s">
        <v>345</v>
      </c>
      <c r="CDM206" s="506" t="s">
        <v>345</v>
      </c>
      <c r="CDN206" s="506" t="s">
        <v>345</v>
      </c>
      <c r="CDO206" s="506" t="s">
        <v>345</v>
      </c>
      <c r="CDP206" s="506" t="s">
        <v>345</v>
      </c>
      <c r="CDQ206" s="506" t="s">
        <v>345</v>
      </c>
      <c r="CDR206" s="506" t="s">
        <v>345</v>
      </c>
      <c r="CDS206" s="506" t="s">
        <v>345</v>
      </c>
      <c r="CDT206" s="506" t="s">
        <v>345</v>
      </c>
      <c r="CDU206" s="506" t="s">
        <v>345</v>
      </c>
      <c r="CDV206" s="506" t="s">
        <v>345</v>
      </c>
      <c r="CDW206" s="506" t="s">
        <v>345</v>
      </c>
      <c r="CDX206" s="506" t="s">
        <v>345</v>
      </c>
      <c r="CDY206" s="506" t="s">
        <v>345</v>
      </c>
      <c r="CDZ206" s="506" t="s">
        <v>345</v>
      </c>
      <c r="CEA206" s="506" t="s">
        <v>345</v>
      </c>
      <c r="CEB206" s="506" t="s">
        <v>345</v>
      </c>
      <c r="CEC206" s="506" t="s">
        <v>345</v>
      </c>
      <c r="CED206" s="506" t="s">
        <v>345</v>
      </c>
      <c r="CEE206" s="506" t="s">
        <v>345</v>
      </c>
      <c r="CEF206" s="506" t="s">
        <v>345</v>
      </c>
      <c r="CEG206" s="506" t="s">
        <v>345</v>
      </c>
      <c r="CEH206" s="506" t="s">
        <v>345</v>
      </c>
      <c r="CEI206" s="506" t="s">
        <v>345</v>
      </c>
      <c r="CEJ206" s="506" t="s">
        <v>345</v>
      </c>
      <c r="CEK206" s="506" t="s">
        <v>345</v>
      </c>
      <c r="CEL206" s="506" t="s">
        <v>345</v>
      </c>
      <c r="CEM206" s="506" t="s">
        <v>345</v>
      </c>
      <c r="CEN206" s="506" t="s">
        <v>345</v>
      </c>
      <c r="CEO206" s="506" t="s">
        <v>345</v>
      </c>
      <c r="CEP206" s="506" t="s">
        <v>345</v>
      </c>
      <c r="CEQ206" s="506" t="s">
        <v>345</v>
      </c>
      <c r="CER206" s="506" t="s">
        <v>345</v>
      </c>
      <c r="CES206" s="506" t="s">
        <v>345</v>
      </c>
      <c r="CET206" s="506" t="s">
        <v>345</v>
      </c>
      <c r="CEU206" s="506" t="s">
        <v>345</v>
      </c>
      <c r="CEV206" s="506" t="s">
        <v>345</v>
      </c>
      <c r="CEW206" s="506" t="s">
        <v>345</v>
      </c>
      <c r="CEX206" s="506" t="s">
        <v>345</v>
      </c>
      <c r="CEY206" s="506" t="s">
        <v>345</v>
      </c>
      <c r="CEZ206" s="506" t="s">
        <v>345</v>
      </c>
      <c r="CFA206" s="506" t="s">
        <v>345</v>
      </c>
      <c r="CFB206" s="506" t="s">
        <v>345</v>
      </c>
      <c r="CFC206" s="506" t="s">
        <v>345</v>
      </c>
      <c r="CFD206" s="506" t="s">
        <v>345</v>
      </c>
      <c r="CFE206" s="506" t="s">
        <v>345</v>
      </c>
      <c r="CFF206" s="506" t="s">
        <v>345</v>
      </c>
      <c r="CFG206" s="506" t="s">
        <v>345</v>
      </c>
      <c r="CFH206" s="506" t="s">
        <v>345</v>
      </c>
      <c r="CFI206" s="506" t="s">
        <v>345</v>
      </c>
      <c r="CFJ206" s="506" t="s">
        <v>345</v>
      </c>
      <c r="CFK206" s="506" t="s">
        <v>345</v>
      </c>
      <c r="CFL206" s="506" t="s">
        <v>345</v>
      </c>
      <c r="CFM206" s="506" t="s">
        <v>345</v>
      </c>
      <c r="CFN206" s="506" t="s">
        <v>345</v>
      </c>
      <c r="CFO206" s="506" t="s">
        <v>345</v>
      </c>
      <c r="CFP206" s="506" t="s">
        <v>345</v>
      </c>
      <c r="CFQ206" s="506" t="s">
        <v>345</v>
      </c>
      <c r="CFR206" s="506" t="s">
        <v>345</v>
      </c>
      <c r="CFS206" s="506" t="s">
        <v>345</v>
      </c>
      <c r="CFT206" s="506" t="s">
        <v>345</v>
      </c>
      <c r="CFU206" s="506" t="s">
        <v>345</v>
      </c>
      <c r="CFV206" s="506" t="s">
        <v>345</v>
      </c>
      <c r="CFW206" s="506" t="s">
        <v>345</v>
      </c>
      <c r="CFX206" s="506" t="s">
        <v>345</v>
      </c>
      <c r="CFY206" s="506" t="s">
        <v>345</v>
      </c>
      <c r="CFZ206" s="506" t="s">
        <v>345</v>
      </c>
      <c r="CGA206" s="506" t="s">
        <v>345</v>
      </c>
      <c r="CGB206" s="506" t="s">
        <v>345</v>
      </c>
      <c r="CGC206" s="506" t="s">
        <v>345</v>
      </c>
      <c r="CGD206" s="506" t="s">
        <v>345</v>
      </c>
      <c r="CGE206" s="506" t="s">
        <v>345</v>
      </c>
      <c r="CGF206" s="506" t="s">
        <v>345</v>
      </c>
      <c r="CGG206" s="506" t="s">
        <v>345</v>
      </c>
      <c r="CGH206" s="506" t="s">
        <v>345</v>
      </c>
      <c r="CGI206" s="506" t="s">
        <v>345</v>
      </c>
      <c r="CGJ206" s="506" t="s">
        <v>345</v>
      </c>
      <c r="CGK206" s="506" t="s">
        <v>345</v>
      </c>
      <c r="CGL206" s="506" t="s">
        <v>345</v>
      </c>
      <c r="CGM206" s="506" t="s">
        <v>345</v>
      </c>
      <c r="CGN206" s="506" t="s">
        <v>345</v>
      </c>
      <c r="CGO206" s="506" t="s">
        <v>345</v>
      </c>
      <c r="CGP206" s="506" t="s">
        <v>345</v>
      </c>
      <c r="CGQ206" s="506" t="s">
        <v>345</v>
      </c>
      <c r="CGR206" s="506" t="s">
        <v>345</v>
      </c>
      <c r="CGS206" s="506" t="s">
        <v>345</v>
      </c>
      <c r="CGT206" s="506" t="s">
        <v>345</v>
      </c>
      <c r="CGU206" s="506" t="s">
        <v>345</v>
      </c>
      <c r="CGV206" s="506" t="s">
        <v>345</v>
      </c>
      <c r="CGW206" s="506" t="s">
        <v>345</v>
      </c>
      <c r="CGX206" s="506" t="s">
        <v>345</v>
      </c>
      <c r="CGY206" s="506" t="s">
        <v>345</v>
      </c>
      <c r="CGZ206" s="506" t="s">
        <v>345</v>
      </c>
      <c r="CHA206" s="506" t="s">
        <v>345</v>
      </c>
      <c r="CHB206" s="506" t="s">
        <v>345</v>
      </c>
      <c r="CHC206" s="506" t="s">
        <v>345</v>
      </c>
      <c r="CHD206" s="506" t="s">
        <v>345</v>
      </c>
      <c r="CHE206" s="506" t="s">
        <v>345</v>
      </c>
      <c r="CHF206" s="506" t="s">
        <v>345</v>
      </c>
      <c r="CHG206" s="506" t="s">
        <v>345</v>
      </c>
      <c r="CHH206" s="506" t="s">
        <v>345</v>
      </c>
      <c r="CHI206" s="506" t="s">
        <v>345</v>
      </c>
      <c r="CHJ206" s="506" t="s">
        <v>345</v>
      </c>
      <c r="CHK206" s="506" t="s">
        <v>345</v>
      </c>
      <c r="CHL206" s="506" t="s">
        <v>345</v>
      </c>
      <c r="CHM206" s="506" t="s">
        <v>345</v>
      </c>
      <c r="CHN206" s="506" t="s">
        <v>345</v>
      </c>
      <c r="CHO206" s="506" t="s">
        <v>345</v>
      </c>
      <c r="CHP206" s="506" t="s">
        <v>345</v>
      </c>
      <c r="CHQ206" s="506" t="s">
        <v>345</v>
      </c>
      <c r="CHR206" s="506" t="s">
        <v>345</v>
      </c>
      <c r="CHS206" s="506" t="s">
        <v>345</v>
      </c>
      <c r="CHT206" s="506" t="s">
        <v>345</v>
      </c>
      <c r="CHU206" s="506" t="s">
        <v>345</v>
      </c>
      <c r="CHV206" s="506" t="s">
        <v>345</v>
      </c>
      <c r="CHW206" s="506" t="s">
        <v>345</v>
      </c>
      <c r="CHX206" s="506" t="s">
        <v>345</v>
      </c>
      <c r="CHY206" s="506" t="s">
        <v>345</v>
      </c>
      <c r="CHZ206" s="506" t="s">
        <v>345</v>
      </c>
      <c r="CIA206" s="506" t="s">
        <v>345</v>
      </c>
      <c r="CIB206" s="506" t="s">
        <v>345</v>
      </c>
      <c r="CIC206" s="506" t="s">
        <v>345</v>
      </c>
      <c r="CID206" s="506" t="s">
        <v>345</v>
      </c>
      <c r="CIE206" s="506" t="s">
        <v>345</v>
      </c>
      <c r="CIF206" s="506" t="s">
        <v>345</v>
      </c>
      <c r="CIG206" s="506" t="s">
        <v>345</v>
      </c>
      <c r="CIH206" s="506" t="s">
        <v>345</v>
      </c>
      <c r="CII206" s="506" t="s">
        <v>345</v>
      </c>
      <c r="CIJ206" s="506" t="s">
        <v>345</v>
      </c>
      <c r="CIK206" s="506" t="s">
        <v>345</v>
      </c>
      <c r="CIL206" s="506" t="s">
        <v>345</v>
      </c>
      <c r="CIM206" s="506" t="s">
        <v>345</v>
      </c>
      <c r="CIN206" s="506" t="s">
        <v>345</v>
      </c>
      <c r="CIO206" s="506" t="s">
        <v>345</v>
      </c>
      <c r="CIP206" s="506" t="s">
        <v>345</v>
      </c>
      <c r="CIQ206" s="506" t="s">
        <v>345</v>
      </c>
      <c r="CIR206" s="506" t="s">
        <v>345</v>
      </c>
      <c r="CIS206" s="506" t="s">
        <v>345</v>
      </c>
      <c r="CIT206" s="506" t="s">
        <v>345</v>
      </c>
      <c r="CIU206" s="506" t="s">
        <v>345</v>
      </c>
      <c r="CIV206" s="506" t="s">
        <v>345</v>
      </c>
      <c r="CIW206" s="506" t="s">
        <v>345</v>
      </c>
      <c r="CIX206" s="506" t="s">
        <v>345</v>
      </c>
      <c r="CIY206" s="506" t="s">
        <v>345</v>
      </c>
      <c r="CIZ206" s="506" t="s">
        <v>345</v>
      </c>
      <c r="CJA206" s="506" t="s">
        <v>345</v>
      </c>
      <c r="CJB206" s="506" t="s">
        <v>345</v>
      </c>
      <c r="CJC206" s="506" t="s">
        <v>345</v>
      </c>
      <c r="CJD206" s="506" t="s">
        <v>345</v>
      </c>
      <c r="CJE206" s="506" t="s">
        <v>345</v>
      </c>
      <c r="CJF206" s="506" t="s">
        <v>345</v>
      </c>
      <c r="CJG206" s="506" t="s">
        <v>345</v>
      </c>
      <c r="CJH206" s="506" t="s">
        <v>345</v>
      </c>
      <c r="CJI206" s="506" t="s">
        <v>345</v>
      </c>
      <c r="CJJ206" s="506" t="s">
        <v>345</v>
      </c>
      <c r="CJK206" s="506" t="s">
        <v>345</v>
      </c>
      <c r="CJL206" s="506" t="s">
        <v>345</v>
      </c>
      <c r="CJM206" s="506" t="s">
        <v>345</v>
      </c>
      <c r="CJN206" s="506" t="s">
        <v>345</v>
      </c>
      <c r="CJO206" s="506" t="s">
        <v>345</v>
      </c>
      <c r="CJP206" s="506" t="s">
        <v>345</v>
      </c>
      <c r="CJQ206" s="506" t="s">
        <v>345</v>
      </c>
      <c r="CJR206" s="506" t="s">
        <v>345</v>
      </c>
      <c r="CJS206" s="506" t="s">
        <v>345</v>
      </c>
      <c r="CJT206" s="506" t="s">
        <v>345</v>
      </c>
      <c r="CJU206" s="506" t="s">
        <v>345</v>
      </c>
      <c r="CJV206" s="506" t="s">
        <v>345</v>
      </c>
      <c r="CJW206" s="506" t="s">
        <v>345</v>
      </c>
      <c r="CJX206" s="506" t="s">
        <v>345</v>
      </c>
      <c r="CJY206" s="506" t="s">
        <v>345</v>
      </c>
      <c r="CJZ206" s="506" t="s">
        <v>345</v>
      </c>
      <c r="CKA206" s="506" t="s">
        <v>345</v>
      </c>
      <c r="CKB206" s="506" t="s">
        <v>345</v>
      </c>
      <c r="CKC206" s="506" t="s">
        <v>345</v>
      </c>
      <c r="CKD206" s="506" t="s">
        <v>345</v>
      </c>
      <c r="CKE206" s="506" t="s">
        <v>345</v>
      </c>
      <c r="CKF206" s="506" t="s">
        <v>345</v>
      </c>
      <c r="CKG206" s="506" t="s">
        <v>345</v>
      </c>
      <c r="CKH206" s="506" t="s">
        <v>345</v>
      </c>
      <c r="CKI206" s="506" t="s">
        <v>345</v>
      </c>
      <c r="CKJ206" s="506" t="s">
        <v>345</v>
      </c>
      <c r="CKK206" s="506" t="s">
        <v>345</v>
      </c>
      <c r="CKL206" s="506" t="s">
        <v>345</v>
      </c>
      <c r="CKM206" s="506" t="s">
        <v>345</v>
      </c>
      <c r="CKN206" s="506" t="s">
        <v>345</v>
      </c>
      <c r="CKO206" s="506" t="s">
        <v>345</v>
      </c>
      <c r="CKP206" s="506" t="s">
        <v>345</v>
      </c>
      <c r="CKQ206" s="506" t="s">
        <v>345</v>
      </c>
      <c r="CKR206" s="506" t="s">
        <v>345</v>
      </c>
      <c r="CKS206" s="506" t="s">
        <v>345</v>
      </c>
      <c r="CKT206" s="506" t="s">
        <v>345</v>
      </c>
      <c r="CKU206" s="506" t="s">
        <v>345</v>
      </c>
      <c r="CKV206" s="506" t="s">
        <v>345</v>
      </c>
      <c r="CKW206" s="506" t="s">
        <v>345</v>
      </c>
      <c r="CKX206" s="506" t="s">
        <v>345</v>
      </c>
      <c r="CKY206" s="506" t="s">
        <v>345</v>
      </c>
      <c r="CKZ206" s="506" t="s">
        <v>345</v>
      </c>
      <c r="CLA206" s="506" t="s">
        <v>345</v>
      </c>
      <c r="CLB206" s="506" t="s">
        <v>345</v>
      </c>
      <c r="CLC206" s="506" t="s">
        <v>345</v>
      </c>
      <c r="CLD206" s="506" t="s">
        <v>345</v>
      </c>
      <c r="CLE206" s="506" t="s">
        <v>345</v>
      </c>
      <c r="CLF206" s="506" t="s">
        <v>345</v>
      </c>
      <c r="CLG206" s="506" t="s">
        <v>345</v>
      </c>
      <c r="CLH206" s="506" t="s">
        <v>345</v>
      </c>
      <c r="CLI206" s="506" t="s">
        <v>345</v>
      </c>
      <c r="CLJ206" s="506" t="s">
        <v>345</v>
      </c>
      <c r="CLK206" s="506" t="s">
        <v>345</v>
      </c>
      <c r="CLL206" s="506" t="s">
        <v>345</v>
      </c>
      <c r="CLM206" s="506" t="s">
        <v>345</v>
      </c>
      <c r="CLN206" s="506" t="s">
        <v>345</v>
      </c>
      <c r="CLO206" s="506" t="s">
        <v>345</v>
      </c>
      <c r="CLP206" s="506" t="s">
        <v>345</v>
      </c>
      <c r="CLQ206" s="506" t="s">
        <v>345</v>
      </c>
      <c r="CLR206" s="506" t="s">
        <v>345</v>
      </c>
      <c r="CLS206" s="506" t="s">
        <v>345</v>
      </c>
      <c r="CLT206" s="506" t="s">
        <v>345</v>
      </c>
      <c r="CLU206" s="506" t="s">
        <v>345</v>
      </c>
      <c r="CLV206" s="506" t="s">
        <v>345</v>
      </c>
      <c r="CLW206" s="506" t="s">
        <v>345</v>
      </c>
      <c r="CLX206" s="506" t="s">
        <v>345</v>
      </c>
      <c r="CLY206" s="506" t="s">
        <v>345</v>
      </c>
      <c r="CLZ206" s="506" t="s">
        <v>345</v>
      </c>
      <c r="CMA206" s="506" t="s">
        <v>345</v>
      </c>
      <c r="CMB206" s="506" t="s">
        <v>345</v>
      </c>
      <c r="CMC206" s="506" t="s">
        <v>345</v>
      </c>
      <c r="CMD206" s="506" t="s">
        <v>345</v>
      </c>
      <c r="CME206" s="506" t="s">
        <v>345</v>
      </c>
      <c r="CMF206" s="506" t="s">
        <v>345</v>
      </c>
      <c r="CMG206" s="506" t="s">
        <v>345</v>
      </c>
      <c r="CMH206" s="506" t="s">
        <v>345</v>
      </c>
      <c r="CMI206" s="506" t="s">
        <v>345</v>
      </c>
      <c r="CMJ206" s="506" t="s">
        <v>345</v>
      </c>
      <c r="CMK206" s="506" t="s">
        <v>345</v>
      </c>
      <c r="CML206" s="506" t="s">
        <v>345</v>
      </c>
      <c r="CMM206" s="506" t="s">
        <v>345</v>
      </c>
      <c r="CMN206" s="506" t="s">
        <v>345</v>
      </c>
      <c r="CMO206" s="506" t="s">
        <v>345</v>
      </c>
      <c r="CMP206" s="506" t="s">
        <v>345</v>
      </c>
      <c r="CMQ206" s="506" t="s">
        <v>345</v>
      </c>
      <c r="CMR206" s="506" t="s">
        <v>345</v>
      </c>
      <c r="CMS206" s="506" t="s">
        <v>345</v>
      </c>
      <c r="CMT206" s="506" t="s">
        <v>345</v>
      </c>
      <c r="CMU206" s="506" t="s">
        <v>345</v>
      </c>
      <c r="CMV206" s="506" t="s">
        <v>345</v>
      </c>
      <c r="CMW206" s="506" t="s">
        <v>345</v>
      </c>
      <c r="CMX206" s="506" t="s">
        <v>345</v>
      </c>
      <c r="CMY206" s="506" t="s">
        <v>345</v>
      </c>
      <c r="CMZ206" s="506" t="s">
        <v>345</v>
      </c>
      <c r="CNA206" s="506" t="s">
        <v>345</v>
      </c>
      <c r="CNB206" s="506" t="s">
        <v>345</v>
      </c>
      <c r="CNC206" s="506" t="s">
        <v>345</v>
      </c>
      <c r="CND206" s="506" t="s">
        <v>345</v>
      </c>
      <c r="CNE206" s="506" t="s">
        <v>345</v>
      </c>
      <c r="CNF206" s="506" t="s">
        <v>345</v>
      </c>
      <c r="CNG206" s="506" t="s">
        <v>345</v>
      </c>
      <c r="CNH206" s="506" t="s">
        <v>345</v>
      </c>
      <c r="CNI206" s="506" t="s">
        <v>345</v>
      </c>
      <c r="CNJ206" s="506" t="s">
        <v>345</v>
      </c>
      <c r="CNK206" s="506" t="s">
        <v>345</v>
      </c>
      <c r="CNL206" s="506" t="s">
        <v>345</v>
      </c>
      <c r="CNM206" s="506" t="s">
        <v>345</v>
      </c>
      <c r="CNN206" s="506" t="s">
        <v>345</v>
      </c>
      <c r="CNO206" s="506" t="s">
        <v>345</v>
      </c>
      <c r="CNP206" s="506" t="s">
        <v>345</v>
      </c>
      <c r="CNQ206" s="506" t="s">
        <v>345</v>
      </c>
      <c r="CNR206" s="506" t="s">
        <v>345</v>
      </c>
      <c r="CNS206" s="506" t="s">
        <v>345</v>
      </c>
      <c r="CNT206" s="506" t="s">
        <v>345</v>
      </c>
      <c r="CNU206" s="506" t="s">
        <v>345</v>
      </c>
      <c r="CNV206" s="506" t="s">
        <v>345</v>
      </c>
      <c r="CNW206" s="506" t="s">
        <v>345</v>
      </c>
      <c r="CNX206" s="506" t="s">
        <v>345</v>
      </c>
      <c r="CNY206" s="506" t="s">
        <v>345</v>
      </c>
      <c r="CNZ206" s="506" t="s">
        <v>345</v>
      </c>
      <c r="COA206" s="506" t="s">
        <v>345</v>
      </c>
      <c r="COB206" s="506" t="s">
        <v>345</v>
      </c>
      <c r="COC206" s="506" t="s">
        <v>345</v>
      </c>
      <c r="COD206" s="506" t="s">
        <v>345</v>
      </c>
      <c r="COE206" s="506" t="s">
        <v>345</v>
      </c>
      <c r="COF206" s="506" t="s">
        <v>345</v>
      </c>
      <c r="COG206" s="506" t="s">
        <v>345</v>
      </c>
      <c r="COH206" s="506" t="s">
        <v>345</v>
      </c>
      <c r="COI206" s="506" t="s">
        <v>345</v>
      </c>
      <c r="COJ206" s="506" t="s">
        <v>345</v>
      </c>
      <c r="COK206" s="506" t="s">
        <v>345</v>
      </c>
      <c r="COL206" s="506" t="s">
        <v>345</v>
      </c>
      <c r="COM206" s="506" t="s">
        <v>345</v>
      </c>
      <c r="CON206" s="506" t="s">
        <v>345</v>
      </c>
      <c r="COO206" s="506" t="s">
        <v>345</v>
      </c>
      <c r="COP206" s="506" t="s">
        <v>345</v>
      </c>
      <c r="COQ206" s="506" t="s">
        <v>345</v>
      </c>
      <c r="COR206" s="506" t="s">
        <v>345</v>
      </c>
      <c r="COS206" s="506" t="s">
        <v>345</v>
      </c>
      <c r="COT206" s="506" t="s">
        <v>345</v>
      </c>
      <c r="COU206" s="506" t="s">
        <v>345</v>
      </c>
      <c r="COV206" s="506" t="s">
        <v>345</v>
      </c>
      <c r="COW206" s="506" t="s">
        <v>345</v>
      </c>
      <c r="COX206" s="506" t="s">
        <v>345</v>
      </c>
      <c r="COY206" s="506" t="s">
        <v>345</v>
      </c>
      <c r="COZ206" s="506" t="s">
        <v>345</v>
      </c>
      <c r="CPA206" s="506" t="s">
        <v>345</v>
      </c>
      <c r="CPB206" s="506" t="s">
        <v>345</v>
      </c>
      <c r="CPC206" s="506" t="s">
        <v>345</v>
      </c>
      <c r="CPD206" s="506" t="s">
        <v>345</v>
      </c>
      <c r="CPE206" s="506" t="s">
        <v>345</v>
      </c>
      <c r="CPF206" s="506" t="s">
        <v>345</v>
      </c>
      <c r="CPG206" s="506" t="s">
        <v>345</v>
      </c>
      <c r="CPH206" s="506" t="s">
        <v>345</v>
      </c>
      <c r="CPI206" s="506" t="s">
        <v>345</v>
      </c>
      <c r="CPJ206" s="506" t="s">
        <v>345</v>
      </c>
      <c r="CPK206" s="506" t="s">
        <v>345</v>
      </c>
      <c r="CPL206" s="506" t="s">
        <v>345</v>
      </c>
      <c r="CPM206" s="506" t="s">
        <v>345</v>
      </c>
      <c r="CPN206" s="506" t="s">
        <v>345</v>
      </c>
      <c r="CPO206" s="506" t="s">
        <v>345</v>
      </c>
      <c r="CPP206" s="506" t="s">
        <v>345</v>
      </c>
      <c r="CPQ206" s="506" t="s">
        <v>345</v>
      </c>
      <c r="CPR206" s="506" t="s">
        <v>345</v>
      </c>
      <c r="CPS206" s="506" t="s">
        <v>345</v>
      </c>
      <c r="CPT206" s="506" t="s">
        <v>345</v>
      </c>
      <c r="CPU206" s="506" t="s">
        <v>345</v>
      </c>
      <c r="CPV206" s="506" t="s">
        <v>345</v>
      </c>
      <c r="CPW206" s="506" t="s">
        <v>345</v>
      </c>
      <c r="CPX206" s="506" t="s">
        <v>345</v>
      </c>
      <c r="CPY206" s="506" t="s">
        <v>345</v>
      </c>
      <c r="CPZ206" s="506" t="s">
        <v>345</v>
      </c>
      <c r="CQA206" s="506" t="s">
        <v>345</v>
      </c>
      <c r="CQB206" s="506" t="s">
        <v>345</v>
      </c>
      <c r="CQC206" s="506" t="s">
        <v>345</v>
      </c>
      <c r="CQD206" s="506" t="s">
        <v>345</v>
      </c>
      <c r="CQE206" s="506" t="s">
        <v>345</v>
      </c>
      <c r="CQF206" s="506" t="s">
        <v>345</v>
      </c>
      <c r="CQG206" s="506" t="s">
        <v>345</v>
      </c>
      <c r="CQH206" s="506" t="s">
        <v>345</v>
      </c>
      <c r="CQI206" s="506" t="s">
        <v>345</v>
      </c>
      <c r="CQJ206" s="506" t="s">
        <v>345</v>
      </c>
      <c r="CQK206" s="506" t="s">
        <v>345</v>
      </c>
      <c r="CQL206" s="506" t="s">
        <v>345</v>
      </c>
      <c r="CQM206" s="506" t="s">
        <v>345</v>
      </c>
      <c r="CQN206" s="506" t="s">
        <v>345</v>
      </c>
      <c r="CQO206" s="506" t="s">
        <v>345</v>
      </c>
      <c r="CQP206" s="506" t="s">
        <v>345</v>
      </c>
      <c r="CQQ206" s="506" t="s">
        <v>345</v>
      </c>
      <c r="CQR206" s="506" t="s">
        <v>345</v>
      </c>
      <c r="CQS206" s="506" t="s">
        <v>345</v>
      </c>
      <c r="CQT206" s="506" t="s">
        <v>345</v>
      </c>
      <c r="CQU206" s="506" t="s">
        <v>345</v>
      </c>
      <c r="CQV206" s="506" t="s">
        <v>345</v>
      </c>
      <c r="CQW206" s="506" t="s">
        <v>345</v>
      </c>
      <c r="CQX206" s="506" t="s">
        <v>345</v>
      </c>
      <c r="CQY206" s="506" t="s">
        <v>345</v>
      </c>
      <c r="CQZ206" s="506" t="s">
        <v>345</v>
      </c>
      <c r="CRA206" s="506" t="s">
        <v>345</v>
      </c>
      <c r="CRB206" s="506" t="s">
        <v>345</v>
      </c>
      <c r="CRC206" s="506" t="s">
        <v>345</v>
      </c>
      <c r="CRD206" s="506" t="s">
        <v>345</v>
      </c>
      <c r="CRE206" s="506" t="s">
        <v>345</v>
      </c>
      <c r="CRF206" s="506" t="s">
        <v>345</v>
      </c>
      <c r="CRG206" s="506" t="s">
        <v>345</v>
      </c>
      <c r="CRH206" s="506" t="s">
        <v>345</v>
      </c>
      <c r="CRI206" s="506" t="s">
        <v>345</v>
      </c>
      <c r="CRJ206" s="506" t="s">
        <v>345</v>
      </c>
      <c r="CRK206" s="506" t="s">
        <v>345</v>
      </c>
      <c r="CRL206" s="506" t="s">
        <v>345</v>
      </c>
      <c r="CRM206" s="506" t="s">
        <v>345</v>
      </c>
      <c r="CRN206" s="506" t="s">
        <v>345</v>
      </c>
      <c r="CRO206" s="506" t="s">
        <v>345</v>
      </c>
      <c r="CRP206" s="506" t="s">
        <v>345</v>
      </c>
      <c r="CRQ206" s="506" t="s">
        <v>345</v>
      </c>
      <c r="CRR206" s="506" t="s">
        <v>345</v>
      </c>
      <c r="CRS206" s="506" t="s">
        <v>345</v>
      </c>
      <c r="CRT206" s="506" t="s">
        <v>345</v>
      </c>
      <c r="CRU206" s="506" t="s">
        <v>345</v>
      </c>
      <c r="CRV206" s="506" t="s">
        <v>345</v>
      </c>
      <c r="CRW206" s="506" t="s">
        <v>345</v>
      </c>
      <c r="CRX206" s="506" t="s">
        <v>345</v>
      </c>
      <c r="CRY206" s="506" t="s">
        <v>345</v>
      </c>
      <c r="CRZ206" s="506" t="s">
        <v>345</v>
      </c>
      <c r="CSA206" s="506" t="s">
        <v>345</v>
      </c>
      <c r="CSB206" s="506" t="s">
        <v>345</v>
      </c>
      <c r="CSC206" s="506" t="s">
        <v>345</v>
      </c>
      <c r="CSD206" s="506" t="s">
        <v>345</v>
      </c>
      <c r="CSE206" s="506" t="s">
        <v>345</v>
      </c>
      <c r="CSF206" s="506" t="s">
        <v>345</v>
      </c>
      <c r="CSG206" s="506" t="s">
        <v>345</v>
      </c>
      <c r="CSH206" s="506" t="s">
        <v>345</v>
      </c>
      <c r="CSI206" s="506" t="s">
        <v>345</v>
      </c>
      <c r="CSJ206" s="506" t="s">
        <v>345</v>
      </c>
      <c r="CSK206" s="506" t="s">
        <v>345</v>
      </c>
      <c r="CSL206" s="506" t="s">
        <v>345</v>
      </c>
      <c r="CSM206" s="506" t="s">
        <v>345</v>
      </c>
      <c r="CSN206" s="506" t="s">
        <v>345</v>
      </c>
      <c r="CSO206" s="506" t="s">
        <v>345</v>
      </c>
      <c r="CSP206" s="506" t="s">
        <v>345</v>
      </c>
      <c r="CSQ206" s="506" t="s">
        <v>345</v>
      </c>
      <c r="CSR206" s="506" t="s">
        <v>345</v>
      </c>
      <c r="CSS206" s="506" t="s">
        <v>345</v>
      </c>
      <c r="CST206" s="506" t="s">
        <v>345</v>
      </c>
      <c r="CSU206" s="506" t="s">
        <v>345</v>
      </c>
      <c r="CSV206" s="506" t="s">
        <v>345</v>
      </c>
      <c r="CSW206" s="506" t="s">
        <v>345</v>
      </c>
      <c r="CSX206" s="506" t="s">
        <v>345</v>
      </c>
      <c r="CSY206" s="506" t="s">
        <v>345</v>
      </c>
      <c r="CSZ206" s="506" t="s">
        <v>345</v>
      </c>
      <c r="CTA206" s="506" t="s">
        <v>345</v>
      </c>
      <c r="CTB206" s="506" t="s">
        <v>345</v>
      </c>
      <c r="CTC206" s="506" t="s">
        <v>345</v>
      </c>
      <c r="CTD206" s="506" t="s">
        <v>345</v>
      </c>
      <c r="CTE206" s="506" t="s">
        <v>345</v>
      </c>
      <c r="CTF206" s="506" t="s">
        <v>345</v>
      </c>
      <c r="CTG206" s="506" t="s">
        <v>345</v>
      </c>
      <c r="CTH206" s="506" t="s">
        <v>345</v>
      </c>
      <c r="CTI206" s="506" t="s">
        <v>345</v>
      </c>
      <c r="CTJ206" s="506" t="s">
        <v>345</v>
      </c>
      <c r="CTK206" s="506" t="s">
        <v>345</v>
      </c>
      <c r="CTL206" s="506" t="s">
        <v>345</v>
      </c>
      <c r="CTM206" s="506" t="s">
        <v>345</v>
      </c>
      <c r="CTN206" s="506" t="s">
        <v>345</v>
      </c>
      <c r="CTO206" s="506" t="s">
        <v>345</v>
      </c>
      <c r="CTP206" s="506" t="s">
        <v>345</v>
      </c>
      <c r="CTQ206" s="506" t="s">
        <v>345</v>
      </c>
      <c r="CTR206" s="506" t="s">
        <v>345</v>
      </c>
      <c r="CTS206" s="506" t="s">
        <v>345</v>
      </c>
      <c r="CTT206" s="506" t="s">
        <v>345</v>
      </c>
      <c r="CTU206" s="506" t="s">
        <v>345</v>
      </c>
      <c r="CTV206" s="506" t="s">
        <v>345</v>
      </c>
      <c r="CTW206" s="506" t="s">
        <v>345</v>
      </c>
      <c r="CTX206" s="506" t="s">
        <v>345</v>
      </c>
      <c r="CTY206" s="506" t="s">
        <v>345</v>
      </c>
      <c r="CTZ206" s="506" t="s">
        <v>345</v>
      </c>
      <c r="CUA206" s="506" t="s">
        <v>345</v>
      </c>
      <c r="CUB206" s="506" t="s">
        <v>345</v>
      </c>
      <c r="CUC206" s="506" t="s">
        <v>345</v>
      </c>
      <c r="CUD206" s="506" t="s">
        <v>345</v>
      </c>
      <c r="CUE206" s="506" t="s">
        <v>345</v>
      </c>
      <c r="CUF206" s="506" t="s">
        <v>345</v>
      </c>
      <c r="CUG206" s="506" t="s">
        <v>345</v>
      </c>
      <c r="CUH206" s="506" t="s">
        <v>345</v>
      </c>
      <c r="CUI206" s="506" t="s">
        <v>345</v>
      </c>
      <c r="CUJ206" s="506" t="s">
        <v>345</v>
      </c>
      <c r="CUK206" s="506" t="s">
        <v>345</v>
      </c>
      <c r="CUL206" s="506" t="s">
        <v>345</v>
      </c>
      <c r="CUM206" s="506" t="s">
        <v>345</v>
      </c>
      <c r="CUN206" s="506" t="s">
        <v>345</v>
      </c>
      <c r="CUO206" s="506" t="s">
        <v>345</v>
      </c>
      <c r="CUP206" s="506" t="s">
        <v>345</v>
      </c>
      <c r="CUQ206" s="506" t="s">
        <v>345</v>
      </c>
      <c r="CUR206" s="506" t="s">
        <v>345</v>
      </c>
      <c r="CUS206" s="506" t="s">
        <v>345</v>
      </c>
      <c r="CUT206" s="506" t="s">
        <v>345</v>
      </c>
      <c r="CUU206" s="506" t="s">
        <v>345</v>
      </c>
      <c r="CUV206" s="506" t="s">
        <v>345</v>
      </c>
      <c r="CUW206" s="506" t="s">
        <v>345</v>
      </c>
      <c r="CUX206" s="506" t="s">
        <v>345</v>
      </c>
      <c r="CUY206" s="506" t="s">
        <v>345</v>
      </c>
      <c r="CUZ206" s="506" t="s">
        <v>345</v>
      </c>
      <c r="CVA206" s="506" t="s">
        <v>345</v>
      </c>
      <c r="CVB206" s="506" t="s">
        <v>345</v>
      </c>
      <c r="CVC206" s="506" t="s">
        <v>345</v>
      </c>
      <c r="CVD206" s="506" t="s">
        <v>345</v>
      </c>
      <c r="CVE206" s="506" t="s">
        <v>345</v>
      </c>
      <c r="CVF206" s="506" t="s">
        <v>345</v>
      </c>
      <c r="CVG206" s="506" t="s">
        <v>345</v>
      </c>
      <c r="CVH206" s="506" t="s">
        <v>345</v>
      </c>
      <c r="CVI206" s="506" t="s">
        <v>345</v>
      </c>
      <c r="CVJ206" s="506" t="s">
        <v>345</v>
      </c>
      <c r="CVK206" s="506" t="s">
        <v>345</v>
      </c>
      <c r="CVL206" s="506" t="s">
        <v>345</v>
      </c>
      <c r="CVM206" s="506" t="s">
        <v>345</v>
      </c>
      <c r="CVN206" s="506" t="s">
        <v>345</v>
      </c>
      <c r="CVO206" s="506" t="s">
        <v>345</v>
      </c>
      <c r="CVP206" s="506" t="s">
        <v>345</v>
      </c>
      <c r="CVQ206" s="506" t="s">
        <v>345</v>
      </c>
      <c r="CVR206" s="506" t="s">
        <v>345</v>
      </c>
      <c r="CVS206" s="506" t="s">
        <v>345</v>
      </c>
      <c r="CVT206" s="506" t="s">
        <v>345</v>
      </c>
      <c r="CVU206" s="506" t="s">
        <v>345</v>
      </c>
      <c r="CVV206" s="506" t="s">
        <v>345</v>
      </c>
      <c r="CVW206" s="506" t="s">
        <v>345</v>
      </c>
      <c r="CVX206" s="506" t="s">
        <v>345</v>
      </c>
      <c r="CVY206" s="506" t="s">
        <v>345</v>
      </c>
      <c r="CVZ206" s="506" t="s">
        <v>345</v>
      </c>
      <c r="CWA206" s="506" t="s">
        <v>345</v>
      </c>
      <c r="CWB206" s="506" t="s">
        <v>345</v>
      </c>
      <c r="CWC206" s="506" t="s">
        <v>345</v>
      </c>
      <c r="CWD206" s="506" t="s">
        <v>345</v>
      </c>
      <c r="CWE206" s="506" t="s">
        <v>345</v>
      </c>
      <c r="CWF206" s="506" t="s">
        <v>345</v>
      </c>
      <c r="CWG206" s="506" t="s">
        <v>345</v>
      </c>
      <c r="CWH206" s="506" t="s">
        <v>345</v>
      </c>
      <c r="CWI206" s="506" t="s">
        <v>345</v>
      </c>
      <c r="CWJ206" s="506" t="s">
        <v>345</v>
      </c>
      <c r="CWK206" s="506" t="s">
        <v>345</v>
      </c>
      <c r="CWL206" s="506" t="s">
        <v>345</v>
      </c>
      <c r="CWM206" s="506" t="s">
        <v>345</v>
      </c>
      <c r="CWN206" s="506" t="s">
        <v>345</v>
      </c>
      <c r="CWO206" s="506" t="s">
        <v>345</v>
      </c>
      <c r="CWP206" s="506" t="s">
        <v>345</v>
      </c>
      <c r="CWQ206" s="506" t="s">
        <v>345</v>
      </c>
      <c r="CWR206" s="506" t="s">
        <v>345</v>
      </c>
      <c r="CWS206" s="506" t="s">
        <v>345</v>
      </c>
      <c r="CWT206" s="506" t="s">
        <v>345</v>
      </c>
      <c r="CWU206" s="506" t="s">
        <v>345</v>
      </c>
      <c r="CWV206" s="506" t="s">
        <v>345</v>
      </c>
      <c r="CWW206" s="506" t="s">
        <v>345</v>
      </c>
      <c r="CWX206" s="506" t="s">
        <v>345</v>
      </c>
      <c r="CWY206" s="506" t="s">
        <v>345</v>
      </c>
      <c r="CWZ206" s="506" t="s">
        <v>345</v>
      </c>
      <c r="CXA206" s="506" t="s">
        <v>345</v>
      </c>
      <c r="CXB206" s="506" t="s">
        <v>345</v>
      </c>
      <c r="CXC206" s="506" t="s">
        <v>345</v>
      </c>
      <c r="CXD206" s="506" t="s">
        <v>345</v>
      </c>
      <c r="CXE206" s="506" t="s">
        <v>345</v>
      </c>
      <c r="CXF206" s="506" t="s">
        <v>345</v>
      </c>
      <c r="CXG206" s="506" t="s">
        <v>345</v>
      </c>
      <c r="CXH206" s="506" t="s">
        <v>345</v>
      </c>
      <c r="CXI206" s="506" t="s">
        <v>345</v>
      </c>
      <c r="CXJ206" s="506" t="s">
        <v>345</v>
      </c>
      <c r="CXK206" s="506" t="s">
        <v>345</v>
      </c>
      <c r="CXL206" s="506" t="s">
        <v>345</v>
      </c>
      <c r="CXM206" s="506" t="s">
        <v>345</v>
      </c>
      <c r="CXN206" s="506" t="s">
        <v>345</v>
      </c>
      <c r="CXO206" s="506" t="s">
        <v>345</v>
      </c>
      <c r="CXP206" s="506" t="s">
        <v>345</v>
      </c>
      <c r="CXQ206" s="506" t="s">
        <v>345</v>
      </c>
      <c r="CXR206" s="506" t="s">
        <v>345</v>
      </c>
      <c r="CXS206" s="506" t="s">
        <v>345</v>
      </c>
      <c r="CXT206" s="506" t="s">
        <v>345</v>
      </c>
      <c r="CXU206" s="506" t="s">
        <v>345</v>
      </c>
      <c r="CXV206" s="506" t="s">
        <v>345</v>
      </c>
      <c r="CXW206" s="506" t="s">
        <v>345</v>
      </c>
      <c r="CXX206" s="506" t="s">
        <v>345</v>
      </c>
      <c r="CXY206" s="506" t="s">
        <v>345</v>
      </c>
      <c r="CXZ206" s="506" t="s">
        <v>345</v>
      </c>
      <c r="CYA206" s="506" t="s">
        <v>345</v>
      </c>
      <c r="CYB206" s="506" t="s">
        <v>345</v>
      </c>
      <c r="CYC206" s="506" t="s">
        <v>345</v>
      </c>
      <c r="CYD206" s="506" t="s">
        <v>345</v>
      </c>
      <c r="CYE206" s="506" t="s">
        <v>345</v>
      </c>
      <c r="CYF206" s="506" t="s">
        <v>345</v>
      </c>
      <c r="CYG206" s="506" t="s">
        <v>345</v>
      </c>
      <c r="CYH206" s="506" t="s">
        <v>345</v>
      </c>
      <c r="CYI206" s="506" t="s">
        <v>345</v>
      </c>
      <c r="CYJ206" s="506" t="s">
        <v>345</v>
      </c>
      <c r="CYK206" s="506" t="s">
        <v>345</v>
      </c>
      <c r="CYL206" s="506" t="s">
        <v>345</v>
      </c>
      <c r="CYM206" s="506" t="s">
        <v>345</v>
      </c>
      <c r="CYN206" s="506" t="s">
        <v>345</v>
      </c>
      <c r="CYO206" s="506" t="s">
        <v>345</v>
      </c>
      <c r="CYP206" s="506" t="s">
        <v>345</v>
      </c>
      <c r="CYQ206" s="506" t="s">
        <v>345</v>
      </c>
      <c r="CYR206" s="506" t="s">
        <v>345</v>
      </c>
      <c r="CYS206" s="506" t="s">
        <v>345</v>
      </c>
      <c r="CYT206" s="506" t="s">
        <v>345</v>
      </c>
      <c r="CYU206" s="506" t="s">
        <v>345</v>
      </c>
      <c r="CYV206" s="506" t="s">
        <v>345</v>
      </c>
      <c r="CYW206" s="506" t="s">
        <v>345</v>
      </c>
      <c r="CYX206" s="506" t="s">
        <v>345</v>
      </c>
      <c r="CYY206" s="506" t="s">
        <v>345</v>
      </c>
      <c r="CYZ206" s="506" t="s">
        <v>345</v>
      </c>
      <c r="CZA206" s="506" t="s">
        <v>345</v>
      </c>
      <c r="CZB206" s="506" t="s">
        <v>345</v>
      </c>
      <c r="CZC206" s="506" t="s">
        <v>345</v>
      </c>
      <c r="CZD206" s="506" t="s">
        <v>345</v>
      </c>
      <c r="CZE206" s="506" t="s">
        <v>345</v>
      </c>
      <c r="CZF206" s="506" t="s">
        <v>345</v>
      </c>
      <c r="CZG206" s="506" t="s">
        <v>345</v>
      </c>
      <c r="CZH206" s="506" t="s">
        <v>345</v>
      </c>
      <c r="CZI206" s="506" t="s">
        <v>345</v>
      </c>
      <c r="CZJ206" s="506" t="s">
        <v>345</v>
      </c>
      <c r="CZK206" s="506" t="s">
        <v>345</v>
      </c>
      <c r="CZL206" s="506" t="s">
        <v>345</v>
      </c>
      <c r="CZM206" s="506" t="s">
        <v>345</v>
      </c>
      <c r="CZN206" s="506" t="s">
        <v>345</v>
      </c>
      <c r="CZO206" s="506" t="s">
        <v>345</v>
      </c>
      <c r="CZP206" s="506" t="s">
        <v>345</v>
      </c>
      <c r="CZQ206" s="506" t="s">
        <v>345</v>
      </c>
      <c r="CZR206" s="506" t="s">
        <v>345</v>
      </c>
      <c r="CZS206" s="506" t="s">
        <v>345</v>
      </c>
      <c r="CZT206" s="506" t="s">
        <v>345</v>
      </c>
      <c r="CZU206" s="506" t="s">
        <v>345</v>
      </c>
      <c r="CZV206" s="506" t="s">
        <v>345</v>
      </c>
      <c r="CZW206" s="506" t="s">
        <v>345</v>
      </c>
      <c r="CZX206" s="506" t="s">
        <v>345</v>
      </c>
      <c r="CZY206" s="506" t="s">
        <v>345</v>
      </c>
      <c r="CZZ206" s="506" t="s">
        <v>345</v>
      </c>
      <c r="DAA206" s="506" t="s">
        <v>345</v>
      </c>
      <c r="DAB206" s="506" t="s">
        <v>345</v>
      </c>
      <c r="DAC206" s="506" t="s">
        <v>345</v>
      </c>
      <c r="DAD206" s="506" t="s">
        <v>345</v>
      </c>
      <c r="DAE206" s="506" t="s">
        <v>345</v>
      </c>
      <c r="DAF206" s="506" t="s">
        <v>345</v>
      </c>
      <c r="DAG206" s="506" t="s">
        <v>345</v>
      </c>
      <c r="DAH206" s="506" t="s">
        <v>345</v>
      </c>
      <c r="DAI206" s="506" t="s">
        <v>345</v>
      </c>
      <c r="DAJ206" s="506" t="s">
        <v>345</v>
      </c>
      <c r="DAK206" s="506" t="s">
        <v>345</v>
      </c>
      <c r="DAL206" s="506" t="s">
        <v>345</v>
      </c>
      <c r="DAM206" s="506" t="s">
        <v>345</v>
      </c>
      <c r="DAN206" s="506" t="s">
        <v>345</v>
      </c>
      <c r="DAO206" s="506" t="s">
        <v>345</v>
      </c>
      <c r="DAP206" s="506" t="s">
        <v>345</v>
      </c>
      <c r="DAQ206" s="506" t="s">
        <v>345</v>
      </c>
      <c r="DAR206" s="506" t="s">
        <v>345</v>
      </c>
      <c r="DAS206" s="506" t="s">
        <v>345</v>
      </c>
      <c r="DAT206" s="506" t="s">
        <v>345</v>
      </c>
      <c r="DAU206" s="506" t="s">
        <v>345</v>
      </c>
      <c r="DAV206" s="506" t="s">
        <v>345</v>
      </c>
      <c r="DAW206" s="506" t="s">
        <v>345</v>
      </c>
      <c r="DAX206" s="506" t="s">
        <v>345</v>
      </c>
      <c r="DAY206" s="506" t="s">
        <v>345</v>
      </c>
      <c r="DAZ206" s="506" t="s">
        <v>345</v>
      </c>
      <c r="DBA206" s="506" t="s">
        <v>345</v>
      </c>
      <c r="DBB206" s="506" t="s">
        <v>345</v>
      </c>
      <c r="DBC206" s="506" t="s">
        <v>345</v>
      </c>
      <c r="DBD206" s="506" t="s">
        <v>345</v>
      </c>
      <c r="DBE206" s="506" t="s">
        <v>345</v>
      </c>
      <c r="DBF206" s="506" t="s">
        <v>345</v>
      </c>
      <c r="DBG206" s="506" t="s">
        <v>345</v>
      </c>
      <c r="DBH206" s="506" t="s">
        <v>345</v>
      </c>
      <c r="DBI206" s="506" t="s">
        <v>345</v>
      </c>
      <c r="DBJ206" s="506" t="s">
        <v>345</v>
      </c>
      <c r="DBK206" s="506" t="s">
        <v>345</v>
      </c>
      <c r="DBL206" s="506" t="s">
        <v>345</v>
      </c>
      <c r="DBM206" s="506" t="s">
        <v>345</v>
      </c>
      <c r="DBN206" s="506" t="s">
        <v>345</v>
      </c>
      <c r="DBO206" s="506" t="s">
        <v>345</v>
      </c>
      <c r="DBP206" s="506" t="s">
        <v>345</v>
      </c>
      <c r="DBQ206" s="506" t="s">
        <v>345</v>
      </c>
      <c r="DBR206" s="506" t="s">
        <v>345</v>
      </c>
      <c r="DBS206" s="506" t="s">
        <v>345</v>
      </c>
      <c r="DBT206" s="506" t="s">
        <v>345</v>
      </c>
      <c r="DBU206" s="506" t="s">
        <v>345</v>
      </c>
      <c r="DBV206" s="506" t="s">
        <v>345</v>
      </c>
      <c r="DBW206" s="506" t="s">
        <v>345</v>
      </c>
      <c r="DBX206" s="506" t="s">
        <v>345</v>
      </c>
      <c r="DBY206" s="506" t="s">
        <v>345</v>
      </c>
      <c r="DBZ206" s="506" t="s">
        <v>345</v>
      </c>
      <c r="DCA206" s="506" t="s">
        <v>345</v>
      </c>
      <c r="DCB206" s="506" t="s">
        <v>345</v>
      </c>
      <c r="DCC206" s="506" t="s">
        <v>345</v>
      </c>
      <c r="DCD206" s="506" t="s">
        <v>345</v>
      </c>
      <c r="DCE206" s="506" t="s">
        <v>345</v>
      </c>
      <c r="DCF206" s="506" t="s">
        <v>345</v>
      </c>
      <c r="DCG206" s="506" t="s">
        <v>345</v>
      </c>
      <c r="DCH206" s="506" t="s">
        <v>345</v>
      </c>
      <c r="DCI206" s="506" t="s">
        <v>345</v>
      </c>
      <c r="DCJ206" s="506" t="s">
        <v>345</v>
      </c>
      <c r="DCK206" s="506" t="s">
        <v>345</v>
      </c>
      <c r="DCL206" s="506" t="s">
        <v>345</v>
      </c>
      <c r="DCM206" s="506" t="s">
        <v>345</v>
      </c>
      <c r="DCN206" s="506" t="s">
        <v>345</v>
      </c>
      <c r="DCO206" s="506" t="s">
        <v>345</v>
      </c>
      <c r="DCP206" s="506" t="s">
        <v>345</v>
      </c>
      <c r="DCQ206" s="506" t="s">
        <v>345</v>
      </c>
      <c r="DCR206" s="506" t="s">
        <v>345</v>
      </c>
      <c r="DCS206" s="506" t="s">
        <v>345</v>
      </c>
      <c r="DCT206" s="506" t="s">
        <v>345</v>
      </c>
      <c r="DCU206" s="506" t="s">
        <v>345</v>
      </c>
      <c r="DCV206" s="506" t="s">
        <v>345</v>
      </c>
      <c r="DCW206" s="506" t="s">
        <v>345</v>
      </c>
      <c r="DCX206" s="506" t="s">
        <v>345</v>
      </c>
      <c r="DCY206" s="506" t="s">
        <v>345</v>
      </c>
      <c r="DCZ206" s="506" t="s">
        <v>345</v>
      </c>
      <c r="DDA206" s="506" t="s">
        <v>345</v>
      </c>
      <c r="DDB206" s="506" t="s">
        <v>345</v>
      </c>
      <c r="DDC206" s="506" t="s">
        <v>345</v>
      </c>
      <c r="DDD206" s="506" t="s">
        <v>345</v>
      </c>
      <c r="DDE206" s="506" t="s">
        <v>345</v>
      </c>
      <c r="DDF206" s="506" t="s">
        <v>345</v>
      </c>
      <c r="DDG206" s="506" t="s">
        <v>345</v>
      </c>
      <c r="DDH206" s="506" t="s">
        <v>345</v>
      </c>
      <c r="DDI206" s="506" t="s">
        <v>345</v>
      </c>
      <c r="DDJ206" s="506" t="s">
        <v>345</v>
      </c>
      <c r="DDK206" s="506" t="s">
        <v>345</v>
      </c>
      <c r="DDL206" s="506" t="s">
        <v>345</v>
      </c>
      <c r="DDM206" s="506" t="s">
        <v>345</v>
      </c>
      <c r="DDN206" s="506" t="s">
        <v>345</v>
      </c>
      <c r="DDO206" s="506" t="s">
        <v>345</v>
      </c>
      <c r="DDP206" s="506" t="s">
        <v>345</v>
      </c>
      <c r="DDQ206" s="506" t="s">
        <v>345</v>
      </c>
      <c r="DDR206" s="506" t="s">
        <v>345</v>
      </c>
      <c r="DDS206" s="506" t="s">
        <v>345</v>
      </c>
      <c r="DDT206" s="506" t="s">
        <v>345</v>
      </c>
      <c r="DDU206" s="506" t="s">
        <v>345</v>
      </c>
      <c r="DDV206" s="506" t="s">
        <v>345</v>
      </c>
      <c r="DDW206" s="506" t="s">
        <v>345</v>
      </c>
      <c r="DDX206" s="506" t="s">
        <v>345</v>
      </c>
      <c r="DDY206" s="506" t="s">
        <v>345</v>
      </c>
      <c r="DDZ206" s="506" t="s">
        <v>345</v>
      </c>
      <c r="DEA206" s="506" t="s">
        <v>345</v>
      </c>
      <c r="DEB206" s="506" t="s">
        <v>345</v>
      </c>
      <c r="DEC206" s="506" t="s">
        <v>345</v>
      </c>
      <c r="DED206" s="506" t="s">
        <v>345</v>
      </c>
      <c r="DEE206" s="506" t="s">
        <v>345</v>
      </c>
      <c r="DEF206" s="506" t="s">
        <v>345</v>
      </c>
      <c r="DEG206" s="506" t="s">
        <v>345</v>
      </c>
      <c r="DEH206" s="506" t="s">
        <v>345</v>
      </c>
      <c r="DEI206" s="506" t="s">
        <v>345</v>
      </c>
      <c r="DEJ206" s="506" t="s">
        <v>345</v>
      </c>
      <c r="DEK206" s="506" t="s">
        <v>345</v>
      </c>
      <c r="DEL206" s="506" t="s">
        <v>345</v>
      </c>
      <c r="DEM206" s="506" t="s">
        <v>345</v>
      </c>
      <c r="DEN206" s="506" t="s">
        <v>345</v>
      </c>
      <c r="DEO206" s="506" t="s">
        <v>345</v>
      </c>
      <c r="DEP206" s="506" t="s">
        <v>345</v>
      </c>
      <c r="DEQ206" s="506" t="s">
        <v>345</v>
      </c>
      <c r="DER206" s="506" t="s">
        <v>345</v>
      </c>
      <c r="DES206" s="506" t="s">
        <v>345</v>
      </c>
      <c r="DET206" s="506" t="s">
        <v>345</v>
      </c>
      <c r="DEU206" s="506" t="s">
        <v>345</v>
      </c>
      <c r="DEV206" s="506" t="s">
        <v>345</v>
      </c>
      <c r="DEW206" s="506" t="s">
        <v>345</v>
      </c>
      <c r="DEX206" s="506" t="s">
        <v>345</v>
      </c>
      <c r="DEY206" s="506" t="s">
        <v>345</v>
      </c>
      <c r="DEZ206" s="506" t="s">
        <v>345</v>
      </c>
      <c r="DFA206" s="506" t="s">
        <v>345</v>
      </c>
      <c r="DFB206" s="506" t="s">
        <v>345</v>
      </c>
      <c r="DFC206" s="506" t="s">
        <v>345</v>
      </c>
      <c r="DFD206" s="506" t="s">
        <v>345</v>
      </c>
      <c r="DFE206" s="506" t="s">
        <v>345</v>
      </c>
      <c r="DFF206" s="506" t="s">
        <v>345</v>
      </c>
      <c r="DFG206" s="506" t="s">
        <v>345</v>
      </c>
      <c r="DFH206" s="506" t="s">
        <v>345</v>
      </c>
      <c r="DFI206" s="506" t="s">
        <v>345</v>
      </c>
      <c r="DFJ206" s="506" t="s">
        <v>345</v>
      </c>
      <c r="DFK206" s="506" t="s">
        <v>345</v>
      </c>
      <c r="DFL206" s="506" t="s">
        <v>345</v>
      </c>
      <c r="DFM206" s="506" t="s">
        <v>345</v>
      </c>
      <c r="DFN206" s="506" t="s">
        <v>345</v>
      </c>
      <c r="DFO206" s="506" t="s">
        <v>345</v>
      </c>
      <c r="DFP206" s="506" t="s">
        <v>345</v>
      </c>
      <c r="DFQ206" s="506" t="s">
        <v>345</v>
      </c>
      <c r="DFR206" s="506" t="s">
        <v>345</v>
      </c>
      <c r="DFS206" s="506" t="s">
        <v>345</v>
      </c>
      <c r="DFT206" s="506" t="s">
        <v>345</v>
      </c>
      <c r="DFU206" s="506" t="s">
        <v>345</v>
      </c>
      <c r="DFV206" s="506" t="s">
        <v>345</v>
      </c>
      <c r="DFW206" s="506" t="s">
        <v>345</v>
      </c>
      <c r="DFX206" s="506" t="s">
        <v>345</v>
      </c>
      <c r="DFY206" s="506" t="s">
        <v>345</v>
      </c>
      <c r="DFZ206" s="506" t="s">
        <v>345</v>
      </c>
      <c r="DGA206" s="506" t="s">
        <v>345</v>
      </c>
      <c r="DGB206" s="506" t="s">
        <v>345</v>
      </c>
      <c r="DGC206" s="506" t="s">
        <v>345</v>
      </c>
      <c r="DGD206" s="506" t="s">
        <v>345</v>
      </c>
      <c r="DGE206" s="506" t="s">
        <v>345</v>
      </c>
      <c r="DGF206" s="506" t="s">
        <v>345</v>
      </c>
      <c r="DGG206" s="506" t="s">
        <v>345</v>
      </c>
      <c r="DGH206" s="506" t="s">
        <v>345</v>
      </c>
      <c r="DGI206" s="506" t="s">
        <v>345</v>
      </c>
      <c r="DGJ206" s="506" t="s">
        <v>345</v>
      </c>
      <c r="DGK206" s="506" t="s">
        <v>345</v>
      </c>
      <c r="DGL206" s="506" t="s">
        <v>345</v>
      </c>
      <c r="DGM206" s="506" t="s">
        <v>345</v>
      </c>
      <c r="DGN206" s="506" t="s">
        <v>345</v>
      </c>
      <c r="DGO206" s="506" t="s">
        <v>345</v>
      </c>
      <c r="DGP206" s="506" t="s">
        <v>345</v>
      </c>
      <c r="DGQ206" s="506" t="s">
        <v>345</v>
      </c>
      <c r="DGR206" s="506" t="s">
        <v>345</v>
      </c>
      <c r="DGS206" s="506" t="s">
        <v>345</v>
      </c>
      <c r="DGT206" s="506" t="s">
        <v>345</v>
      </c>
      <c r="DGU206" s="506" t="s">
        <v>345</v>
      </c>
      <c r="DGV206" s="506" t="s">
        <v>345</v>
      </c>
      <c r="DGW206" s="506" t="s">
        <v>345</v>
      </c>
      <c r="DGX206" s="506" t="s">
        <v>345</v>
      </c>
      <c r="DGY206" s="506" t="s">
        <v>345</v>
      </c>
      <c r="DGZ206" s="506" t="s">
        <v>345</v>
      </c>
      <c r="DHA206" s="506" t="s">
        <v>345</v>
      </c>
      <c r="DHB206" s="506" t="s">
        <v>345</v>
      </c>
      <c r="DHC206" s="506" t="s">
        <v>345</v>
      </c>
      <c r="DHD206" s="506" t="s">
        <v>345</v>
      </c>
      <c r="DHE206" s="506" t="s">
        <v>345</v>
      </c>
      <c r="DHF206" s="506" t="s">
        <v>345</v>
      </c>
      <c r="DHG206" s="506" t="s">
        <v>345</v>
      </c>
      <c r="DHH206" s="506" t="s">
        <v>345</v>
      </c>
      <c r="DHI206" s="506" t="s">
        <v>345</v>
      </c>
      <c r="DHJ206" s="506" t="s">
        <v>345</v>
      </c>
      <c r="DHK206" s="506" t="s">
        <v>345</v>
      </c>
      <c r="DHL206" s="506" t="s">
        <v>345</v>
      </c>
      <c r="DHM206" s="506" t="s">
        <v>345</v>
      </c>
      <c r="DHN206" s="506" t="s">
        <v>345</v>
      </c>
      <c r="DHO206" s="506" t="s">
        <v>345</v>
      </c>
      <c r="DHP206" s="506" t="s">
        <v>345</v>
      </c>
      <c r="DHQ206" s="506" t="s">
        <v>345</v>
      </c>
      <c r="DHR206" s="506" t="s">
        <v>345</v>
      </c>
      <c r="DHS206" s="506" t="s">
        <v>345</v>
      </c>
      <c r="DHT206" s="506" t="s">
        <v>345</v>
      </c>
      <c r="DHU206" s="506" t="s">
        <v>345</v>
      </c>
      <c r="DHV206" s="506" t="s">
        <v>345</v>
      </c>
      <c r="DHW206" s="506" t="s">
        <v>345</v>
      </c>
      <c r="DHX206" s="506" t="s">
        <v>345</v>
      </c>
      <c r="DHY206" s="506" t="s">
        <v>345</v>
      </c>
      <c r="DHZ206" s="506" t="s">
        <v>345</v>
      </c>
      <c r="DIA206" s="506" t="s">
        <v>345</v>
      </c>
      <c r="DIB206" s="506" t="s">
        <v>345</v>
      </c>
      <c r="DIC206" s="506" t="s">
        <v>345</v>
      </c>
      <c r="DID206" s="506" t="s">
        <v>345</v>
      </c>
      <c r="DIE206" s="506" t="s">
        <v>345</v>
      </c>
      <c r="DIF206" s="506" t="s">
        <v>345</v>
      </c>
      <c r="DIG206" s="506" t="s">
        <v>345</v>
      </c>
      <c r="DIH206" s="506" t="s">
        <v>345</v>
      </c>
      <c r="DII206" s="506" t="s">
        <v>345</v>
      </c>
      <c r="DIJ206" s="506" t="s">
        <v>345</v>
      </c>
      <c r="DIK206" s="506" t="s">
        <v>345</v>
      </c>
      <c r="DIL206" s="506" t="s">
        <v>345</v>
      </c>
      <c r="DIM206" s="506" t="s">
        <v>345</v>
      </c>
      <c r="DIN206" s="506" t="s">
        <v>345</v>
      </c>
      <c r="DIO206" s="506" t="s">
        <v>345</v>
      </c>
      <c r="DIP206" s="506" t="s">
        <v>345</v>
      </c>
      <c r="DIQ206" s="506" t="s">
        <v>345</v>
      </c>
      <c r="DIR206" s="506" t="s">
        <v>345</v>
      </c>
      <c r="DIS206" s="506" t="s">
        <v>345</v>
      </c>
      <c r="DIT206" s="506" t="s">
        <v>345</v>
      </c>
      <c r="DIU206" s="506" t="s">
        <v>345</v>
      </c>
      <c r="DIV206" s="506" t="s">
        <v>345</v>
      </c>
      <c r="DIW206" s="506" t="s">
        <v>345</v>
      </c>
      <c r="DIX206" s="506" t="s">
        <v>345</v>
      </c>
      <c r="DIY206" s="506" t="s">
        <v>345</v>
      </c>
      <c r="DIZ206" s="506" t="s">
        <v>345</v>
      </c>
      <c r="DJA206" s="506" t="s">
        <v>345</v>
      </c>
      <c r="DJB206" s="506" t="s">
        <v>345</v>
      </c>
      <c r="DJC206" s="506" t="s">
        <v>345</v>
      </c>
      <c r="DJD206" s="506" t="s">
        <v>345</v>
      </c>
      <c r="DJE206" s="506" t="s">
        <v>345</v>
      </c>
      <c r="DJF206" s="506" t="s">
        <v>345</v>
      </c>
      <c r="DJG206" s="506" t="s">
        <v>345</v>
      </c>
      <c r="DJH206" s="506" t="s">
        <v>345</v>
      </c>
      <c r="DJI206" s="506" t="s">
        <v>345</v>
      </c>
      <c r="DJJ206" s="506" t="s">
        <v>345</v>
      </c>
      <c r="DJK206" s="506" t="s">
        <v>345</v>
      </c>
      <c r="DJL206" s="506" t="s">
        <v>345</v>
      </c>
      <c r="DJM206" s="506" t="s">
        <v>345</v>
      </c>
      <c r="DJN206" s="506" t="s">
        <v>345</v>
      </c>
      <c r="DJO206" s="506" t="s">
        <v>345</v>
      </c>
      <c r="DJP206" s="506" t="s">
        <v>345</v>
      </c>
      <c r="DJQ206" s="506" t="s">
        <v>345</v>
      </c>
      <c r="DJR206" s="506" t="s">
        <v>345</v>
      </c>
      <c r="DJS206" s="506" t="s">
        <v>345</v>
      </c>
      <c r="DJT206" s="506" t="s">
        <v>345</v>
      </c>
      <c r="DJU206" s="506" t="s">
        <v>345</v>
      </c>
      <c r="DJV206" s="506" t="s">
        <v>345</v>
      </c>
      <c r="DJW206" s="506" t="s">
        <v>345</v>
      </c>
      <c r="DJX206" s="506" t="s">
        <v>345</v>
      </c>
      <c r="DJY206" s="506" t="s">
        <v>345</v>
      </c>
      <c r="DJZ206" s="506" t="s">
        <v>345</v>
      </c>
      <c r="DKA206" s="506" t="s">
        <v>345</v>
      </c>
      <c r="DKB206" s="506" t="s">
        <v>345</v>
      </c>
      <c r="DKC206" s="506" t="s">
        <v>345</v>
      </c>
      <c r="DKD206" s="506" t="s">
        <v>345</v>
      </c>
      <c r="DKE206" s="506" t="s">
        <v>345</v>
      </c>
      <c r="DKF206" s="506" t="s">
        <v>345</v>
      </c>
      <c r="DKG206" s="506" t="s">
        <v>345</v>
      </c>
      <c r="DKH206" s="506" t="s">
        <v>345</v>
      </c>
      <c r="DKI206" s="506" t="s">
        <v>345</v>
      </c>
      <c r="DKJ206" s="506" t="s">
        <v>345</v>
      </c>
      <c r="DKK206" s="506" t="s">
        <v>345</v>
      </c>
      <c r="DKL206" s="506" t="s">
        <v>345</v>
      </c>
      <c r="DKM206" s="506" t="s">
        <v>345</v>
      </c>
      <c r="DKN206" s="506" t="s">
        <v>345</v>
      </c>
      <c r="DKO206" s="506" t="s">
        <v>345</v>
      </c>
      <c r="DKP206" s="506" t="s">
        <v>345</v>
      </c>
      <c r="DKQ206" s="506" t="s">
        <v>345</v>
      </c>
      <c r="DKR206" s="506" t="s">
        <v>345</v>
      </c>
      <c r="DKS206" s="506" t="s">
        <v>345</v>
      </c>
      <c r="DKT206" s="506" t="s">
        <v>345</v>
      </c>
      <c r="DKU206" s="506" t="s">
        <v>345</v>
      </c>
      <c r="DKV206" s="506" t="s">
        <v>345</v>
      </c>
      <c r="DKW206" s="506" t="s">
        <v>345</v>
      </c>
      <c r="DKX206" s="506" t="s">
        <v>345</v>
      </c>
      <c r="DKY206" s="506" t="s">
        <v>345</v>
      </c>
      <c r="DKZ206" s="506" t="s">
        <v>345</v>
      </c>
      <c r="DLA206" s="506" t="s">
        <v>345</v>
      </c>
      <c r="DLB206" s="506" t="s">
        <v>345</v>
      </c>
      <c r="DLC206" s="506" t="s">
        <v>345</v>
      </c>
      <c r="DLD206" s="506" t="s">
        <v>345</v>
      </c>
      <c r="DLE206" s="506" t="s">
        <v>345</v>
      </c>
      <c r="DLF206" s="506" t="s">
        <v>345</v>
      </c>
      <c r="DLG206" s="506" t="s">
        <v>345</v>
      </c>
      <c r="DLH206" s="506" t="s">
        <v>345</v>
      </c>
      <c r="DLI206" s="506" t="s">
        <v>345</v>
      </c>
      <c r="DLJ206" s="506" t="s">
        <v>345</v>
      </c>
      <c r="DLK206" s="506" t="s">
        <v>345</v>
      </c>
      <c r="DLL206" s="506" t="s">
        <v>345</v>
      </c>
      <c r="DLM206" s="506" t="s">
        <v>345</v>
      </c>
      <c r="DLN206" s="506" t="s">
        <v>345</v>
      </c>
      <c r="DLO206" s="506" t="s">
        <v>345</v>
      </c>
      <c r="DLP206" s="506" t="s">
        <v>345</v>
      </c>
      <c r="DLQ206" s="506" t="s">
        <v>345</v>
      </c>
      <c r="DLR206" s="506" t="s">
        <v>345</v>
      </c>
      <c r="DLS206" s="506" t="s">
        <v>345</v>
      </c>
      <c r="DLT206" s="506" t="s">
        <v>345</v>
      </c>
      <c r="DLU206" s="506" t="s">
        <v>345</v>
      </c>
      <c r="DLV206" s="506" t="s">
        <v>345</v>
      </c>
      <c r="DLW206" s="506" t="s">
        <v>345</v>
      </c>
      <c r="DLX206" s="506" t="s">
        <v>345</v>
      </c>
      <c r="DLY206" s="506" t="s">
        <v>345</v>
      </c>
      <c r="DLZ206" s="506" t="s">
        <v>345</v>
      </c>
      <c r="DMA206" s="506" t="s">
        <v>345</v>
      </c>
      <c r="DMB206" s="506" t="s">
        <v>345</v>
      </c>
      <c r="DMC206" s="506" t="s">
        <v>345</v>
      </c>
      <c r="DMD206" s="506" t="s">
        <v>345</v>
      </c>
      <c r="DME206" s="506" t="s">
        <v>345</v>
      </c>
      <c r="DMF206" s="506" t="s">
        <v>345</v>
      </c>
      <c r="DMG206" s="506" t="s">
        <v>345</v>
      </c>
      <c r="DMH206" s="506" t="s">
        <v>345</v>
      </c>
      <c r="DMI206" s="506" t="s">
        <v>345</v>
      </c>
      <c r="DMJ206" s="506" t="s">
        <v>345</v>
      </c>
      <c r="DMK206" s="506" t="s">
        <v>345</v>
      </c>
      <c r="DML206" s="506" t="s">
        <v>345</v>
      </c>
      <c r="DMM206" s="506" t="s">
        <v>345</v>
      </c>
      <c r="DMN206" s="506" t="s">
        <v>345</v>
      </c>
      <c r="DMO206" s="506" t="s">
        <v>345</v>
      </c>
      <c r="DMP206" s="506" t="s">
        <v>345</v>
      </c>
      <c r="DMQ206" s="506" t="s">
        <v>345</v>
      </c>
      <c r="DMR206" s="506" t="s">
        <v>345</v>
      </c>
      <c r="DMS206" s="506" t="s">
        <v>345</v>
      </c>
      <c r="DMT206" s="506" t="s">
        <v>345</v>
      </c>
      <c r="DMU206" s="506" t="s">
        <v>345</v>
      </c>
      <c r="DMV206" s="506" t="s">
        <v>345</v>
      </c>
      <c r="DMW206" s="506" t="s">
        <v>345</v>
      </c>
      <c r="DMX206" s="506" t="s">
        <v>345</v>
      </c>
      <c r="DMY206" s="506" t="s">
        <v>345</v>
      </c>
      <c r="DMZ206" s="506" t="s">
        <v>345</v>
      </c>
      <c r="DNA206" s="506" t="s">
        <v>345</v>
      </c>
      <c r="DNB206" s="506" t="s">
        <v>345</v>
      </c>
      <c r="DNC206" s="506" t="s">
        <v>345</v>
      </c>
      <c r="DND206" s="506" t="s">
        <v>345</v>
      </c>
      <c r="DNE206" s="506" t="s">
        <v>345</v>
      </c>
      <c r="DNF206" s="506" t="s">
        <v>345</v>
      </c>
      <c r="DNG206" s="506" t="s">
        <v>345</v>
      </c>
      <c r="DNH206" s="506" t="s">
        <v>345</v>
      </c>
      <c r="DNI206" s="506" t="s">
        <v>345</v>
      </c>
      <c r="DNJ206" s="506" t="s">
        <v>345</v>
      </c>
      <c r="DNK206" s="506" t="s">
        <v>345</v>
      </c>
      <c r="DNL206" s="506" t="s">
        <v>345</v>
      </c>
      <c r="DNM206" s="506" t="s">
        <v>345</v>
      </c>
      <c r="DNN206" s="506" t="s">
        <v>345</v>
      </c>
      <c r="DNO206" s="506" t="s">
        <v>345</v>
      </c>
      <c r="DNP206" s="506" t="s">
        <v>345</v>
      </c>
      <c r="DNQ206" s="506" t="s">
        <v>345</v>
      </c>
      <c r="DNR206" s="506" t="s">
        <v>345</v>
      </c>
      <c r="DNS206" s="506" t="s">
        <v>345</v>
      </c>
      <c r="DNT206" s="506" t="s">
        <v>345</v>
      </c>
      <c r="DNU206" s="506" t="s">
        <v>345</v>
      </c>
      <c r="DNV206" s="506" t="s">
        <v>345</v>
      </c>
      <c r="DNW206" s="506" t="s">
        <v>345</v>
      </c>
      <c r="DNX206" s="506" t="s">
        <v>345</v>
      </c>
      <c r="DNY206" s="506" t="s">
        <v>345</v>
      </c>
      <c r="DNZ206" s="506" t="s">
        <v>345</v>
      </c>
      <c r="DOA206" s="506" t="s">
        <v>345</v>
      </c>
      <c r="DOB206" s="506" t="s">
        <v>345</v>
      </c>
      <c r="DOC206" s="506" t="s">
        <v>345</v>
      </c>
      <c r="DOD206" s="506" t="s">
        <v>345</v>
      </c>
      <c r="DOE206" s="506" t="s">
        <v>345</v>
      </c>
      <c r="DOF206" s="506" t="s">
        <v>345</v>
      </c>
      <c r="DOG206" s="506" t="s">
        <v>345</v>
      </c>
      <c r="DOH206" s="506" t="s">
        <v>345</v>
      </c>
      <c r="DOI206" s="506" t="s">
        <v>345</v>
      </c>
      <c r="DOJ206" s="506" t="s">
        <v>345</v>
      </c>
      <c r="DOK206" s="506" t="s">
        <v>345</v>
      </c>
      <c r="DOL206" s="506" t="s">
        <v>345</v>
      </c>
      <c r="DOM206" s="506" t="s">
        <v>345</v>
      </c>
      <c r="DON206" s="506" t="s">
        <v>345</v>
      </c>
      <c r="DOO206" s="506" t="s">
        <v>345</v>
      </c>
      <c r="DOP206" s="506" t="s">
        <v>345</v>
      </c>
      <c r="DOQ206" s="506" t="s">
        <v>345</v>
      </c>
      <c r="DOR206" s="506" t="s">
        <v>345</v>
      </c>
      <c r="DOS206" s="506" t="s">
        <v>345</v>
      </c>
      <c r="DOT206" s="506" t="s">
        <v>345</v>
      </c>
      <c r="DOU206" s="506" t="s">
        <v>345</v>
      </c>
      <c r="DOV206" s="506" t="s">
        <v>345</v>
      </c>
      <c r="DOW206" s="506" t="s">
        <v>345</v>
      </c>
      <c r="DOX206" s="506" t="s">
        <v>345</v>
      </c>
      <c r="DOY206" s="506" t="s">
        <v>345</v>
      </c>
      <c r="DOZ206" s="506" t="s">
        <v>345</v>
      </c>
      <c r="DPA206" s="506" t="s">
        <v>345</v>
      </c>
      <c r="DPB206" s="506" t="s">
        <v>345</v>
      </c>
      <c r="DPC206" s="506" t="s">
        <v>345</v>
      </c>
      <c r="DPD206" s="506" t="s">
        <v>345</v>
      </c>
      <c r="DPE206" s="506" t="s">
        <v>345</v>
      </c>
      <c r="DPF206" s="506" t="s">
        <v>345</v>
      </c>
      <c r="DPG206" s="506" t="s">
        <v>345</v>
      </c>
      <c r="DPH206" s="506" t="s">
        <v>345</v>
      </c>
      <c r="DPI206" s="506" t="s">
        <v>345</v>
      </c>
      <c r="DPJ206" s="506" t="s">
        <v>345</v>
      </c>
      <c r="DPK206" s="506" t="s">
        <v>345</v>
      </c>
      <c r="DPL206" s="506" t="s">
        <v>345</v>
      </c>
      <c r="DPM206" s="506" t="s">
        <v>345</v>
      </c>
      <c r="DPN206" s="506" t="s">
        <v>345</v>
      </c>
      <c r="DPO206" s="506" t="s">
        <v>345</v>
      </c>
      <c r="DPP206" s="506" t="s">
        <v>345</v>
      </c>
      <c r="DPQ206" s="506" t="s">
        <v>345</v>
      </c>
      <c r="DPR206" s="506" t="s">
        <v>345</v>
      </c>
      <c r="DPS206" s="506" t="s">
        <v>345</v>
      </c>
      <c r="DPT206" s="506" t="s">
        <v>345</v>
      </c>
      <c r="DPU206" s="506" t="s">
        <v>345</v>
      </c>
      <c r="DPV206" s="506" t="s">
        <v>345</v>
      </c>
      <c r="DPW206" s="506" t="s">
        <v>345</v>
      </c>
      <c r="DPX206" s="506" t="s">
        <v>345</v>
      </c>
      <c r="DPY206" s="506" t="s">
        <v>345</v>
      </c>
      <c r="DPZ206" s="506" t="s">
        <v>345</v>
      </c>
      <c r="DQA206" s="506" t="s">
        <v>345</v>
      </c>
      <c r="DQB206" s="506" t="s">
        <v>345</v>
      </c>
      <c r="DQC206" s="506" t="s">
        <v>345</v>
      </c>
      <c r="DQD206" s="506" t="s">
        <v>345</v>
      </c>
      <c r="DQE206" s="506" t="s">
        <v>345</v>
      </c>
      <c r="DQF206" s="506" t="s">
        <v>345</v>
      </c>
      <c r="DQG206" s="506" t="s">
        <v>345</v>
      </c>
      <c r="DQH206" s="506" t="s">
        <v>345</v>
      </c>
      <c r="DQI206" s="506" t="s">
        <v>345</v>
      </c>
      <c r="DQJ206" s="506" t="s">
        <v>345</v>
      </c>
      <c r="DQK206" s="506" t="s">
        <v>345</v>
      </c>
      <c r="DQL206" s="506" t="s">
        <v>345</v>
      </c>
      <c r="DQM206" s="506" t="s">
        <v>345</v>
      </c>
      <c r="DQN206" s="506" t="s">
        <v>345</v>
      </c>
      <c r="DQO206" s="506" t="s">
        <v>345</v>
      </c>
      <c r="DQP206" s="506" t="s">
        <v>345</v>
      </c>
      <c r="DQQ206" s="506" t="s">
        <v>345</v>
      </c>
      <c r="DQR206" s="506" t="s">
        <v>345</v>
      </c>
      <c r="DQS206" s="506" t="s">
        <v>345</v>
      </c>
      <c r="DQT206" s="506" t="s">
        <v>345</v>
      </c>
      <c r="DQU206" s="506" t="s">
        <v>345</v>
      </c>
      <c r="DQV206" s="506" t="s">
        <v>345</v>
      </c>
      <c r="DQW206" s="506" t="s">
        <v>345</v>
      </c>
      <c r="DQX206" s="506" t="s">
        <v>345</v>
      </c>
      <c r="DQY206" s="506" t="s">
        <v>345</v>
      </c>
      <c r="DQZ206" s="506" t="s">
        <v>345</v>
      </c>
      <c r="DRA206" s="506" t="s">
        <v>345</v>
      </c>
      <c r="DRB206" s="506" t="s">
        <v>345</v>
      </c>
      <c r="DRC206" s="506" t="s">
        <v>345</v>
      </c>
      <c r="DRD206" s="506" t="s">
        <v>345</v>
      </c>
      <c r="DRE206" s="506" t="s">
        <v>345</v>
      </c>
      <c r="DRF206" s="506" t="s">
        <v>345</v>
      </c>
      <c r="DRG206" s="506" t="s">
        <v>345</v>
      </c>
      <c r="DRH206" s="506" t="s">
        <v>345</v>
      </c>
      <c r="DRI206" s="506" t="s">
        <v>345</v>
      </c>
      <c r="DRJ206" s="506" t="s">
        <v>345</v>
      </c>
      <c r="DRK206" s="506" t="s">
        <v>345</v>
      </c>
      <c r="DRL206" s="506" t="s">
        <v>345</v>
      </c>
      <c r="DRM206" s="506" t="s">
        <v>345</v>
      </c>
      <c r="DRN206" s="506" t="s">
        <v>345</v>
      </c>
      <c r="DRO206" s="506" t="s">
        <v>345</v>
      </c>
      <c r="DRP206" s="506" t="s">
        <v>345</v>
      </c>
      <c r="DRQ206" s="506" t="s">
        <v>345</v>
      </c>
      <c r="DRR206" s="506" t="s">
        <v>345</v>
      </c>
      <c r="DRS206" s="506" t="s">
        <v>345</v>
      </c>
      <c r="DRT206" s="506" t="s">
        <v>345</v>
      </c>
      <c r="DRU206" s="506" t="s">
        <v>345</v>
      </c>
      <c r="DRV206" s="506" t="s">
        <v>345</v>
      </c>
      <c r="DRW206" s="506" t="s">
        <v>345</v>
      </c>
      <c r="DRX206" s="506" t="s">
        <v>345</v>
      </c>
      <c r="DRY206" s="506" t="s">
        <v>345</v>
      </c>
      <c r="DRZ206" s="506" t="s">
        <v>345</v>
      </c>
      <c r="DSA206" s="506" t="s">
        <v>345</v>
      </c>
      <c r="DSB206" s="506" t="s">
        <v>345</v>
      </c>
      <c r="DSC206" s="506" t="s">
        <v>345</v>
      </c>
      <c r="DSD206" s="506" t="s">
        <v>345</v>
      </c>
      <c r="DSE206" s="506" t="s">
        <v>345</v>
      </c>
      <c r="DSF206" s="506" t="s">
        <v>345</v>
      </c>
      <c r="DSG206" s="506" t="s">
        <v>345</v>
      </c>
      <c r="DSH206" s="506" t="s">
        <v>345</v>
      </c>
      <c r="DSI206" s="506" t="s">
        <v>345</v>
      </c>
      <c r="DSJ206" s="506" t="s">
        <v>345</v>
      </c>
      <c r="DSK206" s="506" t="s">
        <v>345</v>
      </c>
      <c r="DSL206" s="506" t="s">
        <v>345</v>
      </c>
      <c r="DSM206" s="506" t="s">
        <v>345</v>
      </c>
      <c r="DSN206" s="506" t="s">
        <v>345</v>
      </c>
      <c r="DSO206" s="506" t="s">
        <v>345</v>
      </c>
      <c r="DSP206" s="506" t="s">
        <v>345</v>
      </c>
      <c r="DSQ206" s="506" t="s">
        <v>345</v>
      </c>
      <c r="DSR206" s="506" t="s">
        <v>345</v>
      </c>
      <c r="DSS206" s="506" t="s">
        <v>345</v>
      </c>
      <c r="DST206" s="506" t="s">
        <v>345</v>
      </c>
      <c r="DSU206" s="506" t="s">
        <v>345</v>
      </c>
      <c r="DSV206" s="506" t="s">
        <v>345</v>
      </c>
      <c r="DSW206" s="506" t="s">
        <v>345</v>
      </c>
      <c r="DSX206" s="506" t="s">
        <v>345</v>
      </c>
      <c r="DSY206" s="506" t="s">
        <v>345</v>
      </c>
      <c r="DSZ206" s="506" t="s">
        <v>345</v>
      </c>
      <c r="DTA206" s="506" t="s">
        <v>345</v>
      </c>
      <c r="DTB206" s="506" t="s">
        <v>345</v>
      </c>
      <c r="DTC206" s="506" t="s">
        <v>345</v>
      </c>
      <c r="DTD206" s="506" t="s">
        <v>345</v>
      </c>
      <c r="DTE206" s="506" t="s">
        <v>345</v>
      </c>
      <c r="DTF206" s="506" t="s">
        <v>345</v>
      </c>
      <c r="DTG206" s="506" t="s">
        <v>345</v>
      </c>
      <c r="DTH206" s="506" t="s">
        <v>345</v>
      </c>
      <c r="DTI206" s="506" t="s">
        <v>345</v>
      </c>
      <c r="DTJ206" s="506" t="s">
        <v>345</v>
      </c>
      <c r="DTK206" s="506" t="s">
        <v>345</v>
      </c>
      <c r="DTL206" s="506" t="s">
        <v>345</v>
      </c>
      <c r="DTM206" s="506" t="s">
        <v>345</v>
      </c>
      <c r="DTN206" s="506" t="s">
        <v>345</v>
      </c>
      <c r="DTO206" s="506" t="s">
        <v>345</v>
      </c>
      <c r="DTP206" s="506" t="s">
        <v>345</v>
      </c>
      <c r="DTQ206" s="506" t="s">
        <v>345</v>
      </c>
      <c r="DTR206" s="506" t="s">
        <v>345</v>
      </c>
      <c r="DTS206" s="506" t="s">
        <v>345</v>
      </c>
      <c r="DTT206" s="506" t="s">
        <v>345</v>
      </c>
      <c r="DTU206" s="506" t="s">
        <v>345</v>
      </c>
      <c r="DTV206" s="506" t="s">
        <v>345</v>
      </c>
      <c r="DTW206" s="506" t="s">
        <v>345</v>
      </c>
      <c r="DTX206" s="506" t="s">
        <v>345</v>
      </c>
      <c r="DTY206" s="506" t="s">
        <v>345</v>
      </c>
      <c r="DTZ206" s="506" t="s">
        <v>345</v>
      </c>
      <c r="DUA206" s="506" t="s">
        <v>345</v>
      </c>
      <c r="DUB206" s="506" t="s">
        <v>345</v>
      </c>
      <c r="DUC206" s="506" t="s">
        <v>345</v>
      </c>
      <c r="DUD206" s="506" t="s">
        <v>345</v>
      </c>
      <c r="DUE206" s="506" t="s">
        <v>345</v>
      </c>
      <c r="DUF206" s="506" t="s">
        <v>345</v>
      </c>
      <c r="DUG206" s="506" t="s">
        <v>345</v>
      </c>
      <c r="DUH206" s="506" t="s">
        <v>345</v>
      </c>
      <c r="DUI206" s="506" t="s">
        <v>345</v>
      </c>
      <c r="DUJ206" s="506" t="s">
        <v>345</v>
      </c>
      <c r="DUK206" s="506" t="s">
        <v>345</v>
      </c>
      <c r="DUL206" s="506" t="s">
        <v>345</v>
      </c>
      <c r="DUM206" s="506" t="s">
        <v>345</v>
      </c>
      <c r="DUN206" s="506" t="s">
        <v>345</v>
      </c>
      <c r="DUO206" s="506" t="s">
        <v>345</v>
      </c>
      <c r="DUP206" s="506" t="s">
        <v>345</v>
      </c>
      <c r="DUQ206" s="506" t="s">
        <v>345</v>
      </c>
      <c r="DUR206" s="506" t="s">
        <v>345</v>
      </c>
      <c r="DUS206" s="506" t="s">
        <v>345</v>
      </c>
      <c r="DUT206" s="506" t="s">
        <v>345</v>
      </c>
      <c r="DUU206" s="506" t="s">
        <v>345</v>
      </c>
      <c r="DUV206" s="506" t="s">
        <v>345</v>
      </c>
      <c r="DUW206" s="506" t="s">
        <v>345</v>
      </c>
      <c r="DUX206" s="506" t="s">
        <v>345</v>
      </c>
      <c r="DUY206" s="506" t="s">
        <v>345</v>
      </c>
      <c r="DUZ206" s="506" t="s">
        <v>345</v>
      </c>
      <c r="DVA206" s="506" t="s">
        <v>345</v>
      </c>
      <c r="DVB206" s="506" t="s">
        <v>345</v>
      </c>
      <c r="DVC206" s="506" t="s">
        <v>345</v>
      </c>
      <c r="DVD206" s="506" t="s">
        <v>345</v>
      </c>
      <c r="DVE206" s="506" t="s">
        <v>345</v>
      </c>
      <c r="DVF206" s="506" t="s">
        <v>345</v>
      </c>
      <c r="DVG206" s="506" t="s">
        <v>345</v>
      </c>
      <c r="DVH206" s="506" t="s">
        <v>345</v>
      </c>
      <c r="DVI206" s="506" t="s">
        <v>345</v>
      </c>
      <c r="DVJ206" s="506" t="s">
        <v>345</v>
      </c>
      <c r="DVK206" s="506" t="s">
        <v>345</v>
      </c>
      <c r="DVL206" s="506" t="s">
        <v>345</v>
      </c>
      <c r="DVM206" s="506" t="s">
        <v>345</v>
      </c>
      <c r="DVN206" s="506" t="s">
        <v>345</v>
      </c>
      <c r="DVO206" s="506" t="s">
        <v>345</v>
      </c>
      <c r="DVP206" s="506" t="s">
        <v>345</v>
      </c>
      <c r="DVQ206" s="506" t="s">
        <v>345</v>
      </c>
      <c r="DVR206" s="506" t="s">
        <v>345</v>
      </c>
      <c r="DVS206" s="506" t="s">
        <v>345</v>
      </c>
      <c r="DVT206" s="506" t="s">
        <v>345</v>
      </c>
      <c r="DVU206" s="506" t="s">
        <v>345</v>
      </c>
      <c r="DVV206" s="506" t="s">
        <v>345</v>
      </c>
      <c r="DVW206" s="506" t="s">
        <v>345</v>
      </c>
      <c r="DVX206" s="506" t="s">
        <v>345</v>
      </c>
      <c r="DVY206" s="506" t="s">
        <v>345</v>
      </c>
      <c r="DVZ206" s="506" t="s">
        <v>345</v>
      </c>
      <c r="DWA206" s="506" t="s">
        <v>345</v>
      </c>
      <c r="DWB206" s="506" t="s">
        <v>345</v>
      </c>
      <c r="DWC206" s="506" t="s">
        <v>345</v>
      </c>
      <c r="DWD206" s="506" t="s">
        <v>345</v>
      </c>
      <c r="DWE206" s="506" t="s">
        <v>345</v>
      </c>
      <c r="DWF206" s="506" t="s">
        <v>345</v>
      </c>
      <c r="DWG206" s="506" t="s">
        <v>345</v>
      </c>
      <c r="DWH206" s="506" t="s">
        <v>345</v>
      </c>
      <c r="DWI206" s="506" t="s">
        <v>345</v>
      </c>
      <c r="DWJ206" s="506" t="s">
        <v>345</v>
      </c>
      <c r="DWK206" s="506" t="s">
        <v>345</v>
      </c>
      <c r="DWL206" s="506" t="s">
        <v>345</v>
      </c>
      <c r="DWM206" s="506" t="s">
        <v>345</v>
      </c>
      <c r="DWN206" s="506" t="s">
        <v>345</v>
      </c>
      <c r="DWO206" s="506" t="s">
        <v>345</v>
      </c>
      <c r="DWP206" s="506" t="s">
        <v>345</v>
      </c>
      <c r="DWQ206" s="506" t="s">
        <v>345</v>
      </c>
      <c r="DWR206" s="506" t="s">
        <v>345</v>
      </c>
      <c r="DWS206" s="506" t="s">
        <v>345</v>
      </c>
      <c r="DWT206" s="506" t="s">
        <v>345</v>
      </c>
      <c r="DWU206" s="506" t="s">
        <v>345</v>
      </c>
      <c r="DWV206" s="506" t="s">
        <v>345</v>
      </c>
      <c r="DWW206" s="506" t="s">
        <v>345</v>
      </c>
      <c r="DWX206" s="506" t="s">
        <v>345</v>
      </c>
      <c r="DWY206" s="506" t="s">
        <v>345</v>
      </c>
      <c r="DWZ206" s="506" t="s">
        <v>345</v>
      </c>
      <c r="DXA206" s="506" t="s">
        <v>345</v>
      </c>
      <c r="DXB206" s="506" t="s">
        <v>345</v>
      </c>
      <c r="DXC206" s="506" t="s">
        <v>345</v>
      </c>
      <c r="DXD206" s="506" t="s">
        <v>345</v>
      </c>
      <c r="DXE206" s="506" t="s">
        <v>345</v>
      </c>
      <c r="DXF206" s="506" t="s">
        <v>345</v>
      </c>
      <c r="DXG206" s="506" t="s">
        <v>345</v>
      </c>
      <c r="DXH206" s="506" t="s">
        <v>345</v>
      </c>
      <c r="DXI206" s="506" t="s">
        <v>345</v>
      </c>
      <c r="DXJ206" s="506" t="s">
        <v>345</v>
      </c>
      <c r="DXK206" s="506" t="s">
        <v>345</v>
      </c>
      <c r="DXL206" s="506" t="s">
        <v>345</v>
      </c>
      <c r="DXM206" s="506" t="s">
        <v>345</v>
      </c>
      <c r="DXN206" s="506" t="s">
        <v>345</v>
      </c>
      <c r="DXO206" s="506" t="s">
        <v>345</v>
      </c>
      <c r="DXP206" s="506" t="s">
        <v>345</v>
      </c>
      <c r="DXQ206" s="506" t="s">
        <v>345</v>
      </c>
      <c r="DXR206" s="506" t="s">
        <v>345</v>
      </c>
      <c r="DXS206" s="506" t="s">
        <v>345</v>
      </c>
      <c r="DXT206" s="506" t="s">
        <v>345</v>
      </c>
      <c r="DXU206" s="506" t="s">
        <v>345</v>
      </c>
      <c r="DXV206" s="506" t="s">
        <v>345</v>
      </c>
      <c r="DXW206" s="506" t="s">
        <v>345</v>
      </c>
      <c r="DXX206" s="506" t="s">
        <v>345</v>
      </c>
      <c r="DXY206" s="506" t="s">
        <v>345</v>
      </c>
      <c r="DXZ206" s="506" t="s">
        <v>345</v>
      </c>
      <c r="DYA206" s="506" t="s">
        <v>345</v>
      </c>
      <c r="DYB206" s="506" t="s">
        <v>345</v>
      </c>
      <c r="DYC206" s="506" t="s">
        <v>345</v>
      </c>
      <c r="DYD206" s="506" t="s">
        <v>345</v>
      </c>
      <c r="DYE206" s="506" t="s">
        <v>345</v>
      </c>
      <c r="DYF206" s="506" t="s">
        <v>345</v>
      </c>
      <c r="DYG206" s="506" t="s">
        <v>345</v>
      </c>
      <c r="DYH206" s="506" t="s">
        <v>345</v>
      </c>
      <c r="DYI206" s="506" t="s">
        <v>345</v>
      </c>
      <c r="DYJ206" s="506" t="s">
        <v>345</v>
      </c>
      <c r="DYK206" s="506" t="s">
        <v>345</v>
      </c>
      <c r="DYL206" s="506" t="s">
        <v>345</v>
      </c>
      <c r="DYM206" s="506" t="s">
        <v>345</v>
      </c>
      <c r="DYN206" s="506" t="s">
        <v>345</v>
      </c>
      <c r="DYO206" s="506" t="s">
        <v>345</v>
      </c>
      <c r="DYP206" s="506" t="s">
        <v>345</v>
      </c>
      <c r="DYQ206" s="506" t="s">
        <v>345</v>
      </c>
      <c r="DYR206" s="506" t="s">
        <v>345</v>
      </c>
      <c r="DYS206" s="506" t="s">
        <v>345</v>
      </c>
      <c r="DYT206" s="506" t="s">
        <v>345</v>
      </c>
      <c r="DYU206" s="506" t="s">
        <v>345</v>
      </c>
      <c r="DYV206" s="506" t="s">
        <v>345</v>
      </c>
      <c r="DYW206" s="506" t="s">
        <v>345</v>
      </c>
      <c r="DYX206" s="506" t="s">
        <v>345</v>
      </c>
      <c r="DYY206" s="506" t="s">
        <v>345</v>
      </c>
      <c r="DYZ206" s="506" t="s">
        <v>345</v>
      </c>
      <c r="DZA206" s="506" t="s">
        <v>345</v>
      </c>
      <c r="DZB206" s="506" t="s">
        <v>345</v>
      </c>
      <c r="DZC206" s="506" t="s">
        <v>345</v>
      </c>
      <c r="DZD206" s="506" t="s">
        <v>345</v>
      </c>
      <c r="DZE206" s="506" t="s">
        <v>345</v>
      </c>
      <c r="DZF206" s="506" t="s">
        <v>345</v>
      </c>
      <c r="DZG206" s="506" t="s">
        <v>345</v>
      </c>
      <c r="DZH206" s="506" t="s">
        <v>345</v>
      </c>
      <c r="DZI206" s="506" t="s">
        <v>345</v>
      </c>
      <c r="DZJ206" s="506" t="s">
        <v>345</v>
      </c>
      <c r="DZK206" s="506" t="s">
        <v>345</v>
      </c>
      <c r="DZL206" s="506" t="s">
        <v>345</v>
      </c>
      <c r="DZM206" s="506" t="s">
        <v>345</v>
      </c>
      <c r="DZN206" s="506" t="s">
        <v>345</v>
      </c>
      <c r="DZO206" s="506" t="s">
        <v>345</v>
      </c>
      <c r="DZP206" s="506" t="s">
        <v>345</v>
      </c>
      <c r="DZQ206" s="506" t="s">
        <v>345</v>
      </c>
      <c r="DZR206" s="506" t="s">
        <v>345</v>
      </c>
      <c r="DZS206" s="506" t="s">
        <v>345</v>
      </c>
      <c r="DZT206" s="506" t="s">
        <v>345</v>
      </c>
      <c r="DZU206" s="506" t="s">
        <v>345</v>
      </c>
      <c r="DZV206" s="506" t="s">
        <v>345</v>
      </c>
      <c r="DZW206" s="506" t="s">
        <v>345</v>
      </c>
      <c r="DZX206" s="506" t="s">
        <v>345</v>
      </c>
      <c r="DZY206" s="506" t="s">
        <v>345</v>
      </c>
      <c r="DZZ206" s="506" t="s">
        <v>345</v>
      </c>
      <c r="EAA206" s="506" t="s">
        <v>345</v>
      </c>
      <c r="EAB206" s="506" t="s">
        <v>345</v>
      </c>
      <c r="EAC206" s="506" t="s">
        <v>345</v>
      </c>
      <c r="EAD206" s="506" t="s">
        <v>345</v>
      </c>
      <c r="EAE206" s="506" t="s">
        <v>345</v>
      </c>
      <c r="EAF206" s="506" t="s">
        <v>345</v>
      </c>
      <c r="EAG206" s="506" t="s">
        <v>345</v>
      </c>
      <c r="EAH206" s="506" t="s">
        <v>345</v>
      </c>
      <c r="EAI206" s="506" t="s">
        <v>345</v>
      </c>
      <c r="EAJ206" s="506" t="s">
        <v>345</v>
      </c>
      <c r="EAK206" s="506" t="s">
        <v>345</v>
      </c>
      <c r="EAL206" s="506" t="s">
        <v>345</v>
      </c>
      <c r="EAM206" s="506" t="s">
        <v>345</v>
      </c>
      <c r="EAN206" s="506" t="s">
        <v>345</v>
      </c>
      <c r="EAO206" s="506" t="s">
        <v>345</v>
      </c>
      <c r="EAP206" s="506" t="s">
        <v>345</v>
      </c>
      <c r="EAQ206" s="506" t="s">
        <v>345</v>
      </c>
      <c r="EAR206" s="506" t="s">
        <v>345</v>
      </c>
      <c r="EAS206" s="506" t="s">
        <v>345</v>
      </c>
      <c r="EAT206" s="506" t="s">
        <v>345</v>
      </c>
      <c r="EAU206" s="506" t="s">
        <v>345</v>
      </c>
      <c r="EAV206" s="506" t="s">
        <v>345</v>
      </c>
      <c r="EAW206" s="506" t="s">
        <v>345</v>
      </c>
      <c r="EAX206" s="506" t="s">
        <v>345</v>
      </c>
      <c r="EAY206" s="506" t="s">
        <v>345</v>
      </c>
      <c r="EAZ206" s="506" t="s">
        <v>345</v>
      </c>
      <c r="EBA206" s="506" t="s">
        <v>345</v>
      </c>
      <c r="EBB206" s="506" t="s">
        <v>345</v>
      </c>
      <c r="EBC206" s="506" t="s">
        <v>345</v>
      </c>
      <c r="EBD206" s="506" t="s">
        <v>345</v>
      </c>
      <c r="EBE206" s="506" t="s">
        <v>345</v>
      </c>
      <c r="EBF206" s="506" t="s">
        <v>345</v>
      </c>
      <c r="EBG206" s="506" t="s">
        <v>345</v>
      </c>
      <c r="EBH206" s="506" t="s">
        <v>345</v>
      </c>
      <c r="EBI206" s="506" t="s">
        <v>345</v>
      </c>
      <c r="EBJ206" s="506" t="s">
        <v>345</v>
      </c>
      <c r="EBK206" s="506" t="s">
        <v>345</v>
      </c>
      <c r="EBL206" s="506" t="s">
        <v>345</v>
      </c>
      <c r="EBM206" s="506" t="s">
        <v>345</v>
      </c>
      <c r="EBN206" s="506" t="s">
        <v>345</v>
      </c>
      <c r="EBO206" s="506" t="s">
        <v>345</v>
      </c>
      <c r="EBP206" s="506" t="s">
        <v>345</v>
      </c>
      <c r="EBQ206" s="506" t="s">
        <v>345</v>
      </c>
      <c r="EBR206" s="506" t="s">
        <v>345</v>
      </c>
      <c r="EBS206" s="506" t="s">
        <v>345</v>
      </c>
      <c r="EBT206" s="506" t="s">
        <v>345</v>
      </c>
      <c r="EBU206" s="506" t="s">
        <v>345</v>
      </c>
      <c r="EBV206" s="506" t="s">
        <v>345</v>
      </c>
      <c r="EBW206" s="506" t="s">
        <v>345</v>
      </c>
      <c r="EBX206" s="506" t="s">
        <v>345</v>
      </c>
      <c r="EBY206" s="506" t="s">
        <v>345</v>
      </c>
      <c r="EBZ206" s="506" t="s">
        <v>345</v>
      </c>
      <c r="ECA206" s="506" t="s">
        <v>345</v>
      </c>
      <c r="ECB206" s="506" t="s">
        <v>345</v>
      </c>
      <c r="ECC206" s="506" t="s">
        <v>345</v>
      </c>
      <c r="ECD206" s="506" t="s">
        <v>345</v>
      </c>
      <c r="ECE206" s="506" t="s">
        <v>345</v>
      </c>
      <c r="ECF206" s="506" t="s">
        <v>345</v>
      </c>
      <c r="ECG206" s="506" t="s">
        <v>345</v>
      </c>
      <c r="ECH206" s="506" t="s">
        <v>345</v>
      </c>
      <c r="ECI206" s="506" t="s">
        <v>345</v>
      </c>
      <c r="ECJ206" s="506" t="s">
        <v>345</v>
      </c>
      <c r="ECK206" s="506" t="s">
        <v>345</v>
      </c>
      <c r="ECL206" s="506" t="s">
        <v>345</v>
      </c>
      <c r="ECM206" s="506" t="s">
        <v>345</v>
      </c>
      <c r="ECN206" s="506" t="s">
        <v>345</v>
      </c>
      <c r="ECO206" s="506" t="s">
        <v>345</v>
      </c>
      <c r="ECP206" s="506" t="s">
        <v>345</v>
      </c>
      <c r="ECQ206" s="506" t="s">
        <v>345</v>
      </c>
      <c r="ECR206" s="506" t="s">
        <v>345</v>
      </c>
      <c r="ECS206" s="506" t="s">
        <v>345</v>
      </c>
      <c r="ECT206" s="506" t="s">
        <v>345</v>
      </c>
      <c r="ECU206" s="506" t="s">
        <v>345</v>
      </c>
      <c r="ECV206" s="506" t="s">
        <v>345</v>
      </c>
      <c r="ECW206" s="506" t="s">
        <v>345</v>
      </c>
      <c r="ECX206" s="506" t="s">
        <v>345</v>
      </c>
      <c r="ECY206" s="506" t="s">
        <v>345</v>
      </c>
      <c r="ECZ206" s="506" t="s">
        <v>345</v>
      </c>
      <c r="EDA206" s="506" t="s">
        <v>345</v>
      </c>
      <c r="EDB206" s="506" t="s">
        <v>345</v>
      </c>
      <c r="EDC206" s="506" t="s">
        <v>345</v>
      </c>
      <c r="EDD206" s="506" t="s">
        <v>345</v>
      </c>
      <c r="EDE206" s="506" t="s">
        <v>345</v>
      </c>
      <c r="EDF206" s="506" t="s">
        <v>345</v>
      </c>
      <c r="EDG206" s="506" t="s">
        <v>345</v>
      </c>
      <c r="EDH206" s="506" t="s">
        <v>345</v>
      </c>
      <c r="EDI206" s="506" t="s">
        <v>345</v>
      </c>
      <c r="EDJ206" s="506" t="s">
        <v>345</v>
      </c>
      <c r="EDK206" s="506" t="s">
        <v>345</v>
      </c>
      <c r="EDL206" s="506" t="s">
        <v>345</v>
      </c>
      <c r="EDM206" s="506" t="s">
        <v>345</v>
      </c>
      <c r="EDN206" s="506" t="s">
        <v>345</v>
      </c>
      <c r="EDO206" s="506" t="s">
        <v>345</v>
      </c>
      <c r="EDP206" s="506" t="s">
        <v>345</v>
      </c>
      <c r="EDQ206" s="506" t="s">
        <v>345</v>
      </c>
      <c r="EDR206" s="506" t="s">
        <v>345</v>
      </c>
      <c r="EDS206" s="506" t="s">
        <v>345</v>
      </c>
      <c r="EDT206" s="506" t="s">
        <v>345</v>
      </c>
      <c r="EDU206" s="506" t="s">
        <v>345</v>
      </c>
      <c r="EDV206" s="506" t="s">
        <v>345</v>
      </c>
      <c r="EDW206" s="506" t="s">
        <v>345</v>
      </c>
      <c r="EDX206" s="506" t="s">
        <v>345</v>
      </c>
      <c r="EDY206" s="506" t="s">
        <v>345</v>
      </c>
      <c r="EDZ206" s="506" t="s">
        <v>345</v>
      </c>
      <c r="EEA206" s="506" t="s">
        <v>345</v>
      </c>
      <c r="EEB206" s="506" t="s">
        <v>345</v>
      </c>
      <c r="EEC206" s="506" t="s">
        <v>345</v>
      </c>
      <c r="EED206" s="506" t="s">
        <v>345</v>
      </c>
      <c r="EEE206" s="506" t="s">
        <v>345</v>
      </c>
      <c r="EEF206" s="506" t="s">
        <v>345</v>
      </c>
      <c r="EEG206" s="506" t="s">
        <v>345</v>
      </c>
      <c r="EEH206" s="506" t="s">
        <v>345</v>
      </c>
      <c r="EEI206" s="506" t="s">
        <v>345</v>
      </c>
      <c r="EEJ206" s="506" t="s">
        <v>345</v>
      </c>
      <c r="EEK206" s="506" t="s">
        <v>345</v>
      </c>
      <c r="EEL206" s="506" t="s">
        <v>345</v>
      </c>
      <c r="EEM206" s="506" t="s">
        <v>345</v>
      </c>
      <c r="EEN206" s="506" t="s">
        <v>345</v>
      </c>
      <c r="EEO206" s="506" t="s">
        <v>345</v>
      </c>
      <c r="EEP206" s="506" t="s">
        <v>345</v>
      </c>
      <c r="EEQ206" s="506" t="s">
        <v>345</v>
      </c>
      <c r="EER206" s="506" t="s">
        <v>345</v>
      </c>
      <c r="EES206" s="506" t="s">
        <v>345</v>
      </c>
      <c r="EET206" s="506" t="s">
        <v>345</v>
      </c>
      <c r="EEU206" s="506" t="s">
        <v>345</v>
      </c>
      <c r="EEV206" s="506" t="s">
        <v>345</v>
      </c>
      <c r="EEW206" s="506" t="s">
        <v>345</v>
      </c>
      <c r="EEX206" s="506" t="s">
        <v>345</v>
      </c>
      <c r="EEY206" s="506" t="s">
        <v>345</v>
      </c>
      <c r="EEZ206" s="506" t="s">
        <v>345</v>
      </c>
      <c r="EFA206" s="506" t="s">
        <v>345</v>
      </c>
      <c r="EFB206" s="506" t="s">
        <v>345</v>
      </c>
      <c r="EFC206" s="506" t="s">
        <v>345</v>
      </c>
      <c r="EFD206" s="506" t="s">
        <v>345</v>
      </c>
      <c r="EFE206" s="506" t="s">
        <v>345</v>
      </c>
      <c r="EFF206" s="506" t="s">
        <v>345</v>
      </c>
      <c r="EFG206" s="506" t="s">
        <v>345</v>
      </c>
      <c r="EFH206" s="506" t="s">
        <v>345</v>
      </c>
      <c r="EFI206" s="506" t="s">
        <v>345</v>
      </c>
      <c r="EFJ206" s="506" t="s">
        <v>345</v>
      </c>
      <c r="EFK206" s="506" t="s">
        <v>345</v>
      </c>
      <c r="EFL206" s="506" t="s">
        <v>345</v>
      </c>
      <c r="EFM206" s="506" t="s">
        <v>345</v>
      </c>
      <c r="EFN206" s="506" t="s">
        <v>345</v>
      </c>
      <c r="EFO206" s="506" t="s">
        <v>345</v>
      </c>
      <c r="EFP206" s="506" t="s">
        <v>345</v>
      </c>
      <c r="EFQ206" s="506" t="s">
        <v>345</v>
      </c>
      <c r="EFR206" s="506" t="s">
        <v>345</v>
      </c>
      <c r="EFS206" s="506" t="s">
        <v>345</v>
      </c>
      <c r="EFT206" s="506" t="s">
        <v>345</v>
      </c>
      <c r="EFU206" s="506" t="s">
        <v>345</v>
      </c>
      <c r="EFV206" s="506" t="s">
        <v>345</v>
      </c>
      <c r="EFW206" s="506" t="s">
        <v>345</v>
      </c>
      <c r="EFX206" s="506" t="s">
        <v>345</v>
      </c>
      <c r="EFY206" s="506" t="s">
        <v>345</v>
      </c>
      <c r="EFZ206" s="506" t="s">
        <v>345</v>
      </c>
      <c r="EGA206" s="506" t="s">
        <v>345</v>
      </c>
      <c r="EGB206" s="506" t="s">
        <v>345</v>
      </c>
      <c r="EGC206" s="506" t="s">
        <v>345</v>
      </c>
      <c r="EGD206" s="506" t="s">
        <v>345</v>
      </c>
      <c r="EGE206" s="506" t="s">
        <v>345</v>
      </c>
      <c r="EGF206" s="506" t="s">
        <v>345</v>
      </c>
      <c r="EGG206" s="506" t="s">
        <v>345</v>
      </c>
      <c r="EGH206" s="506" t="s">
        <v>345</v>
      </c>
      <c r="EGI206" s="506" t="s">
        <v>345</v>
      </c>
      <c r="EGJ206" s="506" t="s">
        <v>345</v>
      </c>
      <c r="EGK206" s="506" t="s">
        <v>345</v>
      </c>
      <c r="EGL206" s="506" t="s">
        <v>345</v>
      </c>
      <c r="EGM206" s="506" t="s">
        <v>345</v>
      </c>
      <c r="EGN206" s="506" t="s">
        <v>345</v>
      </c>
      <c r="EGO206" s="506" t="s">
        <v>345</v>
      </c>
      <c r="EGP206" s="506" t="s">
        <v>345</v>
      </c>
      <c r="EGQ206" s="506" t="s">
        <v>345</v>
      </c>
      <c r="EGR206" s="506" t="s">
        <v>345</v>
      </c>
      <c r="EGS206" s="506" t="s">
        <v>345</v>
      </c>
      <c r="EGT206" s="506" t="s">
        <v>345</v>
      </c>
      <c r="EGU206" s="506" t="s">
        <v>345</v>
      </c>
      <c r="EGV206" s="506" t="s">
        <v>345</v>
      </c>
      <c r="EGW206" s="506" t="s">
        <v>345</v>
      </c>
      <c r="EGX206" s="506" t="s">
        <v>345</v>
      </c>
      <c r="EGY206" s="506" t="s">
        <v>345</v>
      </c>
      <c r="EGZ206" s="506" t="s">
        <v>345</v>
      </c>
      <c r="EHA206" s="506" t="s">
        <v>345</v>
      </c>
      <c r="EHB206" s="506" t="s">
        <v>345</v>
      </c>
      <c r="EHC206" s="506" t="s">
        <v>345</v>
      </c>
      <c r="EHD206" s="506" t="s">
        <v>345</v>
      </c>
      <c r="EHE206" s="506" t="s">
        <v>345</v>
      </c>
      <c r="EHF206" s="506" t="s">
        <v>345</v>
      </c>
      <c r="EHG206" s="506" t="s">
        <v>345</v>
      </c>
      <c r="EHH206" s="506" t="s">
        <v>345</v>
      </c>
      <c r="EHI206" s="506" t="s">
        <v>345</v>
      </c>
      <c r="EHJ206" s="506" t="s">
        <v>345</v>
      </c>
      <c r="EHK206" s="506" t="s">
        <v>345</v>
      </c>
      <c r="EHL206" s="506" t="s">
        <v>345</v>
      </c>
      <c r="EHM206" s="506" t="s">
        <v>345</v>
      </c>
      <c r="EHN206" s="506" t="s">
        <v>345</v>
      </c>
      <c r="EHO206" s="506" t="s">
        <v>345</v>
      </c>
      <c r="EHP206" s="506" t="s">
        <v>345</v>
      </c>
      <c r="EHQ206" s="506" t="s">
        <v>345</v>
      </c>
      <c r="EHR206" s="506" t="s">
        <v>345</v>
      </c>
      <c r="EHS206" s="506" t="s">
        <v>345</v>
      </c>
      <c r="EHT206" s="506" t="s">
        <v>345</v>
      </c>
      <c r="EHU206" s="506" t="s">
        <v>345</v>
      </c>
      <c r="EHV206" s="506" t="s">
        <v>345</v>
      </c>
      <c r="EHW206" s="506" t="s">
        <v>345</v>
      </c>
      <c r="EHX206" s="506" t="s">
        <v>345</v>
      </c>
      <c r="EHY206" s="506" t="s">
        <v>345</v>
      </c>
      <c r="EHZ206" s="506" t="s">
        <v>345</v>
      </c>
      <c r="EIA206" s="506" t="s">
        <v>345</v>
      </c>
      <c r="EIB206" s="506" t="s">
        <v>345</v>
      </c>
      <c r="EIC206" s="506" t="s">
        <v>345</v>
      </c>
      <c r="EID206" s="506" t="s">
        <v>345</v>
      </c>
      <c r="EIE206" s="506" t="s">
        <v>345</v>
      </c>
      <c r="EIF206" s="506" t="s">
        <v>345</v>
      </c>
      <c r="EIG206" s="506" t="s">
        <v>345</v>
      </c>
      <c r="EIH206" s="506" t="s">
        <v>345</v>
      </c>
      <c r="EII206" s="506" t="s">
        <v>345</v>
      </c>
      <c r="EIJ206" s="506" t="s">
        <v>345</v>
      </c>
      <c r="EIK206" s="506" t="s">
        <v>345</v>
      </c>
      <c r="EIL206" s="506" t="s">
        <v>345</v>
      </c>
      <c r="EIM206" s="506" t="s">
        <v>345</v>
      </c>
      <c r="EIN206" s="506" t="s">
        <v>345</v>
      </c>
      <c r="EIO206" s="506" t="s">
        <v>345</v>
      </c>
      <c r="EIP206" s="506" t="s">
        <v>345</v>
      </c>
      <c r="EIQ206" s="506" t="s">
        <v>345</v>
      </c>
      <c r="EIR206" s="506" t="s">
        <v>345</v>
      </c>
      <c r="EIS206" s="506" t="s">
        <v>345</v>
      </c>
      <c r="EIT206" s="506" t="s">
        <v>345</v>
      </c>
      <c r="EIU206" s="506" t="s">
        <v>345</v>
      </c>
      <c r="EIV206" s="506" t="s">
        <v>345</v>
      </c>
      <c r="EIW206" s="506" t="s">
        <v>345</v>
      </c>
      <c r="EIX206" s="506" t="s">
        <v>345</v>
      </c>
      <c r="EIY206" s="506" t="s">
        <v>345</v>
      </c>
      <c r="EIZ206" s="506" t="s">
        <v>345</v>
      </c>
      <c r="EJA206" s="506" t="s">
        <v>345</v>
      </c>
      <c r="EJB206" s="506" t="s">
        <v>345</v>
      </c>
      <c r="EJC206" s="506" t="s">
        <v>345</v>
      </c>
      <c r="EJD206" s="506" t="s">
        <v>345</v>
      </c>
      <c r="EJE206" s="506" t="s">
        <v>345</v>
      </c>
      <c r="EJF206" s="506" t="s">
        <v>345</v>
      </c>
      <c r="EJG206" s="506" t="s">
        <v>345</v>
      </c>
      <c r="EJH206" s="506" t="s">
        <v>345</v>
      </c>
      <c r="EJI206" s="506" t="s">
        <v>345</v>
      </c>
      <c r="EJJ206" s="506" t="s">
        <v>345</v>
      </c>
      <c r="EJK206" s="506" t="s">
        <v>345</v>
      </c>
      <c r="EJL206" s="506" t="s">
        <v>345</v>
      </c>
      <c r="EJM206" s="506" t="s">
        <v>345</v>
      </c>
      <c r="EJN206" s="506" t="s">
        <v>345</v>
      </c>
      <c r="EJO206" s="506" t="s">
        <v>345</v>
      </c>
      <c r="EJP206" s="506" t="s">
        <v>345</v>
      </c>
      <c r="EJQ206" s="506" t="s">
        <v>345</v>
      </c>
      <c r="EJR206" s="506" t="s">
        <v>345</v>
      </c>
      <c r="EJS206" s="506" t="s">
        <v>345</v>
      </c>
      <c r="EJT206" s="506" t="s">
        <v>345</v>
      </c>
      <c r="EJU206" s="506" t="s">
        <v>345</v>
      </c>
      <c r="EJV206" s="506" t="s">
        <v>345</v>
      </c>
      <c r="EJW206" s="506" t="s">
        <v>345</v>
      </c>
      <c r="EJX206" s="506" t="s">
        <v>345</v>
      </c>
      <c r="EJY206" s="506" t="s">
        <v>345</v>
      </c>
      <c r="EJZ206" s="506" t="s">
        <v>345</v>
      </c>
      <c r="EKA206" s="506" t="s">
        <v>345</v>
      </c>
      <c r="EKB206" s="506" t="s">
        <v>345</v>
      </c>
      <c r="EKC206" s="506" t="s">
        <v>345</v>
      </c>
      <c r="EKD206" s="506" t="s">
        <v>345</v>
      </c>
      <c r="EKE206" s="506" t="s">
        <v>345</v>
      </c>
      <c r="EKF206" s="506" t="s">
        <v>345</v>
      </c>
      <c r="EKG206" s="506" t="s">
        <v>345</v>
      </c>
      <c r="EKH206" s="506" t="s">
        <v>345</v>
      </c>
      <c r="EKI206" s="506" t="s">
        <v>345</v>
      </c>
      <c r="EKJ206" s="506" t="s">
        <v>345</v>
      </c>
      <c r="EKK206" s="506" t="s">
        <v>345</v>
      </c>
      <c r="EKL206" s="506" t="s">
        <v>345</v>
      </c>
      <c r="EKM206" s="506" t="s">
        <v>345</v>
      </c>
      <c r="EKN206" s="506" t="s">
        <v>345</v>
      </c>
      <c r="EKO206" s="506" t="s">
        <v>345</v>
      </c>
      <c r="EKP206" s="506" t="s">
        <v>345</v>
      </c>
      <c r="EKQ206" s="506" t="s">
        <v>345</v>
      </c>
      <c r="EKR206" s="506" t="s">
        <v>345</v>
      </c>
      <c r="EKS206" s="506" t="s">
        <v>345</v>
      </c>
      <c r="EKT206" s="506" t="s">
        <v>345</v>
      </c>
      <c r="EKU206" s="506" t="s">
        <v>345</v>
      </c>
      <c r="EKV206" s="506" t="s">
        <v>345</v>
      </c>
      <c r="EKW206" s="506" t="s">
        <v>345</v>
      </c>
      <c r="EKX206" s="506" t="s">
        <v>345</v>
      </c>
      <c r="EKY206" s="506" t="s">
        <v>345</v>
      </c>
      <c r="EKZ206" s="506" t="s">
        <v>345</v>
      </c>
      <c r="ELA206" s="506" t="s">
        <v>345</v>
      </c>
      <c r="ELB206" s="506" t="s">
        <v>345</v>
      </c>
      <c r="ELC206" s="506" t="s">
        <v>345</v>
      </c>
      <c r="ELD206" s="506" t="s">
        <v>345</v>
      </c>
      <c r="ELE206" s="506" t="s">
        <v>345</v>
      </c>
      <c r="ELF206" s="506" t="s">
        <v>345</v>
      </c>
      <c r="ELG206" s="506" t="s">
        <v>345</v>
      </c>
      <c r="ELH206" s="506" t="s">
        <v>345</v>
      </c>
      <c r="ELI206" s="506" t="s">
        <v>345</v>
      </c>
      <c r="ELJ206" s="506" t="s">
        <v>345</v>
      </c>
      <c r="ELK206" s="506" t="s">
        <v>345</v>
      </c>
      <c r="ELL206" s="506" t="s">
        <v>345</v>
      </c>
      <c r="ELM206" s="506" t="s">
        <v>345</v>
      </c>
      <c r="ELN206" s="506" t="s">
        <v>345</v>
      </c>
      <c r="ELO206" s="506" t="s">
        <v>345</v>
      </c>
      <c r="ELP206" s="506" t="s">
        <v>345</v>
      </c>
      <c r="ELQ206" s="506" t="s">
        <v>345</v>
      </c>
      <c r="ELR206" s="506" t="s">
        <v>345</v>
      </c>
      <c r="ELS206" s="506" t="s">
        <v>345</v>
      </c>
      <c r="ELT206" s="506" t="s">
        <v>345</v>
      </c>
      <c r="ELU206" s="506" t="s">
        <v>345</v>
      </c>
      <c r="ELV206" s="506" t="s">
        <v>345</v>
      </c>
      <c r="ELW206" s="506" t="s">
        <v>345</v>
      </c>
      <c r="ELX206" s="506" t="s">
        <v>345</v>
      </c>
      <c r="ELY206" s="506" t="s">
        <v>345</v>
      </c>
      <c r="ELZ206" s="506" t="s">
        <v>345</v>
      </c>
      <c r="EMA206" s="506" t="s">
        <v>345</v>
      </c>
      <c r="EMB206" s="506" t="s">
        <v>345</v>
      </c>
      <c r="EMC206" s="506" t="s">
        <v>345</v>
      </c>
      <c r="EMD206" s="506" t="s">
        <v>345</v>
      </c>
      <c r="EME206" s="506" t="s">
        <v>345</v>
      </c>
      <c r="EMF206" s="506" t="s">
        <v>345</v>
      </c>
      <c r="EMG206" s="506" t="s">
        <v>345</v>
      </c>
      <c r="EMH206" s="506" t="s">
        <v>345</v>
      </c>
      <c r="EMI206" s="506" t="s">
        <v>345</v>
      </c>
      <c r="EMJ206" s="506" t="s">
        <v>345</v>
      </c>
      <c r="EMK206" s="506" t="s">
        <v>345</v>
      </c>
      <c r="EML206" s="506" t="s">
        <v>345</v>
      </c>
      <c r="EMM206" s="506" t="s">
        <v>345</v>
      </c>
      <c r="EMN206" s="506" t="s">
        <v>345</v>
      </c>
      <c r="EMO206" s="506" t="s">
        <v>345</v>
      </c>
      <c r="EMP206" s="506" t="s">
        <v>345</v>
      </c>
      <c r="EMQ206" s="506" t="s">
        <v>345</v>
      </c>
      <c r="EMR206" s="506" t="s">
        <v>345</v>
      </c>
      <c r="EMS206" s="506" t="s">
        <v>345</v>
      </c>
      <c r="EMT206" s="506" t="s">
        <v>345</v>
      </c>
      <c r="EMU206" s="506" t="s">
        <v>345</v>
      </c>
      <c r="EMV206" s="506" t="s">
        <v>345</v>
      </c>
      <c r="EMW206" s="506" t="s">
        <v>345</v>
      </c>
      <c r="EMX206" s="506" t="s">
        <v>345</v>
      </c>
      <c r="EMY206" s="506" t="s">
        <v>345</v>
      </c>
      <c r="EMZ206" s="506" t="s">
        <v>345</v>
      </c>
      <c r="ENA206" s="506" t="s">
        <v>345</v>
      </c>
      <c r="ENB206" s="506" t="s">
        <v>345</v>
      </c>
      <c r="ENC206" s="506" t="s">
        <v>345</v>
      </c>
      <c r="END206" s="506" t="s">
        <v>345</v>
      </c>
      <c r="ENE206" s="506" t="s">
        <v>345</v>
      </c>
      <c r="ENF206" s="506" t="s">
        <v>345</v>
      </c>
      <c r="ENG206" s="506" t="s">
        <v>345</v>
      </c>
      <c r="ENH206" s="506" t="s">
        <v>345</v>
      </c>
      <c r="ENI206" s="506" t="s">
        <v>345</v>
      </c>
      <c r="ENJ206" s="506" t="s">
        <v>345</v>
      </c>
      <c r="ENK206" s="506" t="s">
        <v>345</v>
      </c>
      <c r="ENL206" s="506" t="s">
        <v>345</v>
      </c>
      <c r="ENM206" s="506" t="s">
        <v>345</v>
      </c>
      <c r="ENN206" s="506" t="s">
        <v>345</v>
      </c>
      <c r="ENO206" s="506" t="s">
        <v>345</v>
      </c>
      <c r="ENP206" s="506" t="s">
        <v>345</v>
      </c>
      <c r="ENQ206" s="506" t="s">
        <v>345</v>
      </c>
      <c r="ENR206" s="506" t="s">
        <v>345</v>
      </c>
      <c r="ENS206" s="506" t="s">
        <v>345</v>
      </c>
      <c r="ENT206" s="506" t="s">
        <v>345</v>
      </c>
      <c r="ENU206" s="506" t="s">
        <v>345</v>
      </c>
      <c r="ENV206" s="506" t="s">
        <v>345</v>
      </c>
      <c r="ENW206" s="506" t="s">
        <v>345</v>
      </c>
      <c r="ENX206" s="506" t="s">
        <v>345</v>
      </c>
      <c r="ENY206" s="506" t="s">
        <v>345</v>
      </c>
      <c r="ENZ206" s="506" t="s">
        <v>345</v>
      </c>
      <c r="EOA206" s="506" t="s">
        <v>345</v>
      </c>
      <c r="EOB206" s="506" t="s">
        <v>345</v>
      </c>
      <c r="EOC206" s="506" t="s">
        <v>345</v>
      </c>
      <c r="EOD206" s="506" t="s">
        <v>345</v>
      </c>
      <c r="EOE206" s="506" t="s">
        <v>345</v>
      </c>
      <c r="EOF206" s="506" t="s">
        <v>345</v>
      </c>
      <c r="EOG206" s="506" t="s">
        <v>345</v>
      </c>
      <c r="EOH206" s="506" t="s">
        <v>345</v>
      </c>
      <c r="EOI206" s="506" t="s">
        <v>345</v>
      </c>
      <c r="EOJ206" s="506" t="s">
        <v>345</v>
      </c>
      <c r="EOK206" s="506" t="s">
        <v>345</v>
      </c>
      <c r="EOL206" s="506" t="s">
        <v>345</v>
      </c>
      <c r="EOM206" s="506" t="s">
        <v>345</v>
      </c>
      <c r="EON206" s="506" t="s">
        <v>345</v>
      </c>
      <c r="EOO206" s="506" t="s">
        <v>345</v>
      </c>
      <c r="EOP206" s="506" t="s">
        <v>345</v>
      </c>
      <c r="EOQ206" s="506" t="s">
        <v>345</v>
      </c>
      <c r="EOR206" s="506" t="s">
        <v>345</v>
      </c>
      <c r="EOS206" s="506" t="s">
        <v>345</v>
      </c>
      <c r="EOT206" s="506" t="s">
        <v>345</v>
      </c>
      <c r="EOU206" s="506" t="s">
        <v>345</v>
      </c>
      <c r="EOV206" s="506" t="s">
        <v>345</v>
      </c>
      <c r="EOW206" s="506" t="s">
        <v>345</v>
      </c>
      <c r="EOX206" s="506" t="s">
        <v>345</v>
      </c>
      <c r="EOY206" s="506" t="s">
        <v>345</v>
      </c>
      <c r="EOZ206" s="506" t="s">
        <v>345</v>
      </c>
      <c r="EPA206" s="506" t="s">
        <v>345</v>
      </c>
      <c r="EPB206" s="506" t="s">
        <v>345</v>
      </c>
      <c r="EPC206" s="506" t="s">
        <v>345</v>
      </c>
      <c r="EPD206" s="506" t="s">
        <v>345</v>
      </c>
      <c r="EPE206" s="506" t="s">
        <v>345</v>
      </c>
      <c r="EPF206" s="506" t="s">
        <v>345</v>
      </c>
      <c r="EPG206" s="506" t="s">
        <v>345</v>
      </c>
      <c r="EPH206" s="506" t="s">
        <v>345</v>
      </c>
      <c r="EPI206" s="506" t="s">
        <v>345</v>
      </c>
      <c r="EPJ206" s="506" t="s">
        <v>345</v>
      </c>
      <c r="EPK206" s="506" t="s">
        <v>345</v>
      </c>
      <c r="EPL206" s="506" t="s">
        <v>345</v>
      </c>
      <c r="EPM206" s="506" t="s">
        <v>345</v>
      </c>
      <c r="EPN206" s="506" t="s">
        <v>345</v>
      </c>
      <c r="EPO206" s="506" t="s">
        <v>345</v>
      </c>
      <c r="EPP206" s="506" t="s">
        <v>345</v>
      </c>
      <c r="EPQ206" s="506" t="s">
        <v>345</v>
      </c>
      <c r="EPR206" s="506" t="s">
        <v>345</v>
      </c>
      <c r="EPS206" s="506" t="s">
        <v>345</v>
      </c>
      <c r="EPT206" s="506" t="s">
        <v>345</v>
      </c>
      <c r="EPU206" s="506" t="s">
        <v>345</v>
      </c>
      <c r="EPV206" s="506" t="s">
        <v>345</v>
      </c>
      <c r="EPW206" s="506" t="s">
        <v>345</v>
      </c>
      <c r="EPX206" s="506" t="s">
        <v>345</v>
      </c>
      <c r="EPY206" s="506" t="s">
        <v>345</v>
      </c>
      <c r="EPZ206" s="506" t="s">
        <v>345</v>
      </c>
      <c r="EQA206" s="506" t="s">
        <v>345</v>
      </c>
      <c r="EQB206" s="506" t="s">
        <v>345</v>
      </c>
      <c r="EQC206" s="506" t="s">
        <v>345</v>
      </c>
      <c r="EQD206" s="506" t="s">
        <v>345</v>
      </c>
      <c r="EQE206" s="506" t="s">
        <v>345</v>
      </c>
      <c r="EQF206" s="506" t="s">
        <v>345</v>
      </c>
      <c r="EQG206" s="506" t="s">
        <v>345</v>
      </c>
      <c r="EQH206" s="506" t="s">
        <v>345</v>
      </c>
      <c r="EQI206" s="506" t="s">
        <v>345</v>
      </c>
      <c r="EQJ206" s="506" t="s">
        <v>345</v>
      </c>
      <c r="EQK206" s="506" t="s">
        <v>345</v>
      </c>
      <c r="EQL206" s="506" t="s">
        <v>345</v>
      </c>
      <c r="EQM206" s="506" t="s">
        <v>345</v>
      </c>
      <c r="EQN206" s="506" t="s">
        <v>345</v>
      </c>
      <c r="EQO206" s="506" t="s">
        <v>345</v>
      </c>
      <c r="EQP206" s="506" t="s">
        <v>345</v>
      </c>
      <c r="EQQ206" s="506" t="s">
        <v>345</v>
      </c>
      <c r="EQR206" s="506" t="s">
        <v>345</v>
      </c>
      <c r="EQS206" s="506" t="s">
        <v>345</v>
      </c>
      <c r="EQT206" s="506" t="s">
        <v>345</v>
      </c>
      <c r="EQU206" s="506" t="s">
        <v>345</v>
      </c>
      <c r="EQV206" s="506" t="s">
        <v>345</v>
      </c>
      <c r="EQW206" s="506" t="s">
        <v>345</v>
      </c>
      <c r="EQX206" s="506" t="s">
        <v>345</v>
      </c>
      <c r="EQY206" s="506" t="s">
        <v>345</v>
      </c>
      <c r="EQZ206" s="506" t="s">
        <v>345</v>
      </c>
      <c r="ERA206" s="506" t="s">
        <v>345</v>
      </c>
      <c r="ERB206" s="506" t="s">
        <v>345</v>
      </c>
      <c r="ERC206" s="506" t="s">
        <v>345</v>
      </c>
      <c r="ERD206" s="506" t="s">
        <v>345</v>
      </c>
      <c r="ERE206" s="506" t="s">
        <v>345</v>
      </c>
      <c r="ERF206" s="506" t="s">
        <v>345</v>
      </c>
      <c r="ERG206" s="506" t="s">
        <v>345</v>
      </c>
      <c r="ERH206" s="506" t="s">
        <v>345</v>
      </c>
      <c r="ERI206" s="506" t="s">
        <v>345</v>
      </c>
      <c r="ERJ206" s="506" t="s">
        <v>345</v>
      </c>
      <c r="ERK206" s="506" t="s">
        <v>345</v>
      </c>
      <c r="ERL206" s="506" t="s">
        <v>345</v>
      </c>
      <c r="ERM206" s="506" t="s">
        <v>345</v>
      </c>
      <c r="ERN206" s="506" t="s">
        <v>345</v>
      </c>
      <c r="ERO206" s="506" t="s">
        <v>345</v>
      </c>
      <c r="ERP206" s="506" t="s">
        <v>345</v>
      </c>
      <c r="ERQ206" s="506" t="s">
        <v>345</v>
      </c>
      <c r="ERR206" s="506" t="s">
        <v>345</v>
      </c>
      <c r="ERS206" s="506" t="s">
        <v>345</v>
      </c>
      <c r="ERT206" s="506" t="s">
        <v>345</v>
      </c>
      <c r="ERU206" s="506" t="s">
        <v>345</v>
      </c>
      <c r="ERV206" s="506" t="s">
        <v>345</v>
      </c>
      <c r="ERW206" s="506" t="s">
        <v>345</v>
      </c>
      <c r="ERX206" s="506" t="s">
        <v>345</v>
      </c>
      <c r="ERY206" s="506" t="s">
        <v>345</v>
      </c>
      <c r="ERZ206" s="506" t="s">
        <v>345</v>
      </c>
      <c r="ESA206" s="506" t="s">
        <v>345</v>
      </c>
      <c r="ESB206" s="506" t="s">
        <v>345</v>
      </c>
      <c r="ESC206" s="506" t="s">
        <v>345</v>
      </c>
      <c r="ESD206" s="506" t="s">
        <v>345</v>
      </c>
      <c r="ESE206" s="506" t="s">
        <v>345</v>
      </c>
      <c r="ESF206" s="506" t="s">
        <v>345</v>
      </c>
      <c r="ESG206" s="506" t="s">
        <v>345</v>
      </c>
      <c r="ESH206" s="506" t="s">
        <v>345</v>
      </c>
      <c r="ESI206" s="506" t="s">
        <v>345</v>
      </c>
      <c r="ESJ206" s="506" t="s">
        <v>345</v>
      </c>
      <c r="ESK206" s="506" t="s">
        <v>345</v>
      </c>
      <c r="ESL206" s="506" t="s">
        <v>345</v>
      </c>
      <c r="ESM206" s="506" t="s">
        <v>345</v>
      </c>
      <c r="ESN206" s="506" t="s">
        <v>345</v>
      </c>
      <c r="ESO206" s="506" t="s">
        <v>345</v>
      </c>
      <c r="ESP206" s="506" t="s">
        <v>345</v>
      </c>
      <c r="ESQ206" s="506" t="s">
        <v>345</v>
      </c>
      <c r="ESR206" s="506" t="s">
        <v>345</v>
      </c>
      <c r="ESS206" s="506" t="s">
        <v>345</v>
      </c>
      <c r="EST206" s="506" t="s">
        <v>345</v>
      </c>
      <c r="ESU206" s="506" t="s">
        <v>345</v>
      </c>
      <c r="ESV206" s="506" t="s">
        <v>345</v>
      </c>
      <c r="ESW206" s="506" t="s">
        <v>345</v>
      </c>
      <c r="ESX206" s="506" t="s">
        <v>345</v>
      </c>
      <c r="ESY206" s="506" t="s">
        <v>345</v>
      </c>
      <c r="ESZ206" s="506" t="s">
        <v>345</v>
      </c>
      <c r="ETA206" s="506" t="s">
        <v>345</v>
      </c>
      <c r="ETB206" s="506" t="s">
        <v>345</v>
      </c>
      <c r="ETC206" s="506" t="s">
        <v>345</v>
      </c>
      <c r="ETD206" s="506" t="s">
        <v>345</v>
      </c>
      <c r="ETE206" s="506" t="s">
        <v>345</v>
      </c>
      <c r="ETF206" s="506" t="s">
        <v>345</v>
      </c>
      <c r="ETG206" s="506" t="s">
        <v>345</v>
      </c>
      <c r="ETH206" s="506" t="s">
        <v>345</v>
      </c>
      <c r="ETI206" s="506" t="s">
        <v>345</v>
      </c>
      <c r="ETJ206" s="506" t="s">
        <v>345</v>
      </c>
      <c r="ETK206" s="506" t="s">
        <v>345</v>
      </c>
      <c r="ETL206" s="506" t="s">
        <v>345</v>
      </c>
      <c r="ETM206" s="506" t="s">
        <v>345</v>
      </c>
      <c r="ETN206" s="506" t="s">
        <v>345</v>
      </c>
      <c r="ETO206" s="506" t="s">
        <v>345</v>
      </c>
      <c r="ETP206" s="506" t="s">
        <v>345</v>
      </c>
      <c r="ETQ206" s="506" t="s">
        <v>345</v>
      </c>
      <c r="ETR206" s="506" t="s">
        <v>345</v>
      </c>
      <c r="ETS206" s="506" t="s">
        <v>345</v>
      </c>
      <c r="ETT206" s="506" t="s">
        <v>345</v>
      </c>
      <c r="ETU206" s="506" t="s">
        <v>345</v>
      </c>
      <c r="ETV206" s="506" t="s">
        <v>345</v>
      </c>
      <c r="ETW206" s="506" t="s">
        <v>345</v>
      </c>
      <c r="ETX206" s="506" t="s">
        <v>345</v>
      </c>
      <c r="ETY206" s="506" t="s">
        <v>345</v>
      </c>
      <c r="ETZ206" s="506" t="s">
        <v>345</v>
      </c>
      <c r="EUA206" s="506" t="s">
        <v>345</v>
      </c>
      <c r="EUB206" s="506" t="s">
        <v>345</v>
      </c>
      <c r="EUC206" s="506" t="s">
        <v>345</v>
      </c>
      <c r="EUD206" s="506" t="s">
        <v>345</v>
      </c>
      <c r="EUE206" s="506" t="s">
        <v>345</v>
      </c>
      <c r="EUF206" s="506" t="s">
        <v>345</v>
      </c>
      <c r="EUG206" s="506" t="s">
        <v>345</v>
      </c>
      <c r="EUH206" s="506" t="s">
        <v>345</v>
      </c>
      <c r="EUI206" s="506" t="s">
        <v>345</v>
      </c>
      <c r="EUJ206" s="506" t="s">
        <v>345</v>
      </c>
      <c r="EUK206" s="506" t="s">
        <v>345</v>
      </c>
      <c r="EUL206" s="506" t="s">
        <v>345</v>
      </c>
      <c r="EUM206" s="506" t="s">
        <v>345</v>
      </c>
      <c r="EUN206" s="506" t="s">
        <v>345</v>
      </c>
      <c r="EUO206" s="506" t="s">
        <v>345</v>
      </c>
      <c r="EUP206" s="506" t="s">
        <v>345</v>
      </c>
      <c r="EUQ206" s="506" t="s">
        <v>345</v>
      </c>
      <c r="EUR206" s="506" t="s">
        <v>345</v>
      </c>
      <c r="EUS206" s="506" t="s">
        <v>345</v>
      </c>
      <c r="EUT206" s="506" t="s">
        <v>345</v>
      </c>
      <c r="EUU206" s="506" t="s">
        <v>345</v>
      </c>
      <c r="EUV206" s="506" t="s">
        <v>345</v>
      </c>
      <c r="EUW206" s="506" t="s">
        <v>345</v>
      </c>
      <c r="EUX206" s="506" t="s">
        <v>345</v>
      </c>
      <c r="EUY206" s="506" t="s">
        <v>345</v>
      </c>
      <c r="EUZ206" s="506" t="s">
        <v>345</v>
      </c>
      <c r="EVA206" s="506" t="s">
        <v>345</v>
      </c>
      <c r="EVB206" s="506" t="s">
        <v>345</v>
      </c>
      <c r="EVC206" s="506" t="s">
        <v>345</v>
      </c>
      <c r="EVD206" s="506" t="s">
        <v>345</v>
      </c>
      <c r="EVE206" s="506" t="s">
        <v>345</v>
      </c>
      <c r="EVF206" s="506" t="s">
        <v>345</v>
      </c>
      <c r="EVG206" s="506" t="s">
        <v>345</v>
      </c>
      <c r="EVH206" s="506" t="s">
        <v>345</v>
      </c>
      <c r="EVI206" s="506" t="s">
        <v>345</v>
      </c>
      <c r="EVJ206" s="506" t="s">
        <v>345</v>
      </c>
      <c r="EVK206" s="506" t="s">
        <v>345</v>
      </c>
      <c r="EVL206" s="506" t="s">
        <v>345</v>
      </c>
      <c r="EVM206" s="506" t="s">
        <v>345</v>
      </c>
      <c r="EVN206" s="506" t="s">
        <v>345</v>
      </c>
      <c r="EVO206" s="506" t="s">
        <v>345</v>
      </c>
      <c r="EVP206" s="506" t="s">
        <v>345</v>
      </c>
      <c r="EVQ206" s="506" t="s">
        <v>345</v>
      </c>
      <c r="EVR206" s="506" t="s">
        <v>345</v>
      </c>
      <c r="EVS206" s="506" t="s">
        <v>345</v>
      </c>
      <c r="EVT206" s="506" t="s">
        <v>345</v>
      </c>
      <c r="EVU206" s="506" t="s">
        <v>345</v>
      </c>
      <c r="EVV206" s="506" t="s">
        <v>345</v>
      </c>
      <c r="EVW206" s="506" t="s">
        <v>345</v>
      </c>
      <c r="EVX206" s="506" t="s">
        <v>345</v>
      </c>
      <c r="EVY206" s="506" t="s">
        <v>345</v>
      </c>
      <c r="EVZ206" s="506" t="s">
        <v>345</v>
      </c>
      <c r="EWA206" s="506" t="s">
        <v>345</v>
      </c>
      <c r="EWB206" s="506" t="s">
        <v>345</v>
      </c>
      <c r="EWC206" s="506" t="s">
        <v>345</v>
      </c>
      <c r="EWD206" s="506" t="s">
        <v>345</v>
      </c>
      <c r="EWE206" s="506" t="s">
        <v>345</v>
      </c>
      <c r="EWF206" s="506" t="s">
        <v>345</v>
      </c>
      <c r="EWG206" s="506" t="s">
        <v>345</v>
      </c>
      <c r="EWH206" s="506" t="s">
        <v>345</v>
      </c>
      <c r="EWI206" s="506" t="s">
        <v>345</v>
      </c>
      <c r="EWJ206" s="506" t="s">
        <v>345</v>
      </c>
      <c r="EWK206" s="506" t="s">
        <v>345</v>
      </c>
      <c r="EWL206" s="506" t="s">
        <v>345</v>
      </c>
      <c r="EWM206" s="506" t="s">
        <v>345</v>
      </c>
      <c r="EWN206" s="506" t="s">
        <v>345</v>
      </c>
      <c r="EWO206" s="506" t="s">
        <v>345</v>
      </c>
      <c r="EWP206" s="506" t="s">
        <v>345</v>
      </c>
      <c r="EWQ206" s="506" t="s">
        <v>345</v>
      </c>
      <c r="EWR206" s="506" t="s">
        <v>345</v>
      </c>
      <c r="EWS206" s="506" t="s">
        <v>345</v>
      </c>
      <c r="EWT206" s="506" t="s">
        <v>345</v>
      </c>
      <c r="EWU206" s="506" t="s">
        <v>345</v>
      </c>
      <c r="EWV206" s="506" t="s">
        <v>345</v>
      </c>
      <c r="EWW206" s="506" t="s">
        <v>345</v>
      </c>
      <c r="EWX206" s="506" t="s">
        <v>345</v>
      </c>
      <c r="EWY206" s="506" t="s">
        <v>345</v>
      </c>
      <c r="EWZ206" s="506" t="s">
        <v>345</v>
      </c>
      <c r="EXA206" s="506" t="s">
        <v>345</v>
      </c>
      <c r="EXB206" s="506" t="s">
        <v>345</v>
      </c>
      <c r="EXC206" s="506" t="s">
        <v>345</v>
      </c>
      <c r="EXD206" s="506" t="s">
        <v>345</v>
      </c>
      <c r="EXE206" s="506" t="s">
        <v>345</v>
      </c>
      <c r="EXF206" s="506" t="s">
        <v>345</v>
      </c>
      <c r="EXG206" s="506" t="s">
        <v>345</v>
      </c>
      <c r="EXH206" s="506" t="s">
        <v>345</v>
      </c>
      <c r="EXI206" s="506" t="s">
        <v>345</v>
      </c>
      <c r="EXJ206" s="506" t="s">
        <v>345</v>
      </c>
      <c r="EXK206" s="506" t="s">
        <v>345</v>
      </c>
      <c r="EXL206" s="506" t="s">
        <v>345</v>
      </c>
      <c r="EXM206" s="506" t="s">
        <v>345</v>
      </c>
      <c r="EXN206" s="506" t="s">
        <v>345</v>
      </c>
      <c r="EXO206" s="506" t="s">
        <v>345</v>
      </c>
      <c r="EXP206" s="506" t="s">
        <v>345</v>
      </c>
      <c r="EXQ206" s="506" t="s">
        <v>345</v>
      </c>
      <c r="EXR206" s="506" t="s">
        <v>345</v>
      </c>
      <c r="EXS206" s="506" t="s">
        <v>345</v>
      </c>
      <c r="EXT206" s="506" t="s">
        <v>345</v>
      </c>
      <c r="EXU206" s="506" t="s">
        <v>345</v>
      </c>
      <c r="EXV206" s="506" t="s">
        <v>345</v>
      </c>
      <c r="EXW206" s="506" t="s">
        <v>345</v>
      </c>
      <c r="EXX206" s="506" t="s">
        <v>345</v>
      </c>
      <c r="EXY206" s="506" t="s">
        <v>345</v>
      </c>
      <c r="EXZ206" s="506" t="s">
        <v>345</v>
      </c>
      <c r="EYA206" s="506" t="s">
        <v>345</v>
      </c>
      <c r="EYB206" s="506" t="s">
        <v>345</v>
      </c>
      <c r="EYC206" s="506" t="s">
        <v>345</v>
      </c>
      <c r="EYD206" s="506" t="s">
        <v>345</v>
      </c>
      <c r="EYE206" s="506" t="s">
        <v>345</v>
      </c>
      <c r="EYF206" s="506" t="s">
        <v>345</v>
      </c>
      <c r="EYG206" s="506" t="s">
        <v>345</v>
      </c>
      <c r="EYH206" s="506" t="s">
        <v>345</v>
      </c>
      <c r="EYI206" s="506" t="s">
        <v>345</v>
      </c>
      <c r="EYJ206" s="506" t="s">
        <v>345</v>
      </c>
      <c r="EYK206" s="506" t="s">
        <v>345</v>
      </c>
      <c r="EYL206" s="506" t="s">
        <v>345</v>
      </c>
      <c r="EYM206" s="506" t="s">
        <v>345</v>
      </c>
      <c r="EYN206" s="506" t="s">
        <v>345</v>
      </c>
      <c r="EYO206" s="506" t="s">
        <v>345</v>
      </c>
      <c r="EYP206" s="506" t="s">
        <v>345</v>
      </c>
      <c r="EYQ206" s="506" t="s">
        <v>345</v>
      </c>
      <c r="EYR206" s="506" t="s">
        <v>345</v>
      </c>
      <c r="EYS206" s="506" t="s">
        <v>345</v>
      </c>
      <c r="EYT206" s="506" t="s">
        <v>345</v>
      </c>
      <c r="EYU206" s="506" t="s">
        <v>345</v>
      </c>
      <c r="EYV206" s="506" t="s">
        <v>345</v>
      </c>
      <c r="EYW206" s="506" t="s">
        <v>345</v>
      </c>
      <c r="EYX206" s="506" t="s">
        <v>345</v>
      </c>
      <c r="EYY206" s="506" t="s">
        <v>345</v>
      </c>
      <c r="EYZ206" s="506" t="s">
        <v>345</v>
      </c>
      <c r="EZA206" s="506" t="s">
        <v>345</v>
      </c>
      <c r="EZB206" s="506" t="s">
        <v>345</v>
      </c>
      <c r="EZC206" s="506" t="s">
        <v>345</v>
      </c>
      <c r="EZD206" s="506" t="s">
        <v>345</v>
      </c>
      <c r="EZE206" s="506" t="s">
        <v>345</v>
      </c>
      <c r="EZF206" s="506" t="s">
        <v>345</v>
      </c>
      <c r="EZG206" s="506" t="s">
        <v>345</v>
      </c>
      <c r="EZH206" s="506" t="s">
        <v>345</v>
      </c>
      <c r="EZI206" s="506" t="s">
        <v>345</v>
      </c>
      <c r="EZJ206" s="506" t="s">
        <v>345</v>
      </c>
      <c r="EZK206" s="506" t="s">
        <v>345</v>
      </c>
      <c r="EZL206" s="506" t="s">
        <v>345</v>
      </c>
      <c r="EZM206" s="506" t="s">
        <v>345</v>
      </c>
      <c r="EZN206" s="506" t="s">
        <v>345</v>
      </c>
      <c r="EZO206" s="506" t="s">
        <v>345</v>
      </c>
      <c r="EZP206" s="506" t="s">
        <v>345</v>
      </c>
      <c r="EZQ206" s="506" t="s">
        <v>345</v>
      </c>
      <c r="EZR206" s="506" t="s">
        <v>345</v>
      </c>
      <c r="EZS206" s="506" t="s">
        <v>345</v>
      </c>
      <c r="EZT206" s="506" t="s">
        <v>345</v>
      </c>
      <c r="EZU206" s="506" t="s">
        <v>345</v>
      </c>
      <c r="EZV206" s="506" t="s">
        <v>345</v>
      </c>
      <c r="EZW206" s="506" t="s">
        <v>345</v>
      </c>
      <c r="EZX206" s="506" t="s">
        <v>345</v>
      </c>
      <c r="EZY206" s="506" t="s">
        <v>345</v>
      </c>
      <c r="EZZ206" s="506" t="s">
        <v>345</v>
      </c>
      <c r="FAA206" s="506" t="s">
        <v>345</v>
      </c>
      <c r="FAB206" s="506" t="s">
        <v>345</v>
      </c>
      <c r="FAC206" s="506" t="s">
        <v>345</v>
      </c>
      <c r="FAD206" s="506" t="s">
        <v>345</v>
      </c>
      <c r="FAE206" s="506" t="s">
        <v>345</v>
      </c>
      <c r="FAF206" s="506" t="s">
        <v>345</v>
      </c>
      <c r="FAG206" s="506" t="s">
        <v>345</v>
      </c>
      <c r="FAH206" s="506" t="s">
        <v>345</v>
      </c>
      <c r="FAI206" s="506" t="s">
        <v>345</v>
      </c>
      <c r="FAJ206" s="506" t="s">
        <v>345</v>
      </c>
      <c r="FAK206" s="506" t="s">
        <v>345</v>
      </c>
      <c r="FAL206" s="506" t="s">
        <v>345</v>
      </c>
      <c r="FAM206" s="506" t="s">
        <v>345</v>
      </c>
      <c r="FAN206" s="506" t="s">
        <v>345</v>
      </c>
      <c r="FAO206" s="506" t="s">
        <v>345</v>
      </c>
      <c r="FAP206" s="506" t="s">
        <v>345</v>
      </c>
      <c r="FAQ206" s="506" t="s">
        <v>345</v>
      </c>
      <c r="FAR206" s="506" t="s">
        <v>345</v>
      </c>
      <c r="FAS206" s="506" t="s">
        <v>345</v>
      </c>
      <c r="FAT206" s="506" t="s">
        <v>345</v>
      </c>
      <c r="FAU206" s="506" t="s">
        <v>345</v>
      </c>
      <c r="FAV206" s="506" t="s">
        <v>345</v>
      </c>
      <c r="FAW206" s="506" t="s">
        <v>345</v>
      </c>
      <c r="FAX206" s="506" t="s">
        <v>345</v>
      </c>
      <c r="FAY206" s="506" t="s">
        <v>345</v>
      </c>
      <c r="FAZ206" s="506" t="s">
        <v>345</v>
      </c>
      <c r="FBA206" s="506" t="s">
        <v>345</v>
      </c>
      <c r="FBB206" s="506" t="s">
        <v>345</v>
      </c>
      <c r="FBC206" s="506" t="s">
        <v>345</v>
      </c>
      <c r="FBD206" s="506" t="s">
        <v>345</v>
      </c>
      <c r="FBE206" s="506" t="s">
        <v>345</v>
      </c>
      <c r="FBF206" s="506" t="s">
        <v>345</v>
      </c>
      <c r="FBG206" s="506" t="s">
        <v>345</v>
      </c>
      <c r="FBH206" s="506" t="s">
        <v>345</v>
      </c>
      <c r="FBI206" s="506" t="s">
        <v>345</v>
      </c>
      <c r="FBJ206" s="506" t="s">
        <v>345</v>
      </c>
      <c r="FBK206" s="506" t="s">
        <v>345</v>
      </c>
      <c r="FBL206" s="506" t="s">
        <v>345</v>
      </c>
      <c r="FBM206" s="506" t="s">
        <v>345</v>
      </c>
      <c r="FBN206" s="506" t="s">
        <v>345</v>
      </c>
      <c r="FBO206" s="506" t="s">
        <v>345</v>
      </c>
      <c r="FBP206" s="506" t="s">
        <v>345</v>
      </c>
      <c r="FBQ206" s="506" t="s">
        <v>345</v>
      </c>
      <c r="FBR206" s="506" t="s">
        <v>345</v>
      </c>
      <c r="FBS206" s="506" t="s">
        <v>345</v>
      </c>
      <c r="FBT206" s="506" t="s">
        <v>345</v>
      </c>
      <c r="FBU206" s="506" t="s">
        <v>345</v>
      </c>
      <c r="FBV206" s="506" t="s">
        <v>345</v>
      </c>
      <c r="FBW206" s="506" t="s">
        <v>345</v>
      </c>
      <c r="FBX206" s="506" t="s">
        <v>345</v>
      </c>
      <c r="FBY206" s="506" t="s">
        <v>345</v>
      </c>
      <c r="FBZ206" s="506" t="s">
        <v>345</v>
      </c>
      <c r="FCA206" s="506" t="s">
        <v>345</v>
      </c>
      <c r="FCB206" s="506" t="s">
        <v>345</v>
      </c>
      <c r="FCC206" s="506" t="s">
        <v>345</v>
      </c>
      <c r="FCD206" s="506" t="s">
        <v>345</v>
      </c>
      <c r="FCE206" s="506" t="s">
        <v>345</v>
      </c>
      <c r="FCF206" s="506" t="s">
        <v>345</v>
      </c>
      <c r="FCG206" s="506" t="s">
        <v>345</v>
      </c>
      <c r="FCH206" s="506" t="s">
        <v>345</v>
      </c>
      <c r="FCI206" s="506" t="s">
        <v>345</v>
      </c>
      <c r="FCJ206" s="506" t="s">
        <v>345</v>
      </c>
      <c r="FCK206" s="506" t="s">
        <v>345</v>
      </c>
      <c r="FCL206" s="506" t="s">
        <v>345</v>
      </c>
      <c r="FCM206" s="506" t="s">
        <v>345</v>
      </c>
      <c r="FCN206" s="506" t="s">
        <v>345</v>
      </c>
      <c r="FCO206" s="506" t="s">
        <v>345</v>
      </c>
      <c r="FCP206" s="506" t="s">
        <v>345</v>
      </c>
      <c r="FCQ206" s="506" t="s">
        <v>345</v>
      </c>
      <c r="FCR206" s="506" t="s">
        <v>345</v>
      </c>
      <c r="FCS206" s="506" t="s">
        <v>345</v>
      </c>
      <c r="FCT206" s="506" t="s">
        <v>345</v>
      </c>
      <c r="FCU206" s="506" t="s">
        <v>345</v>
      </c>
      <c r="FCV206" s="506" t="s">
        <v>345</v>
      </c>
      <c r="FCW206" s="506" t="s">
        <v>345</v>
      </c>
      <c r="FCX206" s="506" t="s">
        <v>345</v>
      </c>
      <c r="FCY206" s="506" t="s">
        <v>345</v>
      </c>
      <c r="FCZ206" s="506" t="s">
        <v>345</v>
      </c>
      <c r="FDA206" s="506" t="s">
        <v>345</v>
      </c>
      <c r="FDB206" s="506" t="s">
        <v>345</v>
      </c>
      <c r="FDC206" s="506" t="s">
        <v>345</v>
      </c>
      <c r="FDD206" s="506" t="s">
        <v>345</v>
      </c>
      <c r="FDE206" s="506" t="s">
        <v>345</v>
      </c>
      <c r="FDF206" s="506" t="s">
        <v>345</v>
      </c>
      <c r="FDG206" s="506" t="s">
        <v>345</v>
      </c>
      <c r="FDH206" s="506" t="s">
        <v>345</v>
      </c>
      <c r="FDI206" s="506" t="s">
        <v>345</v>
      </c>
      <c r="FDJ206" s="506" t="s">
        <v>345</v>
      </c>
      <c r="FDK206" s="506" t="s">
        <v>345</v>
      </c>
      <c r="FDL206" s="506" t="s">
        <v>345</v>
      </c>
      <c r="FDM206" s="506" t="s">
        <v>345</v>
      </c>
      <c r="FDN206" s="506" t="s">
        <v>345</v>
      </c>
      <c r="FDO206" s="506" t="s">
        <v>345</v>
      </c>
      <c r="FDP206" s="506" t="s">
        <v>345</v>
      </c>
      <c r="FDQ206" s="506" t="s">
        <v>345</v>
      </c>
      <c r="FDR206" s="506" t="s">
        <v>345</v>
      </c>
      <c r="FDS206" s="506" t="s">
        <v>345</v>
      </c>
      <c r="FDT206" s="506" t="s">
        <v>345</v>
      </c>
      <c r="FDU206" s="506" t="s">
        <v>345</v>
      </c>
      <c r="FDV206" s="506" t="s">
        <v>345</v>
      </c>
      <c r="FDW206" s="506" t="s">
        <v>345</v>
      </c>
      <c r="FDX206" s="506" t="s">
        <v>345</v>
      </c>
      <c r="FDY206" s="506" t="s">
        <v>345</v>
      </c>
      <c r="FDZ206" s="506" t="s">
        <v>345</v>
      </c>
      <c r="FEA206" s="506" t="s">
        <v>345</v>
      </c>
      <c r="FEB206" s="506" t="s">
        <v>345</v>
      </c>
      <c r="FEC206" s="506" t="s">
        <v>345</v>
      </c>
      <c r="FED206" s="506" t="s">
        <v>345</v>
      </c>
      <c r="FEE206" s="506" t="s">
        <v>345</v>
      </c>
      <c r="FEF206" s="506" t="s">
        <v>345</v>
      </c>
      <c r="FEG206" s="506" t="s">
        <v>345</v>
      </c>
      <c r="FEH206" s="506" t="s">
        <v>345</v>
      </c>
      <c r="FEI206" s="506" t="s">
        <v>345</v>
      </c>
      <c r="FEJ206" s="506" t="s">
        <v>345</v>
      </c>
      <c r="FEK206" s="506" t="s">
        <v>345</v>
      </c>
      <c r="FEL206" s="506" t="s">
        <v>345</v>
      </c>
      <c r="FEM206" s="506" t="s">
        <v>345</v>
      </c>
      <c r="FEN206" s="506" t="s">
        <v>345</v>
      </c>
      <c r="FEO206" s="506" t="s">
        <v>345</v>
      </c>
      <c r="FEP206" s="506" t="s">
        <v>345</v>
      </c>
      <c r="FEQ206" s="506" t="s">
        <v>345</v>
      </c>
      <c r="FER206" s="506" t="s">
        <v>345</v>
      </c>
      <c r="FES206" s="506" t="s">
        <v>345</v>
      </c>
      <c r="FET206" s="506" t="s">
        <v>345</v>
      </c>
      <c r="FEU206" s="506" t="s">
        <v>345</v>
      </c>
      <c r="FEV206" s="506" t="s">
        <v>345</v>
      </c>
      <c r="FEW206" s="506" t="s">
        <v>345</v>
      </c>
      <c r="FEX206" s="506" t="s">
        <v>345</v>
      </c>
      <c r="FEY206" s="506" t="s">
        <v>345</v>
      </c>
      <c r="FEZ206" s="506" t="s">
        <v>345</v>
      </c>
      <c r="FFA206" s="506" t="s">
        <v>345</v>
      </c>
      <c r="FFB206" s="506" t="s">
        <v>345</v>
      </c>
      <c r="FFC206" s="506" t="s">
        <v>345</v>
      </c>
      <c r="FFD206" s="506" t="s">
        <v>345</v>
      </c>
      <c r="FFE206" s="506" t="s">
        <v>345</v>
      </c>
      <c r="FFF206" s="506" t="s">
        <v>345</v>
      </c>
      <c r="FFG206" s="506" t="s">
        <v>345</v>
      </c>
      <c r="FFH206" s="506" t="s">
        <v>345</v>
      </c>
      <c r="FFI206" s="506" t="s">
        <v>345</v>
      </c>
      <c r="FFJ206" s="506" t="s">
        <v>345</v>
      </c>
      <c r="FFK206" s="506" t="s">
        <v>345</v>
      </c>
      <c r="FFL206" s="506" t="s">
        <v>345</v>
      </c>
      <c r="FFM206" s="506" t="s">
        <v>345</v>
      </c>
      <c r="FFN206" s="506" t="s">
        <v>345</v>
      </c>
      <c r="FFO206" s="506" t="s">
        <v>345</v>
      </c>
      <c r="FFP206" s="506" t="s">
        <v>345</v>
      </c>
      <c r="FFQ206" s="506" t="s">
        <v>345</v>
      </c>
      <c r="FFR206" s="506" t="s">
        <v>345</v>
      </c>
      <c r="FFS206" s="506" t="s">
        <v>345</v>
      </c>
      <c r="FFT206" s="506" t="s">
        <v>345</v>
      </c>
      <c r="FFU206" s="506" t="s">
        <v>345</v>
      </c>
      <c r="FFV206" s="506" t="s">
        <v>345</v>
      </c>
      <c r="FFW206" s="506" t="s">
        <v>345</v>
      </c>
      <c r="FFX206" s="506" t="s">
        <v>345</v>
      </c>
      <c r="FFY206" s="506" t="s">
        <v>345</v>
      </c>
      <c r="FFZ206" s="506" t="s">
        <v>345</v>
      </c>
      <c r="FGA206" s="506" t="s">
        <v>345</v>
      </c>
      <c r="FGB206" s="506" t="s">
        <v>345</v>
      </c>
      <c r="FGC206" s="506" t="s">
        <v>345</v>
      </c>
      <c r="FGD206" s="506" t="s">
        <v>345</v>
      </c>
      <c r="FGE206" s="506" t="s">
        <v>345</v>
      </c>
      <c r="FGF206" s="506" t="s">
        <v>345</v>
      </c>
      <c r="FGG206" s="506" t="s">
        <v>345</v>
      </c>
      <c r="FGH206" s="506" t="s">
        <v>345</v>
      </c>
      <c r="FGI206" s="506" t="s">
        <v>345</v>
      </c>
      <c r="FGJ206" s="506" t="s">
        <v>345</v>
      </c>
      <c r="FGK206" s="506" t="s">
        <v>345</v>
      </c>
      <c r="FGL206" s="506" t="s">
        <v>345</v>
      </c>
      <c r="FGM206" s="506" t="s">
        <v>345</v>
      </c>
      <c r="FGN206" s="506" t="s">
        <v>345</v>
      </c>
      <c r="FGO206" s="506" t="s">
        <v>345</v>
      </c>
      <c r="FGP206" s="506" t="s">
        <v>345</v>
      </c>
      <c r="FGQ206" s="506" t="s">
        <v>345</v>
      </c>
      <c r="FGR206" s="506" t="s">
        <v>345</v>
      </c>
      <c r="FGS206" s="506" t="s">
        <v>345</v>
      </c>
      <c r="FGT206" s="506" t="s">
        <v>345</v>
      </c>
      <c r="FGU206" s="506" t="s">
        <v>345</v>
      </c>
      <c r="FGV206" s="506" t="s">
        <v>345</v>
      </c>
      <c r="FGW206" s="506" t="s">
        <v>345</v>
      </c>
      <c r="FGX206" s="506" t="s">
        <v>345</v>
      </c>
      <c r="FGY206" s="506" t="s">
        <v>345</v>
      </c>
      <c r="FGZ206" s="506" t="s">
        <v>345</v>
      </c>
      <c r="FHA206" s="506" t="s">
        <v>345</v>
      </c>
      <c r="FHB206" s="506" t="s">
        <v>345</v>
      </c>
      <c r="FHC206" s="506" t="s">
        <v>345</v>
      </c>
      <c r="FHD206" s="506" t="s">
        <v>345</v>
      </c>
      <c r="FHE206" s="506" t="s">
        <v>345</v>
      </c>
      <c r="FHF206" s="506" t="s">
        <v>345</v>
      </c>
      <c r="FHG206" s="506" t="s">
        <v>345</v>
      </c>
      <c r="FHH206" s="506" t="s">
        <v>345</v>
      </c>
      <c r="FHI206" s="506" t="s">
        <v>345</v>
      </c>
      <c r="FHJ206" s="506" t="s">
        <v>345</v>
      </c>
      <c r="FHK206" s="506" t="s">
        <v>345</v>
      </c>
      <c r="FHL206" s="506" t="s">
        <v>345</v>
      </c>
      <c r="FHM206" s="506" t="s">
        <v>345</v>
      </c>
      <c r="FHN206" s="506" t="s">
        <v>345</v>
      </c>
      <c r="FHO206" s="506" t="s">
        <v>345</v>
      </c>
      <c r="FHP206" s="506" t="s">
        <v>345</v>
      </c>
      <c r="FHQ206" s="506" t="s">
        <v>345</v>
      </c>
      <c r="FHR206" s="506" t="s">
        <v>345</v>
      </c>
      <c r="FHS206" s="506" t="s">
        <v>345</v>
      </c>
      <c r="FHT206" s="506" t="s">
        <v>345</v>
      </c>
      <c r="FHU206" s="506" t="s">
        <v>345</v>
      </c>
      <c r="FHV206" s="506" t="s">
        <v>345</v>
      </c>
      <c r="FHW206" s="506" t="s">
        <v>345</v>
      </c>
      <c r="FHX206" s="506" t="s">
        <v>345</v>
      </c>
      <c r="FHY206" s="506" t="s">
        <v>345</v>
      </c>
      <c r="FHZ206" s="506" t="s">
        <v>345</v>
      </c>
      <c r="FIA206" s="506" t="s">
        <v>345</v>
      </c>
      <c r="FIB206" s="506" t="s">
        <v>345</v>
      </c>
      <c r="FIC206" s="506" t="s">
        <v>345</v>
      </c>
      <c r="FID206" s="506" t="s">
        <v>345</v>
      </c>
      <c r="FIE206" s="506" t="s">
        <v>345</v>
      </c>
      <c r="FIF206" s="506" t="s">
        <v>345</v>
      </c>
      <c r="FIG206" s="506" t="s">
        <v>345</v>
      </c>
      <c r="FIH206" s="506" t="s">
        <v>345</v>
      </c>
      <c r="FII206" s="506" t="s">
        <v>345</v>
      </c>
      <c r="FIJ206" s="506" t="s">
        <v>345</v>
      </c>
      <c r="FIK206" s="506" t="s">
        <v>345</v>
      </c>
      <c r="FIL206" s="506" t="s">
        <v>345</v>
      </c>
      <c r="FIM206" s="506" t="s">
        <v>345</v>
      </c>
      <c r="FIN206" s="506" t="s">
        <v>345</v>
      </c>
      <c r="FIO206" s="506" t="s">
        <v>345</v>
      </c>
      <c r="FIP206" s="506" t="s">
        <v>345</v>
      </c>
      <c r="FIQ206" s="506" t="s">
        <v>345</v>
      </c>
      <c r="FIR206" s="506" t="s">
        <v>345</v>
      </c>
      <c r="FIS206" s="506" t="s">
        <v>345</v>
      </c>
      <c r="FIT206" s="506" t="s">
        <v>345</v>
      </c>
      <c r="FIU206" s="506" t="s">
        <v>345</v>
      </c>
      <c r="FIV206" s="506" t="s">
        <v>345</v>
      </c>
      <c r="FIW206" s="506" t="s">
        <v>345</v>
      </c>
      <c r="FIX206" s="506" t="s">
        <v>345</v>
      </c>
      <c r="FIY206" s="506" t="s">
        <v>345</v>
      </c>
      <c r="FIZ206" s="506" t="s">
        <v>345</v>
      </c>
      <c r="FJA206" s="506" t="s">
        <v>345</v>
      </c>
      <c r="FJB206" s="506" t="s">
        <v>345</v>
      </c>
      <c r="FJC206" s="506" t="s">
        <v>345</v>
      </c>
      <c r="FJD206" s="506" t="s">
        <v>345</v>
      </c>
      <c r="FJE206" s="506" t="s">
        <v>345</v>
      </c>
      <c r="FJF206" s="506" t="s">
        <v>345</v>
      </c>
      <c r="FJG206" s="506" t="s">
        <v>345</v>
      </c>
      <c r="FJH206" s="506" t="s">
        <v>345</v>
      </c>
      <c r="FJI206" s="506" t="s">
        <v>345</v>
      </c>
      <c r="FJJ206" s="506" t="s">
        <v>345</v>
      </c>
      <c r="FJK206" s="506" t="s">
        <v>345</v>
      </c>
      <c r="FJL206" s="506" t="s">
        <v>345</v>
      </c>
      <c r="FJM206" s="506" t="s">
        <v>345</v>
      </c>
      <c r="FJN206" s="506" t="s">
        <v>345</v>
      </c>
      <c r="FJO206" s="506" t="s">
        <v>345</v>
      </c>
      <c r="FJP206" s="506" t="s">
        <v>345</v>
      </c>
      <c r="FJQ206" s="506" t="s">
        <v>345</v>
      </c>
      <c r="FJR206" s="506" t="s">
        <v>345</v>
      </c>
      <c r="FJS206" s="506" t="s">
        <v>345</v>
      </c>
      <c r="FJT206" s="506" t="s">
        <v>345</v>
      </c>
      <c r="FJU206" s="506" t="s">
        <v>345</v>
      </c>
      <c r="FJV206" s="506" t="s">
        <v>345</v>
      </c>
      <c r="FJW206" s="506" t="s">
        <v>345</v>
      </c>
      <c r="FJX206" s="506" t="s">
        <v>345</v>
      </c>
      <c r="FJY206" s="506" t="s">
        <v>345</v>
      </c>
      <c r="FJZ206" s="506" t="s">
        <v>345</v>
      </c>
      <c r="FKA206" s="506" t="s">
        <v>345</v>
      </c>
      <c r="FKB206" s="506" t="s">
        <v>345</v>
      </c>
      <c r="FKC206" s="506" t="s">
        <v>345</v>
      </c>
      <c r="FKD206" s="506" t="s">
        <v>345</v>
      </c>
      <c r="FKE206" s="506" t="s">
        <v>345</v>
      </c>
      <c r="FKF206" s="506" t="s">
        <v>345</v>
      </c>
      <c r="FKG206" s="506" t="s">
        <v>345</v>
      </c>
      <c r="FKH206" s="506" t="s">
        <v>345</v>
      </c>
      <c r="FKI206" s="506" t="s">
        <v>345</v>
      </c>
      <c r="FKJ206" s="506" t="s">
        <v>345</v>
      </c>
      <c r="FKK206" s="506" t="s">
        <v>345</v>
      </c>
      <c r="FKL206" s="506" t="s">
        <v>345</v>
      </c>
      <c r="FKM206" s="506" t="s">
        <v>345</v>
      </c>
      <c r="FKN206" s="506" t="s">
        <v>345</v>
      </c>
      <c r="FKO206" s="506" t="s">
        <v>345</v>
      </c>
      <c r="FKP206" s="506" t="s">
        <v>345</v>
      </c>
      <c r="FKQ206" s="506" t="s">
        <v>345</v>
      </c>
      <c r="FKR206" s="506" t="s">
        <v>345</v>
      </c>
      <c r="FKS206" s="506" t="s">
        <v>345</v>
      </c>
      <c r="FKT206" s="506" t="s">
        <v>345</v>
      </c>
      <c r="FKU206" s="506" t="s">
        <v>345</v>
      </c>
      <c r="FKV206" s="506" t="s">
        <v>345</v>
      </c>
      <c r="FKW206" s="506" t="s">
        <v>345</v>
      </c>
      <c r="FKX206" s="506" t="s">
        <v>345</v>
      </c>
      <c r="FKY206" s="506" t="s">
        <v>345</v>
      </c>
      <c r="FKZ206" s="506" t="s">
        <v>345</v>
      </c>
      <c r="FLA206" s="506" t="s">
        <v>345</v>
      </c>
      <c r="FLB206" s="506" t="s">
        <v>345</v>
      </c>
      <c r="FLC206" s="506" t="s">
        <v>345</v>
      </c>
      <c r="FLD206" s="506" t="s">
        <v>345</v>
      </c>
      <c r="FLE206" s="506" t="s">
        <v>345</v>
      </c>
      <c r="FLF206" s="506" t="s">
        <v>345</v>
      </c>
      <c r="FLG206" s="506" t="s">
        <v>345</v>
      </c>
      <c r="FLH206" s="506" t="s">
        <v>345</v>
      </c>
      <c r="FLI206" s="506" t="s">
        <v>345</v>
      </c>
      <c r="FLJ206" s="506" t="s">
        <v>345</v>
      </c>
      <c r="FLK206" s="506" t="s">
        <v>345</v>
      </c>
      <c r="FLL206" s="506" t="s">
        <v>345</v>
      </c>
      <c r="FLM206" s="506" t="s">
        <v>345</v>
      </c>
      <c r="FLN206" s="506" t="s">
        <v>345</v>
      </c>
      <c r="FLO206" s="506" t="s">
        <v>345</v>
      </c>
      <c r="FLP206" s="506" t="s">
        <v>345</v>
      </c>
      <c r="FLQ206" s="506" t="s">
        <v>345</v>
      </c>
      <c r="FLR206" s="506" t="s">
        <v>345</v>
      </c>
      <c r="FLS206" s="506" t="s">
        <v>345</v>
      </c>
      <c r="FLT206" s="506" t="s">
        <v>345</v>
      </c>
      <c r="FLU206" s="506" t="s">
        <v>345</v>
      </c>
      <c r="FLV206" s="506" t="s">
        <v>345</v>
      </c>
      <c r="FLW206" s="506" t="s">
        <v>345</v>
      </c>
      <c r="FLX206" s="506" t="s">
        <v>345</v>
      </c>
      <c r="FLY206" s="506" t="s">
        <v>345</v>
      </c>
      <c r="FLZ206" s="506" t="s">
        <v>345</v>
      </c>
      <c r="FMA206" s="506" t="s">
        <v>345</v>
      </c>
      <c r="FMB206" s="506" t="s">
        <v>345</v>
      </c>
      <c r="FMC206" s="506" t="s">
        <v>345</v>
      </c>
      <c r="FMD206" s="506" t="s">
        <v>345</v>
      </c>
      <c r="FME206" s="506" t="s">
        <v>345</v>
      </c>
      <c r="FMF206" s="506" t="s">
        <v>345</v>
      </c>
      <c r="FMG206" s="506" t="s">
        <v>345</v>
      </c>
      <c r="FMH206" s="506" t="s">
        <v>345</v>
      </c>
      <c r="FMI206" s="506" t="s">
        <v>345</v>
      </c>
      <c r="FMJ206" s="506" t="s">
        <v>345</v>
      </c>
      <c r="FMK206" s="506" t="s">
        <v>345</v>
      </c>
      <c r="FML206" s="506" t="s">
        <v>345</v>
      </c>
      <c r="FMM206" s="506" t="s">
        <v>345</v>
      </c>
      <c r="FMN206" s="506" t="s">
        <v>345</v>
      </c>
      <c r="FMO206" s="506" t="s">
        <v>345</v>
      </c>
      <c r="FMP206" s="506" t="s">
        <v>345</v>
      </c>
      <c r="FMQ206" s="506" t="s">
        <v>345</v>
      </c>
      <c r="FMR206" s="506" t="s">
        <v>345</v>
      </c>
      <c r="FMS206" s="506" t="s">
        <v>345</v>
      </c>
      <c r="FMT206" s="506" t="s">
        <v>345</v>
      </c>
      <c r="FMU206" s="506" t="s">
        <v>345</v>
      </c>
      <c r="FMV206" s="506" t="s">
        <v>345</v>
      </c>
      <c r="FMW206" s="506" t="s">
        <v>345</v>
      </c>
      <c r="FMX206" s="506" t="s">
        <v>345</v>
      </c>
      <c r="FMY206" s="506" t="s">
        <v>345</v>
      </c>
      <c r="FMZ206" s="506" t="s">
        <v>345</v>
      </c>
      <c r="FNA206" s="506" t="s">
        <v>345</v>
      </c>
      <c r="FNB206" s="506" t="s">
        <v>345</v>
      </c>
      <c r="FNC206" s="506" t="s">
        <v>345</v>
      </c>
      <c r="FND206" s="506" t="s">
        <v>345</v>
      </c>
      <c r="FNE206" s="506" t="s">
        <v>345</v>
      </c>
      <c r="FNF206" s="506" t="s">
        <v>345</v>
      </c>
      <c r="FNG206" s="506" t="s">
        <v>345</v>
      </c>
      <c r="FNH206" s="506" t="s">
        <v>345</v>
      </c>
      <c r="FNI206" s="506" t="s">
        <v>345</v>
      </c>
      <c r="FNJ206" s="506" t="s">
        <v>345</v>
      </c>
      <c r="FNK206" s="506" t="s">
        <v>345</v>
      </c>
      <c r="FNL206" s="506" t="s">
        <v>345</v>
      </c>
      <c r="FNM206" s="506" t="s">
        <v>345</v>
      </c>
      <c r="FNN206" s="506" t="s">
        <v>345</v>
      </c>
      <c r="FNO206" s="506" t="s">
        <v>345</v>
      </c>
      <c r="FNP206" s="506" t="s">
        <v>345</v>
      </c>
      <c r="FNQ206" s="506" t="s">
        <v>345</v>
      </c>
      <c r="FNR206" s="506" t="s">
        <v>345</v>
      </c>
      <c r="FNS206" s="506" t="s">
        <v>345</v>
      </c>
      <c r="FNT206" s="506" t="s">
        <v>345</v>
      </c>
      <c r="FNU206" s="506" t="s">
        <v>345</v>
      </c>
      <c r="FNV206" s="506" t="s">
        <v>345</v>
      </c>
      <c r="FNW206" s="506" t="s">
        <v>345</v>
      </c>
      <c r="FNX206" s="506" t="s">
        <v>345</v>
      </c>
      <c r="FNY206" s="506" t="s">
        <v>345</v>
      </c>
      <c r="FNZ206" s="506" t="s">
        <v>345</v>
      </c>
      <c r="FOA206" s="506" t="s">
        <v>345</v>
      </c>
      <c r="FOB206" s="506" t="s">
        <v>345</v>
      </c>
      <c r="FOC206" s="506" t="s">
        <v>345</v>
      </c>
      <c r="FOD206" s="506" t="s">
        <v>345</v>
      </c>
      <c r="FOE206" s="506" t="s">
        <v>345</v>
      </c>
      <c r="FOF206" s="506" t="s">
        <v>345</v>
      </c>
      <c r="FOG206" s="506" t="s">
        <v>345</v>
      </c>
      <c r="FOH206" s="506" t="s">
        <v>345</v>
      </c>
      <c r="FOI206" s="506" t="s">
        <v>345</v>
      </c>
      <c r="FOJ206" s="506" t="s">
        <v>345</v>
      </c>
      <c r="FOK206" s="506" t="s">
        <v>345</v>
      </c>
      <c r="FOL206" s="506" t="s">
        <v>345</v>
      </c>
      <c r="FOM206" s="506" t="s">
        <v>345</v>
      </c>
      <c r="FON206" s="506" t="s">
        <v>345</v>
      </c>
      <c r="FOO206" s="506" t="s">
        <v>345</v>
      </c>
      <c r="FOP206" s="506" t="s">
        <v>345</v>
      </c>
      <c r="FOQ206" s="506" t="s">
        <v>345</v>
      </c>
      <c r="FOR206" s="506" t="s">
        <v>345</v>
      </c>
      <c r="FOS206" s="506" t="s">
        <v>345</v>
      </c>
      <c r="FOT206" s="506" t="s">
        <v>345</v>
      </c>
      <c r="FOU206" s="506" t="s">
        <v>345</v>
      </c>
      <c r="FOV206" s="506" t="s">
        <v>345</v>
      </c>
      <c r="FOW206" s="506" t="s">
        <v>345</v>
      </c>
      <c r="FOX206" s="506" t="s">
        <v>345</v>
      </c>
      <c r="FOY206" s="506" t="s">
        <v>345</v>
      </c>
      <c r="FOZ206" s="506" t="s">
        <v>345</v>
      </c>
      <c r="FPA206" s="506" t="s">
        <v>345</v>
      </c>
      <c r="FPB206" s="506" t="s">
        <v>345</v>
      </c>
      <c r="FPC206" s="506" t="s">
        <v>345</v>
      </c>
      <c r="FPD206" s="506" t="s">
        <v>345</v>
      </c>
      <c r="FPE206" s="506" t="s">
        <v>345</v>
      </c>
      <c r="FPF206" s="506" t="s">
        <v>345</v>
      </c>
      <c r="FPG206" s="506" t="s">
        <v>345</v>
      </c>
      <c r="FPH206" s="506" t="s">
        <v>345</v>
      </c>
      <c r="FPI206" s="506" t="s">
        <v>345</v>
      </c>
      <c r="FPJ206" s="506" t="s">
        <v>345</v>
      </c>
      <c r="FPK206" s="506" t="s">
        <v>345</v>
      </c>
      <c r="FPL206" s="506" t="s">
        <v>345</v>
      </c>
      <c r="FPM206" s="506" t="s">
        <v>345</v>
      </c>
      <c r="FPN206" s="506" t="s">
        <v>345</v>
      </c>
      <c r="FPO206" s="506" t="s">
        <v>345</v>
      </c>
      <c r="FPP206" s="506" t="s">
        <v>345</v>
      </c>
      <c r="FPQ206" s="506" t="s">
        <v>345</v>
      </c>
      <c r="FPR206" s="506" t="s">
        <v>345</v>
      </c>
      <c r="FPS206" s="506" t="s">
        <v>345</v>
      </c>
      <c r="FPT206" s="506" t="s">
        <v>345</v>
      </c>
      <c r="FPU206" s="506" t="s">
        <v>345</v>
      </c>
      <c r="FPV206" s="506" t="s">
        <v>345</v>
      </c>
      <c r="FPW206" s="506" t="s">
        <v>345</v>
      </c>
      <c r="FPX206" s="506" t="s">
        <v>345</v>
      </c>
      <c r="FPY206" s="506" t="s">
        <v>345</v>
      </c>
      <c r="FPZ206" s="506" t="s">
        <v>345</v>
      </c>
      <c r="FQA206" s="506" t="s">
        <v>345</v>
      </c>
      <c r="FQB206" s="506" t="s">
        <v>345</v>
      </c>
      <c r="FQC206" s="506" t="s">
        <v>345</v>
      </c>
      <c r="FQD206" s="506" t="s">
        <v>345</v>
      </c>
      <c r="FQE206" s="506" t="s">
        <v>345</v>
      </c>
      <c r="FQF206" s="506" t="s">
        <v>345</v>
      </c>
      <c r="FQG206" s="506" t="s">
        <v>345</v>
      </c>
      <c r="FQH206" s="506" t="s">
        <v>345</v>
      </c>
      <c r="FQI206" s="506" t="s">
        <v>345</v>
      </c>
      <c r="FQJ206" s="506" t="s">
        <v>345</v>
      </c>
      <c r="FQK206" s="506" t="s">
        <v>345</v>
      </c>
      <c r="FQL206" s="506" t="s">
        <v>345</v>
      </c>
      <c r="FQM206" s="506" t="s">
        <v>345</v>
      </c>
      <c r="FQN206" s="506" t="s">
        <v>345</v>
      </c>
      <c r="FQO206" s="506" t="s">
        <v>345</v>
      </c>
      <c r="FQP206" s="506" t="s">
        <v>345</v>
      </c>
      <c r="FQQ206" s="506" t="s">
        <v>345</v>
      </c>
      <c r="FQR206" s="506" t="s">
        <v>345</v>
      </c>
      <c r="FQS206" s="506" t="s">
        <v>345</v>
      </c>
      <c r="FQT206" s="506" t="s">
        <v>345</v>
      </c>
      <c r="FQU206" s="506" t="s">
        <v>345</v>
      </c>
      <c r="FQV206" s="506" t="s">
        <v>345</v>
      </c>
      <c r="FQW206" s="506" t="s">
        <v>345</v>
      </c>
      <c r="FQX206" s="506" t="s">
        <v>345</v>
      </c>
      <c r="FQY206" s="506" t="s">
        <v>345</v>
      </c>
      <c r="FQZ206" s="506" t="s">
        <v>345</v>
      </c>
      <c r="FRA206" s="506" t="s">
        <v>345</v>
      </c>
      <c r="FRB206" s="506" t="s">
        <v>345</v>
      </c>
      <c r="FRC206" s="506" t="s">
        <v>345</v>
      </c>
      <c r="FRD206" s="506" t="s">
        <v>345</v>
      </c>
      <c r="FRE206" s="506" t="s">
        <v>345</v>
      </c>
      <c r="FRF206" s="506" t="s">
        <v>345</v>
      </c>
      <c r="FRG206" s="506" t="s">
        <v>345</v>
      </c>
      <c r="FRH206" s="506" t="s">
        <v>345</v>
      </c>
      <c r="FRI206" s="506" t="s">
        <v>345</v>
      </c>
      <c r="FRJ206" s="506" t="s">
        <v>345</v>
      </c>
      <c r="FRK206" s="506" t="s">
        <v>345</v>
      </c>
      <c r="FRL206" s="506" t="s">
        <v>345</v>
      </c>
      <c r="FRM206" s="506" t="s">
        <v>345</v>
      </c>
      <c r="FRN206" s="506" t="s">
        <v>345</v>
      </c>
      <c r="FRO206" s="506" t="s">
        <v>345</v>
      </c>
      <c r="FRP206" s="506" t="s">
        <v>345</v>
      </c>
      <c r="FRQ206" s="506" t="s">
        <v>345</v>
      </c>
      <c r="FRR206" s="506" t="s">
        <v>345</v>
      </c>
      <c r="FRS206" s="506" t="s">
        <v>345</v>
      </c>
      <c r="FRT206" s="506" t="s">
        <v>345</v>
      </c>
      <c r="FRU206" s="506" t="s">
        <v>345</v>
      </c>
      <c r="FRV206" s="506" t="s">
        <v>345</v>
      </c>
      <c r="FRW206" s="506" t="s">
        <v>345</v>
      </c>
      <c r="FRX206" s="506" t="s">
        <v>345</v>
      </c>
      <c r="FRY206" s="506" t="s">
        <v>345</v>
      </c>
      <c r="FRZ206" s="506" t="s">
        <v>345</v>
      </c>
      <c r="FSA206" s="506" t="s">
        <v>345</v>
      </c>
      <c r="FSB206" s="506" t="s">
        <v>345</v>
      </c>
      <c r="FSC206" s="506" t="s">
        <v>345</v>
      </c>
      <c r="FSD206" s="506" t="s">
        <v>345</v>
      </c>
      <c r="FSE206" s="506" t="s">
        <v>345</v>
      </c>
      <c r="FSF206" s="506" t="s">
        <v>345</v>
      </c>
      <c r="FSG206" s="506" t="s">
        <v>345</v>
      </c>
      <c r="FSH206" s="506" t="s">
        <v>345</v>
      </c>
      <c r="FSI206" s="506" t="s">
        <v>345</v>
      </c>
      <c r="FSJ206" s="506" t="s">
        <v>345</v>
      </c>
      <c r="FSK206" s="506" t="s">
        <v>345</v>
      </c>
      <c r="FSL206" s="506" t="s">
        <v>345</v>
      </c>
      <c r="FSM206" s="506" t="s">
        <v>345</v>
      </c>
      <c r="FSN206" s="506" t="s">
        <v>345</v>
      </c>
      <c r="FSO206" s="506" t="s">
        <v>345</v>
      </c>
      <c r="FSP206" s="506" t="s">
        <v>345</v>
      </c>
      <c r="FSQ206" s="506" t="s">
        <v>345</v>
      </c>
      <c r="FSR206" s="506" t="s">
        <v>345</v>
      </c>
      <c r="FSS206" s="506" t="s">
        <v>345</v>
      </c>
      <c r="FST206" s="506" t="s">
        <v>345</v>
      </c>
      <c r="FSU206" s="506" t="s">
        <v>345</v>
      </c>
      <c r="FSV206" s="506" t="s">
        <v>345</v>
      </c>
      <c r="FSW206" s="506" t="s">
        <v>345</v>
      </c>
      <c r="FSX206" s="506" t="s">
        <v>345</v>
      </c>
      <c r="FSY206" s="506" t="s">
        <v>345</v>
      </c>
      <c r="FSZ206" s="506" t="s">
        <v>345</v>
      </c>
      <c r="FTA206" s="506" t="s">
        <v>345</v>
      </c>
      <c r="FTB206" s="506" t="s">
        <v>345</v>
      </c>
      <c r="FTC206" s="506" t="s">
        <v>345</v>
      </c>
      <c r="FTD206" s="506" t="s">
        <v>345</v>
      </c>
      <c r="FTE206" s="506" t="s">
        <v>345</v>
      </c>
      <c r="FTF206" s="506" t="s">
        <v>345</v>
      </c>
      <c r="FTG206" s="506" t="s">
        <v>345</v>
      </c>
      <c r="FTH206" s="506" t="s">
        <v>345</v>
      </c>
      <c r="FTI206" s="506" t="s">
        <v>345</v>
      </c>
      <c r="FTJ206" s="506" t="s">
        <v>345</v>
      </c>
      <c r="FTK206" s="506" t="s">
        <v>345</v>
      </c>
      <c r="FTL206" s="506" t="s">
        <v>345</v>
      </c>
      <c r="FTM206" s="506" t="s">
        <v>345</v>
      </c>
      <c r="FTN206" s="506" t="s">
        <v>345</v>
      </c>
      <c r="FTO206" s="506" t="s">
        <v>345</v>
      </c>
      <c r="FTP206" s="506" t="s">
        <v>345</v>
      </c>
      <c r="FTQ206" s="506" t="s">
        <v>345</v>
      </c>
      <c r="FTR206" s="506" t="s">
        <v>345</v>
      </c>
      <c r="FTS206" s="506" t="s">
        <v>345</v>
      </c>
      <c r="FTT206" s="506" t="s">
        <v>345</v>
      </c>
      <c r="FTU206" s="506" t="s">
        <v>345</v>
      </c>
      <c r="FTV206" s="506" t="s">
        <v>345</v>
      </c>
      <c r="FTW206" s="506" t="s">
        <v>345</v>
      </c>
      <c r="FTX206" s="506" t="s">
        <v>345</v>
      </c>
      <c r="FTY206" s="506" t="s">
        <v>345</v>
      </c>
      <c r="FTZ206" s="506" t="s">
        <v>345</v>
      </c>
      <c r="FUA206" s="506" t="s">
        <v>345</v>
      </c>
      <c r="FUB206" s="506" t="s">
        <v>345</v>
      </c>
      <c r="FUC206" s="506" t="s">
        <v>345</v>
      </c>
      <c r="FUD206" s="506" t="s">
        <v>345</v>
      </c>
      <c r="FUE206" s="506" t="s">
        <v>345</v>
      </c>
      <c r="FUF206" s="506" t="s">
        <v>345</v>
      </c>
      <c r="FUG206" s="506" t="s">
        <v>345</v>
      </c>
      <c r="FUH206" s="506" t="s">
        <v>345</v>
      </c>
      <c r="FUI206" s="506" t="s">
        <v>345</v>
      </c>
      <c r="FUJ206" s="506" t="s">
        <v>345</v>
      </c>
      <c r="FUK206" s="506" t="s">
        <v>345</v>
      </c>
      <c r="FUL206" s="506" t="s">
        <v>345</v>
      </c>
      <c r="FUM206" s="506" t="s">
        <v>345</v>
      </c>
      <c r="FUN206" s="506" t="s">
        <v>345</v>
      </c>
      <c r="FUO206" s="506" t="s">
        <v>345</v>
      </c>
      <c r="FUP206" s="506" t="s">
        <v>345</v>
      </c>
      <c r="FUQ206" s="506" t="s">
        <v>345</v>
      </c>
      <c r="FUR206" s="506" t="s">
        <v>345</v>
      </c>
      <c r="FUS206" s="506" t="s">
        <v>345</v>
      </c>
      <c r="FUT206" s="506" t="s">
        <v>345</v>
      </c>
      <c r="FUU206" s="506" t="s">
        <v>345</v>
      </c>
      <c r="FUV206" s="506" t="s">
        <v>345</v>
      </c>
      <c r="FUW206" s="506" t="s">
        <v>345</v>
      </c>
      <c r="FUX206" s="506" t="s">
        <v>345</v>
      </c>
      <c r="FUY206" s="506" t="s">
        <v>345</v>
      </c>
      <c r="FUZ206" s="506" t="s">
        <v>345</v>
      </c>
      <c r="FVA206" s="506" t="s">
        <v>345</v>
      </c>
      <c r="FVB206" s="506" t="s">
        <v>345</v>
      </c>
      <c r="FVC206" s="506" t="s">
        <v>345</v>
      </c>
      <c r="FVD206" s="506" t="s">
        <v>345</v>
      </c>
      <c r="FVE206" s="506" t="s">
        <v>345</v>
      </c>
      <c r="FVF206" s="506" t="s">
        <v>345</v>
      </c>
      <c r="FVG206" s="506" t="s">
        <v>345</v>
      </c>
      <c r="FVH206" s="506" t="s">
        <v>345</v>
      </c>
      <c r="FVI206" s="506" t="s">
        <v>345</v>
      </c>
      <c r="FVJ206" s="506" t="s">
        <v>345</v>
      </c>
      <c r="FVK206" s="506" t="s">
        <v>345</v>
      </c>
      <c r="FVL206" s="506" t="s">
        <v>345</v>
      </c>
      <c r="FVM206" s="506" t="s">
        <v>345</v>
      </c>
      <c r="FVN206" s="506" t="s">
        <v>345</v>
      </c>
      <c r="FVO206" s="506" t="s">
        <v>345</v>
      </c>
      <c r="FVP206" s="506" t="s">
        <v>345</v>
      </c>
      <c r="FVQ206" s="506" t="s">
        <v>345</v>
      </c>
      <c r="FVR206" s="506" t="s">
        <v>345</v>
      </c>
      <c r="FVS206" s="506" t="s">
        <v>345</v>
      </c>
      <c r="FVT206" s="506" t="s">
        <v>345</v>
      </c>
      <c r="FVU206" s="506" t="s">
        <v>345</v>
      </c>
      <c r="FVV206" s="506" t="s">
        <v>345</v>
      </c>
      <c r="FVW206" s="506" t="s">
        <v>345</v>
      </c>
      <c r="FVX206" s="506" t="s">
        <v>345</v>
      </c>
      <c r="FVY206" s="506" t="s">
        <v>345</v>
      </c>
      <c r="FVZ206" s="506" t="s">
        <v>345</v>
      </c>
      <c r="FWA206" s="506" t="s">
        <v>345</v>
      </c>
      <c r="FWB206" s="506" t="s">
        <v>345</v>
      </c>
      <c r="FWC206" s="506" t="s">
        <v>345</v>
      </c>
      <c r="FWD206" s="506" t="s">
        <v>345</v>
      </c>
      <c r="FWE206" s="506" t="s">
        <v>345</v>
      </c>
      <c r="FWF206" s="506" t="s">
        <v>345</v>
      </c>
      <c r="FWG206" s="506" t="s">
        <v>345</v>
      </c>
      <c r="FWH206" s="506" t="s">
        <v>345</v>
      </c>
      <c r="FWI206" s="506" t="s">
        <v>345</v>
      </c>
      <c r="FWJ206" s="506" t="s">
        <v>345</v>
      </c>
      <c r="FWK206" s="506" t="s">
        <v>345</v>
      </c>
      <c r="FWL206" s="506" t="s">
        <v>345</v>
      </c>
      <c r="FWM206" s="506" t="s">
        <v>345</v>
      </c>
      <c r="FWN206" s="506" t="s">
        <v>345</v>
      </c>
      <c r="FWO206" s="506" t="s">
        <v>345</v>
      </c>
      <c r="FWP206" s="506" t="s">
        <v>345</v>
      </c>
      <c r="FWQ206" s="506" t="s">
        <v>345</v>
      </c>
      <c r="FWR206" s="506" t="s">
        <v>345</v>
      </c>
      <c r="FWS206" s="506" t="s">
        <v>345</v>
      </c>
      <c r="FWT206" s="506" t="s">
        <v>345</v>
      </c>
      <c r="FWU206" s="506" t="s">
        <v>345</v>
      </c>
      <c r="FWV206" s="506" t="s">
        <v>345</v>
      </c>
      <c r="FWW206" s="506" t="s">
        <v>345</v>
      </c>
      <c r="FWX206" s="506" t="s">
        <v>345</v>
      </c>
      <c r="FWY206" s="506" t="s">
        <v>345</v>
      </c>
      <c r="FWZ206" s="506" t="s">
        <v>345</v>
      </c>
      <c r="FXA206" s="506" t="s">
        <v>345</v>
      </c>
      <c r="FXB206" s="506" t="s">
        <v>345</v>
      </c>
      <c r="FXC206" s="506" t="s">
        <v>345</v>
      </c>
      <c r="FXD206" s="506" t="s">
        <v>345</v>
      </c>
      <c r="FXE206" s="506" t="s">
        <v>345</v>
      </c>
      <c r="FXF206" s="506" t="s">
        <v>345</v>
      </c>
      <c r="FXG206" s="506" t="s">
        <v>345</v>
      </c>
      <c r="FXH206" s="506" t="s">
        <v>345</v>
      </c>
      <c r="FXI206" s="506" t="s">
        <v>345</v>
      </c>
      <c r="FXJ206" s="506" t="s">
        <v>345</v>
      </c>
      <c r="FXK206" s="506" t="s">
        <v>345</v>
      </c>
      <c r="FXL206" s="506" t="s">
        <v>345</v>
      </c>
      <c r="FXM206" s="506" t="s">
        <v>345</v>
      </c>
      <c r="FXN206" s="506" t="s">
        <v>345</v>
      </c>
      <c r="FXO206" s="506" t="s">
        <v>345</v>
      </c>
      <c r="FXP206" s="506" t="s">
        <v>345</v>
      </c>
      <c r="FXQ206" s="506" t="s">
        <v>345</v>
      </c>
      <c r="FXR206" s="506" t="s">
        <v>345</v>
      </c>
      <c r="FXS206" s="506" t="s">
        <v>345</v>
      </c>
      <c r="FXT206" s="506" t="s">
        <v>345</v>
      </c>
      <c r="FXU206" s="506" t="s">
        <v>345</v>
      </c>
      <c r="FXV206" s="506" t="s">
        <v>345</v>
      </c>
      <c r="FXW206" s="506" t="s">
        <v>345</v>
      </c>
      <c r="FXX206" s="506" t="s">
        <v>345</v>
      </c>
      <c r="FXY206" s="506" t="s">
        <v>345</v>
      </c>
      <c r="FXZ206" s="506" t="s">
        <v>345</v>
      </c>
      <c r="FYA206" s="506" t="s">
        <v>345</v>
      </c>
      <c r="FYB206" s="506" t="s">
        <v>345</v>
      </c>
      <c r="FYC206" s="506" t="s">
        <v>345</v>
      </c>
      <c r="FYD206" s="506" t="s">
        <v>345</v>
      </c>
      <c r="FYE206" s="506" t="s">
        <v>345</v>
      </c>
      <c r="FYF206" s="506" t="s">
        <v>345</v>
      </c>
      <c r="FYG206" s="506" t="s">
        <v>345</v>
      </c>
      <c r="FYH206" s="506" t="s">
        <v>345</v>
      </c>
      <c r="FYI206" s="506" t="s">
        <v>345</v>
      </c>
      <c r="FYJ206" s="506" t="s">
        <v>345</v>
      </c>
      <c r="FYK206" s="506" t="s">
        <v>345</v>
      </c>
      <c r="FYL206" s="506" t="s">
        <v>345</v>
      </c>
      <c r="FYM206" s="506" t="s">
        <v>345</v>
      </c>
      <c r="FYN206" s="506" t="s">
        <v>345</v>
      </c>
      <c r="FYO206" s="506" t="s">
        <v>345</v>
      </c>
      <c r="FYP206" s="506" t="s">
        <v>345</v>
      </c>
      <c r="FYQ206" s="506" t="s">
        <v>345</v>
      </c>
      <c r="FYR206" s="506" t="s">
        <v>345</v>
      </c>
      <c r="FYS206" s="506" t="s">
        <v>345</v>
      </c>
      <c r="FYT206" s="506" t="s">
        <v>345</v>
      </c>
      <c r="FYU206" s="506" t="s">
        <v>345</v>
      </c>
      <c r="FYV206" s="506" t="s">
        <v>345</v>
      </c>
      <c r="FYW206" s="506" t="s">
        <v>345</v>
      </c>
      <c r="FYX206" s="506" t="s">
        <v>345</v>
      </c>
      <c r="FYY206" s="506" t="s">
        <v>345</v>
      </c>
      <c r="FYZ206" s="506" t="s">
        <v>345</v>
      </c>
      <c r="FZA206" s="506" t="s">
        <v>345</v>
      </c>
      <c r="FZB206" s="506" t="s">
        <v>345</v>
      </c>
      <c r="FZC206" s="506" t="s">
        <v>345</v>
      </c>
      <c r="FZD206" s="506" t="s">
        <v>345</v>
      </c>
      <c r="FZE206" s="506" t="s">
        <v>345</v>
      </c>
      <c r="FZF206" s="506" t="s">
        <v>345</v>
      </c>
      <c r="FZG206" s="506" t="s">
        <v>345</v>
      </c>
      <c r="FZH206" s="506" t="s">
        <v>345</v>
      </c>
      <c r="FZI206" s="506" t="s">
        <v>345</v>
      </c>
      <c r="FZJ206" s="506" t="s">
        <v>345</v>
      </c>
      <c r="FZK206" s="506" t="s">
        <v>345</v>
      </c>
      <c r="FZL206" s="506" t="s">
        <v>345</v>
      </c>
      <c r="FZM206" s="506" t="s">
        <v>345</v>
      </c>
      <c r="FZN206" s="506" t="s">
        <v>345</v>
      </c>
      <c r="FZO206" s="506" t="s">
        <v>345</v>
      </c>
      <c r="FZP206" s="506" t="s">
        <v>345</v>
      </c>
      <c r="FZQ206" s="506" t="s">
        <v>345</v>
      </c>
      <c r="FZR206" s="506" t="s">
        <v>345</v>
      </c>
      <c r="FZS206" s="506" t="s">
        <v>345</v>
      </c>
      <c r="FZT206" s="506" t="s">
        <v>345</v>
      </c>
      <c r="FZU206" s="506" t="s">
        <v>345</v>
      </c>
      <c r="FZV206" s="506" t="s">
        <v>345</v>
      </c>
      <c r="FZW206" s="506" t="s">
        <v>345</v>
      </c>
      <c r="FZX206" s="506" t="s">
        <v>345</v>
      </c>
      <c r="FZY206" s="506" t="s">
        <v>345</v>
      </c>
      <c r="FZZ206" s="506" t="s">
        <v>345</v>
      </c>
      <c r="GAA206" s="506" t="s">
        <v>345</v>
      </c>
      <c r="GAB206" s="506" t="s">
        <v>345</v>
      </c>
      <c r="GAC206" s="506" t="s">
        <v>345</v>
      </c>
      <c r="GAD206" s="506" t="s">
        <v>345</v>
      </c>
      <c r="GAE206" s="506" t="s">
        <v>345</v>
      </c>
      <c r="GAF206" s="506" t="s">
        <v>345</v>
      </c>
      <c r="GAG206" s="506" t="s">
        <v>345</v>
      </c>
      <c r="GAH206" s="506" t="s">
        <v>345</v>
      </c>
      <c r="GAI206" s="506" t="s">
        <v>345</v>
      </c>
      <c r="GAJ206" s="506" t="s">
        <v>345</v>
      </c>
      <c r="GAK206" s="506" t="s">
        <v>345</v>
      </c>
      <c r="GAL206" s="506" t="s">
        <v>345</v>
      </c>
      <c r="GAM206" s="506" t="s">
        <v>345</v>
      </c>
      <c r="GAN206" s="506" t="s">
        <v>345</v>
      </c>
      <c r="GAO206" s="506" t="s">
        <v>345</v>
      </c>
      <c r="GAP206" s="506" t="s">
        <v>345</v>
      </c>
      <c r="GAQ206" s="506" t="s">
        <v>345</v>
      </c>
      <c r="GAR206" s="506" t="s">
        <v>345</v>
      </c>
      <c r="GAS206" s="506" t="s">
        <v>345</v>
      </c>
      <c r="GAT206" s="506" t="s">
        <v>345</v>
      </c>
      <c r="GAU206" s="506" t="s">
        <v>345</v>
      </c>
      <c r="GAV206" s="506" t="s">
        <v>345</v>
      </c>
      <c r="GAW206" s="506" t="s">
        <v>345</v>
      </c>
      <c r="GAX206" s="506" t="s">
        <v>345</v>
      </c>
      <c r="GAY206" s="506" t="s">
        <v>345</v>
      </c>
      <c r="GAZ206" s="506" t="s">
        <v>345</v>
      </c>
      <c r="GBA206" s="506" t="s">
        <v>345</v>
      </c>
      <c r="GBB206" s="506" t="s">
        <v>345</v>
      </c>
      <c r="GBC206" s="506" t="s">
        <v>345</v>
      </c>
      <c r="GBD206" s="506" t="s">
        <v>345</v>
      </c>
      <c r="GBE206" s="506" t="s">
        <v>345</v>
      </c>
      <c r="GBF206" s="506" t="s">
        <v>345</v>
      </c>
      <c r="GBG206" s="506" t="s">
        <v>345</v>
      </c>
      <c r="GBH206" s="506" t="s">
        <v>345</v>
      </c>
      <c r="GBI206" s="506" t="s">
        <v>345</v>
      </c>
      <c r="GBJ206" s="506" t="s">
        <v>345</v>
      </c>
      <c r="GBK206" s="506" t="s">
        <v>345</v>
      </c>
      <c r="GBL206" s="506" t="s">
        <v>345</v>
      </c>
      <c r="GBM206" s="506" t="s">
        <v>345</v>
      </c>
      <c r="GBN206" s="506" t="s">
        <v>345</v>
      </c>
      <c r="GBO206" s="506" t="s">
        <v>345</v>
      </c>
      <c r="GBP206" s="506" t="s">
        <v>345</v>
      </c>
      <c r="GBQ206" s="506" t="s">
        <v>345</v>
      </c>
      <c r="GBR206" s="506" t="s">
        <v>345</v>
      </c>
      <c r="GBS206" s="506" t="s">
        <v>345</v>
      </c>
      <c r="GBT206" s="506" t="s">
        <v>345</v>
      </c>
      <c r="GBU206" s="506" t="s">
        <v>345</v>
      </c>
      <c r="GBV206" s="506" t="s">
        <v>345</v>
      </c>
      <c r="GBW206" s="506" t="s">
        <v>345</v>
      </c>
      <c r="GBX206" s="506" t="s">
        <v>345</v>
      </c>
      <c r="GBY206" s="506" t="s">
        <v>345</v>
      </c>
      <c r="GBZ206" s="506" t="s">
        <v>345</v>
      </c>
      <c r="GCA206" s="506" t="s">
        <v>345</v>
      </c>
      <c r="GCB206" s="506" t="s">
        <v>345</v>
      </c>
      <c r="GCC206" s="506" t="s">
        <v>345</v>
      </c>
      <c r="GCD206" s="506" t="s">
        <v>345</v>
      </c>
      <c r="GCE206" s="506" t="s">
        <v>345</v>
      </c>
      <c r="GCF206" s="506" t="s">
        <v>345</v>
      </c>
      <c r="GCG206" s="506" t="s">
        <v>345</v>
      </c>
      <c r="GCH206" s="506" t="s">
        <v>345</v>
      </c>
      <c r="GCI206" s="506" t="s">
        <v>345</v>
      </c>
      <c r="GCJ206" s="506" t="s">
        <v>345</v>
      </c>
      <c r="GCK206" s="506" t="s">
        <v>345</v>
      </c>
      <c r="GCL206" s="506" t="s">
        <v>345</v>
      </c>
      <c r="GCM206" s="506" t="s">
        <v>345</v>
      </c>
      <c r="GCN206" s="506" t="s">
        <v>345</v>
      </c>
      <c r="GCO206" s="506" t="s">
        <v>345</v>
      </c>
      <c r="GCP206" s="506" t="s">
        <v>345</v>
      </c>
      <c r="GCQ206" s="506" t="s">
        <v>345</v>
      </c>
      <c r="GCR206" s="506" t="s">
        <v>345</v>
      </c>
      <c r="GCS206" s="506" t="s">
        <v>345</v>
      </c>
      <c r="GCT206" s="506" t="s">
        <v>345</v>
      </c>
      <c r="GCU206" s="506" t="s">
        <v>345</v>
      </c>
      <c r="GCV206" s="506" t="s">
        <v>345</v>
      </c>
      <c r="GCW206" s="506" t="s">
        <v>345</v>
      </c>
      <c r="GCX206" s="506" t="s">
        <v>345</v>
      </c>
      <c r="GCY206" s="506" t="s">
        <v>345</v>
      </c>
      <c r="GCZ206" s="506" t="s">
        <v>345</v>
      </c>
      <c r="GDA206" s="506" t="s">
        <v>345</v>
      </c>
      <c r="GDB206" s="506" t="s">
        <v>345</v>
      </c>
      <c r="GDC206" s="506" t="s">
        <v>345</v>
      </c>
      <c r="GDD206" s="506" t="s">
        <v>345</v>
      </c>
      <c r="GDE206" s="506" t="s">
        <v>345</v>
      </c>
      <c r="GDF206" s="506" t="s">
        <v>345</v>
      </c>
      <c r="GDG206" s="506" t="s">
        <v>345</v>
      </c>
      <c r="GDH206" s="506" t="s">
        <v>345</v>
      </c>
      <c r="GDI206" s="506" t="s">
        <v>345</v>
      </c>
      <c r="GDJ206" s="506" t="s">
        <v>345</v>
      </c>
      <c r="GDK206" s="506" t="s">
        <v>345</v>
      </c>
      <c r="GDL206" s="506" t="s">
        <v>345</v>
      </c>
      <c r="GDM206" s="506" t="s">
        <v>345</v>
      </c>
      <c r="GDN206" s="506" t="s">
        <v>345</v>
      </c>
      <c r="GDO206" s="506" t="s">
        <v>345</v>
      </c>
      <c r="GDP206" s="506" t="s">
        <v>345</v>
      </c>
      <c r="GDQ206" s="506" t="s">
        <v>345</v>
      </c>
      <c r="GDR206" s="506" t="s">
        <v>345</v>
      </c>
      <c r="GDS206" s="506" t="s">
        <v>345</v>
      </c>
      <c r="GDT206" s="506" t="s">
        <v>345</v>
      </c>
      <c r="GDU206" s="506" t="s">
        <v>345</v>
      </c>
      <c r="GDV206" s="506" t="s">
        <v>345</v>
      </c>
      <c r="GDW206" s="506" t="s">
        <v>345</v>
      </c>
      <c r="GDX206" s="506" t="s">
        <v>345</v>
      </c>
      <c r="GDY206" s="506" t="s">
        <v>345</v>
      </c>
      <c r="GDZ206" s="506" t="s">
        <v>345</v>
      </c>
      <c r="GEA206" s="506" t="s">
        <v>345</v>
      </c>
      <c r="GEB206" s="506" t="s">
        <v>345</v>
      </c>
      <c r="GEC206" s="506" t="s">
        <v>345</v>
      </c>
      <c r="GED206" s="506" t="s">
        <v>345</v>
      </c>
      <c r="GEE206" s="506" t="s">
        <v>345</v>
      </c>
      <c r="GEF206" s="506" t="s">
        <v>345</v>
      </c>
      <c r="GEG206" s="506" t="s">
        <v>345</v>
      </c>
      <c r="GEH206" s="506" t="s">
        <v>345</v>
      </c>
      <c r="GEI206" s="506" t="s">
        <v>345</v>
      </c>
      <c r="GEJ206" s="506" t="s">
        <v>345</v>
      </c>
      <c r="GEK206" s="506" t="s">
        <v>345</v>
      </c>
      <c r="GEL206" s="506" t="s">
        <v>345</v>
      </c>
      <c r="GEM206" s="506" t="s">
        <v>345</v>
      </c>
      <c r="GEN206" s="506" t="s">
        <v>345</v>
      </c>
      <c r="GEO206" s="506" t="s">
        <v>345</v>
      </c>
      <c r="GEP206" s="506" t="s">
        <v>345</v>
      </c>
      <c r="GEQ206" s="506" t="s">
        <v>345</v>
      </c>
      <c r="GER206" s="506" t="s">
        <v>345</v>
      </c>
      <c r="GES206" s="506" t="s">
        <v>345</v>
      </c>
      <c r="GET206" s="506" t="s">
        <v>345</v>
      </c>
      <c r="GEU206" s="506" t="s">
        <v>345</v>
      </c>
      <c r="GEV206" s="506" t="s">
        <v>345</v>
      </c>
      <c r="GEW206" s="506" t="s">
        <v>345</v>
      </c>
      <c r="GEX206" s="506" t="s">
        <v>345</v>
      </c>
      <c r="GEY206" s="506" t="s">
        <v>345</v>
      </c>
      <c r="GEZ206" s="506" t="s">
        <v>345</v>
      </c>
      <c r="GFA206" s="506" t="s">
        <v>345</v>
      </c>
      <c r="GFB206" s="506" t="s">
        <v>345</v>
      </c>
      <c r="GFC206" s="506" t="s">
        <v>345</v>
      </c>
      <c r="GFD206" s="506" t="s">
        <v>345</v>
      </c>
      <c r="GFE206" s="506" t="s">
        <v>345</v>
      </c>
      <c r="GFF206" s="506" t="s">
        <v>345</v>
      </c>
      <c r="GFG206" s="506" t="s">
        <v>345</v>
      </c>
      <c r="GFH206" s="506" t="s">
        <v>345</v>
      </c>
      <c r="GFI206" s="506" t="s">
        <v>345</v>
      </c>
      <c r="GFJ206" s="506" t="s">
        <v>345</v>
      </c>
      <c r="GFK206" s="506" t="s">
        <v>345</v>
      </c>
      <c r="GFL206" s="506" t="s">
        <v>345</v>
      </c>
      <c r="GFM206" s="506" t="s">
        <v>345</v>
      </c>
      <c r="GFN206" s="506" t="s">
        <v>345</v>
      </c>
      <c r="GFO206" s="506" t="s">
        <v>345</v>
      </c>
      <c r="GFP206" s="506" t="s">
        <v>345</v>
      </c>
      <c r="GFQ206" s="506" t="s">
        <v>345</v>
      </c>
      <c r="GFR206" s="506" t="s">
        <v>345</v>
      </c>
      <c r="GFS206" s="506" t="s">
        <v>345</v>
      </c>
      <c r="GFT206" s="506" t="s">
        <v>345</v>
      </c>
      <c r="GFU206" s="506" t="s">
        <v>345</v>
      </c>
      <c r="GFV206" s="506" t="s">
        <v>345</v>
      </c>
      <c r="GFW206" s="506" t="s">
        <v>345</v>
      </c>
      <c r="GFX206" s="506" t="s">
        <v>345</v>
      </c>
      <c r="GFY206" s="506" t="s">
        <v>345</v>
      </c>
      <c r="GFZ206" s="506" t="s">
        <v>345</v>
      </c>
      <c r="GGA206" s="506" t="s">
        <v>345</v>
      </c>
      <c r="GGB206" s="506" t="s">
        <v>345</v>
      </c>
      <c r="GGC206" s="506" t="s">
        <v>345</v>
      </c>
      <c r="GGD206" s="506" t="s">
        <v>345</v>
      </c>
      <c r="GGE206" s="506" t="s">
        <v>345</v>
      </c>
      <c r="GGF206" s="506" t="s">
        <v>345</v>
      </c>
      <c r="GGG206" s="506" t="s">
        <v>345</v>
      </c>
      <c r="GGH206" s="506" t="s">
        <v>345</v>
      </c>
      <c r="GGI206" s="506" t="s">
        <v>345</v>
      </c>
      <c r="GGJ206" s="506" t="s">
        <v>345</v>
      </c>
      <c r="GGK206" s="506" t="s">
        <v>345</v>
      </c>
      <c r="GGL206" s="506" t="s">
        <v>345</v>
      </c>
      <c r="GGM206" s="506" t="s">
        <v>345</v>
      </c>
      <c r="GGN206" s="506" t="s">
        <v>345</v>
      </c>
      <c r="GGO206" s="506" t="s">
        <v>345</v>
      </c>
      <c r="GGP206" s="506" t="s">
        <v>345</v>
      </c>
      <c r="GGQ206" s="506" t="s">
        <v>345</v>
      </c>
      <c r="GGR206" s="506" t="s">
        <v>345</v>
      </c>
      <c r="GGS206" s="506" t="s">
        <v>345</v>
      </c>
      <c r="GGT206" s="506" t="s">
        <v>345</v>
      </c>
      <c r="GGU206" s="506" t="s">
        <v>345</v>
      </c>
      <c r="GGV206" s="506" t="s">
        <v>345</v>
      </c>
      <c r="GGW206" s="506" t="s">
        <v>345</v>
      </c>
      <c r="GGX206" s="506" t="s">
        <v>345</v>
      </c>
      <c r="GGY206" s="506" t="s">
        <v>345</v>
      </c>
      <c r="GGZ206" s="506" t="s">
        <v>345</v>
      </c>
      <c r="GHA206" s="506" t="s">
        <v>345</v>
      </c>
      <c r="GHB206" s="506" t="s">
        <v>345</v>
      </c>
      <c r="GHC206" s="506" t="s">
        <v>345</v>
      </c>
      <c r="GHD206" s="506" t="s">
        <v>345</v>
      </c>
      <c r="GHE206" s="506" t="s">
        <v>345</v>
      </c>
      <c r="GHF206" s="506" t="s">
        <v>345</v>
      </c>
      <c r="GHG206" s="506" t="s">
        <v>345</v>
      </c>
      <c r="GHH206" s="506" t="s">
        <v>345</v>
      </c>
      <c r="GHI206" s="506" t="s">
        <v>345</v>
      </c>
      <c r="GHJ206" s="506" t="s">
        <v>345</v>
      </c>
      <c r="GHK206" s="506" t="s">
        <v>345</v>
      </c>
      <c r="GHL206" s="506" t="s">
        <v>345</v>
      </c>
      <c r="GHM206" s="506" t="s">
        <v>345</v>
      </c>
      <c r="GHN206" s="506" t="s">
        <v>345</v>
      </c>
      <c r="GHO206" s="506" t="s">
        <v>345</v>
      </c>
      <c r="GHP206" s="506" t="s">
        <v>345</v>
      </c>
      <c r="GHQ206" s="506" t="s">
        <v>345</v>
      </c>
      <c r="GHR206" s="506" t="s">
        <v>345</v>
      </c>
      <c r="GHS206" s="506" t="s">
        <v>345</v>
      </c>
      <c r="GHT206" s="506" t="s">
        <v>345</v>
      </c>
      <c r="GHU206" s="506" t="s">
        <v>345</v>
      </c>
      <c r="GHV206" s="506" t="s">
        <v>345</v>
      </c>
      <c r="GHW206" s="506" t="s">
        <v>345</v>
      </c>
      <c r="GHX206" s="506" t="s">
        <v>345</v>
      </c>
      <c r="GHY206" s="506" t="s">
        <v>345</v>
      </c>
      <c r="GHZ206" s="506" t="s">
        <v>345</v>
      </c>
      <c r="GIA206" s="506" t="s">
        <v>345</v>
      </c>
      <c r="GIB206" s="506" t="s">
        <v>345</v>
      </c>
      <c r="GIC206" s="506" t="s">
        <v>345</v>
      </c>
      <c r="GID206" s="506" t="s">
        <v>345</v>
      </c>
      <c r="GIE206" s="506" t="s">
        <v>345</v>
      </c>
      <c r="GIF206" s="506" t="s">
        <v>345</v>
      </c>
      <c r="GIG206" s="506" t="s">
        <v>345</v>
      </c>
      <c r="GIH206" s="506" t="s">
        <v>345</v>
      </c>
      <c r="GII206" s="506" t="s">
        <v>345</v>
      </c>
      <c r="GIJ206" s="506" t="s">
        <v>345</v>
      </c>
      <c r="GIK206" s="506" t="s">
        <v>345</v>
      </c>
      <c r="GIL206" s="506" t="s">
        <v>345</v>
      </c>
      <c r="GIM206" s="506" t="s">
        <v>345</v>
      </c>
      <c r="GIN206" s="506" t="s">
        <v>345</v>
      </c>
      <c r="GIO206" s="506" t="s">
        <v>345</v>
      </c>
      <c r="GIP206" s="506" t="s">
        <v>345</v>
      </c>
      <c r="GIQ206" s="506" t="s">
        <v>345</v>
      </c>
      <c r="GIR206" s="506" t="s">
        <v>345</v>
      </c>
      <c r="GIS206" s="506" t="s">
        <v>345</v>
      </c>
      <c r="GIT206" s="506" t="s">
        <v>345</v>
      </c>
      <c r="GIU206" s="506" t="s">
        <v>345</v>
      </c>
      <c r="GIV206" s="506" t="s">
        <v>345</v>
      </c>
      <c r="GIW206" s="506" t="s">
        <v>345</v>
      </c>
      <c r="GIX206" s="506" t="s">
        <v>345</v>
      </c>
      <c r="GIY206" s="506" t="s">
        <v>345</v>
      </c>
      <c r="GIZ206" s="506" t="s">
        <v>345</v>
      </c>
      <c r="GJA206" s="506" t="s">
        <v>345</v>
      </c>
      <c r="GJB206" s="506" t="s">
        <v>345</v>
      </c>
      <c r="GJC206" s="506" t="s">
        <v>345</v>
      </c>
      <c r="GJD206" s="506" t="s">
        <v>345</v>
      </c>
      <c r="GJE206" s="506" t="s">
        <v>345</v>
      </c>
      <c r="GJF206" s="506" t="s">
        <v>345</v>
      </c>
      <c r="GJG206" s="506" t="s">
        <v>345</v>
      </c>
      <c r="GJH206" s="506" t="s">
        <v>345</v>
      </c>
      <c r="GJI206" s="506" t="s">
        <v>345</v>
      </c>
      <c r="GJJ206" s="506" t="s">
        <v>345</v>
      </c>
      <c r="GJK206" s="506" t="s">
        <v>345</v>
      </c>
      <c r="GJL206" s="506" t="s">
        <v>345</v>
      </c>
      <c r="GJM206" s="506" t="s">
        <v>345</v>
      </c>
      <c r="GJN206" s="506" t="s">
        <v>345</v>
      </c>
      <c r="GJO206" s="506" t="s">
        <v>345</v>
      </c>
      <c r="GJP206" s="506" t="s">
        <v>345</v>
      </c>
      <c r="GJQ206" s="506" t="s">
        <v>345</v>
      </c>
      <c r="GJR206" s="506" t="s">
        <v>345</v>
      </c>
      <c r="GJS206" s="506" t="s">
        <v>345</v>
      </c>
      <c r="GJT206" s="506" t="s">
        <v>345</v>
      </c>
      <c r="GJU206" s="506" t="s">
        <v>345</v>
      </c>
      <c r="GJV206" s="506" t="s">
        <v>345</v>
      </c>
      <c r="GJW206" s="506" t="s">
        <v>345</v>
      </c>
      <c r="GJX206" s="506" t="s">
        <v>345</v>
      </c>
      <c r="GJY206" s="506" t="s">
        <v>345</v>
      </c>
      <c r="GJZ206" s="506" t="s">
        <v>345</v>
      </c>
      <c r="GKA206" s="506" t="s">
        <v>345</v>
      </c>
      <c r="GKB206" s="506" t="s">
        <v>345</v>
      </c>
      <c r="GKC206" s="506" t="s">
        <v>345</v>
      </c>
      <c r="GKD206" s="506" t="s">
        <v>345</v>
      </c>
      <c r="GKE206" s="506" t="s">
        <v>345</v>
      </c>
      <c r="GKF206" s="506" t="s">
        <v>345</v>
      </c>
      <c r="GKG206" s="506" t="s">
        <v>345</v>
      </c>
      <c r="GKH206" s="506" t="s">
        <v>345</v>
      </c>
      <c r="GKI206" s="506" t="s">
        <v>345</v>
      </c>
      <c r="GKJ206" s="506" t="s">
        <v>345</v>
      </c>
      <c r="GKK206" s="506" t="s">
        <v>345</v>
      </c>
      <c r="GKL206" s="506" t="s">
        <v>345</v>
      </c>
      <c r="GKM206" s="506" t="s">
        <v>345</v>
      </c>
      <c r="GKN206" s="506" t="s">
        <v>345</v>
      </c>
      <c r="GKO206" s="506" t="s">
        <v>345</v>
      </c>
      <c r="GKP206" s="506" t="s">
        <v>345</v>
      </c>
      <c r="GKQ206" s="506" t="s">
        <v>345</v>
      </c>
      <c r="GKR206" s="506" t="s">
        <v>345</v>
      </c>
      <c r="GKS206" s="506" t="s">
        <v>345</v>
      </c>
      <c r="GKT206" s="506" t="s">
        <v>345</v>
      </c>
      <c r="GKU206" s="506" t="s">
        <v>345</v>
      </c>
      <c r="GKV206" s="506" t="s">
        <v>345</v>
      </c>
      <c r="GKW206" s="506" t="s">
        <v>345</v>
      </c>
      <c r="GKX206" s="506" t="s">
        <v>345</v>
      </c>
      <c r="GKY206" s="506" t="s">
        <v>345</v>
      </c>
      <c r="GKZ206" s="506" t="s">
        <v>345</v>
      </c>
      <c r="GLA206" s="506" t="s">
        <v>345</v>
      </c>
      <c r="GLB206" s="506" t="s">
        <v>345</v>
      </c>
      <c r="GLC206" s="506" t="s">
        <v>345</v>
      </c>
      <c r="GLD206" s="506" t="s">
        <v>345</v>
      </c>
      <c r="GLE206" s="506" t="s">
        <v>345</v>
      </c>
      <c r="GLF206" s="506" t="s">
        <v>345</v>
      </c>
      <c r="GLG206" s="506" t="s">
        <v>345</v>
      </c>
      <c r="GLH206" s="506" t="s">
        <v>345</v>
      </c>
      <c r="GLI206" s="506" t="s">
        <v>345</v>
      </c>
      <c r="GLJ206" s="506" t="s">
        <v>345</v>
      </c>
      <c r="GLK206" s="506" t="s">
        <v>345</v>
      </c>
      <c r="GLL206" s="506" t="s">
        <v>345</v>
      </c>
      <c r="GLM206" s="506" t="s">
        <v>345</v>
      </c>
      <c r="GLN206" s="506" t="s">
        <v>345</v>
      </c>
      <c r="GLO206" s="506" t="s">
        <v>345</v>
      </c>
      <c r="GLP206" s="506" t="s">
        <v>345</v>
      </c>
      <c r="GLQ206" s="506" t="s">
        <v>345</v>
      </c>
      <c r="GLR206" s="506" t="s">
        <v>345</v>
      </c>
      <c r="GLS206" s="506" t="s">
        <v>345</v>
      </c>
      <c r="GLT206" s="506" t="s">
        <v>345</v>
      </c>
      <c r="GLU206" s="506" t="s">
        <v>345</v>
      </c>
      <c r="GLV206" s="506" t="s">
        <v>345</v>
      </c>
      <c r="GLW206" s="506" t="s">
        <v>345</v>
      </c>
      <c r="GLX206" s="506" t="s">
        <v>345</v>
      </c>
      <c r="GLY206" s="506" t="s">
        <v>345</v>
      </c>
      <c r="GLZ206" s="506" t="s">
        <v>345</v>
      </c>
      <c r="GMA206" s="506" t="s">
        <v>345</v>
      </c>
      <c r="GMB206" s="506" t="s">
        <v>345</v>
      </c>
      <c r="GMC206" s="506" t="s">
        <v>345</v>
      </c>
      <c r="GMD206" s="506" t="s">
        <v>345</v>
      </c>
      <c r="GME206" s="506" t="s">
        <v>345</v>
      </c>
      <c r="GMF206" s="506" t="s">
        <v>345</v>
      </c>
      <c r="GMG206" s="506" t="s">
        <v>345</v>
      </c>
      <c r="GMH206" s="506" t="s">
        <v>345</v>
      </c>
      <c r="GMI206" s="506" t="s">
        <v>345</v>
      </c>
      <c r="GMJ206" s="506" t="s">
        <v>345</v>
      </c>
      <c r="GMK206" s="506" t="s">
        <v>345</v>
      </c>
      <c r="GML206" s="506" t="s">
        <v>345</v>
      </c>
      <c r="GMM206" s="506" t="s">
        <v>345</v>
      </c>
      <c r="GMN206" s="506" t="s">
        <v>345</v>
      </c>
      <c r="GMO206" s="506" t="s">
        <v>345</v>
      </c>
      <c r="GMP206" s="506" t="s">
        <v>345</v>
      </c>
      <c r="GMQ206" s="506" t="s">
        <v>345</v>
      </c>
      <c r="GMR206" s="506" t="s">
        <v>345</v>
      </c>
      <c r="GMS206" s="506" t="s">
        <v>345</v>
      </c>
      <c r="GMT206" s="506" t="s">
        <v>345</v>
      </c>
      <c r="GMU206" s="506" t="s">
        <v>345</v>
      </c>
      <c r="GMV206" s="506" t="s">
        <v>345</v>
      </c>
      <c r="GMW206" s="506" t="s">
        <v>345</v>
      </c>
      <c r="GMX206" s="506" t="s">
        <v>345</v>
      </c>
      <c r="GMY206" s="506" t="s">
        <v>345</v>
      </c>
      <c r="GMZ206" s="506" t="s">
        <v>345</v>
      </c>
      <c r="GNA206" s="506" t="s">
        <v>345</v>
      </c>
      <c r="GNB206" s="506" t="s">
        <v>345</v>
      </c>
      <c r="GNC206" s="506" t="s">
        <v>345</v>
      </c>
      <c r="GND206" s="506" t="s">
        <v>345</v>
      </c>
      <c r="GNE206" s="506" t="s">
        <v>345</v>
      </c>
      <c r="GNF206" s="506" t="s">
        <v>345</v>
      </c>
      <c r="GNG206" s="506" t="s">
        <v>345</v>
      </c>
      <c r="GNH206" s="506" t="s">
        <v>345</v>
      </c>
      <c r="GNI206" s="506" t="s">
        <v>345</v>
      </c>
      <c r="GNJ206" s="506" t="s">
        <v>345</v>
      </c>
      <c r="GNK206" s="506" t="s">
        <v>345</v>
      </c>
      <c r="GNL206" s="506" t="s">
        <v>345</v>
      </c>
      <c r="GNM206" s="506" t="s">
        <v>345</v>
      </c>
      <c r="GNN206" s="506" t="s">
        <v>345</v>
      </c>
      <c r="GNO206" s="506" t="s">
        <v>345</v>
      </c>
      <c r="GNP206" s="506" t="s">
        <v>345</v>
      </c>
      <c r="GNQ206" s="506" t="s">
        <v>345</v>
      </c>
      <c r="GNR206" s="506" t="s">
        <v>345</v>
      </c>
      <c r="GNS206" s="506" t="s">
        <v>345</v>
      </c>
      <c r="GNT206" s="506" t="s">
        <v>345</v>
      </c>
      <c r="GNU206" s="506" t="s">
        <v>345</v>
      </c>
      <c r="GNV206" s="506" t="s">
        <v>345</v>
      </c>
      <c r="GNW206" s="506" t="s">
        <v>345</v>
      </c>
      <c r="GNX206" s="506" t="s">
        <v>345</v>
      </c>
      <c r="GNY206" s="506" t="s">
        <v>345</v>
      </c>
      <c r="GNZ206" s="506" t="s">
        <v>345</v>
      </c>
      <c r="GOA206" s="506" t="s">
        <v>345</v>
      </c>
      <c r="GOB206" s="506" t="s">
        <v>345</v>
      </c>
      <c r="GOC206" s="506" t="s">
        <v>345</v>
      </c>
      <c r="GOD206" s="506" t="s">
        <v>345</v>
      </c>
      <c r="GOE206" s="506" t="s">
        <v>345</v>
      </c>
      <c r="GOF206" s="506" t="s">
        <v>345</v>
      </c>
      <c r="GOG206" s="506" t="s">
        <v>345</v>
      </c>
      <c r="GOH206" s="506" t="s">
        <v>345</v>
      </c>
      <c r="GOI206" s="506" t="s">
        <v>345</v>
      </c>
      <c r="GOJ206" s="506" t="s">
        <v>345</v>
      </c>
      <c r="GOK206" s="506" t="s">
        <v>345</v>
      </c>
      <c r="GOL206" s="506" t="s">
        <v>345</v>
      </c>
      <c r="GOM206" s="506" t="s">
        <v>345</v>
      </c>
      <c r="GON206" s="506" t="s">
        <v>345</v>
      </c>
      <c r="GOO206" s="506" t="s">
        <v>345</v>
      </c>
      <c r="GOP206" s="506" t="s">
        <v>345</v>
      </c>
      <c r="GOQ206" s="506" t="s">
        <v>345</v>
      </c>
      <c r="GOR206" s="506" t="s">
        <v>345</v>
      </c>
      <c r="GOS206" s="506" t="s">
        <v>345</v>
      </c>
      <c r="GOT206" s="506" t="s">
        <v>345</v>
      </c>
      <c r="GOU206" s="506" t="s">
        <v>345</v>
      </c>
      <c r="GOV206" s="506" t="s">
        <v>345</v>
      </c>
      <c r="GOW206" s="506" t="s">
        <v>345</v>
      </c>
      <c r="GOX206" s="506" t="s">
        <v>345</v>
      </c>
      <c r="GOY206" s="506" t="s">
        <v>345</v>
      </c>
      <c r="GOZ206" s="506" t="s">
        <v>345</v>
      </c>
      <c r="GPA206" s="506" t="s">
        <v>345</v>
      </c>
      <c r="GPB206" s="506" t="s">
        <v>345</v>
      </c>
      <c r="GPC206" s="506" t="s">
        <v>345</v>
      </c>
      <c r="GPD206" s="506" t="s">
        <v>345</v>
      </c>
      <c r="GPE206" s="506" t="s">
        <v>345</v>
      </c>
      <c r="GPF206" s="506" t="s">
        <v>345</v>
      </c>
      <c r="GPG206" s="506" t="s">
        <v>345</v>
      </c>
      <c r="GPH206" s="506" t="s">
        <v>345</v>
      </c>
      <c r="GPI206" s="506" t="s">
        <v>345</v>
      </c>
      <c r="GPJ206" s="506" t="s">
        <v>345</v>
      </c>
      <c r="GPK206" s="506" t="s">
        <v>345</v>
      </c>
      <c r="GPL206" s="506" t="s">
        <v>345</v>
      </c>
      <c r="GPM206" s="506" t="s">
        <v>345</v>
      </c>
      <c r="GPN206" s="506" t="s">
        <v>345</v>
      </c>
      <c r="GPO206" s="506" t="s">
        <v>345</v>
      </c>
      <c r="GPP206" s="506" t="s">
        <v>345</v>
      </c>
      <c r="GPQ206" s="506" t="s">
        <v>345</v>
      </c>
      <c r="GPR206" s="506" t="s">
        <v>345</v>
      </c>
      <c r="GPS206" s="506" t="s">
        <v>345</v>
      </c>
      <c r="GPT206" s="506" t="s">
        <v>345</v>
      </c>
      <c r="GPU206" s="506" t="s">
        <v>345</v>
      </c>
      <c r="GPV206" s="506" t="s">
        <v>345</v>
      </c>
      <c r="GPW206" s="506" t="s">
        <v>345</v>
      </c>
      <c r="GPX206" s="506" t="s">
        <v>345</v>
      </c>
      <c r="GPY206" s="506" t="s">
        <v>345</v>
      </c>
      <c r="GPZ206" s="506" t="s">
        <v>345</v>
      </c>
      <c r="GQA206" s="506" t="s">
        <v>345</v>
      </c>
      <c r="GQB206" s="506" t="s">
        <v>345</v>
      </c>
      <c r="GQC206" s="506" t="s">
        <v>345</v>
      </c>
      <c r="GQD206" s="506" t="s">
        <v>345</v>
      </c>
      <c r="GQE206" s="506" t="s">
        <v>345</v>
      </c>
      <c r="GQF206" s="506" t="s">
        <v>345</v>
      </c>
      <c r="GQG206" s="506" t="s">
        <v>345</v>
      </c>
      <c r="GQH206" s="506" t="s">
        <v>345</v>
      </c>
      <c r="GQI206" s="506" t="s">
        <v>345</v>
      </c>
      <c r="GQJ206" s="506" t="s">
        <v>345</v>
      </c>
      <c r="GQK206" s="506" t="s">
        <v>345</v>
      </c>
      <c r="GQL206" s="506" t="s">
        <v>345</v>
      </c>
      <c r="GQM206" s="506" t="s">
        <v>345</v>
      </c>
      <c r="GQN206" s="506" t="s">
        <v>345</v>
      </c>
      <c r="GQO206" s="506" t="s">
        <v>345</v>
      </c>
      <c r="GQP206" s="506" t="s">
        <v>345</v>
      </c>
      <c r="GQQ206" s="506" t="s">
        <v>345</v>
      </c>
      <c r="GQR206" s="506" t="s">
        <v>345</v>
      </c>
      <c r="GQS206" s="506" t="s">
        <v>345</v>
      </c>
      <c r="GQT206" s="506" t="s">
        <v>345</v>
      </c>
      <c r="GQU206" s="506" t="s">
        <v>345</v>
      </c>
      <c r="GQV206" s="506" t="s">
        <v>345</v>
      </c>
      <c r="GQW206" s="506" t="s">
        <v>345</v>
      </c>
      <c r="GQX206" s="506" t="s">
        <v>345</v>
      </c>
      <c r="GQY206" s="506" t="s">
        <v>345</v>
      </c>
      <c r="GQZ206" s="506" t="s">
        <v>345</v>
      </c>
      <c r="GRA206" s="506" t="s">
        <v>345</v>
      </c>
      <c r="GRB206" s="506" t="s">
        <v>345</v>
      </c>
      <c r="GRC206" s="506" t="s">
        <v>345</v>
      </c>
      <c r="GRD206" s="506" t="s">
        <v>345</v>
      </c>
      <c r="GRE206" s="506" t="s">
        <v>345</v>
      </c>
      <c r="GRF206" s="506" t="s">
        <v>345</v>
      </c>
      <c r="GRG206" s="506" t="s">
        <v>345</v>
      </c>
      <c r="GRH206" s="506" t="s">
        <v>345</v>
      </c>
      <c r="GRI206" s="506" t="s">
        <v>345</v>
      </c>
      <c r="GRJ206" s="506" t="s">
        <v>345</v>
      </c>
      <c r="GRK206" s="506" t="s">
        <v>345</v>
      </c>
      <c r="GRL206" s="506" t="s">
        <v>345</v>
      </c>
      <c r="GRM206" s="506" t="s">
        <v>345</v>
      </c>
      <c r="GRN206" s="506" t="s">
        <v>345</v>
      </c>
      <c r="GRO206" s="506" t="s">
        <v>345</v>
      </c>
      <c r="GRP206" s="506" t="s">
        <v>345</v>
      </c>
      <c r="GRQ206" s="506" t="s">
        <v>345</v>
      </c>
      <c r="GRR206" s="506" t="s">
        <v>345</v>
      </c>
      <c r="GRS206" s="506" t="s">
        <v>345</v>
      </c>
      <c r="GRT206" s="506" t="s">
        <v>345</v>
      </c>
      <c r="GRU206" s="506" t="s">
        <v>345</v>
      </c>
      <c r="GRV206" s="506" t="s">
        <v>345</v>
      </c>
      <c r="GRW206" s="506" t="s">
        <v>345</v>
      </c>
      <c r="GRX206" s="506" t="s">
        <v>345</v>
      </c>
      <c r="GRY206" s="506" t="s">
        <v>345</v>
      </c>
      <c r="GRZ206" s="506" t="s">
        <v>345</v>
      </c>
      <c r="GSA206" s="506" t="s">
        <v>345</v>
      </c>
      <c r="GSB206" s="506" t="s">
        <v>345</v>
      </c>
      <c r="GSC206" s="506" t="s">
        <v>345</v>
      </c>
      <c r="GSD206" s="506" t="s">
        <v>345</v>
      </c>
      <c r="GSE206" s="506" t="s">
        <v>345</v>
      </c>
      <c r="GSF206" s="506" t="s">
        <v>345</v>
      </c>
      <c r="GSG206" s="506" t="s">
        <v>345</v>
      </c>
      <c r="GSH206" s="506" t="s">
        <v>345</v>
      </c>
      <c r="GSI206" s="506" t="s">
        <v>345</v>
      </c>
      <c r="GSJ206" s="506" t="s">
        <v>345</v>
      </c>
      <c r="GSK206" s="506" t="s">
        <v>345</v>
      </c>
      <c r="GSL206" s="506" t="s">
        <v>345</v>
      </c>
      <c r="GSM206" s="506" t="s">
        <v>345</v>
      </c>
      <c r="GSN206" s="506" t="s">
        <v>345</v>
      </c>
      <c r="GSO206" s="506" t="s">
        <v>345</v>
      </c>
      <c r="GSP206" s="506" t="s">
        <v>345</v>
      </c>
      <c r="GSQ206" s="506" t="s">
        <v>345</v>
      </c>
      <c r="GSR206" s="506" t="s">
        <v>345</v>
      </c>
      <c r="GSS206" s="506" t="s">
        <v>345</v>
      </c>
      <c r="GST206" s="506" t="s">
        <v>345</v>
      </c>
      <c r="GSU206" s="506" t="s">
        <v>345</v>
      </c>
      <c r="GSV206" s="506" t="s">
        <v>345</v>
      </c>
      <c r="GSW206" s="506" t="s">
        <v>345</v>
      </c>
      <c r="GSX206" s="506" t="s">
        <v>345</v>
      </c>
      <c r="GSY206" s="506" t="s">
        <v>345</v>
      </c>
      <c r="GSZ206" s="506" t="s">
        <v>345</v>
      </c>
      <c r="GTA206" s="506" t="s">
        <v>345</v>
      </c>
      <c r="GTB206" s="506" t="s">
        <v>345</v>
      </c>
      <c r="GTC206" s="506" t="s">
        <v>345</v>
      </c>
      <c r="GTD206" s="506" t="s">
        <v>345</v>
      </c>
      <c r="GTE206" s="506" t="s">
        <v>345</v>
      </c>
      <c r="GTF206" s="506" t="s">
        <v>345</v>
      </c>
      <c r="GTG206" s="506" t="s">
        <v>345</v>
      </c>
      <c r="GTH206" s="506" t="s">
        <v>345</v>
      </c>
      <c r="GTI206" s="506" t="s">
        <v>345</v>
      </c>
      <c r="GTJ206" s="506" t="s">
        <v>345</v>
      </c>
      <c r="GTK206" s="506" t="s">
        <v>345</v>
      </c>
      <c r="GTL206" s="506" t="s">
        <v>345</v>
      </c>
      <c r="GTM206" s="506" t="s">
        <v>345</v>
      </c>
      <c r="GTN206" s="506" t="s">
        <v>345</v>
      </c>
      <c r="GTO206" s="506" t="s">
        <v>345</v>
      </c>
      <c r="GTP206" s="506" t="s">
        <v>345</v>
      </c>
      <c r="GTQ206" s="506" t="s">
        <v>345</v>
      </c>
      <c r="GTR206" s="506" t="s">
        <v>345</v>
      </c>
      <c r="GTS206" s="506" t="s">
        <v>345</v>
      </c>
      <c r="GTT206" s="506" t="s">
        <v>345</v>
      </c>
      <c r="GTU206" s="506" t="s">
        <v>345</v>
      </c>
      <c r="GTV206" s="506" t="s">
        <v>345</v>
      </c>
      <c r="GTW206" s="506" t="s">
        <v>345</v>
      </c>
      <c r="GTX206" s="506" t="s">
        <v>345</v>
      </c>
      <c r="GTY206" s="506" t="s">
        <v>345</v>
      </c>
      <c r="GTZ206" s="506" t="s">
        <v>345</v>
      </c>
      <c r="GUA206" s="506" t="s">
        <v>345</v>
      </c>
      <c r="GUB206" s="506" t="s">
        <v>345</v>
      </c>
      <c r="GUC206" s="506" t="s">
        <v>345</v>
      </c>
      <c r="GUD206" s="506" t="s">
        <v>345</v>
      </c>
      <c r="GUE206" s="506" t="s">
        <v>345</v>
      </c>
      <c r="GUF206" s="506" t="s">
        <v>345</v>
      </c>
      <c r="GUG206" s="506" t="s">
        <v>345</v>
      </c>
      <c r="GUH206" s="506" t="s">
        <v>345</v>
      </c>
      <c r="GUI206" s="506" t="s">
        <v>345</v>
      </c>
      <c r="GUJ206" s="506" t="s">
        <v>345</v>
      </c>
      <c r="GUK206" s="506" t="s">
        <v>345</v>
      </c>
      <c r="GUL206" s="506" t="s">
        <v>345</v>
      </c>
      <c r="GUM206" s="506" t="s">
        <v>345</v>
      </c>
      <c r="GUN206" s="506" t="s">
        <v>345</v>
      </c>
      <c r="GUO206" s="506" t="s">
        <v>345</v>
      </c>
      <c r="GUP206" s="506" t="s">
        <v>345</v>
      </c>
      <c r="GUQ206" s="506" t="s">
        <v>345</v>
      </c>
      <c r="GUR206" s="506" t="s">
        <v>345</v>
      </c>
      <c r="GUS206" s="506" t="s">
        <v>345</v>
      </c>
      <c r="GUT206" s="506" t="s">
        <v>345</v>
      </c>
      <c r="GUU206" s="506" t="s">
        <v>345</v>
      </c>
      <c r="GUV206" s="506" t="s">
        <v>345</v>
      </c>
      <c r="GUW206" s="506" t="s">
        <v>345</v>
      </c>
      <c r="GUX206" s="506" t="s">
        <v>345</v>
      </c>
      <c r="GUY206" s="506" t="s">
        <v>345</v>
      </c>
      <c r="GUZ206" s="506" t="s">
        <v>345</v>
      </c>
      <c r="GVA206" s="506" t="s">
        <v>345</v>
      </c>
      <c r="GVB206" s="506" t="s">
        <v>345</v>
      </c>
      <c r="GVC206" s="506" t="s">
        <v>345</v>
      </c>
      <c r="GVD206" s="506" t="s">
        <v>345</v>
      </c>
      <c r="GVE206" s="506" t="s">
        <v>345</v>
      </c>
      <c r="GVF206" s="506" t="s">
        <v>345</v>
      </c>
      <c r="GVG206" s="506" t="s">
        <v>345</v>
      </c>
      <c r="GVH206" s="506" t="s">
        <v>345</v>
      </c>
      <c r="GVI206" s="506" t="s">
        <v>345</v>
      </c>
      <c r="GVJ206" s="506" t="s">
        <v>345</v>
      </c>
      <c r="GVK206" s="506" t="s">
        <v>345</v>
      </c>
      <c r="GVL206" s="506" t="s">
        <v>345</v>
      </c>
      <c r="GVM206" s="506" t="s">
        <v>345</v>
      </c>
      <c r="GVN206" s="506" t="s">
        <v>345</v>
      </c>
      <c r="GVO206" s="506" t="s">
        <v>345</v>
      </c>
      <c r="GVP206" s="506" t="s">
        <v>345</v>
      </c>
      <c r="GVQ206" s="506" t="s">
        <v>345</v>
      </c>
      <c r="GVR206" s="506" t="s">
        <v>345</v>
      </c>
      <c r="GVS206" s="506" t="s">
        <v>345</v>
      </c>
      <c r="GVT206" s="506" t="s">
        <v>345</v>
      </c>
      <c r="GVU206" s="506" t="s">
        <v>345</v>
      </c>
      <c r="GVV206" s="506" t="s">
        <v>345</v>
      </c>
      <c r="GVW206" s="506" t="s">
        <v>345</v>
      </c>
      <c r="GVX206" s="506" t="s">
        <v>345</v>
      </c>
      <c r="GVY206" s="506" t="s">
        <v>345</v>
      </c>
      <c r="GVZ206" s="506" t="s">
        <v>345</v>
      </c>
      <c r="GWA206" s="506" t="s">
        <v>345</v>
      </c>
      <c r="GWB206" s="506" t="s">
        <v>345</v>
      </c>
      <c r="GWC206" s="506" t="s">
        <v>345</v>
      </c>
      <c r="GWD206" s="506" t="s">
        <v>345</v>
      </c>
      <c r="GWE206" s="506" t="s">
        <v>345</v>
      </c>
      <c r="GWF206" s="506" t="s">
        <v>345</v>
      </c>
      <c r="GWG206" s="506" t="s">
        <v>345</v>
      </c>
      <c r="GWH206" s="506" t="s">
        <v>345</v>
      </c>
      <c r="GWI206" s="506" t="s">
        <v>345</v>
      </c>
      <c r="GWJ206" s="506" t="s">
        <v>345</v>
      </c>
      <c r="GWK206" s="506" t="s">
        <v>345</v>
      </c>
      <c r="GWL206" s="506" t="s">
        <v>345</v>
      </c>
      <c r="GWM206" s="506" t="s">
        <v>345</v>
      </c>
      <c r="GWN206" s="506" t="s">
        <v>345</v>
      </c>
      <c r="GWO206" s="506" t="s">
        <v>345</v>
      </c>
      <c r="GWP206" s="506" t="s">
        <v>345</v>
      </c>
      <c r="GWQ206" s="506" t="s">
        <v>345</v>
      </c>
      <c r="GWR206" s="506" t="s">
        <v>345</v>
      </c>
      <c r="GWS206" s="506" t="s">
        <v>345</v>
      </c>
      <c r="GWT206" s="506" t="s">
        <v>345</v>
      </c>
      <c r="GWU206" s="506" t="s">
        <v>345</v>
      </c>
      <c r="GWV206" s="506" t="s">
        <v>345</v>
      </c>
      <c r="GWW206" s="506" t="s">
        <v>345</v>
      </c>
      <c r="GWX206" s="506" t="s">
        <v>345</v>
      </c>
      <c r="GWY206" s="506" t="s">
        <v>345</v>
      </c>
      <c r="GWZ206" s="506" t="s">
        <v>345</v>
      </c>
      <c r="GXA206" s="506" t="s">
        <v>345</v>
      </c>
      <c r="GXB206" s="506" t="s">
        <v>345</v>
      </c>
      <c r="GXC206" s="506" t="s">
        <v>345</v>
      </c>
      <c r="GXD206" s="506" t="s">
        <v>345</v>
      </c>
      <c r="GXE206" s="506" t="s">
        <v>345</v>
      </c>
      <c r="GXF206" s="506" t="s">
        <v>345</v>
      </c>
      <c r="GXG206" s="506" t="s">
        <v>345</v>
      </c>
      <c r="GXH206" s="506" t="s">
        <v>345</v>
      </c>
      <c r="GXI206" s="506" t="s">
        <v>345</v>
      </c>
      <c r="GXJ206" s="506" t="s">
        <v>345</v>
      </c>
      <c r="GXK206" s="506" t="s">
        <v>345</v>
      </c>
      <c r="GXL206" s="506" t="s">
        <v>345</v>
      </c>
      <c r="GXM206" s="506" t="s">
        <v>345</v>
      </c>
      <c r="GXN206" s="506" t="s">
        <v>345</v>
      </c>
      <c r="GXO206" s="506" t="s">
        <v>345</v>
      </c>
      <c r="GXP206" s="506" t="s">
        <v>345</v>
      </c>
      <c r="GXQ206" s="506" t="s">
        <v>345</v>
      </c>
      <c r="GXR206" s="506" t="s">
        <v>345</v>
      </c>
      <c r="GXS206" s="506" t="s">
        <v>345</v>
      </c>
      <c r="GXT206" s="506" t="s">
        <v>345</v>
      </c>
      <c r="GXU206" s="506" t="s">
        <v>345</v>
      </c>
      <c r="GXV206" s="506" t="s">
        <v>345</v>
      </c>
      <c r="GXW206" s="506" t="s">
        <v>345</v>
      </c>
      <c r="GXX206" s="506" t="s">
        <v>345</v>
      </c>
      <c r="GXY206" s="506" t="s">
        <v>345</v>
      </c>
      <c r="GXZ206" s="506" t="s">
        <v>345</v>
      </c>
      <c r="GYA206" s="506" t="s">
        <v>345</v>
      </c>
      <c r="GYB206" s="506" t="s">
        <v>345</v>
      </c>
      <c r="GYC206" s="506" t="s">
        <v>345</v>
      </c>
      <c r="GYD206" s="506" t="s">
        <v>345</v>
      </c>
      <c r="GYE206" s="506" t="s">
        <v>345</v>
      </c>
      <c r="GYF206" s="506" t="s">
        <v>345</v>
      </c>
      <c r="GYG206" s="506" t="s">
        <v>345</v>
      </c>
      <c r="GYH206" s="506" t="s">
        <v>345</v>
      </c>
      <c r="GYI206" s="506" t="s">
        <v>345</v>
      </c>
      <c r="GYJ206" s="506" t="s">
        <v>345</v>
      </c>
      <c r="GYK206" s="506" t="s">
        <v>345</v>
      </c>
      <c r="GYL206" s="506" t="s">
        <v>345</v>
      </c>
      <c r="GYM206" s="506" t="s">
        <v>345</v>
      </c>
      <c r="GYN206" s="506" t="s">
        <v>345</v>
      </c>
      <c r="GYO206" s="506" t="s">
        <v>345</v>
      </c>
      <c r="GYP206" s="506" t="s">
        <v>345</v>
      </c>
      <c r="GYQ206" s="506" t="s">
        <v>345</v>
      </c>
      <c r="GYR206" s="506" t="s">
        <v>345</v>
      </c>
      <c r="GYS206" s="506" t="s">
        <v>345</v>
      </c>
      <c r="GYT206" s="506" t="s">
        <v>345</v>
      </c>
      <c r="GYU206" s="506" t="s">
        <v>345</v>
      </c>
      <c r="GYV206" s="506" t="s">
        <v>345</v>
      </c>
      <c r="GYW206" s="506" t="s">
        <v>345</v>
      </c>
      <c r="GYX206" s="506" t="s">
        <v>345</v>
      </c>
      <c r="GYY206" s="506" t="s">
        <v>345</v>
      </c>
      <c r="GYZ206" s="506" t="s">
        <v>345</v>
      </c>
      <c r="GZA206" s="506" t="s">
        <v>345</v>
      </c>
      <c r="GZB206" s="506" t="s">
        <v>345</v>
      </c>
      <c r="GZC206" s="506" t="s">
        <v>345</v>
      </c>
      <c r="GZD206" s="506" t="s">
        <v>345</v>
      </c>
      <c r="GZE206" s="506" t="s">
        <v>345</v>
      </c>
      <c r="GZF206" s="506" t="s">
        <v>345</v>
      </c>
      <c r="GZG206" s="506" t="s">
        <v>345</v>
      </c>
      <c r="GZH206" s="506" t="s">
        <v>345</v>
      </c>
      <c r="GZI206" s="506" t="s">
        <v>345</v>
      </c>
      <c r="GZJ206" s="506" t="s">
        <v>345</v>
      </c>
      <c r="GZK206" s="506" t="s">
        <v>345</v>
      </c>
      <c r="GZL206" s="506" t="s">
        <v>345</v>
      </c>
      <c r="GZM206" s="506" t="s">
        <v>345</v>
      </c>
      <c r="GZN206" s="506" t="s">
        <v>345</v>
      </c>
      <c r="GZO206" s="506" t="s">
        <v>345</v>
      </c>
      <c r="GZP206" s="506" t="s">
        <v>345</v>
      </c>
      <c r="GZQ206" s="506" t="s">
        <v>345</v>
      </c>
      <c r="GZR206" s="506" t="s">
        <v>345</v>
      </c>
      <c r="GZS206" s="506" t="s">
        <v>345</v>
      </c>
      <c r="GZT206" s="506" t="s">
        <v>345</v>
      </c>
      <c r="GZU206" s="506" t="s">
        <v>345</v>
      </c>
      <c r="GZV206" s="506" t="s">
        <v>345</v>
      </c>
      <c r="GZW206" s="506" t="s">
        <v>345</v>
      </c>
      <c r="GZX206" s="506" t="s">
        <v>345</v>
      </c>
      <c r="GZY206" s="506" t="s">
        <v>345</v>
      </c>
      <c r="GZZ206" s="506" t="s">
        <v>345</v>
      </c>
      <c r="HAA206" s="506" t="s">
        <v>345</v>
      </c>
      <c r="HAB206" s="506" t="s">
        <v>345</v>
      </c>
      <c r="HAC206" s="506" t="s">
        <v>345</v>
      </c>
      <c r="HAD206" s="506" t="s">
        <v>345</v>
      </c>
      <c r="HAE206" s="506" t="s">
        <v>345</v>
      </c>
      <c r="HAF206" s="506" t="s">
        <v>345</v>
      </c>
      <c r="HAG206" s="506" t="s">
        <v>345</v>
      </c>
      <c r="HAH206" s="506" t="s">
        <v>345</v>
      </c>
      <c r="HAI206" s="506" t="s">
        <v>345</v>
      </c>
      <c r="HAJ206" s="506" t="s">
        <v>345</v>
      </c>
      <c r="HAK206" s="506" t="s">
        <v>345</v>
      </c>
      <c r="HAL206" s="506" t="s">
        <v>345</v>
      </c>
      <c r="HAM206" s="506" t="s">
        <v>345</v>
      </c>
      <c r="HAN206" s="506" t="s">
        <v>345</v>
      </c>
      <c r="HAO206" s="506" t="s">
        <v>345</v>
      </c>
      <c r="HAP206" s="506" t="s">
        <v>345</v>
      </c>
      <c r="HAQ206" s="506" t="s">
        <v>345</v>
      </c>
      <c r="HAR206" s="506" t="s">
        <v>345</v>
      </c>
      <c r="HAS206" s="506" t="s">
        <v>345</v>
      </c>
      <c r="HAT206" s="506" t="s">
        <v>345</v>
      </c>
      <c r="HAU206" s="506" t="s">
        <v>345</v>
      </c>
      <c r="HAV206" s="506" t="s">
        <v>345</v>
      </c>
      <c r="HAW206" s="506" t="s">
        <v>345</v>
      </c>
      <c r="HAX206" s="506" t="s">
        <v>345</v>
      </c>
      <c r="HAY206" s="506" t="s">
        <v>345</v>
      </c>
      <c r="HAZ206" s="506" t="s">
        <v>345</v>
      </c>
      <c r="HBA206" s="506" t="s">
        <v>345</v>
      </c>
      <c r="HBB206" s="506" t="s">
        <v>345</v>
      </c>
      <c r="HBC206" s="506" t="s">
        <v>345</v>
      </c>
      <c r="HBD206" s="506" t="s">
        <v>345</v>
      </c>
      <c r="HBE206" s="506" t="s">
        <v>345</v>
      </c>
      <c r="HBF206" s="506" t="s">
        <v>345</v>
      </c>
      <c r="HBG206" s="506" t="s">
        <v>345</v>
      </c>
      <c r="HBH206" s="506" t="s">
        <v>345</v>
      </c>
      <c r="HBI206" s="506" t="s">
        <v>345</v>
      </c>
      <c r="HBJ206" s="506" t="s">
        <v>345</v>
      </c>
      <c r="HBK206" s="506" t="s">
        <v>345</v>
      </c>
      <c r="HBL206" s="506" t="s">
        <v>345</v>
      </c>
      <c r="HBM206" s="506" t="s">
        <v>345</v>
      </c>
      <c r="HBN206" s="506" t="s">
        <v>345</v>
      </c>
      <c r="HBO206" s="506" t="s">
        <v>345</v>
      </c>
      <c r="HBP206" s="506" t="s">
        <v>345</v>
      </c>
      <c r="HBQ206" s="506" t="s">
        <v>345</v>
      </c>
      <c r="HBR206" s="506" t="s">
        <v>345</v>
      </c>
      <c r="HBS206" s="506" t="s">
        <v>345</v>
      </c>
      <c r="HBT206" s="506" t="s">
        <v>345</v>
      </c>
      <c r="HBU206" s="506" t="s">
        <v>345</v>
      </c>
      <c r="HBV206" s="506" t="s">
        <v>345</v>
      </c>
      <c r="HBW206" s="506" t="s">
        <v>345</v>
      </c>
      <c r="HBX206" s="506" t="s">
        <v>345</v>
      </c>
      <c r="HBY206" s="506" t="s">
        <v>345</v>
      </c>
      <c r="HBZ206" s="506" t="s">
        <v>345</v>
      </c>
      <c r="HCA206" s="506" t="s">
        <v>345</v>
      </c>
      <c r="HCB206" s="506" t="s">
        <v>345</v>
      </c>
      <c r="HCC206" s="506" t="s">
        <v>345</v>
      </c>
      <c r="HCD206" s="506" t="s">
        <v>345</v>
      </c>
      <c r="HCE206" s="506" t="s">
        <v>345</v>
      </c>
      <c r="HCF206" s="506" t="s">
        <v>345</v>
      </c>
      <c r="HCG206" s="506" t="s">
        <v>345</v>
      </c>
      <c r="HCH206" s="506" t="s">
        <v>345</v>
      </c>
      <c r="HCI206" s="506" t="s">
        <v>345</v>
      </c>
      <c r="HCJ206" s="506" t="s">
        <v>345</v>
      </c>
      <c r="HCK206" s="506" t="s">
        <v>345</v>
      </c>
      <c r="HCL206" s="506" t="s">
        <v>345</v>
      </c>
      <c r="HCM206" s="506" t="s">
        <v>345</v>
      </c>
      <c r="HCN206" s="506" t="s">
        <v>345</v>
      </c>
      <c r="HCO206" s="506" t="s">
        <v>345</v>
      </c>
      <c r="HCP206" s="506" t="s">
        <v>345</v>
      </c>
      <c r="HCQ206" s="506" t="s">
        <v>345</v>
      </c>
      <c r="HCR206" s="506" t="s">
        <v>345</v>
      </c>
      <c r="HCS206" s="506" t="s">
        <v>345</v>
      </c>
      <c r="HCT206" s="506" t="s">
        <v>345</v>
      </c>
      <c r="HCU206" s="506" t="s">
        <v>345</v>
      </c>
      <c r="HCV206" s="506" t="s">
        <v>345</v>
      </c>
      <c r="HCW206" s="506" t="s">
        <v>345</v>
      </c>
      <c r="HCX206" s="506" t="s">
        <v>345</v>
      </c>
      <c r="HCY206" s="506" t="s">
        <v>345</v>
      </c>
      <c r="HCZ206" s="506" t="s">
        <v>345</v>
      </c>
      <c r="HDA206" s="506" t="s">
        <v>345</v>
      </c>
      <c r="HDB206" s="506" t="s">
        <v>345</v>
      </c>
      <c r="HDC206" s="506" t="s">
        <v>345</v>
      </c>
      <c r="HDD206" s="506" t="s">
        <v>345</v>
      </c>
      <c r="HDE206" s="506" t="s">
        <v>345</v>
      </c>
      <c r="HDF206" s="506" t="s">
        <v>345</v>
      </c>
      <c r="HDG206" s="506" t="s">
        <v>345</v>
      </c>
      <c r="HDH206" s="506" t="s">
        <v>345</v>
      </c>
      <c r="HDI206" s="506" t="s">
        <v>345</v>
      </c>
      <c r="HDJ206" s="506" t="s">
        <v>345</v>
      </c>
      <c r="HDK206" s="506" t="s">
        <v>345</v>
      </c>
      <c r="HDL206" s="506" t="s">
        <v>345</v>
      </c>
      <c r="HDM206" s="506" t="s">
        <v>345</v>
      </c>
      <c r="HDN206" s="506" t="s">
        <v>345</v>
      </c>
      <c r="HDO206" s="506" t="s">
        <v>345</v>
      </c>
      <c r="HDP206" s="506" t="s">
        <v>345</v>
      </c>
      <c r="HDQ206" s="506" t="s">
        <v>345</v>
      </c>
      <c r="HDR206" s="506" t="s">
        <v>345</v>
      </c>
      <c r="HDS206" s="506" t="s">
        <v>345</v>
      </c>
      <c r="HDT206" s="506" t="s">
        <v>345</v>
      </c>
      <c r="HDU206" s="506" t="s">
        <v>345</v>
      </c>
      <c r="HDV206" s="506" t="s">
        <v>345</v>
      </c>
      <c r="HDW206" s="506" t="s">
        <v>345</v>
      </c>
      <c r="HDX206" s="506" t="s">
        <v>345</v>
      </c>
      <c r="HDY206" s="506" t="s">
        <v>345</v>
      </c>
      <c r="HDZ206" s="506" t="s">
        <v>345</v>
      </c>
      <c r="HEA206" s="506" t="s">
        <v>345</v>
      </c>
      <c r="HEB206" s="506" t="s">
        <v>345</v>
      </c>
      <c r="HEC206" s="506" t="s">
        <v>345</v>
      </c>
      <c r="HED206" s="506" t="s">
        <v>345</v>
      </c>
      <c r="HEE206" s="506" t="s">
        <v>345</v>
      </c>
      <c r="HEF206" s="506" t="s">
        <v>345</v>
      </c>
      <c r="HEG206" s="506" t="s">
        <v>345</v>
      </c>
      <c r="HEH206" s="506" t="s">
        <v>345</v>
      </c>
      <c r="HEI206" s="506" t="s">
        <v>345</v>
      </c>
      <c r="HEJ206" s="506" t="s">
        <v>345</v>
      </c>
      <c r="HEK206" s="506" t="s">
        <v>345</v>
      </c>
      <c r="HEL206" s="506" t="s">
        <v>345</v>
      </c>
      <c r="HEM206" s="506" t="s">
        <v>345</v>
      </c>
      <c r="HEN206" s="506" t="s">
        <v>345</v>
      </c>
      <c r="HEO206" s="506" t="s">
        <v>345</v>
      </c>
      <c r="HEP206" s="506" t="s">
        <v>345</v>
      </c>
      <c r="HEQ206" s="506" t="s">
        <v>345</v>
      </c>
      <c r="HER206" s="506" t="s">
        <v>345</v>
      </c>
      <c r="HES206" s="506" t="s">
        <v>345</v>
      </c>
      <c r="HET206" s="506" t="s">
        <v>345</v>
      </c>
      <c r="HEU206" s="506" t="s">
        <v>345</v>
      </c>
      <c r="HEV206" s="506" t="s">
        <v>345</v>
      </c>
      <c r="HEW206" s="506" t="s">
        <v>345</v>
      </c>
      <c r="HEX206" s="506" t="s">
        <v>345</v>
      </c>
      <c r="HEY206" s="506" t="s">
        <v>345</v>
      </c>
      <c r="HEZ206" s="506" t="s">
        <v>345</v>
      </c>
      <c r="HFA206" s="506" t="s">
        <v>345</v>
      </c>
      <c r="HFB206" s="506" t="s">
        <v>345</v>
      </c>
      <c r="HFC206" s="506" t="s">
        <v>345</v>
      </c>
      <c r="HFD206" s="506" t="s">
        <v>345</v>
      </c>
      <c r="HFE206" s="506" t="s">
        <v>345</v>
      </c>
      <c r="HFF206" s="506" t="s">
        <v>345</v>
      </c>
      <c r="HFG206" s="506" t="s">
        <v>345</v>
      </c>
      <c r="HFH206" s="506" t="s">
        <v>345</v>
      </c>
      <c r="HFI206" s="506" t="s">
        <v>345</v>
      </c>
      <c r="HFJ206" s="506" t="s">
        <v>345</v>
      </c>
      <c r="HFK206" s="506" t="s">
        <v>345</v>
      </c>
      <c r="HFL206" s="506" t="s">
        <v>345</v>
      </c>
      <c r="HFM206" s="506" t="s">
        <v>345</v>
      </c>
      <c r="HFN206" s="506" t="s">
        <v>345</v>
      </c>
      <c r="HFO206" s="506" t="s">
        <v>345</v>
      </c>
      <c r="HFP206" s="506" t="s">
        <v>345</v>
      </c>
      <c r="HFQ206" s="506" t="s">
        <v>345</v>
      </c>
      <c r="HFR206" s="506" t="s">
        <v>345</v>
      </c>
      <c r="HFS206" s="506" t="s">
        <v>345</v>
      </c>
      <c r="HFT206" s="506" t="s">
        <v>345</v>
      </c>
      <c r="HFU206" s="506" t="s">
        <v>345</v>
      </c>
      <c r="HFV206" s="506" t="s">
        <v>345</v>
      </c>
      <c r="HFW206" s="506" t="s">
        <v>345</v>
      </c>
      <c r="HFX206" s="506" t="s">
        <v>345</v>
      </c>
      <c r="HFY206" s="506" t="s">
        <v>345</v>
      </c>
      <c r="HFZ206" s="506" t="s">
        <v>345</v>
      </c>
      <c r="HGA206" s="506" t="s">
        <v>345</v>
      </c>
      <c r="HGB206" s="506" t="s">
        <v>345</v>
      </c>
      <c r="HGC206" s="506" t="s">
        <v>345</v>
      </c>
      <c r="HGD206" s="506" t="s">
        <v>345</v>
      </c>
      <c r="HGE206" s="506" t="s">
        <v>345</v>
      </c>
      <c r="HGF206" s="506" t="s">
        <v>345</v>
      </c>
      <c r="HGG206" s="506" t="s">
        <v>345</v>
      </c>
      <c r="HGH206" s="506" t="s">
        <v>345</v>
      </c>
      <c r="HGI206" s="506" t="s">
        <v>345</v>
      </c>
      <c r="HGJ206" s="506" t="s">
        <v>345</v>
      </c>
      <c r="HGK206" s="506" t="s">
        <v>345</v>
      </c>
      <c r="HGL206" s="506" t="s">
        <v>345</v>
      </c>
      <c r="HGM206" s="506" t="s">
        <v>345</v>
      </c>
      <c r="HGN206" s="506" t="s">
        <v>345</v>
      </c>
      <c r="HGO206" s="506" t="s">
        <v>345</v>
      </c>
      <c r="HGP206" s="506" t="s">
        <v>345</v>
      </c>
      <c r="HGQ206" s="506" t="s">
        <v>345</v>
      </c>
      <c r="HGR206" s="506" t="s">
        <v>345</v>
      </c>
      <c r="HGS206" s="506" t="s">
        <v>345</v>
      </c>
      <c r="HGT206" s="506" t="s">
        <v>345</v>
      </c>
      <c r="HGU206" s="506" t="s">
        <v>345</v>
      </c>
      <c r="HGV206" s="506" t="s">
        <v>345</v>
      </c>
      <c r="HGW206" s="506" t="s">
        <v>345</v>
      </c>
      <c r="HGX206" s="506" t="s">
        <v>345</v>
      </c>
      <c r="HGY206" s="506" t="s">
        <v>345</v>
      </c>
      <c r="HGZ206" s="506" t="s">
        <v>345</v>
      </c>
      <c r="HHA206" s="506" t="s">
        <v>345</v>
      </c>
      <c r="HHB206" s="506" t="s">
        <v>345</v>
      </c>
      <c r="HHC206" s="506" t="s">
        <v>345</v>
      </c>
      <c r="HHD206" s="506" t="s">
        <v>345</v>
      </c>
      <c r="HHE206" s="506" t="s">
        <v>345</v>
      </c>
      <c r="HHF206" s="506" t="s">
        <v>345</v>
      </c>
      <c r="HHG206" s="506" t="s">
        <v>345</v>
      </c>
      <c r="HHH206" s="506" t="s">
        <v>345</v>
      </c>
      <c r="HHI206" s="506" t="s">
        <v>345</v>
      </c>
      <c r="HHJ206" s="506" t="s">
        <v>345</v>
      </c>
      <c r="HHK206" s="506" t="s">
        <v>345</v>
      </c>
      <c r="HHL206" s="506" t="s">
        <v>345</v>
      </c>
      <c r="HHM206" s="506" t="s">
        <v>345</v>
      </c>
      <c r="HHN206" s="506" t="s">
        <v>345</v>
      </c>
      <c r="HHO206" s="506" t="s">
        <v>345</v>
      </c>
      <c r="HHP206" s="506" t="s">
        <v>345</v>
      </c>
      <c r="HHQ206" s="506" t="s">
        <v>345</v>
      </c>
      <c r="HHR206" s="506" t="s">
        <v>345</v>
      </c>
      <c r="HHS206" s="506" t="s">
        <v>345</v>
      </c>
      <c r="HHT206" s="506" t="s">
        <v>345</v>
      </c>
      <c r="HHU206" s="506" t="s">
        <v>345</v>
      </c>
      <c r="HHV206" s="506" t="s">
        <v>345</v>
      </c>
      <c r="HHW206" s="506" t="s">
        <v>345</v>
      </c>
      <c r="HHX206" s="506" t="s">
        <v>345</v>
      </c>
      <c r="HHY206" s="506" t="s">
        <v>345</v>
      </c>
      <c r="HHZ206" s="506" t="s">
        <v>345</v>
      </c>
      <c r="HIA206" s="506" t="s">
        <v>345</v>
      </c>
      <c r="HIB206" s="506" t="s">
        <v>345</v>
      </c>
      <c r="HIC206" s="506" t="s">
        <v>345</v>
      </c>
      <c r="HID206" s="506" t="s">
        <v>345</v>
      </c>
      <c r="HIE206" s="506" t="s">
        <v>345</v>
      </c>
      <c r="HIF206" s="506" t="s">
        <v>345</v>
      </c>
      <c r="HIG206" s="506" t="s">
        <v>345</v>
      </c>
      <c r="HIH206" s="506" t="s">
        <v>345</v>
      </c>
      <c r="HII206" s="506" t="s">
        <v>345</v>
      </c>
      <c r="HIJ206" s="506" t="s">
        <v>345</v>
      </c>
      <c r="HIK206" s="506" t="s">
        <v>345</v>
      </c>
      <c r="HIL206" s="506" t="s">
        <v>345</v>
      </c>
      <c r="HIM206" s="506" t="s">
        <v>345</v>
      </c>
      <c r="HIN206" s="506" t="s">
        <v>345</v>
      </c>
      <c r="HIO206" s="506" t="s">
        <v>345</v>
      </c>
      <c r="HIP206" s="506" t="s">
        <v>345</v>
      </c>
      <c r="HIQ206" s="506" t="s">
        <v>345</v>
      </c>
      <c r="HIR206" s="506" t="s">
        <v>345</v>
      </c>
      <c r="HIS206" s="506" t="s">
        <v>345</v>
      </c>
      <c r="HIT206" s="506" t="s">
        <v>345</v>
      </c>
      <c r="HIU206" s="506" t="s">
        <v>345</v>
      </c>
      <c r="HIV206" s="506" t="s">
        <v>345</v>
      </c>
      <c r="HIW206" s="506" t="s">
        <v>345</v>
      </c>
      <c r="HIX206" s="506" t="s">
        <v>345</v>
      </c>
      <c r="HIY206" s="506" t="s">
        <v>345</v>
      </c>
      <c r="HIZ206" s="506" t="s">
        <v>345</v>
      </c>
      <c r="HJA206" s="506" t="s">
        <v>345</v>
      </c>
      <c r="HJB206" s="506" t="s">
        <v>345</v>
      </c>
      <c r="HJC206" s="506" t="s">
        <v>345</v>
      </c>
      <c r="HJD206" s="506" t="s">
        <v>345</v>
      </c>
      <c r="HJE206" s="506" t="s">
        <v>345</v>
      </c>
      <c r="HJF206" s="506" t="s">
        <v>345</v>
      </c>
      <c r="HJG206" s="506" t="s">
        <v>345</v>
      </c>
      <c r="HJH206" s="506" t="s">
        <v>345</v>
      </c>
      <c r="HJI206" s="506" t="s">
        <v>345</v>
      </c>
      <c r="HJJ206" s="506" t="s">
        <v>345</v>
      </c>
      <c r="HJK206" s="506" t="s">
        <v>345</v>
      </c>
      <c r="HJL206" s="506" t="s">
        <v>345</v>
      </c>
      <c r="HJM206" s="506" t="s">
        <v>345</v>
      </c>
      <c r="HJN206" s="506" t="s">
        <v>345</v>
      </c>
      <c r="HJO206" s="506" t="s">
        <v>345</v>
      </c>
      <c r="HJP206" s="506" t="s">
        <v>345</v>
      </c>
      <c r="HJQ206" s="506" t="s">
        <v>345</v>
      </c>
      <c r="HJR206" s="506" t="s">
        <v>345</v>
      </c>
      <c r="HJS206" s="506" t="s">
        <v>345</v>
      </c>
      <c r="HJT206" s="506" t="s">
        <v>345</v>
      </c>
      <c r="HJU206" s="506" t="s">
        <v>345</v>
      </c>
      <c r="HJV206" s="506" t="s">
        <v>345</v>
      </c>
      <c r="HJW206" s="506" t="s">
        <v>345</v>
      </c>
      <c r="HJX206" s="506" t="s">
        <v>345</v>
      </c>
      <c r="HJY206" s="506" t="s">
        <v>345</v>
      </c>
      <c r="HJZ206" s="506" t="s">
        <v>345</v>
      </c>
      <c r="HKA206" s="506" t="s">
        <v>345</v>
      </c>
      <c r="HKB206" s="506" t="s">
        <v>345</v>
      </c>
      <c r="HKC206" s="506" t="s">
        <v>345</v>
      </c>
      <c r="HKD206" s="506" t="s">
        <v>345</v>
      </c>
      <c r="HKE206" s="506" t="s">
        <v>345</v>
      </c>
      <c r="HKF206" s="506" t="s">
        <v>345</v>
      </c>
      <c r="HKG206" s="506" t="s">
        <v>345</v>
      </c>
      <c r="HKH206" s="506" t="s">
        <v>345</v>
      </c>
      <c r="HKI206" s="506" t="s">
        <v>345</v>
      </c>
      <c r="HKJ206" s="506" t="s">
        <v>345</v>
      </c>
      <c r="HKK206" s="506" t="s">
        <v>345</v>
      </c>
      <c r="HKL206" s="506" t="s">
        <v>345</v>
      </c>
      <c r="HKM206" s="506" t="s">
        <v>345</v>
      </c>
      <c r="HKN206" s="506" t="s">
        <v>345</v>
      </c>
      <c r="HKO206" s="506" t="s">
        <v>345</v>
      </c>
      <c r="HKP206" s="506" t="s">
        <v>345</v>
      </c>
      <c r="HKQ206" s="506" t="s">
        <v>345</v>
      </c>
      <c r="HKR206" s="506" t="s">
        <v>345</v>
      </c>
      <c r="HKS206" s="506" t="s">
        <v>345</v>
      </c>
      <c r="HKT206" s="506" t="s">
        <v>345</v>
      </c>
      <c r="HKU206" s="506" t="s">
        <v>345</v>
      </c>
      <c r="HKV206" s="506" t="s">
        <v>345</v>
      </c>
      <c r="HKW206" s="506" t="s">
        <v>345</v>
      </c>
      <c r="HKX206" s="506" t="s">
        <v>345</v>
      </c>
      <c r="HKY206" s="506" t="s">
        <v>345</v>
      </c>
      <c r="HKZ206" s="506" t="s">
        <v>345</v>
      </c>
      <c r="HLA206" s="506" t="s">
        <v>345</v>
      </c>
      <c r="HLB206" s="506" t="s">
        <v>345</v>
      </c>
      <c r="HLC206" s="506" t="s">
        <v>345</v>
      </c>
      <c r="HLD206" s="506" t="s">
        <v>345</v>
      </c>
      <c r="HLE206" s="506" t="s">
        <v>345</v>
      </c>
      <c r="HLF206" s="506" t="s">
        <v>345</v>
      </c>
      <c r="HLG206" s="506" t="s">
        <v>345</v>
      </c>
      <c r="HLH206" s="506" t="s">
        <v>345</v>
      </c>
      <c r="HLI206" s="506" t="s">
        <v>345</v>
      </c>
      <c r="HLJ206" s="506" t="s">
        <v>345</v>
      </c>
      <c r="HLK206" s="506" t="s">
        <v>345</v>
      </c>
      <c r="HLL206" s="506" t="s">
        <v>345</v>
      </c>
      <c r="HLM206" s="506" t="s">
        <v>345</v>
      </c>
      <c r="HLN206" s="506" t="s">
        <v>345</v>
      </c>
      <c r="HLO206" s="506" t="s">
        <v>345</v>
      </c>
      <c r="HLP206" s="506" t="s">
        <v>345</v>
      </c>
      <c r="HLQ206" s="506" t="s">
        <v>345</v>
      </c>
      <c r="HLR206" s="506" t="s">
        <v>345</v>
      </c>
      <c r="HLS206" s="506" t="s">
        <v>345</v>
      </c>
      <c r="HLT206" s="506" t="s">
        <v>345</v>
      </c>
      <c r="HLU206" s="506" t="s">
        <v>345</v>
      </c>
      <c r="HLV206" s="506" t="s">
        <v>345</v>
      </c>
      <c r="HLW206" s="506" t="s">
        <v>345</v>
      </c>
      <c r="HLX206" s="506" t="s">
        <v>345</v>
      </c>
      <c r="HLY206" s="506" t="s">
        <v>345</v>
      </c>
      <c r="HLZ206" s="506" t="s">
        <v>345</v>
      </c>
      <c r="HMA206" s="506" t="s">
        <v>345</v>
      </c>
      <c r="HMB206" s="506" t="s">
        <v>345</v>
      </c>
      <c r="HMC206" s="506" t="s">
        <v>345</v>
      </c>
      <c r="HMD206" s="506" t="s">
        <v>345</v>
      </c>
      <c r="HME206" s="506" t="s">
        <v>345</v>
      </c>
      <c r="HMF206" s="506" t="s">
        <v>345</v>
      </c>
      <c r="HMG206" s="506" t="s">
        <v>345</v>
      </c>
      <c r="HMH206" s="506" t="s">
        <v>345</v>
      </c>
      <c r="HMI206" s="506" t="s">
        <v>345</v>
      </c>
      <c r="HMJ206" s="506" t="s">
        <v>345</v>
      </c>
      <c r="HMK206" s="506" t="s">
        <v>345</v>
      </c>
      <c r="HML206" s="506" t="s">
        <v>345</v>
      </c>
      <c r="HMM206" s="506" t="s">
        <v>345</v>
      </c>
      <c r="HMN206" s="506" t="s">
        <v>345</v>
      </c>
      <c r="HMO206" s="506" t="s">
        <v>345</v>
      </c>
      <c r="HMP206" s="506" t="s">
        <v>345</v>
      </c>
      <c r="HMQ206" s="506" t="s">
        <v>345</v>
      </c>
      <c r="HMR206" s="506" t="s">
        <v>345</v>
      </c>
      <c r="HMS206" s="506" t="s">
        <v>345</v>
      </c>
      <c r="HMT206" s="506" t="s">
        <v>345</v>
      </c>
      <c r="HMU206" s="506" t="s">
        <v>345</v>
      </c>
      <c r="HMV206" s="506" t="s">
        <v>345</v>
      </c>
      <c r="HMW206" s="506" t="s">
        <v>345</v>
      </c>
      <c r="HMX206" s="506" t="s">
        <v>345</v>
      </c>
      <c r="HMY206" s="506" t="s">
        <v>345</v>
      </c>
      <c r="HMZ206" s="506" t="s">
        <v>345</v>
      </c>
      <c r="HNA206" s="506" t="s">
        <v>345</v>
      </c>
      <c r="HNB206" s="506" t="s">
        <v>345</v>
      </c>
      <c r="HNC206" s="506" t="s">
        <v>345</v>
      </c>
      <c r="HND206" s="506" t="s">
        <v>345</v>
      </c>
      <c r="HNE206" s="506" t="s">
        <v>345</v>
      </c>
      <c r="HNF206" s="506" t="s">
        <v>345</v>
      </c>
      <c r="HNG206" s="506" t="s">
        <v>345</v>
      </c>
      <c r="HNH206" s="506" t="s">
        <v>345</v>
      </c>
      <c r="HNI206" s="506" t="s">
        <v>345</v>
      </c>
      <c r="HNJ206" s="506" t="s">
        <v>345</v>
      </c>
      <c r="HNK206" s="506" t="s">
        <v>345</v>
      </c>
      <c r="HNL206" s="506" t="s">
        <v>345</v>
      </c>
      <c r="HNM206" s="506" t="s">
        <v>345</v>
      </c>
      <c r="HNN206" s="506" t="s">
        <v>345</v>
      </c>
      <c r="HNO206" s="506" t="s">
        <v>345</v>
      </c>
      <c r="HNP206" s="506" t="s">
        <v>345</v>
      </c>
      <c r="HNQ206" s="506" t="s">
        <v>345</v>
      </c>
      <c r="HNR206" s="506" t="s">
        <v>345</v>
      </c>
      <c r="HNS206" s="506" t="s">
        <v>345</v>
      </c>
      <c r="HNT206" s="506" t="s">
        <v>345</v>
      </c>
      <c r="HNU206" s="506" t="s">
        <v>345</v>
      </c>
      <c r="HNV206" s="506" t="s">
        <v>345</v>
      </c>
      <c r="HNW206" s="506" t="s">
        <v>345</v>
      </c>
      <c r="HNX206" s="506" t="s">
        <v>345</v>
      </c>
      <c r="HNY206" s="506" t="s">
        <v>345</v>
      </c>
      <c r="HNZ206" s="506" t="s">
        <v>345</v>
      </c>
      <c r="HOA206" s="506" t="s">
        <v>345</v>
      </c>
      <c r="HOB206" s="506" t="s">
        <v>345</v>
      </c>
      <c r="HOC206" s="506" t="s">
        <v>345</v>
      </c>
      <c r="HOD206" s="506" t="s">
        <v>345</v>
      </c>
      <c r="HOE206" s="506" t="s">
        <v>345</v>
      </c>
      <c r="HOF206" s="506" t="s">
        <v>345</v>
      </c>
      <c r="HOG206" s="506" t="s">
        <v>345</v>
      </c>
      <c r="HOH206" s="506" t="s">
        <v>345</v>
      </c>
      <c r="HOI206" s="506" t="s">
        <v>345</v>
      </c>
      <c r="HOJ206" s="506" t="s">
        <v>345</v>
      </c>
      <c r="HOK206" s="506" t="s">
        <v>345</v>
      </c>
      <c r="HOL206" s="506" t="s">
        <v>345</v>
      </c>
      <c r="HOM206" s="506" t="s">
        <v>345</v>
      </c>
      <c r="HON206" s="506" t="s">
        <v>345</v>
      </c>
      <c r="HOO206" s="506" t="s">
        <v>345</v>
      </c>
      <c r="HOP206" s="506" t="s">
        <v>345</v>
      </c>
      <c r="HOQ206" s="506" t="s">
        <v>345</v>
      </c>
      <c r="HOR206" s="506" t="s">
        <v>345</v>
      </c>
      <c r="HOS206" s="506" t="s">
        <v>345</v>
      </c>
      <c r="HOT206" s="506" t="s">
        <v>345</v>
      </c>
      <c r="HOU206" s="506" t="s">
        <v>345</v>
      </c>
      <c r="HOV206" s="506" t="s">
        <v>345</v>
      </c>
      <c r="HOW206" s="506" t="s">
        <v>345</v>
      </c>
      <c r="HOX206" s="506" t="s">
        <v>345</v>
      </c>
      <c r="HOY206" s="506" t="s">
        <v>345</v>
      </c>
      <c r="HOZ206" s="506" t="s">
        <v>345</v>
      </c>
      <c r="HPA206" s="506" t="s">
        <v>345</v>
      </c>
      <c r="HPB206" s="506" t="s">
        <v>345</v>
      </c>
      <c r="HPC206" s="506" t="s">
        <v>345</v>
      </c>
      <c r="HPD206" s="506" t="s">
        <v>345</v>
      </c>
      <c r="HPE206" s="506" t="s">
        <v>345</v>
      </c>
      <c r="HPF206" s="506" t="s">
        <v>345</v>
      </c>
      <c r="HPG206" s="506" t="s">
        <v>345</v>
      </c>
      <c r="HPH206" s="506" t="s">
        <v>345</v>
      </c>
      <c r="HPI206" s="506" t="s">
        <v>345</v>
      </c>
      <c r="HPJ206" s="506" t="s">
        <v>345</v>
      </c>
      <c r="HPK206" s="506" t="s">
        <v>345</v>
      </c>
      <c r="HPL206" s="506" t="s">
        <v>345</v>
      </c>
      <c r="HPM206" s="506" t="s">
        <v>345</v>
      </c>
      <c r="HPN206" s="506" t="s">
        <v>345</v>
      </c>
      <c r="HPO206" s="506" t="s">
        <v>345</v>
      </c>
      <c r="HPP206" s="506" t="s">
        <v>345</v>
      </c>
      <c r="HPQ206" s="506" t="s">
        <v>345</v>
      </c>
      <c r="HPR206" s="506" t="s">
        <v>345</v>
      </c>
      <c r="HPS206" s="506" t="s">
        <v>345</v>
      </c>
      <c r="HPT206" s="506" t="s">
        <v>345</v>
      </c>
      <c r="HPU206" s="506" t="s">
        <v>345</v>
      </c>
      <c r="HPV206" s="506" t="s">
        <v>345</v>
      </c>
      <c r="HPW206" s="506" t="s">
        <v>345</v>
      </c>
      <c r="HPX206" s="506" t="s">
        <v>345</v>
      </c>
      <c r="HPY206" s="506" t="s">
        <v>345</v>
      </c>
      <c r="HPZ206" s="506" t="s">
        <v>345</v>
      </c>
      <c r="HQA206" s="506" t="s">
        <v>345</v>
      </c>
      <c r="HQB206" s="506" t="s">
        <v>345</v>
      </c>
      <c r="HQC206" s="506" t="s">
        <v>345</v>
      </c>
      <c r="HQD206" s="506" t="s">
        <v>345</v>
      </c>
      <c r="HQE206" s="506" t="s">
        <v>345</v>
      </c>
      <c r="HQF206" s="506" t="s">
        <v>345</v>
      </c>
      <c r="HQG206" s="506" t="s">
        <v>345</v>
      </c>
      <c r="HQH206" s="506" t="s">
        <v>345</v>
      </c>
      <c r="HQI206" s="506" t="s">
        <v>345</v>
      </c>
      <c r="HQJ206" s="506" t="s">
        <v>345</v>
      </c>
      <c r="HQK206" s="506" t="s">
        <v>345</v>
      </c>
      <c r="HQL206" s="506" t="s">
        <v>345</v>
      </c>
      <c r="HQM206" s="506" t="s">
        <v>345</v>
      </c>
      <c r="HQN206" s="506" t="s">
        <v>345</v>
      </c>
      <c r="HQO206" s="506" t="s">
        <v>345</v>
      </c>
      <c r="HQP206" s="506" t="s">
        <v>345</v>
      </c>
      <c r="HQQ206" s="506" t="s">
        <v>345</v>
      </c>
      <c r="HQR206" s="506" t="s">
        <v>345</v>
      </c>
      <c r="HQS206" s="506" t="s">
        <v>345</v>
      </c>
      <c r="HQT206" s="506" t="s">
        <v>345</v>
      </c>
      <c r="HQU206" s="506" t="s">
        <v>345</v>
      </c>
      <c r="HQV206" s="506" t="s">
        <v>345</v>
      </c>
      <c r="HQW206" s="506" t="s">
        <v>345</v>
      </c>
      <c r="HQX206" s="506" t="s">
        <v>345</v>
      </c>
      <c r="HQY206" s="506" t="s">
        <v>345</v>
      </c>
      <c r="HQZ206" s="506" t="s">
        <v>345</v>
      </c>
      <c r="HRA206" s="506" t="s">
        <v>345</v>
      </c>
      <c r="HRB206" s="506" t="s">
        <v>345</v>
      </c>
      <c r="HRC206" s="506" t="s">
        <v>345</v>
      </c>
      <c r="HRD206" s="506" t="s">
        <v>345</v>
      </c>
      <c r="HRE206" s="506" t="s">
        <v>345</v>
      </c>
      <c r="HRF206" s="506" t="s">
        <v>345</v>
      </c>
      <c r="HRG206" s="506" t="s">
        <v>345</v>
      </c>
      <c r="HRH206" s="506" t="s">
        <v>345</v>
      </c>
      <c r="HRI206" s="506" t="s">
        <v>345</v>
      </c>
      <c r="HRJ206" s="506" t="s">
        <v>345</v>
      </c>
      <c r="HRK206" s="506" t="s">
        <v>345</v>
      </c>
      <c r="HRL206" s="506" t="s">
        <v>345</v>
      </c>
      <c r="HRM206" s="506" t="s">
        <v>345</v>
      </c>
      <c r="HRN206" s="506" t="s">
        <v>345</v>
      </c>
      <c r="HRO206" s="506" t="s">
        <v>345</v>
      </c>
      <c r="HRP206" s="506" t="s">
        <v>345</v>
      </c>
      <c r="HRQ206" s="506" t="s">
        <v>345</v>
      </c>
      <c r="HRR206" s="506" t="s">
        <v>345</v>
      </c>
      <c r="HRS206" s="506" t="s">
        <v>345</v>
      </c>
      <c r="HRT206" s="506" t="s">
        <v>345</v>
      </c>
      <c r="HRU206" s="506" t="s">
        <v>345</v>
      </c>
      <c r="HRV206" s="506" t="s">
        <v>345</v>
      </c>
      <c r="HRW206" s="506" t="s">
        <v>345</v>
      </c>
      <c r="HRX206" s="506" t="s">
        <v>345</v>
      </c>
      <c r="HRY206" s="506" t="s">
        <v>345</v>
      </c>
      <c r="HRZ206" s="506" t="s">
        <v>345</v>
      </c>
      <c r="HSA206" s="506" t="s">
        <v>345</v>
      </c>
      <c r="HSB206" s="506" t="s">
        <v>345</v>
      </c>
      <c r="HSC206" s="506" t="s">
        <v>345</v>
      </c>
      <c r="HSD206" s="506" t="s">
        <v>345</v>
      </c>
      <c r="HSE206" s="506" t="s">
        <v>345</v>
      </c>
      <c r="HSF206" s="506" t="s">
        <v>345</v>
      </c>
      <c r="HSG206" s="506" t="s">
        <v>345</v>
      </c>
      <c r="HSH206" s="506" t="s">
        <v>345</v>
      </c>
      <c r="HSI206" s="506" t="s">
        <v>345</v>
      </c>
      <c r="HSJ206" s="506" t="s">
        <v>345</v>
      </c>
      <c r="HSK206" s="506" t="s">
        <v>345</v>
      </c>
      <c r="HSL206" s="506" t="s">
        <v>345</v>
      </c>
      <c r="HSM206" s="506" t="s">
        <v>345</v>
      </c>
      <c r="HSN206" s="506" t="s">
        <v>345</v>
      </c>
      <c r="HSO206" s="506" t="s">
        <v>345</v>
      </c>
      <c r="HSP206" s="506" t="s">
        <v>345</v>
      </c>
      <c r="HSQ206" s="506" t="s">
        <v>345</v>
      </c>
      <c r="HSR206" s="506" t="s">
        <v>345</v>
      </c>
      <c r="HSS206" s="506" t="s">
        <v>345</v>
      </c>
      <c r="HST206" s="506" t="s">
        <v>345</v>
      </c>
      <c r="HSU206" s="506" t="s">
        <v>345</v>
      </c>
      <c r="HSV206" s="506" t="s">
        <v>345</v>
      </c>
      <c r="HSW206" s="506" t="s">
        <v>345</v>
      </c>
      <c r="HSX206" s="506" t="s">
        <v>345</v>
      </c>
      <c r="HSY206" s="506" t="s">
        <v>345</v>
      </c>
      <c r="HSZ206" s="506" t="s">
        <v>345</v>
      </c>
      <c r="HTA206" s="506" t="s">
        <v>345</v>
      </c>
      <c r="HTB206" s="506" t="s">
        <v>345</v>
      </c>
      <c r="HTC206" s="506" t="s">
        <v>345</v>
      </c>
      <c r="HTD206" s="506" t="s">
        <v>345</v>
      </c>
      <c r="HTE206" s="506" t="s">
        <v>345</v>
      </c>
      <c r="HTF206" s="506" t="s">
        <v>345</v>
      </c>
      <c r="HTG206" s="506" t="s">
        <v>345</v>
      </c>
      <c r="HTH206" s="506" t="s">
        <v>345</v>
      </c>
      <c r="HTI206" s="506" t="s">
        <v>345</v>
      </c>
      <c r="HTJ206" s="506" t="s">
        <v>345</v>
      </c>
      <c r="HTK206" s="506" t="s">
        <v>345</v>
      </c>
      <c r="HTL206" s="506" t="s">
        <v>345</v>
      </c>
      <c r="HTM206" s="506" t="s">
        <v>345</v>
      </c>
      <c r="HTN206" s="506" t="s">
        <v>345</v>
      </c>
      <c r="HTO206" s="506" t="s">
        <v>345</v>
      </c>
      <c r="HTP206" s="506" t="s">
        <v>345</v>
      </c>
      <c r="HTQ206" s="506" t="s">
        <v>345</v>
      </c>
      <c r="HTR206" s="506" t="s">
        <v>345</v>
      </c>
      <c r="HTS206" s="506" t="s">
        <v>345</v>
      </c>
      <c r="HTT206" s="506" t="s">
        <v>345</v>
      </c>
      <c r="HTU206" s="506" t="s">
        <v>345</v>
      </c>
      <c r="HTV206" s="506" t="s">
        <v>345</v>
      </c>
      <c r="HTW206" s="506" t="s">
        <v>345</v>
      </c>
      <c r="HTX206" s="506" t="s">
        <v>345</v>
      </c>
      <c r="HTY206" s="506" t="s">
        <v>345</v>
      </c>
      <c r="HTZ206" s="506" t="s">
        <v>345</v>
      </c>
      <c r="HUA206" s="506" t="s">
        <v>345</v>
      </c>
      <c r="HUB206" s="506" t="s">
        <v>345</v>
      </c>
      <c r="HUC206" s="506" t="s">
        <v>345</v>
      </c>
      <c r="HUD206" s="506" t="s">
        <v>345</v>
      </c>
      <c r="HUE206" s="506" t="s">
        <v>345</v>
      </c>
      <c r="HUF206" s="506" t="s">
        <v>345</v>
      </c>
      <c r="HUG206" s="506" t="s">
        <v>345</v>
      </c>
      <c r="HUH206" s="506" t="s">
        <v>345</v>
      </c>
      <c r="HUI206" s="506" t="s">
        <v>345</v>
      </c>
      <c r="HUJ206" s="506" t="s">
        <v>345</v>
      </c>
      <c r="HUK206" s="506" t="s">
        <v>345</v>
      </c>
      <c r="HUL206" s="506" t="s">
        <v>345</v>
      </c>
      <c r="HUM206" s="506" t="s">
        <v>345</v>
      </c>
      <c r="HUN206" s="506" t="s">
        <v>345</v>
      </c>
      <c r="HUO206" s="506" t="s">
        <v>345</v>
      </c>
      <c r="HUP206" s="506" t="s">
        <v>345</v>
      </c>
      <c r="HUQ206" s="506" t="s">
        <v>345</v>
      </c>
      <c r="HUR206" s="506" t="s">
        <v>345</v>
      </c>
      <c r="HUS206" s="506" t="s">
        <v>345</v>
      </c>
      <c r="HUT206" s="506" t="s">
        <v>345</v>
      </c>
      <c r="HUU206" s="506" t="s">
        <v>345</v>
      </c>
      <c r="HUV206" s="506" t="s">
        <v>345</v>
      </c>
      <c r="HUW206" s="506" t="s">
        <v>345</v>
      </c>
      <c r="HUX206" s="506" t="s">
        <v>345</v>
      </c>
      <c r="HUY206" s="506" t="s">
        <v>345</v>
      </c>
      <c r="HUZ206" s="506" t="s">
        <v>345</v>
      </c>
      <c r="HVA206" s="506" t="s">
        <v>345</v>
      </c>
      <c r="HVB206" s="506" t="s">
        <v>345</v>
      </c>
      <c r="HVC206" s="506" t="s">
        <v>345</v>
      </c>
      <c r="HVD206" s="506" t="s">
        <v>345</v>
      </c>
      <c r="HVE206" s="506" t="s">
        <v>345</v>
      </c>
      <c r="HVF206" s="506" t="s">
        <v>345</v>
      </c>
      <c r="HVG206" s="506" t="s">
        <v>345</v>
      </c>
      <c r="HVH206" s="506" t="s">
        <v>345</v>
      </c>
      <c r="HVI206" s="506" t="s">
        <v>345</v>
      </c>
      <c r="HVJ206" s="506" t="s">
        <v>345</v>
      </c>
      <c r="HVK206" s="506" t="s">
        <v>345</v>
      </c>
      <c r="HVL206" s="506" t="s">
        <v>345</v>
      </c>
      <c r="HVM206" s="506" t="s">
        <v>345</v>
      </c>
      <c r="HVN206" s="506" t="s">
        <v>345</v>
      </c>
      <c r="HVO206" s="506" t="s">
        <v>345</v>
      </c>
      <c r="HVP206" s="506" t="s">
        <v>345</v>
      </c>
      <c r="HVQ206" s="506" t="s">
        <v>345</v>
      </c>
      <c r="HVR206" s="506" t="s">
        <v>345</v>
      </c>
      <c r="HVS206" s="506" t="s">
        <v>345</v>
      </c>
      <c r="HVT206" s="506" t="s">
        <v>345</v>
      </c>
      <c r="HVU206" s="506" t="s">
        <v>345</v>
      </c>
      <c r="HVV206" s="506" t="s">
        <v>345</v>
      </c>
      <c r="HVW206" s="506" t="s">
        <v>345</v>
      </c>
      <c r="HVX206" s="506" t="s">
        <v>345</v>
      </c>
      <c r="HVY206" s="506" t="s">
        <v>345</v>
      </c>
      <c r="HVZ206" s="506" t="s">
        <v>345</v>
      </c>
      <c r="HWA206" s="506" t="s">
        <v>345</v>
      </c>
      <c r="HWB206" s="506" t="s">
        <v>345</v>
      </c>
      <c r="HWC206" s="506" t="s">
        <v>345</v>
      </c>
      <c r="HWD206" s="506" t="s">
        <v>345</v>
      </c>
      <c r="HWE206" s="506" t="s">
        <v>345</v>
      </c>
      <c r="HWF206" s="506" t="s">
        <v>345</v>
      </c>
      <c r="HWG206" s="506" t="s">
        <v>345</v>
      </c>
      <c r="HWH206" s="506" t="s">
        <v>345</v>
      </c>
      <c r="HWI206" s="506" t="s">
        <v>345</v>
      </c>
      <c r="HWJ206" s="506" t="s">
        <v>345</v>
      </c>
      <c r="HWK206" s="506" t="s">
        <v>345</v>
      </c>
      <c r="HWL206" s="506" t="s">
        <v>345</v>
      </c>
      <c r="HWM206" s="506" t="s">
        <v>345</v>
      </c>
      <c r="HWN206" s="506" t="s">
        <v>345</v>
      </c>
      <c r="HWO206" s="506" t="s">
        <v>345</v>
      </c>
      <c r="HWP206" s="506" t="s">
        <v>345</v>
      </c>
      <c r="HWQ206" s="506" t="s">
        <v>345</v>
      </c>
      <c r="HWR206" s="506" t="s">
        <v>345</v>
      </c>
      <c r="HWS206" s="506" t="s">
        <v>345</v>
      </c>
      <c r="HWT206" s="506" t="s">
        <v>345</v>
      </c>
      <c r="HWU206" s="506" t="s">
        <v>345</v>
      </c>
      <c r="HWV206" s="506" t="s">
        <v>345</v>
      </c>
      <c r="HWW206" s="506" t="s">
        <v>345</v>
      </c>
      <c r="HWX206" s="506" t="s">
        <v>345</v>
      </c>
      <c r="HWY206" s="506" t="s">
        <v>345</v>
      </c>
      <c r="HWZ206" s="506" t="s">
        <v>345</v>
      </c>
      <c r="HXA206" s="506" t="s">
        <v>345</v>
      </c>
      <c r="HXB206" s="506" t="s">
        <v>345</v>
      </c>
      <c r="HXC206" s="506" t="s">
        <v>345</v>
      </c>
      <c r="HXD206" s="506" t="s">
        <v>345</v>
      </c>
      <c r="HXE206" s="506" t="s">
        <v>345</v>
      </c>
      <c r="HXF206" s="506" t="s">
        <v>345</v>
      </c>
      <c r="HXG206" s="506" t="s">
        <v>345</v>
      </c>
      <c r="HXH206" s="506" t="s">
        <v>345</v>
      </c>
      <c r="HXI206" s="506" t="s">
        <v>345</v>
      </c>
      <c r="HXJ206" s="506" t="s">
        <v>345</v>
      </c>
      <c r="HXK206" s="506" t="s">
        <v>345</v>
      </c>
      <c r="HXL206" s="506" t="s">
        <v>345</v>
      </c>
      <c r="HXM206" s="506" t="s">
        <v>345</v>
      </c>
      <c r="HXN206" s="506" t="s">
        <v>345</v>
      </c>
      <c r="HXO206" s="506" t="s">
        <v>345</v>
      </c>
      <c r="HXP206" s="506" t="s">
        <v>345</v>
      </c>
      <c r="HXQ206" s="506" t="s">
        <v>345</v>
      </c>
      <c r="HXR206" s="506" t="s">
        <v>345</v>
      </c>
      <c r="HXS206" s="506" t="s">
        <v>345</v>
      </c>
      <c r="HXT206" s="506" t="s">
        <v>345</v>
      </c>
      <c r="HXU206" s="506" t="s">
        <v>345</v>
      </c>
      <c r="HXV206" s="506" t="s">
        <v>345</v>
      </c>
      <c r="HXW206" s="506" t="s">
        <v>345</v>
      </c>
      <c r="HXX206" s="506" t="s">
        <v>345</v>
      </c>
      <c r="HXY206" s="506" t="s">
        <v>345</v>
      </c>
      <c r="HXZ206" s="506" t="s">
        <v>345</v>
      </c>
      <c r="HYA206" s="506" t="s">
        <v>345</v>
      </c>
      <c r="HYB206" s="506" t="s">
        <v>345</v>
      </c>
      <c r="HYC206" s="506" t="s">
        <v>345</v>
      </c>
      <c r="HYD206" s="506" t="s">
        <v>345</v>
      </c>
      <c r="HYE206" s="506" t="s">
        <v>345</v>
      </c>
      <c r="HYF206" s="506" t="s">
        <v>345</v>
      </c>
      <c r="HYG206" s="506" t="s">
        <v>345</v>
      </c>
      <c r="HYH206" s="506" t="s">
        <v>345</v>
      </c>
      <c r="HYI206" s="506" t="s">
        <v>345</v>
      </c>
      <c r="HYJ206" s="506" t="s">
        <v>345</v>
      </c>
      <c r="HYK206" s="506" t="s">
        <v>345</v>
      </c>
      <c r="HYL206" s="506" t="s">
        <v>345</v>
      </c>
      <c r="HYM206" s="506" t="s">
        <v>345</v>
      </c>
      <c r="HYN206" s="506" t="s">
        <v>345</v>
      </c>
      <c r="HYO206" s="506" t="s">
        <v>345</v>
      </c>
      <c r="HYP206" s="506" t="s">
        <v>345</v>
      </c>
      <c r="HYQ206" s="506" t="s">
        <v>345</v>
      </c>
      <c r="HYR206" s="506" t="s">
        <v>345</v>
      </c>
      <c r="HYS206" s="506" t="s">
        <v>345</v>
      </c>
      <c r="HYT206" s="506" t="s">
        <v>345</v>
      </c>
      <c r="HYU206" s="506" t="s">
        <v>345</v>
      </c>
      <c r="HYV206" s="506" t="s">
        <v>345</v>
      </c>
      <c r="HYW206" s="506" t="s">
        <v>345</v>
      </c>
      <c r="HYX206" s="506" t="s">
        <v>345</v>
      </c>
      <c r="HYY206" s="506" t="s">
        <v>345</v>
      </c>
      <c r="HYZ206" s="506" t="s">
        <v>345</v>
      </c>
      <c r="HZA206" s="506" t="s">
        <v>345</v>
      </c>
      <c r="HZB206" s="506" t="s">
        <v>345</v>
      </c>
      <c r="HZC206" s="506" t="s">
        <v>345</v>
      </c>
      <c r="HZD206" s="506" t="s">
        <v>345</v>
      </c>
      <c r="HZE206" s="506" t="s">
        <v>345</v>
      </c>
      <c r="HZF206" s="506" t="s">
        <v>345</v>
      </c>
      <c r="HZG206" s="506" t="s">
        <v>345</v>
      </c>
      <c r="HZH206" s="506" t="s">
        <v>345</v>
      </c>
      <c r="HZI206" s="506" t="s">
        <v>345</v>
      </c>
      <c r="HZJ206" s="506" t="s">
        <v>345</v>
      </c>
      <c r="HZK206" s="506" t="s">
        <v>345</v>
      </c>
      <c r="HZL206" s="506" t="s">
        <v>345</v>
      </c>
      <c r="HZM206" s="506" t="s">
        <v>345</v>
      </c>
      <c r="HZN206" s="506" t="s">
        <v>345</v>
      </c>
      <c r="HZO206" s="506" t="s">
        <v>345</v>
      </c>
      <c r="HZP206" s="506" t="s">
        <v>345</v>
      </c>
      <c r="HZQ206" s="506" t="s">
        <v>345</v>
      </c>
      <c r="HZR206" s="506" t="s">
        <v>345</v>
      </c>
      <c r="HZS206" s="506" t="s">
        <v>345</v>
      </c>
      <c r="HZT206" s="506" t="s">
        <v>345</v>
      </c>
      <c r="HZU206" s="506" t="s">
        <v>345</v>
      </c>
      <c r="HZV206" s="506" t="s">
        <v>345</v>
      </c>
      <c r="HZW206" s="506" t="s">
        <v>345</v>
      </c>
      <c r="HZX206" s="506" t="s">
        <v>345</v>
      </c>
      <c r="HZY206" s="506" t="s">
        <v>345</v>
      </c>
      <c r="HZZ206" s="506" t="s">
        <v>345</v>
      </c>
      <c r="IAA206" s="506" t="s">
        <v>345</v>
      </c>
      <c r="IAB206" s="506" t="s">
        <v>345</v>
      </c>
      <c r="IAC206" s="506" t="s">
        <v>345</v>
      </c>
      <c r="IAD206" s="506" t="s">
        <v>345</v>
      </c>
      <c r="IAE206" s="506" t="s">
        <v>345</v>
      </c>
      <c r="IAF206" s="506" t="s">
        <v>345</v>
      </c>
      <c r="IAG206" s="506" t="s">
        <v>345</v>
      </c>
      <c r="IAH206" s="506" t="s">
        <v>345</v>
      </c>
      <c r="IAI206" s="506" t="s">
        <v>345</v>
      </c>
      <c r="IAJ206" s="506" t="s">
        <v>345</v>
      </c>
      <c r="IAK206" s="506" t="s">
        <v>345</v>
      </c>
      <c r="IAL206" s="506" t="s">
        <v>345</v>
      </c>
      <c r="IAM206" s="506" t="s">
        <v>345</v>
      </c>
      <c r="IAN206" s="506" t="s">
        <v>345</v>
      </c>
      <c r="IAO206" s="506" t="s">
        <v>345</v>
      </c>
      <c r="IAP206" s="506" t="s">
        <v>345</v>
      </c>
      <c r="IAQ206" s="506" t="s">
        <v>345</v>
      </c>
      <c r="IAR206" s="506" t="s">
        <v>345</v>
      </c>
      <c r="IAS206" s="506" t="s">
        <v>345</v>
      </c>
      <c r="IAT206" s="506" t="s">
        <v>345</v>
      </c>
      <c r="IAU206" s="506" t="s">
        <v>345</v>
      </c>
      <c r="IAV206" s="506" t="s">
        <v>345</v>
      </c>
      <c r="IAW206" s="506" t="s">
        <v>345</v>
      </c>
      <c r="IAX206" s="506" t="s">
        <v>345</v>
      </c>
      <c r="IAY206" s="506" t="s">
        <v>345</v>
      </c>
      <c r="IAZ206" s="506" t="s">
        <v>345</v>
      </c>
      <c r="IBA206" s="506" t="s">
        <v>345</v>
      </c>
      <c r="IBB206" s="506" t="s">
        <v>345</v>
      </c>
      <c r="IBC206" s="506" t="s">
        <v>345</v>
      </c>
      <c r="IBD206" s="506" t="s">
        <v>345</v>
      </c>
      <c r="IBE206" s="506" t="s">
        <v>345</v>
      </c>
      <c r="IBF206" s="506" t="s">
        <v>345</v>
      </c>
      <c r="IBG206" s="506" t="s">
        <v>345</v>
      </c>
      <c r="IBH206" s="506" t="s">
        <v>345</v>
      </c>
      <c r="IBI206" s="506" t="s">
        <v>345</v>
      </c>
      <c r="IBJ206" s="506" t="s">
        <v>345</v>
      </c>
      <c r="IBK206" s="506" t="s">
        <v>345</v>
      </c>
      <c r="IBL206" s="506" t="s">
        <v>345</v>
      </c>
      <c r="IBM206" s="506" t="s">
        <v>345</v>
      </c>
      <c r="IBN206" s="506" t="s">
        <v>345</v>
      </c>
      <c r="IBO206" s="506" t="s">
        <v>345</v>
      </c>
      <c r="IBP206" s="506" t="s">
        <v>345</v>
      </c>
      <c r="IBQ206" s="506" t="s">
        <v>345</v>
      </c>
      <c r="IBR206" s="506" t="s">
        <v>345</v>
      </c>
      <c r="IBS206" s="506" t="s">
        <v>345</v>
      </c>
      <c r="IBT206" s="506" t="s">
        <v>345</v>
      </c>
      <c r="IBU206" s="506" t="s">
        <v>345</v>
      </c>
      <c r="IBV206" s="506" t="s">
        <v>345</v>
      </c>
      <c r="IBW206" s="506" t="s">
        <v>345</v>
      </c>
      <c r="IBX206" s="506" t="s">
        <v>345</v>
      </c>
      <c r="IBY206" s="506" t="s">
        <v>345</v>
      </c>
      <c r="IBZ206" s="506" t="s">
        <v>345</v>
      </c>
      <c r="ICA206" s="506" t="s">
        <v>345</v>
      </c>
      <c r="ICB206" s="506" t="s">
        <v>345</v>
      </c>
      <c r="ICC206" s="506" t="s">
        <v>345</v>
      </c>
      <c r="ICD206" s="506" t="s">
        <v>345</v>
      </c>
      <c r="ICE206" s="506" t="s">
        <v>345</v>
      </c>
      <c r="ICF206" s="506" t="s">
        <v>345</v>
      </c>
      <c r="ICG206" s="506" t="s">
        <v>345</v>
      </c>
      <c r="ICH206" s="506" t="s">
        <v>345</v>
      </c>
      <c r="ICI206" s="506" t="s">
        <v>345</v>
      </c>
      <c r="ICJ206" s="506" t="s">
        <v>345</v>
      </c>
      <c r="ICK206" s="506" t="s">
        <v>345</v>
      </c>
      <c r="ICL206" s="506" t="s">
        <v>345</v>
      </c>
      <c r="ICM206" s="506" t="s">
        <v>345</v>
      </c>
      <c r="ICN206" s="506" t="s">
        <v>345</v>
      </c>
      <c r="ICO206" s="506" t="s">
        <v>345</v>
      </c>
      <c r="ICP206" s="506" t="s">
        <v>345</v>
      </c>
      <c r="ICQ206" s="506" t="s">
        <v>345</v>
      </c>
      <c r="ICR206" s="506" t="s">
        <v>345</v>
      </c>
      <c r="ICS206" s="506" t="s">
        <v>345</v>
      </c>
      <c r="ICT206" s="506" t="s">
        <v>345</v>
      </c>
      <c r="ICU206" s="506" t="s">
        <v>345</v>
      </c>
      <c r="ICV206" s="506" t="s">
        <v>345</v>
      </c>
      <c r="ICW206" s="506" t="s">
        <v>345</v>
      </c>
      <c r="ICX206" s="506" t="s">
        <v>345</v>
      </c>
      <c r="ICY206" s="506" t="s">
        <v>345</v>
      </c>
      <c r="ICZ206" s="506" t="s">
        <v>345</v>
      </c>
      <c r="IDA206" s="506" t="s">
        <v>345</v>
      </c>
      <c r="IDB206" s="506" t="s">
        <v>345</v>
      </c>
      <c r="IDC206" s="506" t="s">
        <v>345</v>
      </c>
      <c r="IDD206" s="506" t="s">
        <v>345</v>
      </c>
      <c r="IDE206" s="506" t="s">
        <v>345</v>
      </c>
      <c r="IDF206" s="506" t="s">
        <v>345</v>
      </c>
      <c r="IDG206" s="506" t="s">
        <v>345</v>
      </c>
      <c r="IDH206" s="506" t="s">
        <v>345</v>
      </c>
      <c r="IDI206" s="506" t="s">
        <v>345</v>
      </c>
      <c r="IDJ206" s="506" t="s">
        <v>345</v>
      </c>
      <c r="IDK206" s="506" t="s">
        <v>345</v>
      </c>
      <c r="IDL206" s="506" t="s">
        <v>345</v>
      </c>
      <c r="IDM206" s="506" t="s">
        <v>345</v>
      </c>
      <c r="IDN206" s="506" t="s">
        <v>345</v>
      </c>
      <c r="IDO206" s="506" t="s">
        <v>345</v>
      </c>
      <c r="IDP206" s="506" t="s">
        <v>345</v>
      </c>
      <c r="IDQ206" s="506" t="s">
        <v>345</v>
      </c>
      <c r="IDR206" s="506" t="s">
        <v>345</v>
      </c>
      <c r="IDS206" s="506" t="s">
        <v>345</v>
      </c>
      <c r="IDT206" s="506" t="s">
        <v>345</v>
      </c>
      <c r="IDU206" s="506" t="s">
        <v>345</v>
      </c>
      <c r="IDV206" s="506" t="s">
        <v>345</v>
      </c>
      <c r="IDW206" s="506" t="s">
        <v>345</v>
      </c>
      <c r="IDX206" s="506" t="s">
        <v>345</v>
      </c>
      <c r="IDY206" s="506" t="s">
        <v>345</v>
      </c>
      <c r="IDZ206" s="506" t="s">
        <v>345</v>
      </c>
      <c r="IEA206" s="506" t="s">
        <v>345</v>
      </c>
      <c r="IEB206" s="506" t="s">
        <v>345</v>
      </c>
      <c r="IEC206" s="506" t="s">
        <v>345</v>
      </c>
      <c r="IED206" s="506" t="s">
        <v>345</v>
      </c>
      <c r="IEE206" s="506" t="s">
        <v>345</v>
      </c>
      <c r="IEF206" s="506" t="s">
        <v>345</v>
      </c>
      <c r="IEG206" s="506" t="s">
        <v>345</v>
      </c>
      <c r="IEH206" s="506" t="s">
        <v>345</v>
      </c>
      <c r="IEI206" s="506" t="s">
        <v>345</v>
      </c>
      <c r="IEJ206" s="506" t="s">
        <v>345</v>
      </c>
      <c r="IEK206" s="506" t="s">
        <v>345</v>
      </c>
      <c r="IEL206" s="506" t="s">
        <v>345</v>
      </c>
      <c r="IEM206" s="506" t="s">
        <v>345</v>
      </c>
      <c r="IEN206" s="506" t="s">
        <v>345</v>
      </c>
      <c r="IEO206" s="506" t="s">
        <v>345</v>
      </c>
      <c r="IEP206" s="506" t="s">
        <v>345</v>
      </c>
      <c r="IEQ206" s="506" t="s">
        <v>345</v>
      </c>
      <c r="IER206" s="506" t="s">
        <v>345</v>
      </c>
      <c r="IES206" s="506" t="s">
        <v>345</v>
      </c>
      <c r="IET206" s="506" t="s">
        <v>345</v>
      </c>
      <c r="IEU206" s="506" t="s">
        <v>345</v>
      </c>
      <c r="IEV206" s="506" t="s">
        <v>345</v>
      </c>
      <c r="IEW206" s="506" t="s">
        <v>345</v>
      </c>
      <c r="IEX206" s="506" t="s">
        <v>345</v>
      </c>
      <c r="IEY206" s="506" t="s">
        <v>345</v>
      </c>
      <c r="IEZ206" s="506" t="s">
        <v>345</v>
      </c>
      <c r="IFA206" s="506" t="s">
        <v>345</v>
      </c>
      <c r="IFB206" s="506" t="s">
        <v>345</v>
      </c>
      <c r="IFC206" s="506" t="s">
        <v>345</v>
      </c>
      <c r="IFD206" s="506" t="s">
        <v>345</v>
      </c>
      <c r="IFE206" s="506" t="s">
        <v>345</v>
      </c>
      <c r="IFF206" s="506" t="s">
        <v>345</v>
      </c>
      <c r="IFG206" s="506" t="s">
        <v>345</v>
      </c>
      <c r="IFH206" s="506" t="s">
        <v>345</v>
      </c>
      <c r="IFI206" s="506" t="s">
        <v>345</v>
      </c>
      <c r="IFJ206" s="506" t="s">
        <v>345</v>
      </c>
      <c r="IFK206" s="506" t="s">
        <v>345</v>
      </c>
      <c r="IFL206" s="506" t="s">
        <v>345</v>
      </c>
      <c r="IFM206" s="506" t="s">
        <v>345</v>
      </c>
      <c r="IFN206" s="506" t="s">
        <v>345</v>
      </c>
      <c r="IFO206" s="506" t="s">
        <v>345</v>
      </c>
      <c r="IFP206" s="506" t="s">
        <v>345</v>
      </c>
      <c r="IFQ206" s="506" t="s">
        <v>345</v>
      </c>
      <c r="IFR206" s="506" t="s">
        <v>345</v>
      </c>
      <c r="IFS206" s="506" t="s">
        <v>345</v>
      </c>
      <c r="IFT206" s="506" t="s">
        <v>345</v>
      </c>
      <c r="IFU206" s="506" t="s">
        <v>345</v>
      </c>
      <c r="IFV206" s="506" t="s">
        <v>345</v>
      </c>
      <c r="IFW206" s="506" t="s">
        <v>345</v>
      </c>
      <c r="IFX206" s="506" t="s">
        <v>345</v>
      </c>
      <c r="IFY206" s="506" t="s">
        <v>345</v>
      </c>
      <c r="IFZ206" s="506" t="s">
        <v>345</v>
      </c>
      <c r="IGA206" s="506" t="s">
        <v>345</v>
      </c>
      <c r="IGB206" s="506" t="s">
        <v>345</v>
      </c>
      <c r="IGC206" s="506" t="s">
        <v>345</v>
      </c>
      <c r="IGD206" s="506" t="s">
        <v>345</v>
      </c>
      <c r="IGE206" s="506" t="s">
        <v>345</v>
      </c>
      <c r="IGF206" s="506" t="s">
        <v>345</v>
      </c>
      <c r="IGG206" s="506" t="s">
        <v>345</v>
      </c>
      <c r="IGH206" s="506" t="s">
        <v>345</v>
      </c>
      <c r="IGI206" s="506" t="s">
        <v>345</v>
      </c>
      <c r="IGJ206" s="506" t="s">
        <v>345</v>
      </c>
      <c r="IGK206" s="506" t="s">
        <v>345</v>
      </c>
      <c r="IGL206" s="506" t="s">
        <v>345</v>
      </c>
      <c r="IGM206" s="506" t="s">
        <v>345</v>
      </c>
      <c r="IGN206" s="506" t="s">
        <v>345</v>
      </c>
      <c r="IGO206" s="506" t="s">
        <v>345</v>
      </c>
      <c r="IGP206" s="506" t="s">
        <v>345</v>
      </c>
      <c r="IGQ206" s="506" t="s">
        <v>345</v>
      </c>
      <c r="IGR206" s="506" t="s">
        <v>345</v>
      </c>
      <c r="IGS206" s="506" t="s">
        <v>345</v>
      </c>
      <c r="IGT206" s="506" t="s">
        <v>345</v>
      </c>
      <c r="IGU206" s="506" t="s">
        <v>345</v>
      </c>
      <c r="IGV206" s="506" t="s">
        <v>345</v>
      </c>
      <c r="IGW206" s="506" t="s">
        <v>345</v>
      </c>
      <c r="IGX206" s="506" t="s">
        <v>345</v>
      </c>
      <c r="IGY206" s="506" t="s">
        <v>345</v>
      </c>
      <c r="IGZ206" s="506" t="s">
        <v>345</v>
      </c>
      <c r="IHA206" s="506" t="s">
        <v>345</v>
      </c>
      <c r="IHB206" s="506" t="s">
        <v>345</v>
      </c>
      <c r="IHC206" s="506" t="s">
        <v>345</v>
      </c>
      <c r="IHD206" s="506" t="s">
        <v>345</v>
      </c>
      <c r="IHE206" s="506" t="s">
        <v>345</v>
      </c>
      <c r="IHF206" s="506" t="s">
        <v>345</v>
      </c>
      <c r="IHG206" s="506" t="s">
        <v>345</v>
      </c>
      <c r="IHH206" s="506" t="s">
        <v>345</v>
      </c>
      <c r="IHI206" s="506" t="s">
        <v>345</v>
      </c>
      <c r="IHJ206" s="506" t="s">
        <v>345</v>
      </c>
      <c r="IHK206" s="506" t="s">
        <v>345</v>
      </c>
      <c r="IHL206" s="506" t="s">
        <v>345</v>
      </c>
      <c r="IHM206" s="506" t="s">
        <v>345</v>
      </c>
      <c r="IHN206" s="506" t="s">
        <v>345</v>
      </c>
      <c r="IHO206" s="506" t="s">
        <v>345</v>
      </c>
      <c r="IHP206" s="506" t="s">
        <v>345</v>
      </c>
      <c r="IHQ206" s="506" t="s">
        <v>345</v>
      </c>
      <c r="IHR206" s="506" t="s">
        <v>345</v>
      </c>
      <c r="IHS206" s="506" t="s">
        <v>345</v>
      </c>
      <c r="IHT206" s="506" t="s">
        <v>345</v>
      </c>
      <c r="IHU206" s="506" t="s">
        <v>345</v>
      </c>
      <c r="IHV206" s="506" t="s">
        <v>345</v>
      </c>
      <c r="IHW206" s="506" t="s">
        <v>345</v>
      </c>
      <c r="IHX206" s="506" t="s">
        <v>345</v>
      </c>
      <c r="IHY206" s="506" t="s">
        <v>345</v>
      </c>
      <c r="IHZ206" s="506" t="s">
        <v>345</v>
      </c>
      <c r="IIA206" s="506" t="s">
        <v>345</v>
      </c>
      <c r="IIB206" s="506" t="s">
        <v>345</v>
      </c>
      <c r="IIC206" s="506" t="s">
        <v>345</v>
      </c>
      <c r="IID206" s="506" t="s">
        <v>345</v>
      </c>
      <c r="IIE206" s="506" t="s">
        <v>345</v>
      </c>
      <c r="IIF206" s="506" t="s">
        <v>345</v>
      </c>
      <c r="IIG206" s="506" t="s">
        <v>345</v>
      </c>
      <c r="IIH206" s="506" t="s">
        <v>345</v>
      </c>
      <c r="III206" s="506" t="s">
        <v>345</v>
      </c>
      <c r="IIJ206" s="506" t="s">
        <v>345</v>
      </c>
      <c r="IIK206" s="506" t="s">
        <v>345</v>
      </c>
      <c r="IIL206" s="506" t="s">
        <v>345</v>
      </c>
      <c r="IIM206" s="506" t="s">
        <v>345</v>
      </c>
      <c r="IIN206" s="506" t="s">
        <v>345</v>
      </c>
      <c r="IIO206" s="506" t="s">
        <v>345</v>
      </c>
      <c r="IIP206" s="506" t="s">
        <v>345</v>
      </c>
      <c r="IIQ206" s="506" t="s">
        <v>345</v>
      </c>
      <c r="IIR206" s="506" t="s">
        <v>345</v>
      </c>
      <c r="IIS206" s="506" t="s">
        <v>345</v>
      </c>
      <c r="IIT206" s="506" t="s">
        <v>345</v>
      </c>
      <c r="IIU206" s="506" t="s">
        <v>345</v>
      </c>
      <c r="IIV206" s="506" t="s">
        <v>345</v>
      </c>
      <c r="IIW206" s="506" t="s">
        <v>345</v>
      </c>
      <c r="IIX206" s="506" t="s">
        <v>345</v>
      </c>
      <c r="IIY206" s="506" t="s">
        <v>345</v>
      </c>
      <c r="IIZ206" s="506" t="s">
        <v>345</v>
      </c>
      <c r="IJA206" s="506" t="s">
        <v>345</v>
      </c>
      <c r="IJB206" s="506" t="s">
        <v>345</v>
      </c>
      <c r="IJC206" s="506" t="s">
        <v>345</v>
      </c>
      <c r="IJD206" s="506" t="s">
        <v>345</v>
      </c>
      <c r="IJE206" s="506" t="s">
        <v>345</v>
      </c>
      <c r="IJF206" s="506" t="s">
        <v>345</v>
      </c>
      <c r="IJG206" s="506" t="s">
        <v>345</v>
      </c>
      <c r="IJH206" s="506" t="s">
        <v>345</v>
      </c>
      <c r="IJI206" s="506" t="s">
        <v>345</v>
      </c>
      <c r="IJJ206" s="506" t="s">
        <v>345</v>
      </c>
      <c r="IJK206" s="506" t="s">
        <v>345</v>
      </c>
      <c r="IJL206" s="506" t="s">
        <v>345</v>
      </c>
      <c r="IJM206" s="506" t="s">
        <v>345</v>
      </c>
      <c r="IJN206" s="506" t="s">
        <v>345</v>
      </c>
      <c r="IJO206" s="506" t="s">
        <v>345</v>
      </c>
      <c r="IJP206" s="506" t="s">
        <v>345</v>
      </c>
      <c r="IJQ206" s="506" t="s">
        <v>345</v>
      </c>
      <c r="IJR206" s="506" t="s">
        <v>345</v>
      </c>
      <c r="IJS206" s="506" t="s">
        <v>345</v>
      </c>
      <c r="IJT206" s="506" t="s">
        <v>345</v>
      </c>
      <c r="IJU206" s="506" t="s">
        <v>345</v>
      </c>
      <c r="IJV206" s="506" t="s">
        <v>345</v>
      </c>
      <c r="IJW206" s="506" t="s">
        <v>345</v>
      </c>
      <c r="IJX206" s="506" t="s">
        <v>345</v>
      </c>
      <c r="IJY206" s="506" t="s">
        <v>345</v>
      </c>
      <c r="IJZ206" s="506" t="s">
        <v>345</v>
      </c>
      <c r="IKA206" s="506" t="s">
        <v>345</v>
      </c>
      <c r="IKB206" s="506" t="s">
        <v>345</v>
      </c>
      <c r="IKC206" s="506" t="s">
        <v>345</v>
      </c>
      <c r="IKD206" s="506" t="s">
        <v>345</v>
      </c>
      <c r="IKE206" s="506" t="s">
        <v>345</v>
      </c>
      <c r="IKF206" s="506" t="s">
        <v>345</v>
      </c>
      <c r="IKG206" s="506" t="s">
        <v>345</v>
      </c>
      <c r="IKH206" s="506" t="s">
        <v>345</v>
      </c>
      <c r="IKI206" s="506" t="s">
        <v>345</v>
      </c>
      <c r="IKJ206" s="506" t="s">
        <v>345</v>
      </c>
      <c r="IKK206" s="506" t="s">
        <v>345</v>
      </c>
      <c r="IKL206" s="506" t="s">
        <v>345</v>
      </c>
      <c r="IKM206" s="506" t="s">
        <v>345</v>
      </c>
      <c r="IKN206" s="506" t="s">
        <v>345</v>
      </c>
      <c r="IKO206" s="506" t="s">
        <v>345</v>
      </c>
      <c r="IKP206" s="506" t="s">
        <v>345</v>
      </c>
      <c r="IKQ206" s="506" t="s">
        <v>345</v>
      </c>
      <c r="IKR206" s="506" t="s">
        <v>345</v>
      </c>
      <c r="IKS206" s="506" t="s">
        <v>345</v>
      </c>
      <c r="IKT206" s="506" t="s">
        <v>345</v>
      </c>
      <c r="IKU206" s="506" t="s">
        <v>345</v>
      </c>
      <c r="IKV206" s="506" t="s">
        <v>345</v>
      </c>
      <c r="IKW206" s="506" t="s">
        <v>345</v>
      </c>
      <c r="IKX206" s="506" t="s">
        <v>345</v>
      </c>
      <c r="IKY206" s="506" t="s">
        <v>345</v>
      </c>
      <c r="IKZ206" s="506" t="s">
        <v>345</v>
      </c>
      <c r="ILA206" s="506" t="s">
        <v>345</v>
      </c>
      <c r="ILB206" s="506" t="s">
        <v>345</v>
      </c>
      <c r="ILC206" s="506" t="s">
        <v>345</v>
      </c>
      <c r="ILD206" s="506" t="s">
        <v>345</v>
      </c>
      <c r="ILE206" s="506" t="s">
        <v>345</v>
      </c>
      <c r="ILF206" s="506" t="s">
        <v>345</v>
      </c>
      <c r="ILG206" s="506" t="s">
        <v>345</v>
      </c>
      <c r="ILH206" s="506" t="s">
        <v>345</v>
      </c>
      <c r="ILI206" s="506" t="s">
        <v>345</v>
      </c>
      <c r="ILJ206" s="506" t="s">
        <v>345</v>
      </c>
      <c r="ILK206" s="506" t="s">
        <v>345</v>
      </c>
      <c r="ILL206" s="506" t="s">
        <v>345</v>
      </c>
      <c r="ILM206" s="506" t="s">
        <v>345</v>
      </c>
      <c r="ILN206" s="506" t="s">
        <v>345</v>
      </c>
      <c r="ILO206" s="506" t="s">
        <v>345</v>
      </c>
      <c r="ILP206" s="506" t="s">
        <v>345</v>
      </c>
      <c r="ILQ206" s="506" t="s">
        <v>345</v>
      </c>
      <c r="ILR206" s="506" t="s">
        <v>345</v>
      </c>
      <c r="ILS206" s="506" t="s">
        <v>345</v>
      </c>
      <c r="ILT206" s="506" t="s">
        <v>345</v>
      </c>
      <c r="ILU206" s="506" t="s">
        <v>345</v>
      </c>
      <c r="ILV206" s="506" t="s">
        <v>345</v>
      </c>
      <c r="ILW206" s="506" t="s">
        <v>345</v>
      </c>
      <c r="ILX206" s="506" t="s">
        <v>345</v>
      </c>
      <c r="ILY206" s="506" t="s">
        <v>345</v>
      </c>
      <c r="ILZ206" s="506" t="s">
        <v>345</v>
      </c>
      <c r="IMA206" s="506" t="s">
        <v>345</v>
      </c>
      <c r="IMB206" s="506" t="s">
        <v>345</v>
      </c>
      <c r="IMC206" s="506" t="s">
        <v>345</v>
      </c>
      <c r="IMD206" s="506" t="s">
        <v>345</v>
      </c>
      <c r="IME206" s="506" t="s">
        <v>345</v>
      </c>
      <c r="IMF206" s="506" t="s">
        <v>345</v>
      </c>
      <c r="IMG206" s="506" t="s">
        <v>345</v>
      </c>
      <c r="IMH206" s="506" t="s">
        <v>345</v>
      </c>
      <c r="IMI206" s="506" t="s">
        <v>345</v>
      </c>
      <c r="IMJ206" s="506" t="s">
        <v>345</v>
      </c>
      <c r="IMK206" s="506" t="s">
        <v>345</v>
      </c>
      <c r="IML206" s="506" t="s">
        <v>345</v>
      </c>
      <c r="IMM206" s="506" t="s">
        <v>345</v>
      </c>
      <c r="IMN206" s="506" t="s">
        <v>345</v>
      </c>
      <c r="IMO206" s="506" t="s">
        <v>345</v>
      </c>
      <c r="IMP206" s="506" t="s">
        <v>345</v>
      </c>
      <c r="IMQ206" s="506" t="s">
        <v>345</v>
      </c>
      <c r="IMR206" s="506" t="s">
        <v>345</v>
      </c>
      <c r="IMS206" s="506" t="s">
        <v>345</v>
      </c>
      <c r="IMT206" s="506" t="s">
        <v>345</v>
      </c>
      <c r="IMU206" s="506" t="s">
        <v>345</v>
      </c>
      <c r="IMV206" s="506" t="s">
        <v>345</v>
      </c>
      <c r="IMW206" s="506" t="s">
        <v>345</v>
      </c>
      <c r="IMX206" s="506" t="s">
        <v>345</v>
      </c>
      <c r="IMY206" s="506" t="s">
        <v>345</v>
      </c>
      <c r="IMZ206" s="506" t="s">
        <v>345</v>
      </c>
      <c r="INA206" s="506" t="s">
        <v>345</v>
      </c>
      <c r="INB206" s="506" t="s">
        <v>345</v>
      </c>
      <c r="INC206" s="506" t="s">
        <v>345</v>
      </c>
      <c r="IND206" s="506" t="s">
        <v>345</v>
      </c>
      <c r="INE206" s="506" t="s">
        <v>345</v>
      </c>
      <c r="INF206" s="506" t="s">
        <v>345</v>
      </c>
      <c r="ING206" s="506" t="s">
        <v>345</v>
      </c>
      <c r="INH206" s="506" t="s">
        <v>345</v>
      </c>
      <c r="INI206" s="506" t="s">
        <v>345</v>
      </c>
      <c r="INJ206" s="506" t="s">
        <v>345</v>
      </c>
      <c r="INK206" s="506" t="s">
        <v>345</v>
      </c>
      <c r="INL206" s="506" t="s">
        <v>345</v>
      </c>
      <c r="INM206" s="506" t="s">
        <v>345</v>
      </c>
      <c r="INN206" s="506" t="s">
        <v>345</v>
      </c>
      <c r="INO206" s="506" t="s">
        <v>345</v>
      </c>
      <c r="INP206" s="506" t="s">
        <v>345</v>
      </c>
      <c r="INQ206" s="506" t="s">
        <v>345</v>
      </c>
      <c r="INR206" s="506" t="s">
        <v>345</v>
      </c>
      <c r="INS206" s="506" t="s">
        <v>345</v>
      </c>
      <c r="INT206" s="506" t="s">
        <v>345</v>
      </c>
      <c r="INU206" s="506" t="s">
        <v>345</v>
      </c>
      <c r="INV206" s="506" t="s">
        <v>345</v>
      </c>
      <c r="INW206" s="506" t="s">
        <v>345</v>
      </c>
      <c r="INX206" s="506" t="s">
        <v>345</v>
      </c>
      <c r="INY206" s="506" t="s">
        <v>345</v>
      </c>
      <c r="INZ206" s="506" t="s">
        <v>345</v>
      </c>
      <c r="IOA206" s="506" t="s">
        <v>345</v>
      </c>
      <c r="IOB206" s="506" t="s">
        <v>345</v>
      </c>
      <c r="IOC206" s="506" t="s">
        <v>345</v>
      </c>
      <c r="IOD206" s="506" t="s">
        <v>345</v>
      </c>
      <c r="IOE206" s="506" t="s">
        <v>345</v>
      </c>
      <c r="IOF206" s="506" t="s">
        <v>345</v>
      </c>
      <c r="IOG206" s="506" t="s">
        <v>345</v>
      </c>
      <c r="IOH206" s="506" t="s">
        <v>345</v>
      </c>
      <c r="IOI206" s="506" t="s">
        <v>345</v>
      </c>
      <c r="IOJ206" s="506" t="s">
        <v>345</v>
      </c>
      <c r="IOK206" s="506" t="s">
        <v>345</v>
      </c>
      <c r="IOL206" s="506" t="s">
        <v>345</v>
      </c>
      <c r="IOM206" s="506" t="s">
        <v>345</v>
      </c>
      <c r="ION206" s="506" t="s">
        <v>345</v>
      </c>
      <c r="IOO206" s="506" t="s">
        <v>345</v>
      </c>
      <c r="IOP206" s="506" t="s">
        <v>345</v>
      </c>
      <c r="IOQ206" s="506" t="s">
        <v>345</v>
      </c>
      <c r="IOR206" s="506" t="s">
        <v>345</v>
      </c>
      <c r="IOS206" s="506" t="s">
        <v>345</v>
      </c>
      <c r="IOT206" s="506" t="s">
        <v>345</v>
      </c>
      <c r="IOU206" s="506" t="s">
        <v>345</v>
      </c>
      <c r="IOV206" s="506" t="s">
        <v>345</v>
      </c>
      <c r="IOW206" s="506" t="s">
        <v>345</v>
      </c>
      <c r="IOX206" s="506" t="s">
        <v>345</v>
      </c>
      <c r="IOY206" s="506" t="s">
        <v>345</v>
      </c>
      <c r="IOZ206" s="506" t="s">
        <v>345</v>
      </c>
      <c r="IPA206" s="506" t="s">
        <v>345</v>
      </c>
      <c r="IPB206" s="506" t="s">
        <v>345</v>
      </c>
      <c r="IPC206" s="506" t="s">
        <v>345</v>
      </c>
      <c r="IPD206" s="506" t="s">
        <v>345</v>
      </c>
      <c r="IPE206" s="506" t="s">
        <v>345</v>
      </c>
      <c r="IPF206" s="506" t="s">
        <v>345</v>
      </c>
      <c r="IPG206" s="506" t="s">
        <v>345</v>
      </c>
      <c r="IPH206" s="506" t="s">
        <v>345</v>
      </c>
      <c r="IPI206" s="506" t="s">
        <v>345</v>
      </c>
      <c r="IPJ206" s="506" t="s">
        <v>345</v>
      </c>
      <c r="IPK206" s="506" t="s">
        <v>345</v>
      </c>
      <c r="IPL206" s="506" t="s">
        <v>345</v>
      </c>
      <c r="IPM206" s="506" t="s">
        <v>345</v>
      </c>
      <c r="IPN206" s="506" t="s">
        <v>345</v>
      </c>
      <c r="IPO206" s="506" t="s">
        <v>345</v>
      </c>
      <c r="IPP206" s="506" t="s">
        <v>345</v>
      </c>
      <c r="IPQ206" s="506" t="s">
        <v>345</v>
      </c>
      <c r="IPR206" s="506" t="s">
        <v>345</v>
      </c>
      <c r="IPS206" s="506" t="s">
        <v>345</v>
      </c>
      <c r="IPT206" s="506" t="s">
        <v>345</v>
      </c>
      <c r="IPU206" s="506" t="s">
        <v>345</v>
      </c>
      <c r="IPV206" s="506" t="s">
        <v>345</v>
      </c>
      <c r="IPW206" s="506" t="s">
        <v>345</v>
      </c>
      <c r="IPX206" s="506" t="s">
        <v>345</v>
      </c>
      <c r="IPY206" s="506" t="s">
        <v>345</v>
      </c>
      <c r="IPZ206" s="506" t="s">
        <v>345</v>
      </c>
      <c r="IQA206" s="506" t="s">
        <v>345</v>
      </c>
      <c r="IQB206" s="506" t="s">
        <v>345</v>
      </c>
      <c r="IQC206" s="506" t="s">
        <v>345</v>
      </c>
      <c r="IQD206" s="506" t="s">
        <v>345</v>
      </c>
      <c r="IQE206" s="506" t="s">
        <v>345</v>
      </c>
      <c r="IQF206" s="506" t="s">
        <v>345</v>
      </c>
      <c r="IQG206" s="506" t="s">
        <v>345</v>
      </c>
      <c r="IQH206" s="506" t="s">
        <v>345</v>
      </c>
      <c r="IQI206" s="506" t="s">
        <v>345</v>
      </c>
      <c r="IQJ206" s="506" t="s">
        <v>345</v>
      </c>
      <c r="IQK206" s="506" t="s">
        <v>345</v>
      </c>
      <c r="IQL206" s="506" t="s">
        <v>345</v>
      </c>
      <c r="IQM206" s="506" t="s">
        <v>345</v>
      </c>
      <c r="IQN206" s="506" t="s">
        <v>345</v>
      </c>
      <c r="IQO206" s="506" t="s">
        <v>345</v>
      </c>
      <c r="IQP206" s="506" t="s">
        <v>345</v>
      </c>
      <c r="IQQ206" s="506" t="s">
        <v>345</v>
      </c>
      <c r="IQR206" s="506" t="s">
        <v>345</v>
      </c>
      <c r="IQS206" s="506" t="s">
        <v>345</v>
      </c>
      <c r="IQT206" s="506" t="s">
        <v>345</v>
      </c>
      <c r="IQU206" s="506" t="s">
        <v>345</v>
      </c>
      <c r="IQV206" s="506" t="s">
        <v>345</v>
      </c>
      <c r="IQW206" s="506" t="s">
        <v>345</v>
      </c>
      <c r="IQX206" s="506" t="s">
        <v>345</v>
      </c>
      <c r="IQY206" s="506" t="s">
        <v>345</v>
      </c>
      <c r="IQZ206" s="506" t="s">
        <v>345</v>
      </c>
      <c r="IRA206" s="506" t="s">
        <v>345</v>
      </c>
      <c r="IRB206" s="506" t="s">
        <v>345</v>
      </c>
      <c r="IRC206" s="506" t="s">
        <v>345</v>
      </c>
      <c r="IRD206" s="506" t="s">
        <v>345</v>
      </c>
      <c r="IRE206" s="506" t="s">
        <v>345</v>
      </c>
      <c r="IRF206" s="506" t="s">
        <v>345</v>
      </c>
      <c r="IRG206" s="506" t="s">
        <v>345</v>
      </c>
      <c r="IRH206" s="506" t="s">
        <v>345</v>
      </c>
      <c r="IRI206" s="506" t="s">
        <v>345</v>
      </c>
      <c r="IRJ206" s="506" t="s">
        <v>345</v>
      </c>
      <c r="IRK206" s="506" t="s">
        <v>345</v>
      </c>
      <c r="IRL206" s="506" t="s">
        <v>345</v>
      </c>
      <c r="IRM206" s="506" t="s">
        <v>345</v>
      </c>
      <c r="IRN206" s="506" t="s">
        <v>345</v>
      </c>
      <c r="IRO206" s="506" t="s">
        <v>345</v>
      </c>
      <c r="IRP206" s="506" t="s">
        <v>345</v>
      </c>
      <c r="IRQ206" s="506" t="s">
        <v>345</v>
      </c>
      <c r="IRR206" s="506" t="s">
        <v>345</v>
      </c>
      <c r="IRS206" s="506" t="s">
        <v>345</v>
      </c>
      <c r="IRT206" s="506" t="s">
        <v>345</v>
      </c>
      <c r="IRU206" s="506" t="s">
        <v>345</v>
      </c>
      <c r="IRV206" s="506" t="s">
        <v>345</v>
      </c>
      <c r="IRW206" s="506" t="s">
        <v>345</v>
      </c>
      <c r="IRX206" s="506" t="s">
        <v>345</v>
      </c>
      <c r="IRY206" s="506" t="s">
        <v>345</v>
      </c>
      <c r="IRZ206" s="506" t="s">
        <v>345</v>
      </c>
      <c r="ISA206" s="506" t="s">
        <v>345</v>
      </c>
      <c r="ISB206" s="506" t="s">
        <v>345</v>
      </c>
      <c r="ISC206" s="506" t="s">
        <v>345</v>
      </c>
      <c r="ISD206" s="506" t="s">
        <v>345</v>
      </c>
      <c r="ISE206" s="506" t="s">
        <v>345</v>
      </c>
      <c r="ISF206" s="506" t="s">
        <v>345</v>
      </c>
      <c r="ISG206" s="506" t="s">
        <v>345</v>
      </c>
      <c r="ISH206" s="506" t="s">
        <v>345</v>
      </c>
      <c r="ISI206" s="506" t="s">
        <v>345</v>
      </c>
      <c r="ISJ206" s="506" t="s">
        <v>345</v>
      </c>
      <c r="ISK206" s="506" t="s">
        <v>345</v>
      </c>
      <c r="ISL206" s="506" t="s">
        <v>345</v>
      </c>
      <c r="ISM206" s="506" t="s">
        <v>345</v>
      </c>
      <c r="ISN206" s="506" t="s">
        <v>345</v>
      </c>
      <c r="ISO206" s="506" t="s">
        <v>345</v>
      </c>
      <c r="ISP206" s="506" t="s">
        <v>345</v>
      </c>
      <c r="ISQ206" s="506" t="s">
        <v>345</v>
      </c>
      <c r="ISR206" s="506" t="s">
        <v>345</v>
      </c>
      <c r="ISS206" s="506" t="s">
        <v>345</v>
      </c>
      <c r="IST206" s="506" t="s">
        <v>345</v>
      </c>
      <c r="ISU206" s="506" t="s">
        <v>345</v>
      </c>
      <c r="ISV206" s="506" t="s">
        <v>345</v>
      </c>
      <c r="ISW206" s="506" t="s">
        <v>345</v>
      </c>
      <c r="ISX206" s="506" t="s">
        <v>345</v>
      </c>
      <c r="ISY206" s="506" t="s">
        <v>345</v>
      </c>
      <c r="ISZ206" s="506" t="s">
        <v>345</v>
      </c>
      <c r="ITA206" s="506" t="s">
        <v>345</v>
      </c>
      <c r="ITB206" s="506" t="s">
        <v>345</v>
      </c>
      <c r="ITC206" s="506" t="s">
        <v>345</v>
      </c>
      <c r="ITD206" s="506" t="s">
        <v>345</v>
      </c>
      <c r="ITE206" s="506" t="s">
        <v>345</v>
      </c>
      <c r="ITF206" s="506" t="s">
        <v>345</v>
      </c>
      <c r="ITG206" s="506" t="s">
        <v>345</v>
      </c>
      <c r="ITH206" s="506" t="s">
        <v>345</v>
      </c>
      <c r="ITI206" s="506" t="s">
        <v>345</v>
      </c>
      <c r="ITJ206" s="506" t="s">
        <v>345</v>
      </c>
      <c r="ITK206" s="506" t="s">
        <v>345</v>
      </c>
      <c r="ITL206" s="506" t="s">
        <v>345</v>
      </c>
      <c r="ITM206" s="506" t="s">
        <v>345</v>
      </c>
      <c r="ITN206" s="506" t="s">
        <v>345</v>
      </c>
      <c r="ITO206" s="506" t="s">
        <v>345</v>
      </c>
      <c r="ITP206" s="506" t="s">
        <v>345</v>
      </c>
      <c r="ITQ206" s="506" t="s">
        <v>345</v>
      </c>
      <c r="ITR206" s="506" t="s">
        <v>345</v>
      </c>
      <c r="ITS206" s="506" t="s">
        <v>345</v>
      </c>
      <c r="ITT206" s="506" t="s">
        <v>345</v>
      </c>
      <c r="ITU206" s="506" t="s">
        <v>345</v>
      </c>
      <c r="ITV206" s="506" t="s">
        <v>345</v>
      </c>
      <c r="ITW206" s="506" t="s">
        <v>345</v>
      </c>
      <c r="ITX206" s="506" t="s">
        <v>345</v>
      </c>
      <c r="ITY206" s="506" t="s">
        <v>345</v>
      </c>
      <c r="ITZ206" s="506" t="s">
        <v>345</v>
      </c>
      <c r="IUA206" s="506" t="s">
        <v>345</v>
      </c>
      <c r="IUB206" s="506" t="s">
        <v>345</v>
      </c>
      <c r="IUC206" s="506" t="s">
        <v>345</v>
      </c>
      <c r="IUD206" s="506" t="s">
        <v>345</v>
      </c>
      <c r="IUE206" s="506" t="s">
        <v>345</v>
      </c>
      <c r="IUF206" s="506" t="s">
        <v>345</v>
      </c>
      <c r="IUG206" s="506" t="s">
        <v>345</v>
      </c>
      <c r="IUH206" s="506" t="s">
        <v>345</v>
      </c>
      <c r="IUI206" s="506" t="s">
        <v>345</v>
      </c>
      <c r="IUJ206" s="506" t="s">
        <v>345</v>
      </c>
      <c r="IUK206" s="506" t="s">
        <v>345</v>
      </c>
      <c r="IUL206" s="506" t="s">
        <v>345</v>
      </c>
      <c r="IUM206" s="506" t="s">
        <v>345</v>
      </c>
      <c r="IUN206" s="506" t="s">
        <v>345</v>
      </c>
      <c r="IUO206" s="506" t="s">
        <v>345</v>
      </c>
      <c r="IUP206" s="506" t="s">
        <v>345</v>
      </c>
      <c r="IUQ206" s="506" t="s">
        <v>345</v>
      </c>
      <c r="IUR206" s="506" t="s">
        <v>345</v>
      </c>
      <c r="IUS206" s="506" t="s">
        <v>345</v>
      </c>
      <c r="IUT206" s="506" t="s">
        <v>345</v>
      </c>
      <c r="IUU206" s="506" t="s">
        <v>345</v>
      </c>
      <c r="IUV206" s="506" t="s">
        <v>345</v>
      </c>
      <c r="IUW206" s="506" t="s">
        <v>345</v>
      </c>
      <c r="IUX206" s="506" t="s">
        <v>345</v>
      </c>
      <c r="IUY206" s="506" t="s">
        <v>345</v>
      </c>
      <c r="IUZ206" s="506" t="s">
        <v>345</v>
      </c>
      <c r="IVA206" s="506" t="s">
        <v>345</v>
      </c>
      <c r="IVB206" s="506" t="s">
        <v>345</v>
      </c>
      <c r="IVC206" s="506" t="s">
        <v>345</v>
      </c>
      <c r="IVD206" s="506" t="s">
        <v>345</v>
      </c>
      <c r="IVE206" s="506" t="s">
        <v>345</v>
      </c>
      <c r="IVF206" s="506" t="s">
        <v>345</v>
      </c>
      <c r="IVG206" s="506" t="s">
        <v>345</v>
      </c>
      <c r="IVH206" s="506" t="s">
        <v>345</v>
      </c>
      <c r="IVI206" s="506" t="s">
        <v>345</v>
      </c>
      <c r="IVJ206" s="506" t="s">
        <v>345</v>
      </c>
      <c r="IVK206" s="506" t="s">
        <v>345</v>
      </c>
      <c r="IVL206" s="506" t="s">
        <v>345</v>
      </c>
      <c r="IVM206" s="506" t="s">
        <v>345</v>
      </c>
      <c r="IVN206" s="506" t="s">
        <v>345</v>
      </c>
      <c r="IVO206" s="506" t="s">
        <v>345</v>
      </c>
      <c r="IVP206" s="506" t="s">
        <v>345</v>
      </c>
      <c r="IVQ206" s="506" t="s">
        <v>345</v>
      </c>
      <c r="IVR206" s="506" t="s">
        <v>345</v>
      </c>
      <c r="IVS206" s="506" t="s">
        <v>345</v>
      </c>
      <c r="IVT206" s="506" t="s">
        <v>345</v>
      </c>
      <c r="IVU206" s="506" t="s">
        <v>345</v>
      </c>
      <c r="IVV206" s="506" t="s">
        <v>345</v>
      </c>
      <c r="IVW206" s="506" t="s">
        <v>345</v>
      </c>
      <c r="IVX206" s="506" t="s">
        <v>345</v>
      </c>
      <c r="IVY206" s="506" t="s">
        <v>345</v>
      </c>
      <c r="IVZ206" s="506" t="s">
        <v>345</v>
      </c>
      <c r="IWA206" s="506" t="s">
        <v>345</v>
      </c>
      <c r="IWB206" s="506" t="s">
        <v>345</v>
      </c>
      <c r="IWC206" s="506" t="s">
        <v>345</v>
      </c>
      <c r="IWD206" s="506" t="s">
        <v>345</v>
      </c>
      <c r="IWE206" s="506" t="s">
        <v>345</v>
      </c>
      <c r="IWF206" s="506" t="s">
        <v>345</v>
      </c>
      <c r="IWG206" s="506" t="s">
        <v>345</v>
      </c>
      <c r="IWH206" s="506" t="s">
        <v>345</v>
      </c>
      <c r="IWI206" s="506" t="s">
        <v>345</v>
      </c>
      <c r="IWJ206" s="506" t="s">
        <v>345</v>
      </c>
      <c r="IWK206" s="506" t="s">
        <v>345</v>
      </c>
      <c r="IWL206" s="506" t="s">
        <v>345</v>
      </c>
      <c r="IWM206" s="506" t="s">
        <v>345</v>
      </c>
      <c r="IWN206" s="506" t="s">
        <v>345</v>
      </c>
      <c r="IWO206" s="506" t="s">
        <v>345</v>
      </c>
      <c r="IWP206" s="506" t="s">
        <v>345</v>
      </c>
      <c r="IWQ206" s="506" t="s">
        <v>345</v>
      </c>
      <c r="IWR206" s="506" t="s">
        <v>345</v>
      </c>
      <c r="IWS206" s="506" t="s">
        <v>345</v>
      </c>
      <c r="IWT206" s="506" t="s">
        <v>345</v>
      </c>
      <c r="IWU206" s="506" t="s">
        <v>345</v>
      </c>
      <c r="IWV206" s="506" t="s">
        <v>345</v>
      </c>
      <c r="IWW206" s="506" t="s">
        <v>345</v>
      </c>
      <c r="IWX206" s="506" t="s">
        <v>345</v>
      </c>
      <c r="IWY206" s="506" t="s">
        <v>345</v>
      </c>
      <c r="IWZ206" s="506" t="s">
        <v>345</v>
      </c>
      <c r="IXA206" s="506" t="s">
        <v>345</v>
      </c>
      <c r="IXB206" s="506" t="s">
        <v>345</v>
      </c>
      <c r="IXC206" s="506" t="s">
        <v>345</v>
      </c>
      <c r="IXD206" s="506" t="s">
        <v>345</v>
      </c>
      <c r="IXE206" s="506" t="s">
        <v>345</v>
      </c>
      <c r="IXF206" s="506" t="s">
        <v>345</v>
      </c>
      <c r="IXG206" s="506" t="s">
        <v>345</v>
      </c>
      <c r="IXH206" s="506" t="s">
        <v>345</v>
      </c>
      <c r="IXI206" s="506" t="s">
        <v>345</v>
      </c>
      <c r="IXJ206" s="506" t="s">
        <v>345</v>
      </c>
      <c r="IXK206" s="506" t="s">
        <v>345</v>
      </c>
      <c r="IXL206" s="506" t="s">
        <v>345</v>
      </c>
      <c r="IXM206" s="506" t="s">
        <v>345</v>
      </c>
      <c r="IXN206" s="506" t="s">
        <v>345</v>
      </c>
      <c r="IXO206" s="506" t="s">
        <v>345</v>
      </c>
      <c r="IXP206" s="506" t="s">
        <v>345</v>
      </c>
      <c r="IXQ206" s="506" t="s">
        <v>345</v>
      </c>
      <c r="IXR206" s="506" t="s">
        <v>345</v>
      </c>
      <c r="IXS206" s="506" t="s">
        <v>345</v>
      </c>
      <c r="IXT206" s="506" t="s">
        <v>345</v>
      </c>
      <c r="IXU206" s="506" t="s">
        <v>345</v>
      </c>
      <c r="IXV206" s="506" t="s">
        <v>345</v>
      </c>
      <c r="IXW206" s="506" t="s">
        <v>345</v>
      </c>
      <c r="IXX206" s="506" t="s">
        <v>345</v>
      </c>
      <c r="IXY206" s="506" t="s">
        <v>345</v>
      </c>
      <c r="IXZ206" s="506" t="s">
        <v>345</v>
      </c>
      <c r="IYA206" s="506" t="s">
        <v>345</v>
      </c>
      <c r="IYB206" s="506" t="s">
        <v>345</v>
      </c>
      <c r="IYC206" s="506" t="s">
        <v>345</v>
      </c>
      <c r="IYD206" s="506" t="s">
        <v>345</v>
      </c>
      <c r="IYE206" s="506" t="s">
        <v>345</v>
      </c>
      <c r="IYF206" s="506" t="s">
        <v>345</v>
      </c>
      <c r="IYG206" s="506" t="s">
        <v>345</v>
      </c>
      <c r="IYH206" s="506" t="s">
        <v>345</v>
      </c>
      <c r="IYI206" s="506" t="s">
        <v>345</v>
      </c>
      <c r="IYJ206" s="506" t="s">
        <v>345</v>
      </c>
      <c r="IYK206" s="506" t="s">
        <v>345</v>
      </c>
      <c r="IYL206" s="506" t="s">
        <v>345</v>
      </c>
      <c r="IYM206" s="506" t="s">
        <v>345</v>
      </c>
      <c r="IYN206" s="506" t="s">
        <v>345</v>
      </c>
      <c r="IYO206" s="506" t="s">
        <v>345</v>
      </c>
      <c r="IYP206" s="506" t="s">
        <v>345</v>
      </c>
      <c r="IYQ206" s="506" t="s">
        <v>345</v>
      </c>
      <c r="IYR206" s="506" t="s">
        <v>345</v>
      </c>
      <c r="IYS206" s="506" t="s">
        <v>345</v>
      </c>
      <c r="IYT206" s="506" t="s">
        <v>345</v>
      </c>
      <c r="IYU206" s="506" t="s">
        <v>345</v>
      </c>
      <c r="IYV206" s="506" t="s">
        <v>345</v>
      </c>
      <c r="IYW206" s="506" t="s">
        <v>345</v>
      </c>
      <c r="IYX206" s="506" t="s">
        <v>345</v>
      </c>
      <c r="IYY206" s="506" t="s">
        <v>345</v>
      </c>
      <c r="IYZ206" s="506" t="s">
        <v>345</v>
      </c>
      <c r="IZA206" s="506" t="s">
        <v>345</v>
      </c>
      <c r="IZB206" s="506" t="s">
        <v>345</v>
      </c>
      <c r="IZC206" s="506" t="s">
        <v>345</v>
      </c>
      <c r="IZD206" s="506" t="s">
        <v>345</v>
      </c>
      <c r="IZE206" s="506" t="s">
        <v>345</v>
      </c>
      <c r="IZF206" s="506" t="s">
        <v>345</v>
      </c>
      <c r="IZG206" s="506" t="s">
        <v>345</v>
      </c>
      <c r="IZH206" s="506" t="s">
        <v>345</v>
      </c>
      <c r="IZI206" s="506" t="s">
        <v>345</v>
      </c>
      <c r="IZJ206" s="506" t="s">
        <v>345</v>
      </c>
      <c r="IZK206" s="506" t="s">
        <v>345</v>
      </c>
      <c r="IZL206" s="506" t="s">
        <v>345</v>
      </c>
      <c r="IZM206" s="506" t="s">
        <v>345</v>
      </c>
      <c r="IZN206" s="506" t="s">
        <v>345</v>
      </c>
      <c r="IZO206" s="506" t="s">
        <v>345</v>
      </c>
      <c r="IZP206" s="506" t="s">
        <v>345</v>
      </c>
      <c r="IZQ206" s="506" t="s">
        <v>345</v>
      </c>
      <c r="IZR206" s="506" t="s">
        <v>345</v>
      </c>
      <c r="IZS206" s="506" t="s">
        <v>345</v>
      </c>
      <c r="IZT206" s="506" t="s">
        <v>345</v>
      </c>
      <c r="IZU206" s="506" t="s">
        <v>345</v>
      </c>
      <c r="IZV206" s="506" t="s">
        <v>345</v>
      </c>
      <c r="IZW206" s="506" t="s">
        <v>345</v>
      </c>
      <c r="IZX206" s="506" t="s">
        <v>345</v>
      </c>
      <c r="IZY206" s="506" t="s">
        <v>345</v>
      </c>
      <c r="IZZ206" s="506" t="s">
        <v>345</v>
      </c>
      <c r="JAA206" s="506" t="s">
        <v>345</v>
      </c>
      <c r="JAB206" s="506" t="s">
        <v>345</v>
      </c>
      <c r="JAC206" s="506" t="s">
        <v>345</v>
      </c>
      <c r="JAD206" s="506" t="s">
        <v>345</v>
      </c>
      <c r="JAE206" s="506" t="s">
        <v>345</v>
      </c>
      <c r="JAF206" s="506" t="s">
        <v>345</v>
      </c>
      <c r="JAG206" s="506" t="s">
        <v>345</v>
      </c>
      <c r="JAH206" s="506" t="s">
        <v>345</v>
      </c>
      <c r="JAI206" s="506" t="s">
        <v>345</v>
      </c>
      <c r="JAJ206" s="506" t="s">
        <v>345</v>
      </c>
      <c r="JAK206" s="506" t="s">
        <v>345</v>
      </c>
      <c r="JAL206" s="506" t="s">
        <v>345</v>
      </c>
      <c r="JAM206" s="506" t="s">
        <v>345</v>
      </c>
      <c r="JAN206" s="506" t="s">
        <v>345</v>
      </c>
      <c r="JAO206" s="506" t="s">
        <v>345</v>
      </c>
      <c r="JAP206" s="506" t="s">
        <v>345</v>
      </c>
      <c r="JAQ206" s="506" t="s">
        <v>345</v>
      </c>
      <c r="JAR206" s="506" t="s">
        <v>345</v>
      </c>
      <c r="JAS206" s="506" t="s">
        <v>345</v>
      </c>
      <c r="JAT206" s="506" t="s">
        <v>345</v>
      </c>
      <c r="JAU206" s="506" t="s">
        <v>345</v>
      </c>
      <c r="JAV206" s="506" t="s">
        <v>345</v>
      </c>
      <c r="JAW206" s="506" t="s">
        <v>345</v>
      </c>
      <c r="JAX206" s="506" t="s">
        <v>345</v>
      </c>
      <c r="JAY206" s="506" t="s">
        <v>345</v>
      </c>
      <c r="JAZ206" s="506" t="s">
        <v>345</v>
      </c>
      <c r="JBA206" s="506" t="s">
        <v>345</v>
      </c>
      <c r="JBB206" s="506" t="s">
        <v>345</v>
      </c>
      <c r="JBC206" s="506" t="s">
        <v>345</v>
      </c>
      <c r="JBD206" s="506" t="s">
        <v>345</v>
      </c>
      <c r="JBE206" s="506" t="s">
        <v>345</v>
      </c>
      <c r="JBF206" s="506" t="s">
        <v>345</v>
      </c>
      <c r="JBG206" s="506" t="s">
        <v>345</v>
      </c>
      <c r="JBH206" s="506" t="s">
        <v>345</v>
      </c>
      <c r="JBI206" s="506" t="s">
        <v>345</v>
      </c>
      <c r="JBJ206" s="506" t="s">
        <v>345</v>
      </c>
      <c r="JBK206" s="506" t="s">
        <v>345</v>
      </c>
      <c r="JBL206" s="506" t="s">
        <v>345</v>
      </c>
      <c r="JBM206" s="506" t="s">
        <v>345</v>
      </c>
      <c r="JBN206" s="506" t="s">
        <v>345</v>
      </c>
      <c r="JBO206" s="506" t="s">
        <v>345</v>
      </c>
      <c r="JBP206" s="506" t="s">
        <v>345</v>
      </c>
      <c r="JBQ206" s="506" t="s">
        <v>345</v>
      </c>
      <c r="JBR206" s="506" t="s">
        <v>345</v>
      </c>
      <c r="JBS206" s="506" t="s">
        <v>345</v>
      </c>
      <c r="JBT206" s="506" t="s">
        <v>345</v>
      </c>
      <c r="JBU206" s="506" t="s">
        <v>345</v>
      </c>
      <c r="JBV206" s="506" t="s">
        <v>345</v>
      </c>
      <c r="JBW206" s="506" t="s">
        <v>345</v>
      </c>
      <c r="JBX206" s="506" t="s">
        <v>345</v>
      </c>
      <c r="JBY206" s="506" t="s">
        <v>345</v>
      </c>
      <c r="JBZ206" s="506" t="s">
        <v>345</v>
      </c>
      <c r="JCA206" s="506" t="s">
        <v>345</v>
      </c>
      <c r="JCB206" s="506" t="s">
        <v>345</v>
      </c>
      <c r="JCC206" s="506" t="s">
        <v>345</v>
      </c>
      <c r="JCD206" s="506" t="s">
        <v>345</v>
      </c>
      <c r="JCE206" s="506" t="s">
        <v>345</v>
      </c>
      <c r="JCF206" s="506" t="s">
        <v>345</v>
      </c>
      <c r="JCG206" s="506" t="s">
        <v>345</v>
      </c>
      <c r="JCH206" s="506" t="s">
        <v>345</v>
      </c>
      <c r="JCI206" s="506" t="s">
        <v>345</v>
      </c>
      <c r="JCJ206" s="506" t="s">
        <v>345</v>
      </c>
      <c r="JCK206" s="506" t="s">
        <v>345</v>
      </c>
      <c r="JCL206" s="506" t="s">
        <v>345</v>
      </c>
      <c r="JCM206" s="506" t="s">
        <v>345</v>
      </c>
      <c r="JCN206" s="506" t="s">
        <v>345</v>
      </c>
      <c r="JCO206" s="506" t="s">
        <v>345</v>
      </c>
      <c r="JCP206" s="506" t="s">
        <v>345</v>
      </c>
      <c r="JCQ206" s="506" t="s">
        <v>345</v>
      </c>
      <c r="JCR206" s="506" t="s">
        <v>345</v>
      </c>
      <c r="JCS206" s="506" t="s">
        <v>345</v>
      </c>
      <c r="JCT206" s="506" t="s">
        <v>345</v>
      </c>
      <c r="JCU206" s="506" t="s">
        <v>345</v>
      </c>
      <c r="JCV206" s="506" t="s">
        <v>345</v>
      </c>
      <c r="JCW206" s="506" t="s">
        <v>345</v>
      </c>
      <c r="JCX206" s="506" t="s">
        <v>345</v>
      </c>
      <c r="JCY206" s="506" t="s">
        <v>345</v>
      </c>
      <c r="JCZ206" s="506" t="s">
        <v>345</v>
      </c>
      <c r="JDA206" s="506" t="s">
        <v>345</v>
      </c>
      <c r="JDB206" s="506" t="s">
        <v>345</v>
      </c>
      <c r="JDC206" s="506" t="s">
        <v>345</v>
      </c>
      <c r="JDD206" s="506" t="s">
        <v>345</v>
      </c>
      <c r="JDE206" s="506" t="s">
        <v>345</v>
      </c>
      <c r="JDF206" s="506" t="s">
        <v>345</v>
      </c>
      <c r="JDG206" s="506" t="s">
        <v>345</v>
      </c>
      <c r="JDH206" s="506" t="s">
        <v>345</v>
      </c>
      <c r="JDI206" s="506" t="s">
        <v>345</v>
      </c>
      <c r="JDJ206" s="506" t="s">
        <v>345</v>
      </c>
      <c r="JDK206" s="506" t="s">
        <v>345</v>
      </c>
      <c r="JDL206" s="506" t="s">
        <v>345</v>
      </c>
      <c r="JDM206" s="506" t="s">
        <v>345</v>
      </c>
      <c r="JDN206" s="506" t="s">
        <v>345</v>
      </c>
      <c r="JDO206" s="506" t="s">
        <v>345</v>
      </c>
      <c r="JDP206" s="506" t="s">
        <v>345</v>
      </c>
      <c r="JDQ206" s="506" t="s">
        <v>345</v>
      </c>
      <c r="JDR206" s="506" t="s">
        <v>345</v>
      </c>
      <c r="JDS206" s="506" t="s">
        <v>345</v>
      </c>
      <c r="JDT206" s="506" t="s">
        <v>345</v>
      </c>
      <c r="JDU206" s="506" t="s">
        <v>345</v>
      </c>
      <c r="JDV206" s="506" t="s">
        <v>345</v>
      </c>
      <c r="JDW206" s="506" t="s">
        <v>345</v>
      </c>
      <c r="JDX206" s="506" t="s">
        <v>345</v>
      </c>
      <c r="JDY206" s="506" t="s">
        <v>345</v>
      </c>
      <c r="JDZ206" s="506" t="s">
        <v>345</v>
      </c>
      <c r="JEA206" s="506" t="s">
        <v>345</v>
      </c>
      <c r="JEB206" s="506" t="s">
        <v>345</v>
      </c>
      <c r="JEC206" s="506" t="s">
        <v>345</v>
      </c>
      <c r="JED206" s="506" t="s">
        <v>345</v>
      </c>
      <c r="JEE206" s="506" t="s">
        <v>345</v>
      </c>
      <c r="JEF206" s="506" t="s">
        <v>345</v>
      </c>
      <c r="JEG206" s="506" t="s">
        <v>345</v>
      </c>
      <c r="JEH206" s="506" t="s">
        <v>345</v>
      </c>
      <c r="JEI206" s="506" t="s">
        <v>345</v>
      </c>
      <c r="JEJ206" s="506" t="s">
        <v>345</v>
      </c>
      <c r="JEK206" s="506" t="s">
        <v>345</v>
      </c>
      <c r="JEL206" s="506" t="s">
        <v>345</v>
      </c>
      <c r="JEM206" s="506" t="s">
        <v>345</v>
      </c>
      <c r="JEN206" s="506" t="s">
        <v>345</v>
      </c>
      <c r="JEO206" s="506" t="s">
        <v>345</v>
      </c>
      <c r="JEP206" s="506" t="s">
        <v>345</v>
      </c>
      <c r="JEQ206" s="506" t="s">
        <v>345</v>
      </c>
      <c r="JER206" s="506" t="s">
        <v>345</v>
      </c>
      <c r="JES206" s="506" t="s">
        <v>345</v>
      </c>
      <c r="JET206" s="506" t="s">
        <v>345</v>
      </c>
      <c r="JEU206" s="506" t="s">
        <v>345</v>
      </c>
      <c r="JEV206" s="506" t="s">
        <v>345</v>
      </c>
      <c r="JEW206" s="506" t="s">
        <v>345</v>
      </c>
      <c r="JEX206" s="506" t="s">
        <v>345</v>
      </c>
      <c r="JEY206" s="506" t="s">
        <v>345</v>
      </c>
      <c r="JEZ206" s="506" t="s">
        <v>345</v>
      </c>
      <c r="JFA206" s="506" t="s">
        <v>345</v>
      </c>
      <c r="JFB206" s="506" t="s">
        <v>345</v>
      </c>
      <c r="JFC206" s="506" t="s">
        <v>345</v>
      </c>
      <c r="JFD206" s="506" t="s">
        <v>345</v>
      </c>
      <c r="JFE206" s="506" t="s">
        <v>345</v>
      </c>
      <c r="JFF206" s="506" t="s">
        <v>345</v>
      </c>
      <c r="JFG206" s="506" t="s">
        <v>345</v>
      </c>
      <c r="JFH206" s="506" t="s">
        <v>345</v>
      </c>
      <c r="JFI206" s="506" t="s">
        <v>345</v>
      </c>
      <c r="JFJ206" s="506" t="s">
        <v>345</v>
      </c>
      <c r="JFK206" s="506" t="s">
        <v>345</v>
      </c>
      <c r="JFL206" s="506" t="s">
        <v>345</v>
      </c>
      <c r="JFM206" s="506" t="s">
        <v>345</v>
      </c>
      <c r="JFN206" s="506" t="s">
        <v>345</v>
      </c>
      <c r="JFO206" s="506" t="s">
        <v>345</v>
      </c>
      <c r="JFP206" s="506" t="s">
        <v>345</v>
      </c>
      <c r="JFQ206" s="506" t="s">
        <v>345</v>
      </c>
      <c r="JFR206" s="506" t="s">
        <v>345</v>
      </c>
      <c r="JFS206" s="506" t="s">
        <v>345</v>
      </c>
      <c r="JFT206" s="506" t="s">
        <v>345</v>
      </c>
      <c r="JFU206" s="506" t="s">
        <v>345</v>
      </c>
      <c r="JFV206" s="506" t="s">
        <v>345</v>
      </c>
      <c r="JFW206" s="506" t="s">
        <v>345</v>
      </c>
      <c r="JFX206" s="506" t="s">
        <v>345</v>
      </c>
      <c r="JFY206" s="506" t="s">
        <v>345</v>
      </c>
      <c r="JFZ206" s="506" t="s">
        <v>345</v>
      </c>
      <c r="JGA206" s="506" t="s">
        <v>345</v>
      </c>
      <c r="JGB206" s="506" t="s">
        <v>345</v>
      </c>
      <c r="JGC206" s="506" t="s">
        <v>345</v>
      </c>
      <c r="JGD206" s="506" t="s">
        <v>345</v>
      </c>
      <c r="JGE206" s="506" t="s">
        <v>345</v>
      </c>
      <c r="JGF206" s="506" t="s">
        <v>345</v>
      </c>
      <c r="JGG206" s="506" t="s">
        <v>345</v>
      </c>
      <c r="JGH206" s="506" t="s">
        <v>345</v>
      </c>
      <c r="JGI206" s="506" t="s">
        <v>345</v>
      </c>
      <c r="JGJ206" s="506" t="s">
        <v>345</v>
      </c>
      <c r="JGK206" s="506" t="s">
        <v>345</v>
      </c>
      <c r="JGL206" s="506" t="s">
        <v>345</v>
      </c>
      <c r="JGM206" s="506" t="s">
        <v>345</v>
      </c>
      <c r="JGN206" s="506" t="s">
        <v>345</v>
      </c>
      <c r="JGO206" s="506" t="s">
        <v>345</v>
      </c>
      <c r="JGP206" s="506" t="s">
        <v>345</v>
      </c>
      <c r="JGQ206" s="506" t="s">
        <v>345</v>
      </c>
      <c r="JGR206" s="506" t="s">
        <v>345</v>
      </c>
      <c r="JGS206" s="506" t="s">
        <v>345</v>
      </c>
      <c r="JGT206" s="506" t="s">
        <v>345</v>
      </c>
      <c r="JGU206" s="506" t="s">
        <v>345</v>
      </c>
      <c r="JGV206" s="506" t="s">
        <v>345</v>
      </c>
      <c r="JGW206" s="506" t="s">
        <v>345</v>
      </c>
      <c r="JGX206" s="506" t="s">
        <v>345</v>
      </c>
      <c r="JGY206" s="506" t="s">
        <v>345</v>
      </c>
      <c r="JGZ206" s="506" t="s">
        <v>345</v>
      </c>
      <c r="JHA206" s="506" t="s">
        <v>345</v>
      </c>
      <c r="JHB206" s="506" t="s">
        <v>345</v>
      </c>
      <c r="JHC206" s="506" t="s">
        <v>345</v>
      </c>
      <c r="JHD206" s="506" t="s">
        <v>345</v>
      </c>
      <c r="JHE206" s="506" t="s">
        <v>345</v>
      </c>
      <c r="JHF206" s="506" t="s">
        <v>345</v>
      </c>
      <c r="JHG206" s="506" t="s">
        <v>345</v>
      </c>
      <c r="JHH206" s="506" t="s">
        <v>345</v>
      </c>
      <c r="JHI206" s="506" t="s">
        <v>345</v>
      </c>
      <c r="JHJ206" s="506" t="s">
        <v>345</v>
      </c>
      <c r="JHK206" s="506" t="s">
        <v>345</v>
      </c>
      <c r="JHL206" s="506" t="s">
        <v>345</v>
      </c>
      <c r="JHM206" s="506" t="s">
        <v>345</v>
      </c>
      <c r="JHN206" s="506" t="s">
        <v>345</v>
      </c>
      <c r="JHO206" s="506" t="s">
        <v>345</v>
      </c>
      <c r="JHP206" s="506" t="s">
        <v>345</v>
      </c>
      <c r="JHQ206" s="506" t="s">
        <v>345</v>
      </c>
      <c r="JHR206" s="506" t="s">
        <v>345</v>
      </c>
      <c r="JHS206" s="506" t="s">
        <v>345</v>
      </c>
      <c r="JHT206" s="506" t="s">
        <v>345</v>
      </c>
      <c r="JHU206" s="506" t="s">
        <v>345</v>
      </c>
      <c r="JHV206" s="506" t="s">
        <v>345</v>
      </c>
      <c r="JHW206" s="506" t="s">
        <v>345</v>
      </c>
      <c r="JHX206" s="506" t="s">
        <v>345</v>
      </c>
      <c r="JHY206" s="506" t="s">
        <v>345</v>
      </c>
      <c r="JHZ206" s="506" t="s">
        <v>345</v>
      </c>
      <c r="JIA206" s="506" t="s">
        <v>345</v>
      </c>
      <c r="JIB206" s="506" t="s">
        <v>345</v>
      </c>
      <c r="JIC206" s="506" t="s">
        <v>345</v>
      </c>
      <c r="JID206" s="506" t="s">
        <v>345</v>
      </c>
      <c r="JIE206" s="506" t="s">
        <v>345</v>
      </c>
      <c r="JIF206" s="506" t="s">
        <v>345</v>
      </c>
      <c r="JIG206" s="506" t="s">
        <v>345</v>
      </c>
      <c r="JIH206" s="506" t="s">
        <v>345</v>
      </c>
      <c r="JII206" s="506" t="s">
        <v>345</v>
      </c>
      <c r="JIJ206" s="506" t="s">
        <v>345</v>
      </c>
      <c r="JIK206" s="506" t="s">
        <v>345</v>
      </c>
      <c r="JIL206" s="506" t="s">
        <v>345</v>
      </c>
      <c r="JIM206" s="506" t="s">
        <v>345</v>
      </c>
      <c r="JIN206" s="506" t="s">
        <v>345</v>
      </c>
      <c r="JIO206" s="506" t="s">
        <v>345</v>
      </c>
      <c r="JIP206" s="506" t="s">
        <v>345</v>
      </c>
      <c r="JIQ206" s="506" t="s">
        <v>345</v>
      </c>
      <c r="JIR206" s="506" t="s">
        <v>345</v>
      </c>
      <c r="JIS206" s="506" t="s">
        <v>345</v>
      </c>
      <c r="JIT206" s="506" t="s">
        <v>345</v>
      </c>
      <c r="JIU206" s="506" t="s">
        <v>345</v>
      </c>
      <c r="JIV206" s="506" t="s">
        <v>345</v>
      </c>
      <c r="JIW206" s="506" t="s">
        <v>345</v>
      </c>
      <c r="JIX206" s="506" t="s">
        <v>345</v>
      </c>
      <c r="JIY206" s="506" t="s">
        <v>345</v>
      </c>
      <c r="JIZ206" s="506" t="s">
        <v>345</v>
      </c>
      <c r="JJA206" s="506" t="s">
        <v>345</v>
      </c>
      <c r="JJB206" s="506" t="s">
        <v>345</v>
      </c>
      <c r="JJC206" s="506" t="s">
        <v>345</v>
      </c>
      <c r="JJD206" s="506" t="s">
        <v>345</v>
      </c>
      <c r="JJE206" s="506" t="s">
        <v>345</v>
      </c>
      <c r="JJF206" s="506" t="s">
        <v>345</v>
      </c>
      <c r="JJG206" s="506" t="s">
        <v>345</v>
      </c>
      <c r="JJH206" s="506" t="s">
        <v>345</v>
      </c>
      <c r="JJI206" s="506" t="s">
        <v>345</v>
      </c>
      <c r="JJJ206" s="506" t="s">
        <v>345</v>
      </c>
      <c r="JJK206" s="506" t="s">
        <v>345</v>
      </c>
      <c r="JJL206" s="506" t="s">
        <v>345</v>
      </c>
      <c r="JJM206" s="506" t="s">
        <v>345</v>
      </c>
      <c r="JJN206" s="506" t="s">
        <v>345</v>
      </c>
      <c r="JJO206" s="506" t="s">
        <v>345</v>
      </c>
      <c r="JJP206" s="506" t="s">
        <v>345</v>
      </c>
      <c r="JJQ206" s="506" t="s">
        <v>345</v>
      </c>
      <c r="JJR206" s="506" t="s">
        <v>345</v>
      </c>
      <c r="JJS206" s="506" t="s">
        <v>345</v>
      </c>
      <c r="JJT206" s="506" t="s">
        <v>345</v>
      </c>
      <c r="JJU206" s="506" t="s">
        <v>345</v>
      </c>
      <c r="JJV206" s="506" t="s">
        <v>345</v>
      </c>
      <c r="JJW206" s="506" t="s">
        <v>345</v>
      </c>
      <c r="JJX206" s="506" t="s">
        <v>345</v>
      </c>
      <c r="JJY206" s="506" t="s">
        <v>345</v>
      </c>
      <c r="JJZ206" s="506" t="s">
        <v>345</v>
      </c>
      <c r="JKA206" s="506" t="s">
        <v>345</v>
      </c>
      <c r="JKB206" s="506" t="s">
        <v>345</v>
      </c>
      <c r="JKC206" s="506" t="s">
        <v>345</v>
      </c>
      <c r="JKD206" s="506" t="s">
        <v>345</v>
      </c>
      <c r="JKE206" s="506" t="s">
        <v>345</v>
      </c>
      <c r="JKF206" s="506" t="s">
        <v>345</v>
      </c>
      <c r="JKG206" s="506" t="s">
        <v>345</v>
      </c>
      <c r="JKH206" s="506" t="s">
        <v>345</v>
      </c>
      <c r="JKI206" s="506" t="s">
        <v>345</v>
      </c>
      <c r="JKJ206" s="506" t="s">
        <v>345</v>
      </c>
      <c r="JKK206" s="506" t="s">
        <v>345</v>
      </c>
      <c r="JKL206" s="506" t="s">
        <v>345</v>
      </c>
      <c r="JKM206" s="506" t="s">
        <v>345</v>
      </c>
      <c r="JKN206" s="506" t="s">
        <v>345</v>
      </c>
      <c r="JKO206" s="506" t="s">
        <v>345</v>
      </c>
      <c r="JKP206" s="506" t="s">
        <v>345</v>
      </c>
      <c r="JKQ206" s="506" t="s">
        <v>345</v>
      </c>
      <c r="JKR206" s="506" t="s">
        <v>345</v>
      </c>
      <c r="JKS206" s="506" t="s">
        <v>345</v>
      </c>
      <c r="JKT206" s="506" t="s">
        <v>345</v>
      </c>
      <c r="JKU206" s="506" t="s">
        <v>345</v>
      </c>
      <c r="JKV206" s="506" t="s">
        <v>345</v>
      </c>
      <c r="JKW206" s="506" t="s">
        <v>345</v>
      </c>
      <c r="JKX206" s="506" t="s">
        <v>345</v>
      </c>
      <c r="JKY206" s="506" t="s">
        <v>345</v>
      </c>
      <c r="JKZ206" s="506" t="s">
        <v>345</v>
      </c>
      <c r="JLA206" s="506" t="s">
        <v>345</v>
      </c>
      <c r="JLB206" s="506" t="s">
        <v>345</v>
      </c>
      <c r="JLC206" s="506" t="s">
        <v>345</v>
      </c>
      <c r="JLD206" s="506" t="s">
        <v>345</v>
      </c>
      <c r="JLE206" s="506" t="s">
        <v>345</v>
      </c>
      <c r="JLF206" s="506" t="s">
        <v>345</v>
      </c>
      <c r="JLG206" s="506" t="s">
        <v>345</v>
      </c>
      <c r="JLH206" s="506" t="s">
        <v>345</v>
      </c>
      <c r="JLI206" s="506" t="s">
        <v>345</v>
      </c>
      <c r="JLJ206" s="506" t="s">
        <v>345</v>
      </c>
      <c r="JLK206" s="506" t="s">
        <v>345</v>
      </c>
      <c r="JLL206" s="506" t="s">
        <v>345</v>
      </c>
      <c r="JLM206" s="506" t="s">
        <v>345</v>
      </c>
      <c r="JLN206" s="506" t="s">
        <v>345</v>
      </c>
      <c r="JLO206" s="506" t="s">
        <v>345</v>
      </c>
      <c r="JLP206" s="506" t="s">
        <v>345</v>
      </c>
      <c r="JLQ206" s="506" t="s">
        <v>345</v>
      </c>
      <c r="JLR206" s="506" t="s">
        <v>345</v>
      </c>
      <c r="JLS206" s="506" t="s">
        <v>345</v>
      </c>
      <c r="JLT206" s="506" t="s">
        <v>345</v>
      </c>
      <c r="JLU206" s="506" t="s">
        <v>345</v>
      </c>
      <c r="JLV206" s="506" t="s">
        <v>345</v>
      </c>
      <c r="JLW206" s="506" t="s">
        <v>345</v>
      </c>
      <c r="JLX206" s="506" t="s">
        <v>345</v>
      </c>
      <c r="JLY206" s="506" t="s">
        <v>345</v>
      </c>
      <c r="JLZ206" s="506" t="s">
        <v>345</v>
      </c>
      <c r="JMA206" s="506" t="s">
        <v>345</v>
      </c>
      <c r="JMB206" s="506" t="s">
        <v>345</v>
      </c>
      <c r="JMC206" s="506" t="s">
        <v>345</v>
      </c>
      <c r="JMD206" s="506" t="s">
        <v>345</v>
      </c>
      <c r="JME206" s="506" t="s">
        <v>345</v>
      </c>
      <c r="JMF206" s="506" t="s">
        <v>345</v>
      </c>
      <c r="JMG206" s="506" t="s">
        <v>345</v>
      </c>
      <c r="JMH206" s="506" t="s">
        <v>345</v>
      </c>
      <c r="JMI206" s="506" t="s">
        <v>345</v>
      </c>
      <c r="JMJ206" s="506" t="s">
        <v>345</v>
      </c>
      <c r="JMK206" s="506" t="s">
        <v>345</v>
      </c>
      <c r="JML206" s="506" t="s">
        <v>345</v>
      </c>
      <c r="JMM206" s="506" t="s">
        <v>345</v>
      </c>
      <c r="JMN206" s="506" t="s">
        <v>345</v>
      </c>
      <c r="JMO206" s="506" t="s">
        <v>345</v>
      </c>
      <c r="JMP206" s="506" t="s">
        <v>345</v>
      </c>
      <c r="JMQ206" s="506" t="s">
        <v>345</v>
      </c>
      <c r="JMR206" s="506" t="s">
        <v>345</v>
      </c>
      <c r="JMS206" s="506" t="s">
        <v>345</v>
      </c>
      <c r="JMT206" s="506" t="s">
        <v>345</v>
      </c>
      <c r="JMU206" s="506" t="s">
        <v>345</v>
      </c>
      <c r="JMV206" s="506" t="s">
        <v>345</v>
      </c>
      <c r="JMW206" s="506" t="s">
        <v>345</v>
      </c>
      <c r="JMX206" s="506" t="s">
        <v>345</v>
      </c>
      <c r="JMY206" s="506" t="s">
        <v>345</v>
      </c>
      <c r="JMZ206" s="506" t="s">
        <v>345</v>
      </c>
      <c r="JNA206" s="506" t="s">
        <v>345</v>
      </c>
      <c r="JNB206" s="506" t="s">
        <v>345</v>
      </c>
      <c r="JNC206" s="506" t="s">
        <v>345</v>
      </c>
      <c r="JND206" s="506" t="s">
        <v>345</v>
      </c>
      <c r="JNE206" s="506" t="s">
        <v>345</v>
      </c>
      <c r="JNF206" s="506" t="s">
        <v>345</v>
      </c>
      <c r="JNG206" s="506" t="s">
        <v>345</v>
      </c>
      <c r="JNH206" s="506" t="s">
        <v>345</v>
      </c>
      <c r="JNI206" s="506" t="s">
        <v>345</v>
      </c>
      <c r="JNJ206" s="506" t="s">
        <v>345</v>
      </c>
      <c r="JNK206" s="506" t="s">
        <v>345</v>
      </c>
      <c r="JNL206" s="506" t="s">
        <v>345</v>
      </c>
      <c r="JNM206" s="506" t="s">
        <v>345</v>
      </c>
      <c r="JNN206" s="506" t="s">
        <v>345</v>
      </c>
      <c r="JNO206" s="506" t="s">
        <v>345</v>
      </c>
      <c r="JNP206" s="506" t="s">
        <v>345</v>
      </c>
      <c r="JNQ206" s="506" t="s">
        <v>345</v>
      </c>
      <c r="JNR206" s="506" t="s">
        <v>345</v>
      </c>
      <c r="JNS206" s="506" t="s">
        <v>345</v>
      </c>
      <c r="JNT206" s="506" t="s">
        <v>345</v>
      </c>
      <c r="JNU206" s="506" t="s">
        <v>345</v>
      </c>
      <c r="JNV206" s="506" t="s">
        <v>345</v>
      </c>
      <c r="JNW206" s="506" t="s">
        <v>345</v>
      </c>
      <c r="JNX206" s="506" t="s">
        <v>345</v>
      </c>
      <c r="JNY206" s="506" t="s">
        <v>345</v>
      </c>
      <c r="JNZ206" s="506" t="s">
        <v>345</v>
      </c>
      <c r="JOA206" s="506" t="s">
        <v>345</v>
      </c>
      <c r="JOB206" s="506" t="s">
        <v>345</v>
      </c>
      <c r="JOC206" s="506" t="s">
        <v>345</v>
      </c>
      <c r="JOD206" s="506" t="s">
        <v>345</v>
      </c>
      <c r="JOE206" s="506" t="s">
        <v>345</v>
      </c>
      <c r="JOF206" s="506" t="s">
        <v>345</v>
      </c>
      <c r="JOG206" s="506" t="s">
        <v>345</v>
      </c>
      <c r="JOH206" s="506" t="s">
        <v>345</v>
      </c>
      <c r="JOI206" s="506" t="s">
        <v>345</v>
      </c>
      <c r="JOJ206" s="506" t="s">
        <v>345</v>
      </c>
      <c r="JOK206" s="506" t="s">
        <v>345</v>
      </c>
      <c r="JOL206" s="506" t="s">
        <v>345</v>
      </c>
      <c r="JOM206" s="506" t="s">
        <v>345</v>
      </c>
      <c r="JON206" s="506" t="s">
        <v>345</v>
      </c>
      <c r="JOO206" s="506" t="s">
        <v>345</v>
      </c>
      <c r="JOP206" s="506" t="s">
        <v>345</v>
      </c>
      <c r="JOQ206" s="506" t="s">
        <v>345</v>
      </c>
      <c r="JOR206" s="506" t="s">
        <v>345</v>
      </c>
      <c r="JOS206" s="506" t="s">
        <v>345</v>
      </c>
      <c r="JOT206" s="506" t="s">
        <v>345</v>
      </c>
      <c r="JOU206" s="506" t="s">
        <v>345</v>
      </c>
      <c r="JOV206" s="506" t="s">
        <v>345</v>
      </c>
      <c r="JOW206" s="506" t="s">
        <v>345</v>
      </c>
      <c r="JOX206" s="506" t="s">
        <v>345</v>
      </c>
      <c r="JOY206" s="506" t="s">
        <v>345</v>
      </c>
      <c r="JOZ206" s="506" t="s">
        <v>345</v>
      </c>
      <c r="JPA206" s="506" t="s">
        <v>345</v>
      </c>
      <c r="JPB206" s="506" t="s">
        <v>345</v>
      </c>
      <c r="JPC206" s="506" t="s">
        <v>345</v>
      </c>
      <c r="JPD206" s="506" t="s">
        <v>345</v>
      </c>
      <c r="JPE206" s="506" t="s">
        <v>345</v>
      </c>
      <c r="JPF206" s="506" t="s">
        <v>345</v>
      </c>
      <c r="JPG206" s="506" t="s">
        <v>345</v>
      </c>
      <c r="JPH206" s="506" t="s">
        <v>345</v>
      </c>
      <c r="JPI206" s="506" t="s">
        <v>345</v>
      </c>
      <c r="JPJ206" s="506" t="s">
        <v>345</v>
      </c>
      <c r="JPK206" s="506" t="s">
        <v>345</v>
      </c>
      <c r="JPL206" s="506" t="s">
        <v>345</v>
      </c>
      <c r="JPM206" s="506" t="s">
        <v>345</v>
      </c>
      <c r="JPN206" s="506" t="s">
        <v>345</v>
      </c>
      <c r="JPO206" s="506" t="s">
        <v>345</v>
      </c>
      <c r="JPP206" s="506" t="s">
        <v>345</v>
      </c>
      <c r="JPQ206" s="506" t="s">
        <v>345</v>
      </c>
      <c r="JPR206" s="506" t="s">
        <v>345</v>
      </c>
      <c r="JPS206" s="506" t="s">
        <v>345</v>
      </c>
      <c r="JPT206" s="506" t="s">
        <v>345</v>
      </c>
      <c r="JPU206" s="506" t="s">
        <v>345</v>
      </c>
      <c r="JPV206" s="506" t="s">
        <v>345</v>
      </c>
      <c r="JPW206" s="506" t="s">
        <v>345</v>
      </c>
      <c r="JPX206" s="506" t="s">
        <v>345</v>
      </c>
      <c r="JPY206" s="506" t="s">
        <v>345</v>
      </c>
      <c r="JPZ206" s="506" t="s">
        <v>345</v>
      </c>
      <c r="JQA206" s="506" t="s">
        <v>345</v>
      </c>
      <c r="JQB206" s="506" t="s">
        <v>345</v>
      </c>
      <c r="JQC206" s="506" t="s">
        <v>345</v>
      </c>
      <c r="JQD206" s="506" t="s">
        <v>345</v>
      </c>
      <c r="JQE206" s="506" t="s">
        <v>345</v>
      </c>
      <c r="JQF206" s="506" t="s">
        <v>345</v>
      </c>
      <c r="JQG206" s="506" t="s">
        <v>345</v>
      </c>
      <c r="JQH206" s="506" t="s">
        <v>345</v>
      </c>
      <c r="JQI206" s="506" t="s">
        <v>345</v>
      </c>
      <c r="JQJ206" s="506" t="s">
        <v>345</v>
      </c>
      <c r="JQK206" s="506" t="s">
        <v>345</v>
      </c>
      <c r="JQL206" s="506" t="s">
        <v>345</v>
      </c>
      <c r="JQM206" s="506" t="s">
        <v>345</v>
      </c>
      <c r="JQN206" s="506" t="s">
        <v>345</v>
      </c>
      <c r="JQO206" s="506" t="s">
        <v>345</v>
      </c>
      <c r="JQP206" s="506" t="s">
        <v>345</v>
      </c>
      <c r="JQQ206" s="506" t="s">
        <v>345</v>
      </c>
      <c r="JQR206" s="506" t="s">
        <v>345</v>
      </c>
      <c r="JQS206" s="506" t="s">
        <v>345</v>
      </c>
      <c r="JQT206" s="506" t="s">
        <v>345</v>
      </c>
      <c r="JQU206" s="506" t="s">
        <v>345</v>
      </c>
      <c r="JQV206" s="506" t="s">
        <v>345</v>
      </c>
      <c r="JQW206" s="506" t="s">
        <v>345</v>
      </c>
      <c r="JQX206" s="506" t="s">
        <v>345</v>
      </c>
      <c r="JQY206" s="506" t="s">
        <v>345</v>
      </c>
      <c r="JQZ206" s="506" t="s">
        <v>345</v>
      </c>
      <c r="JRA206" s="506" t="s">
        <v>345</v>
      </c>
      <c r="JRB206" s="506" t="s">
        <v>345</v>
      </c>
      <c r="JRC206" s="506" t="s">
        <v>345</v>
      </c>
      <c r="JRD206" s="506" t="s">
        <v>345</v>
      </c>
      <c r="JRE206" s="506" t="s">
        <v>345</v>
      </c>
      <c r="JRF206" s="506" t="s">
        <v>345</v>
      </c>
      <c r="JRG206" s="506" t="s">
        <v>345</v>
      </c>
      <c r="JRH206" s="506" t="s">
        <v>345</v>
      </c>
      <c r="JRI206" s="506" t="s">
        <v>345</v>
      </c>
      <c r="JRJ206" s="506" t="s">
        <v>345</v>
      </c>
      <c r="JRK206" s="506" t="s">
        <v>345</v>
      </c>
      <c r="JRL206" s="506" t="s">
        <v>345</v>
      </c>
      <c r="JRM206" s="506" t="s">
        <v>345</v>
      </c>
      <c r="JRN206" s="506" t="s">
        <v>345</v>
      </c>
      <c r="JRO206" s="506" t="s">
        <v>345</v>
      </c>
      <c r="JRP206" s="506" t="s">
        <v>345</v>
      </c>
      <c r="JRQ206" s="506" t="s">
        <v>345</v>
      </c>
      <c r="JRR206" s="506" t="s">
        <v>345</v>
      </c>
      <c r="JRS206" s="506" t="s">
        <v>345</v>
      </c>
      <c r="JRT206" s="506" t="s">
        <v>345</v>
      </c>
      <c r="JRU206" s="506" t="s">
        <v>345</v>
      </c>
      <c r="JRV206" s="506" t="s">
        <v>345</v>
      </c>
      <c r="JRW206" s="506" t="s">
        <v>345</v>
      </c>
      <c r="JRX206" s="506" t="s">
        <v>345</v>
      </c>
      <c r="JRY206" s="506" t="s">
        <v>345</v>
      </c>
      <c r="JRZ206" s="506" t="s">
        <v>345</v>
      </c>
      <c r="JSA206" s="506" t="s">
        <v>345</v>
      </c>
      <c r="JSB206" s="506" t="s">
        <v>345</v>
      </c>
      <c r="JSC206" s="506" t="s">
        <v>345</v>
      </c>
      <c r="JSD206" s="506" t="s">
        <v>345</v>
      </c>
      <c r="JSE206" s="506" t="s">
        <v>345</v>
      </c>
      <c r="JSF206" s="506" t="s">
        <v>345</v>
      </c>
      <c r="JSG206" s="506" t="s">
        <v>345</v>
      </c>
      <c r="JSH206" s="506" t="s">
        <v>345</v>
      </c>
      <c r="JSI206" s="506" t="s">
        <v>345</v>
      </c>
      <c r="JSJ206" s="506" t="s">
        <v>345</v>
      </c>
      <c r="JSK206" s="506" t="s">
        <v>345</v>
      </c>
      <c r="JSL206" s="506" t="s">
        <v>345</v>
      </c>
      <c r="JSM206" s="506" t="s">
        <v>345</v>
      </c>
      <c r="JSN206" s="506" t="s">
        <v>345</v>
      </c>
      <c r="JSO206" s="506" t="s">
        <v>345</v>
      </c>
      <c r="JSP206" s="506" t="s">
        <v>345</v>
      </c>
      <c r="JSQ206" s="506" t="s">
        <v>345</v>
      </c>
      <c r="JSR206" s="506" t="s">
        <v>345</v>
      </c>
      <c r="JSS206" s="506" t="s">
        <v>345</v>
      </c>
      <c r="JST206" s="506" t="s">
        <v>345</v>
      </c>
      <c r="JSU206" s="506" t="s">
        <v>345</v>
      </c>
      <c r="JSV206" s="506" t="s">
        <v>345</v>
      </c>
      <c r="JSW206" s="506" t="s">
        <v>345</v>
      </c>
      <c r="JSX206" s="506" t="s">
        <v>345</v>
      </c>
      <c r="JSY206" s="506" t="s">
        <v>345</v>
      </c>
      <c r="JSZ206" s="506" t="s">
        <v>345</v>
      </c>
      <c r="JTA206" s="506" t="s">
        <v>345</v>
      </c>
      <c r="JTB206" s="506" t="s">
        <v>345</v>
      </c>
      <c r="JTC206" s="506" t="s">
        <v>345</v>
      </c>
      <c r="JTD206" s="506" t="s">
        <v>345</v>
      </c>
      <c r="JTE206" s="506" t="s">
        <v>345</v>
      </c>
      <c r="JTF206" s="506" t="s">
        <v>345</v>
      </c>
      <c r="JTG206" s="506" t="s">
        <v>345</v>
      </c>
      <c r="JTH206" s="506" t="s">
        <v>345</v>
      </c>
      <c r="JTI206" s="506" t="s">
        <v>345</v>
      </c>
      <c r="JTJ206" s="506" t="s">
        <v>345</v>
      </c>
      <c r="JTK206" s="506" t="s">
        <v>345</v>
      </c>
      <c r="JTL206" s="506" t="s">
        <v>345</v>
      </c>
      <c r="JTM206" s="506" t="s">
        <v>345</v>
      </c>
      <c r="JTN206" s="506" t="s">
        <v>345</v>
      </c>
      <c r="JTO206" s="506" t="s">
        <v>345</v>
      </c>
      <c r="JTP206" s="506" t="s">
        <v>345</v>
      </c>
      <c r="JTQ206" s="506" t="s">
        <v>345</v>
      </c>
      <c r="JTR206" s="506" t="s">
        <v>345</v>
      </c>
      <c r="JTS206" s="506" t="s">
        <v>345</v>
      </c>
      <c r="JTT206" s="506" t="s">
        <v>345</v>
      </c>
      <c r="JTU206" s="506" t="s">
        <v>345</v>
      </c>
      <c r="JTV206" s="506" t="s">
        <v>345</v>
      </c>
      <c r="JTW206" s="506" t="s">
        <v>345</v>
      </c>
      <c r="JTX206" s="506" t="s">
        <v>345</v>
      </c>
      <c r="JTY206" s="506" t="s">
        <v>345</v>
      </c>
      <c r="JTZ206" s="506" t="s">
        <v>345</v>
      </c>
      <c r="JUA206" s="506" t="s">
        <v>345</v>
      </c>
      <c r="JUB206" s="506" t="s">
        <v>345</v>
      </c>
      <c r="JUC206" s="506" t="s">
        <v>345</v>
      </c>
      <c r="JUD206" s="506" t="s">
        <v>345</v>
      </c>
      <c r="JUE206" s="506" t="s">
        <v>345</v>
      </c>
      <c r="JUF206" s="506" t="s">
        <v>345</v>
      </c>
      <c r="JUG206" s="506" t="s">
        <v>345</v>
      </c>
      <c r="JUH206" s="506" t="s">
        <v>345</v>
      </c>
      <c r="JUI206" s="506" t="s">
        <v>345</v>
      </c>
      <c r="JUJ206" s="506" t="s">
        <v>345</v>
      </c>
      <c r="JUK206" s="506" t="s">
        <v>345</v>
      </c>
      <c r="JUL206" s="506" t="s">
        <v>345</v>
      </c>
      <c r="JUM206" s="506" t="s">
        <v>345</v>
      </c>
      <c r="JUN206" s="506" t="s">
        <v>345</v>
      </c>
      <c r="JUO206" s="506" t="s">
        <v>345</v>
      </c>
      <c r="JUP206" s="506" t="s">
        <v>345</v>
      </c>
      <c r="JUQ206" s="506" t="s">
        <v>345</v>
      </c>
      <c r="JUR206" s="506" t="s">
        <v>345</v>
      </c>
      <c r="JUS206" s="506" t="s">
        <v>345</v>
      </c>
      <c r="JUT206" s="506" t="s">
        <v>345</v>
      </c>
      <c r="JUU206" s="506" t="s">
        <v>345</v>
      </c>
      <c r="JUV206" s="506" t="s">
        <v>345</v>
      </c>
      <c r="JUW206" s="506" t="s">
        <v>345</v>
      </c>
      <c r="JUX206" s="506" t="s">
        <v>345</v>
      </c>
      <c r="JUY206" s="506" t="s">
        <v>345</v>
      </c>
      <c r="JUZ206" s="506" t="s">
        <v>345</v>
      </c>
      <c r="JVA206" s="506" t="s">
        <v>345</v>
      </c>
      <c r="JVB206" s="506" t="s">
        <v>345</v>
      </c>
      <c r="JVC206" s="506" t="s">
        <v>345</v>
      </c>
      <c r="JVD206" s="506" t="s">
        <v>345</v>
      </c>
      <c r="JVE206" s="506" t="s">
        <v>345</v>
      </c>
      <c r="JVF206" s="506" t="s">
        <v>345</v>
      </c>
      <c r="JVG206" s="506" t="s">
        <v>345</v>
      </c>
      <c r="JVH206" s="506" t="s">
        <v>345</v>
      </c>
      <c r="JVI206" s="506" t="s">
        <v>345</v>
      </c>
      <c r="JVJ206" s="506" t="s">
        <v>345</v>
      </c>
      <c r="JVK206" s="506" t="s">
        <v>345</v>
      </c>
      <c r="JVL206" s="506" t="s">
        <v>345</v>
      </c>
      <c r="JVM206" s="506" t="s">
        <v>345</v>
      </c>
      <c r="JVN206" s="506" t="s">
        <v>345</v>
      </c>
      <c r="JVO206" s="506" t="s">
        <v>345</v>
      </c>
      <c r="JVP206" s="506" t="s">
        <v>345</v>
      </c>
      <c r="JVQ206" s="506" t="s">
        <v>345</v>
      </c>
      <c r="JVR206" s="506" t="s">
        <v>345</v>
      </c>
      <c r="JVS206" s="506" t="s">
        <v>345</v>
      </c>
      <c r="JVT206" s="506" t="s">
        <v>345</v>
      </c>
      <c r="JVU206" s="506" t="s">
        <v>345</v>
      </c>
      <c r="JVV206" s="506" t="s">
        <v>345</v>
      </c>
      <c r="JVW206" s="506" t="s">
        <v>345</v>
      </c>
      <c r="JVX206" s="506" t="s">
        <v>345</v>
      </c>
      <c r="JVY206" s="506" t="s">
        <v>345</v>
      </c>
      <c r="JVZ206" s="506" t="s">
        <v>345</v>
      </c>
      <c r="JWA206" s="506" t="s">
        <v>345</v>
      </c>
      <c r="JWB206" s="506" t="s">
        <v>345</v>
      </c>
      <c r="JWC206" s="506" t="s">
        <v>345</v>
      </c>
      <c r="JWD206" s="506" t="s">
        <v>345</v>
      </c>
      <c r="JWE206" s="506" t="s">
        <v>345</v>
      </c>
      <c r="JWF206" s="506" t="s">
        <v>345</v>
      </c>
      <c r="JWG206" s="506" t="s">
        <v>345</v>
      </c>
      <c r="JWH206" s="506" t="s">
        <v>345</v>
      </c>
      <c r="JWI206" s="506" t="s">
        <v>345</v>
      </c>
      <c r="JWJ206" s="506" t="s">
        <v>345</v>
      </c>
      <c r="JWK206" s="506" t="s">
        <v>345</v>
      </c>
      <c r="JWL206" s="506" t="s">
        <v>345</v>
      </c>
      <c r="JWM206" s="506" t="s">
        <v>345</v>
      </c>
      <c r="JWN206" s="506" t="s">
        <v>345</v>
      </c>
      <c r="JWO206" s="506" t="s">
        <v>345</v>
      </c>
      <c r="JWP206" s="506" t="s">
        <v>345</v>
      </c>
      <c r="JWQ206" s="506" t="s">
        <v>345</v>
      </c>
      <c r="JWR206" s="506" t="s">
        <v>345</v>
      </c>
      <c r="JWS206" s="506" t="s">
        <v>345</v>
      </c>
      <c r="JWT206" s="506" t="s">
        <v>345</v>
      </c>
      <c r="JWU206" s="506" t="s">
        <v>345</v>
      </c>
      <c r="JWV206" s="506" t="s">
        <v>345</v>
      </c>
      <c r="JWW206" s="506" t="s">
        <v>345</v>
      </c>
      <c r="JWX206" s="506" t="s">
        <v>345</v>
      </c>
      <c r="JWY206" s="506" t="s">
        <v>345</v>
      </c>
      <c r="JWZ206" s="506" t="s">
        <v>345</v>
      </c>
      <c r="JXA206" s="506" t="s">
        <v>345</v>
      </c>
      <c r="JXB206" s="506" t="s">
        <v>345</v>
      </c>
      <c r="JXC206" s="506" t="s">
        <v>345</v>
      </c>
      <c r="JXD206" s="506" t="s">
        <v>345</v>
      </c>
      <c r="JXE206" s="506" t="s">
        <v>345</v>
      </c>
      <c r="JXF206" s="506" t="s">
        <v>345</v>
      </c>
      <c r="JXG206" s="506" t="s">
        <v>345</v>
      </c>
      <c r="JXH206" s="506" t="s">
        <v>345</v>
      </c>
      <c r="JXI206" s="506" t="s">
        <v>345</v>
      </c>
      <c r="JXJ206" s="506" t="s">
        <v>345</v>
      </c>
      <c r="JXK206" s="506" t="s">
        <v>345</v>
      </c>
      <c r="JXL206" s="506" t="s">
        <v>345</v>
      </c>
      <c r="JXM206" s="506" t="s">
        <v>345</v>
      </c>
      <c r="JXN206" s="506" t="s">
        <v>345</v>
      </c>
      <c r="JXO206" s="506" t="s">
        <v>345</v>
      </c>
      <c r="JXP206" s="506" t="s">
        <v>345</v>
      </c>
      <c r="JXQ206" s="506" t="s">
        <v>345</v>
      </c>
      <c r="JXR206" s="506" t="s">
        <v>345</v>
      </c>
      <c r="JXS206" s="506" t="s">
        <v>345</v>
      </c>
      <c r="JXT206" s="506" t="s">
        <v>345</v>
      </c>
      <c r="JXU206" s="506" t="s">
        <v>345</v>
      </c>
      <c r="JXV206" s="506" t="s">
        <v>345</v>
      </c>
      <c r="JXW206" s="506" t="s">
        <v>345</v>
      </c>
      <c r="JXX206" s="506" t="s">
        <v>345</v>
      </c>
      <c r="JXY206" s="506" t="s">
        <v>345</v>
      </c>
      <c r="JXZ206" s="506" t="s">
        <v>345</v>
      </c>
      <c r="JYA206" s="506" t="s">
        <v>345</v>
      </c>
      <c r="JYB206" s="506" t="s">
        <v>345</v>
      </c>
      <c r="JYC206" s="506" t="s">
        <v>345</v>
      </c>
      <c r="JYD206" s="506" t="s">
        <v>345</v>
      </c>
      <c r="JYE206" s="506" t="s">
        <v>345</v>
      </c>
      <c r="JYF206" s="506" t="s">
        <v>345</v>
      </c>
      <c r="JYG206" s="506" t="s">
        <v>345</v>
      </c>
      <c r="JYH206" s="506" t="s">
        <v>345</v>
      </c>
      <c r="JYI206" s="506" t="s">
        <v>345</v>
      </c>
      <c r="JYJ206" s="506" t="s">
        <v>345</v>
      </c>
      <c r="JYK206" s="506" t="s">
        <v>345</v>
      </c>
      <c r="JYL206" s="506" t="s">
        <v>345</v>
      </c>
      <c r="JYM206" s="506" t="s">
        <v>345</v>
      </c>
      <c r="JYN206" s="506" t="s">
        <v>345</v>
      </c>
      <c r="JYO206" s="506" t="s">
        <v>345</v>
      </c>
      <c r="JYP206" s="506" t="s">
        <v>345</v>
      </c>
      <c r="JYQ206" s="506" t="s">
        <v>345</v>
      </c>
      <c r="JYR206" s="506" t="s">
        <v>345</v>
      </c>
      <c r="JYS206" s="506" t="s">
        <v>345</v>
      </c>
      <c r="JYT206" s="506" t="s">
        <v>345</v>
      </c>
      <c r="JYU206" s="506" t="s">
        <v>345</v>
      </c>
      <c r="JYV206" s="506" t="s">
        <v>345</v>
      </c>
      <c r="JYW206" s="506" t="s">
        <v>345</v>
      </c>
      <c r="JYX206" s="506" t="s">
        <v>345</v>
      </c>
      <c r="JYY206" s="506" t="s">
        <v>345</v>
      </c>
      <c r="JYZ206" s="506" t="s">
        <v>345</v>
      </c>
      <c r="JZA206" s="506" t="s">
        <v>345</v>
      </c>
      <c r="JZB206" s="506" t="s">
        <v>345</v>
      </c>
      <c r="JZC206" s="506" t="s">
        <v>345</v>
      </c>
      <c r="JZD206" s="506" t="s">
        <v>345</v>
      </c>
      <c r="JZE206" s="506" t="s">
        <v>345</v>
      </c>
      <c r="JZF206" s="506" t="s">
        <v>345</v>
      </c>
      <c r="JZG206" s="506" t="s">
        <v>345</v>
      </c>
      <c r="JZH206" s="506" t="s">
        <v>345</v>
      </c>
      <c r="JZI206" s="506" t="s">
        <v>345</v>
      </c>
      <c r="JZJ206" s="506" t="s">
        <v>345</v>
      </c>
      <c r="JZK206" s="506" t="s">
        <v>345</v>
      </c>
      <c r="JZL206" s="506" t="s">
        <v>345</v>
      </c>
      <c r="JZM206" s="506" t="s">
        <v>345</v>
      </c>
      <c r="JZN206" s="506" t="s">
        <v>345</v>
      </c>
      <c r="JZO206" s="506" t="s">
        <v>345</v>
      </c>
      <c r="JZP206" s="506" t="s">
        <v>345</v>
      </c>
      <c r="JZQ206" s="506" t="s">
        <v>345</v>
      </c>
      <c r="JZR206" s="506" t="s">
        <v>345</v>
      </c>
      <c r="JZS206" s="506" t="s">
        <v>345</v>
      </c>
      <c r="JZT206" s="506" t="s">
        <v>345</v>
      </c>
      <c r="JZU206" s="506" t="s">
        <v>345</v>
      </c>
      <c r="JZV206" s="506" t="s">
        <v>345</v>
      </c>
      <c r="JZW206" s="506" t="s">
        <v>345</v>
      </c>
      <c r="JZX206" s="506" t="s">
        <v>345</v>
      </c>
      <c r="JZY206" s="506" t="s">
        <v>345</v>
      </c>
      <c r="JZZ206" s="506" t="s">
        <v>345</v>
      </c>
      <c r="KAA206" s="506" t="s">
        <v>345</v>
      </c>
      <c r="KAB206" s="506" t="s">
        <v>345</v>
      </c>
      <c r="KAC206" s="506" t="s">
        <v>345</v>
      </c>
      <c r="KAD206" s="506" t="s">
        <v>345</v>
      </c>
      <c r="KAE206" s="506" t="s">
        <v>345</v>
      </c>
      <c r="KAF206" s="506" t="s">
        <v>345</v>
      </c>
      <c r="KAG206" s="506" t="s">
        <v>345</v>
      </c>
      <c r="KAH206" s="506" t="s">
        <v>345</v>
      </c>
      <c r="KAI206" s="506" t="s">
        <v>345</v>
      </c>
      <c r="KAJ206" s="506" t="s">
        <v>345</v>
      </c>
      <c r="KAK206" s="506" t="s">
        <v>345</v>
      </c>
      <c r="KAL206" s="506" t="s">
        <v>345</v>
      </c>
      <c r="KAM206" s="506" t="s">
        <v>345</v>
      </c>
      <c r="KAN206" s="506" t="s">
        <v>345</v>
      </c>
      <c r="KAO206" s="506" t="s">
        <v>345</v>
      </c>
      <c r="KAP206" s="506" t="s">
        <v>345</v>
      </c>
      <c r="KAQ206" s="506" t="s">
        <v>345</v>
      </c>
      <c r="KAR206" s="506" t="s">
        <v>345</v>
      </c>
      <c r="KAS206" s="506" t="s">
        <v>345</v>
      </c>
      <c r="KAT206" s="506" t="s">
        <v>345</v>
      </c>
      <c r="KAU206" s="506" t="s">
        <v>345</v>
      </c>
      <c r="KAV206" s="506" t="s">
        <v>345</v>
      </c>
      <c r="KAW206" s="506" t="s">
        <v>345</v>
      </c>
      <c r="KAX206" s="506" t="s">
        <v>345</v>
      </c>
      <c r="KAY206" s="506" t="s">
        <v>345</v>
      </c>
      <c r="KAZ206" s="506" t="s">
        <v>345</v>
      </c>
      <c r="KBA206" s="506" t="s">
        <v>345</v>
      </c>
      <c r="KBB206" s="506" t="s">
        <v>345</v>
      </c>
      <c r="KBC206" s="506" t="s">
        <v>345</v>
      </c>
      <c r="KBD206" s="506" t="s">
        <v>345</v>
      </c>
      <c r="KBE206" s="506" t="s">
        <v>345</v>
      </c>
      <c r="KBF206" s="506" t="s">
        <v>345</v>
      </c>
      <c r="KBG206" s="506" t="s">
        <v>345</v>
      </c>
      <c r="KBH206" s="506" t="s">
        <v>345</v>
      </c>
      <c r="KBI206" s="506" t="s">
        <v>345</v>
      </c>
      <c r="KBJ206" s="506" t="s">
        <v>345</v>
      </c>
      <c r="KBK206" s="506" t="s">
        <v>345</v>
      </c>
      <c r="KBL206" s="506" t="s">
        <v>345</v>
      </c>
      <c r="KBM206" s="506" t="s">
        <v>345</v>
      </c>
      <c r="KBN206" s="506" t="s">
        <v>345</v>
      </c>
      <c r="KBO206" s="506" t="s">
        <v>345</v>
      </c>
      <c r="KBP206" s="506" t="s">
        <v>345</v>
      </c>
      <c r="KBQ206" s="506" t="s">
        <v>345</v>
      </c>
      <c r="KBR206" s="506" t="s">
        <v>345</v>
      </c>
      <c r="KBS206" s="506" t="s">
        <v>345</v>
      </c>
      <c r="KBT206" s="506" t="s">
        <v>345</v>
      </c>
      <c r="KBU206" s="506" t="s">
        <v>345</v>
      </c>
      <c r="KBV206" s="506" t="s">
        <v>345</v>
      </c>
      <c r="KBW206" s="506" t="s">
        <v>345</v>
      </c>
      <c r="KBX206" s="506" t="s">
        <v>345</v>
      </c>
      <c r="KBY206" s="506" t="s">
        <v>345</v>
      </c>
      <c r="KBZ206" s="506" t="s">
        <v>345</v>
      </c>
      <c r="KCA206" s="506" t="s">
        <v>345</v>
      </c>
      <c r="KCB206" s="506" t="s">
        <v>345</v>
      </c>
      <c r="KCC206" s="506" t="s">
        <v>345</v>
      </c>
      <c r="KCD206" s="506" t="s">
        <v>345</v>
      </c>
      <c r="KCE206" s="506" t="s">
        <v>345</v>
      </c>
      <c r="KCF206" s="506" t="s">
        <v>345</v>
      </c>
      <c r="KCG206" s="506" t="s">
        <v>345</v>
      </c>
      <c r="KCH206" s="506" t="s">
        <v>345</v>
      </c>
      <c r="KCI206" s="506" t="s">
        <v>345</v>
      </c>
      <c r="KCJ206" s="506" t="s">
        <v>345</v>
      </c>
      <c r="KCK206" s="506" t="s">
        <v>345</v>
      </c>
      <c r="KCL206" s="506" t="s">
        <v>345</v>
      </c>
      <c r="KCM206" s="506" t="s">
        <v>345</v>
      </c>
      <c r="KCN206" s="506" t="s">
        <v>345</v>
      </c>
      <c r="KCO206" s="506" t="s">
        <v>345</v>
      </c>
      <c r="KCP206" s="506" t="s">
        <v>345</v>
      </c>
      <c r="KCQ206" s="506" t="s">
        <v>345</v>
      </c>
      <c r="KCR206" s="506" t="s">
        <v>345</v>
      </c>
      <c r="KCS206" s="506" t="s">
        <v>345</v>
      </c>
      <c r="KCT206" s="506" t="s">
        <v>345</v>
      </c>
      <c r="KCU206" s="506" t="s">
        <v>345</v>
      </c>
      <c r="KCV206" s="506" t="s">
        <v>345</v>
      </c>
      <c r="KCW206" s="506" t="s">
        <v>345</v>
      </c>
      <c r="KCX206" s="506" t="s">
        <v>345</v>
      </c>
      <c r="KCY206" s="506" t="s">
        <v>345</v>
      </c>
      <c r="KCZ206" s="506" t="s">
        <v>345</v>
      </c>
      <c r="KDA206" s="506" t="s">
        <v>345</v>
      </c>
      <c r="KDB206" s="506" t="s">
        <v>345</v>
      </c>
      <c r="KDC206" s="506" t="s">
        <v>345</v>
      </c>
      <c r="KDD206" s="506" t="s">
        <v>345</v>
      </c>
      <c r="KDE206" s="506" t="s">
        <v>345</v>
      </c>
      <c r="KDF206" s="506" t="s">
        <v>345</v>
      </c>
      <c r="KDG206" s="506" t="s">
        <v>345</v>
      </c>
      <c r="KDH206" s="506" t="s">
        <v>345</v>
      </c>
      <c r="KDI206" s="506" t="s">
        <v>345</v>
      </c>
      <c r="KDJ206" s="506" t="s">
        <v>345</v>
      </c>
      <c r="KDK206" s="506" t="s">
        <v>345</v>
      </c>
      <c r="KDL206" s="506" t="s">
        <v>345</v>
      </c>
      <c r="KDM206" s="506" t="s">
        <v>345</v>
      </c>
      <c r="KDN206" s="506" t="s">
        <v>345</v>
      </c>
      <c r="KDO206" s="506" t="s">
        <v>345</v>
      </c>
      <c r="KDP206" s="506" t="s">
        <v>345</v>
      </c>
      <c r="KDQ206" s="506" t="s">
        <v>345</v>
      </c>
      <c r="KDR206" s="506" t="s">
        <v>345</v>
      </c>
      <c r="KDS206" s="506" t="s">
        <v>345</v>
      </c>
      <c r="KDT206" s="506" t="s">
        <v>345</v>
      </c>
      <c r="KDU206" s="506" t="s">
        <v>345</v>
      </c>
      <c r="KDV206" s="506" t="s">
        <v>345</v>
      </c>
      <c r="KDW206" s="506" t="s">
        <v>345</v>
      </c>
      <c r="KDX206" s="506" t="s">
        <v>345</v>
      </c>
      <c r="KDY206" s="506" t="s">
        <v>345</v>
      </c>
      <c r="KDZ206" s="506" t="s">
        <v>345</v>
      </c>
      <c r="KEA206" s="506" t="s">
        <v>345</v>
      </c>
      <c r="KEB206" s="506" t="s">
        <v>345</v>
      </c>
      <c r="KEC206" s="506" t="s">
        <v>345</v>
      </c>
      <c r="KED206" s="506" t="s">
        <v>345</v>
      </c>
      <c r="KEE206" s="506" t="s">
        <v>345</v>
      </c>
      <c r="KEF206" s="506" t="s">
        <v>345</v>
      </c>
      <c r="KEG206" s="506" t="s">
        <v>345</v>
      </c>
      <c r="KEH206" s="506" t="s">
        <v>345</v>
      </c>
      <c r="KEI206" s="506" t="s">
        <v>345</v>
      </c>
      <c r="KEJ206" s="506" t="s">
        <v>345</v>
      </c>
      <c r="KEK206" s="506" t="s">
        <v>345</v>
      </c>
      <c r="KEL206" s="506" t="s">
        <v>345</v>
      </c>
      <c r="KEM206" s="506" t="s">
        <v>345</v>
      </c>
      <c r="KEN206" s="506" t="s">
        <v>345</v>
      </c>
      <c r="KEO206" s="506" t="s">
        <v>345</v>
      </c>
      <c r="KEP206" s="506" t="s">
        <v>345</v>
      </c>
      <c r="KEQ206" s="506" t="s">
        <v>345</v>
      </c>
      <c r="KER206" s="506" t="s">
        <v>345</v>
      </c>
      <c r="KES206" s="506" t="s">
        <v>345</v>
      </c>
      <c r="KET206" s="506" t="s">
        <v>345</v>
      </c>
      <c r="KEU206" s="506" t="s">
        <v>345</v>
      </c>
      <c r="KEV206" s="506" t="s">
        <v>345</v>
      </c>
      <c r="KEW206" s="506" t="s">
        <v>345</v>
      </c>
      <c r="KEX206" s="506" t="s">
        <v>345</v>
      </c>
      <c r="KEY206" s="506" t="s">
        <v>345</v>
      </c>
      <c r="KEZ206" s="506" t="s">
        <v>345</v>
      </c>
      <c r="KFA206" s="506" t="s">
        <v>345</v>
      </c>
      <c r="KFB206" s="506" t="s">
        <v>345</v>
      </c>
      <c r="KFC206" s="506" t="s">
        <v>345</v>
      </c>
      <c r="KFD206" s="506" t="s">
        <v>345</v>
      </c>
      <c r="KFE206" s="506" t="s">
        <v>345</v>
      </c>
      <c r="KFF206" s="506" t="s">
        <v>345</v>
      </c>
      <c r="KFG206" s="506" t="s">
        <v>345</v>
      </c>
      <c r="KFH206" s="506" t="s">
        <v>345</v>
      </c>
      <c r="KFI206" s="506" t="s">
        <v>345</v>
      </c>
      <c r="KFJ206" s="506" t="s">
        <v>345</v>
      </c>
      <c r="KFK206" s="506" t="s">
        <v>345</v>
      </c>
      <c r="KFL206" s="506" t="s">
        <v>345</v>
      </c>
      <c r="KFM206" s="506" t="s">
        <v>345</v>
      </c>
      <c r="KFN206" s="506" t="s">
        <v>345</v>
      </c>
      <c r="KFO206" s="506" t="s">
        <v>345</v>
      </c>
      <c r="KFP206" s="506" t="s">
        <v>345</v>
      </c>
      <c r="KFQ206" s="506" t="s">
        <v>345</v>
      </c>
      <c r="KFR206" s="506" t="s">
        <v>345</v>
      </c>
      <c r="KFS206" s="506" t="s">
        <v>345</v>
      </c>
      <c r="KFT206" s="506" t="s">
        <v>345</v>
      </c>
      <c r="KFU206" s="506" t="s">
        <v>345</v>
      </c>
      <c r="KFV206" s="506" t="s">
        <v>345</v>
      </c>
      <c r="KFW206" s="506" t="s">
        <v>345</v>
      </c>
      <c r="KFX206" s="506" t="s">
        <v>345</v>
      </c>
      <c r="KFY206" s="506" t="s">
        <v>345</v>
      </c>
      <c r="KFZ206" s="506" t="s">
        <v>345</v>
      </c>
      <c r="KGA206" s="506" t="s">
        <v>345</v>
      </c>
      <c r="KGB206" s="506" t="s">
        <v>345</v>
      </c>
      <c r="KGC206" s="506" t="s">
        <v>345</v>
      </c>
      <c r="KGD206" s="506" t="s">
        <v>345</v>
      </c>
      <c r="KGE206" s="506" t="s">
        <v>345</v>
      </c>
      <c r="KGF206" s="506" t="s">
        <v>345</v>
      </c>
      <c r="KGG206" s="506" t="s">
        <v>345</v>
      </c>
      <c r="KGH206" s="506" t="s">
        <v>345</v>
      </c>
      <c r="KGI206" s="506" t="s">
        <v>345</v>
      </c>
      <c r="KGJ206" s="506" t="s">
        <v>345</v>
      </c>
      <c r="KGK206" s="506" t="s">
        <v>345</v>
      </c>
      <c r="KGL206" s="506" t="s">
        <v>345</v>
      </c>
      <c r="KGM206" s="506" t="s">
        <v>345</v>
      </c>
      <c r="KGN206" s="506" t="s">
        <v>345</v>
      </c>
      <c r="KGO206" s="506" t="s">
        <v>345</v>
      </c>
      <c r="KGP206" s="506" t="s">
        <v>345</v>
      </c>
      <c r="KGQ206" s="506" t="s">
        <v>345</v>
      </c>
      <c r="KGR206" s="506" t="s">
        <v>345</v>
      </c>
      <c r="KGS206" s="506" t="s">
        <v>345</v>
      </c>
      <c r="KGT206" s="506" t="s">
        <v>345</v>
      </c>
      <c r="KGU206" s="506" t="s">
        <v>345</v>
      </c>
      <c r="KGV206" s="506" t="s">
        <v>345</v>
      </c>
      <c r="KGW206" s="506" t="s">
        <v>345</v>
      </c>
      <c r="KGX206" s="506" t="s">
        <v>345</v>
      </c>
      <c r="KGY206" s="506" t="s">
        <v>345</v>
      </c>
      <c r="KGZ206" s="506" t="s">
        <v>345</v>
      </c>
      <c r="KHA206" s="506" t="s">
        <v>345</v>
      </c>
      <c r="KHB206" s="506" t="s">
        <v>345</v>
      </c>
      <c r="KHC206" s="506" t="s">
        <v>345</v>
      </c>
      <c r="KHD206" s="506" t="s">
        <v>345</v>
      </c>
      <c r="KHE206" s="506" t="s">
        <v>345</v>
      </c>
      <c r="KHF206" s="506" t="s">
        <v>345</v>
      </c>
      <c r="KHG206" s="506" t="s">
        <v>345</v>
      </c>
      <c r="KHH206" s="506" t="s">
        <v>345</v>
      </c>
      <c r="KHI206" s="506" t="s">
        <v>345</v>
      </c>
      <c r="KHJ206" s="506" t="s">
        <v>345</v>
      </c>
      <c r="KHK206" s="506" t="s">
        <v>345</v>
      </c>
      <c r="KHL206" s="506" t="s">
        <v>345</v>
      </c>
      <c r="KHM206" s="506" t="s">
        <v>345</v>
      </c>
      <c r="KHN206" s="506" t="s">
        <v>345</v>
      </c>
      <c r="KHO206" s="506" t="s">
        <v>345</v>
      </c>
      <c r="KHP206" s="506" t="s">
        <v>345</v>
      </c>
      <c r="KHQ206" s="506" t="s">
        <v>345</v>
      </c>
      <c r="KHR206" s="506" t="s">
        <v>345</v>
      </c>
      <c r="KHS206" s="506" t="s">
        <v>345</v>
      </c>
      <c r="KHT206" s="506" t="s">
        <v>345</v>
      </c>
      <c r="KHU206" s="506" t="s">
        <v>345</v>
      </c>
      <c r="KHV206" s="506" t="s">
        <v>345</v>
      </c>
      <c r="KHW206" s="506" t="s">
        <v>345</v>
      </c>
      <c r="KHX206" s="506" t="s">
        <v>345</v>
      </c>
      <c r="KHY206" s="506" t="s">
        <v>345</v>
      </c>
      <c r="KHZ206" s="506" t="s">
        <v>345</v>
      </c>
      <c r="KIA206" s="506" t="s">
        <v>345</v>
      </c>
      <c r="KIB206" s="506" t="s">
        <v>345</v>
      </c>
      <c r="KIC206" s="506" t="s">
        <v>345</v>
      </c>
      <c r="KID206" s="506" t="s">
        <v>345</v>
      </c>
      <c r="KIE206" s="506" t="s">
        <v>345</v>
      </c>
      <c r="KIF206" s="506" t="s">
        <v>345</v>
      </c>
      <c r="KIG206" s="506" t="s">
        <v>345</v>
      </c>
      <c r="KIH206" s="506" t="s">
        <v>345</v>
      </c>
      <c r="KII206" s="506" t="s">
        <v>345</v>
      </c>
      <c r="KIJ206" s="506" t="s">
        <v>345</v>
      </c>
      <c r="KIK206" s="506" t="s">
        <v>345</v>
      </c>
      <c r="KIL206" s="506" t="s">
        <v>345</v>
      </c>
      <c r="KIM206" s="506" t="s">
        <v>345</v>
      </c>
      <c r="KIN206" s="506" t="s">
        <v>345</v>
      </c>
      <c r="KIO206" s="506" t="s">
        <v>345</v>
      </c>
      <c r="KIP206" s="506" t="s">
        <v>345</v>
      </c>
      <c r="KIQ206" s="506" t="s">
        <v>345</v>
      </c>
      <c r="KIR206" s="506" t="s">
        <v>345</v>
      </c>
      <c r="KIS206" s="506" t="s">
        <v>345</v>
      </c>
      <c r="KIT206" s="506" t="s">
        <v>345</v>
      </c>
      <c r="KIU206" s="506" t="s">
        <v>345</v>
      </c>
      <c r="KIV206" s="506" t="s">
        <v>345</v>
      </c>
      <c r="KIW206" s="506" t="s">
        <v>345</v>
      </c>
      <c r="KIX206" s="506" t="s">
        <v>345</v>
      </c>
      <c r="KIY206" s="506" t="s">
        <v>345</v>
      </c>
      <c r="KIZ206" s="506" t="s">
        <v>345</v>
      </c>
      <c r="KJA206" s="506" t="s">
        <v>345</v>
      </c>
      <c r="KJB206" s="506" t="s">
        <v>345</v>
      </c>
      <c r="KJC206" s="506" t="s">
        <v>345</v>
      </c>
      <c r="KJD206" s="506" t="s">
        <v>345</v>
      </c>
      <c r="KJE206" s="506" t="s">
        <v>345</v>
      </c>
      <c r="KJF206" s="506" t="s">
        <v>345</v>
      </c>
      <c r="KJG206" s="506" t="s">
        <v>345</v>
      </c>
      <c r="KJH206" s="506" t="s">
        <v>345</v>
      </c>
      <c r="KJI206" s="506" t="s">
        <v>345</v>
      </c>
      <c r="KJJ206" s="506" t="s">
        <v>345</v>
      </c>
      <c r="KJK206" s="506" t="s">
        <v>345</v>
      </c>
      <c r="KJL206" s="506" t="s">
        <v>345</v>
      </c>
      <c r="KJM206" s="506" t="s">
        <v>345</v>
      </c>
      <c r="KJN206" s="506" t="s">
        <v>345</v>
      </c>
      <c r="KJO206" s="506" t="s">
        <v>345</v>
      </c>
      <c r="KJP206" s="506" t="s">
        <v>345</v>
      </c>
      <c r="KJQ206" s="506" t="s">
        <v>345</v>
      </c>
      <c r="KJR206" s="506" t="s">
        <v>345</v>
      </c>
      <c r="KJS206" s="506" t="s">
        <v>345</v>
      </c>
      <c r="KJT206" s="506" t="s">
        <v>345</v>
      </c>
      <c r="KJU206" s="506" t="s">
        <v>345</v>
      </c>
      <c r="KJV206" s="506" t="s">
        <v>345</v>
      </c>
      <c r="KJW206" s="506" t="s">
        <v>345</v>
      </c>
      <c r="KJX206" s="506" t="s">
        <v>345</v>
      </c>
      <c r="KJY206" s="506" t="s">
        <v>345</v>
      </c>
      <c r="KJZ206" s="506" t="s">
        <v>345</v>
      </c>
      <c r="KKA206" s="506" t="s">
        <v>345</v>
      </c>
      <c r="KKB206" s="506" t="s">
        <v>345</v>
      </c>
      <c r="KKC206" s="506" t="s">
        <v>345</v>
      </c>
      <c r="KKD206" s="506" t="s">
        <v>345</v>
      </c>
      <c r="KKE206" s="506" t="s">
        <v>345</v>
      </c>
      <c r="KKF206" s="506" t="s">
        <v>345</v>
      </c>
      <c r="KKG206" s="506" t="s">
        <v>345</v>
      </c>
      <c r="KKH206" s="506" t="s">
        <v>345</v>
      </c>
      <c r="KKI206" s="506" t="s">
        <v>345</v>
      </c>
      <c r="KKJ206" s="506" t="s">
        <v>345</v>
      </c>
      <c r="KKK206" s="506" t="s">
        <v>345</v>
      </c>
      <c r="KKL206" s="506" t="s">
        <v>345</v>
      </c>
      <c r="KKM206" s="506" t="s">
        <v>345</v>
      </c>
      <c r="KKN206" s="506" t="s">
        <v>345</v>
      </c>
      <c r="KKO206" s="506" t="s">
        <v>345</v>
      </c>
      <c r="KKP206" s="506" t="s">
        <v>345</v>
      </c>
      <c r="KKQ206" s="506" t="s">
        <v>345</v>
      </c>
      <c r="KKR206" s="506" t="s">
        <v>345</v>
      </c>
      <c r="KKS206" s="506" t="s">
        <v>345</v>
      </c>
      <c r="KKT206" s="506" t="s">
        <v>345</v>
      </c>
      <c r="KKU206" s="506" t="s">
        <v>345</v>
      </c>
      <c r="KKV206" s="506" t="s">
        <v>345</v>
      </c>
      <c r="KKW206" s="506" t="s">
        <v>345</v>
      </c>
      <c r="KKX206" s="506" t="s">
        <v>345</v>
      </c>
      <c r="KKY206" s="506" t="s">
        <v>345</v>
      </c>
      <c r="KKZ206" s="506" t="s">
        <v>345</v>
      </c>
      <c r="KLA206" s="506" t="s">
        <v>345</v>
      </c>
      <c r="KLB206" s="506" t="s">
        <v>345</v>
      </c>
      <c r="KLC206" s="506" t="s">
        <v>345</v>
      </c>
      <c r="KLD206" s="506" t="s">
        <v>345</v>
      </c>
      <c r="KLE206" s="506" t="s">
        <v>345</v>
      </c>
      <c r="KLF206" s="506" t="s">
        <v>345</v>
      </c>
      <c r="KLG206" s="506" t="s">
        <v>345</v>
      </c>
      <c r="KLH206" s="506" t="s">
        <v>345</v>
      </c>
      <c r="KLI206" s="506" t="s">
        <v>345</v>
      </c>
      <c r="KLJ206" s="506" t="s">
        <v>345</v>
      </c>
      <c r="KLK206" s="506" t="s">
        <v>345</v>
      </c>
      <c r="KLL206" s="506" t="s">
        <v>345</v>
      </c>
      <c r="KLM206" s="506" t="s">
        <v>345</v>
      </c>
      <c r="KLN206" s="506" t="s">
        <v>345</v>
      </c>
      <c r="KLO206" s="506" t="s">
        <v>345</v>
      </c>
      <c r="KLP206" s="506" t="s">
        <v>345</v>
      </c>
      <c r="KLQ206" s="506" t="s">
        <v>345</v>
      </c>
      <c r="KLR206" s="506" t="s">
        <v>345</v>
      </c>
      <c r="KLS206" s="506" t="s">
        <v>345</v>
      </c>
      <c r="KLT206" s="506" t="s">
        <v>345</v>
      </c>
      <c r="KLU206" s="506" t="s">
        <v>345</v>
      </c>
      <c r="KLV206" s="506" t="s">
        <v>345</v>
      </c>
      <c r="KLW206" s="506" t="s">
        <v>345</v>
      </c>
      <c r="KLX206" s="506" t="s">
        <v>345</v>
      </c>
      <c r="KLY206" s="506" t="s">
        <v>345</v>
      </c>
      <c r="KLZ206" s="506" t="s">
        <v>345</v>
      </c>
      <c r="KMA206" s="506" t="s">
        <v>345</v>
      </c>
      <c r="KMB206" s="506" t="s">
        <v>345</v>
      </c>
      <c r="KMC206" s="506" t="s">
        <v>345</v>
      </c>
      <c r="KMD206" s="506" t="s">
        <v>345</v>
      </c>
      <c r="KME206" s="506" t="s">
        <v>345</v>
      </c>
      <c r="KMF206" s="506" t="s">
        <v>345</v>
      </c>
      <c r="KMG206" s="506" t="s">
        <v>345</v>
      </c>
      <c r="KMH206" s="506" t="s">
        <v>345</v>
      </c>
      <c r="KMI206" s="506" t="s">
        <v>345</v>
      </c>
      <c r="KMJ206" s="506" t="s">
        <v>345</v>
      </c>
      <c r="KMK206" s="506" t="s">
        <v>345</v>
      </c>
      <c r="KML206" s="506" t="s">
        <v>345</v>
      </c>
      <c r="KMM206" s="506" t="s">
        <v>345</v>
      </c>
      <c r="KMN206" s="506" t="s">
        <v>345</v>
      </c>
      <c r="KMO206" s="506" t="s">
        <v>345</v>
      </c>
      <c r="KMP206" s="506" t="s">
        <v>345</v>
      </c>
      <c r="KMQ206" s="506" t="s">
        <v>345</v>
      </c>
      <c r="KMR206" s="506" t="s">
        <v>345</v>
      </c>
      <c r="KMS206" s="506" t="s">
        <v>345</v>
      </c>
      <c r="KMT206" s="506" t="s">
        <v>345</v>
      </c>
      <c r="KMU206" s="506" t="s">
        <v>345</v>
      </c>
      <c r="KMV206" s="506" t="s">
        <v>345</v>
      </c>
      <c r="KMW206" s="506" t="s">
        <v>345</v>
      </c>
      <c r="KMX206" s="506" t="s">
        <v>345</v>
      </c>
      <c r="KMY206" s="506" t="s">
        <v>345</v>
      </c>
      <c r="KMZ206" s="506" t="s">
        <v>345</v>
      </c>
      <c r="KNA206" s="506" t="s">
        <v>345</v>
      </c>
      <c r="KNB206" s="506" t="s">
        <v>345</v>
      </c>
      <c r="KNC206" s="506" t="s">
        <v>345</v>
      </c>
      <c r="KND206" s="506" t="s">
        <v>345</v>
      </c>
      <c r="KNE206" s="506" t="s">
        <v>345</v>
      </c>
      <c r="KNF206" s="506" t="s">
        <v>345</v>
      </c>
      <c r="KNG206" s="506" t="s">
        <v>345</v>
      </c>
      <c r="KNH206" s="506" t="s">
        <v>345</v>
      </c>
      <c r="KNI206" s="506" t="s">
        <v>345</v>
      </c>
      <c r="KNJ206" s="506" t="s">
        <v>345</v>
      </c>
      <c r="KNK206" s="506" t="s">
        <v>345</v>
      </c>
      <c r="KNL206" s="506" t="s">
        <v>345</v>
      </c>
      <c r="KNM206" s="506" t="s">
        <v>345</v>
      </c>
      <c r="KNN206" s="506" t="s">
        <v>345</v>
      </c>
      <c r="KNO206" s="506" t="s">
        <v>345</v>
      </c>
      <c r="KNP206" s="506" t="s">
        <v>345</v>
      </c>
      <c r="KNQ206" s="506" t="s">
        <v>345</v>
      </c>
      <c r="KNR206" s="506" t="s">
        <v>345</v>
      </c>
      <c r="KNS206" s="506" t="s">
        <v>345</v>
      </c>
      <c r="KNT206" s="506" t="s">
        <v>345</v>
      </c>
      <c r="KNU206" s="506" t="s">
        <v>345</v>
      </c>
      <c r="KNV206" s="506" t="s">
        <v>345</v>
      </c>
      <c r="KNW206" s="506" t="s">
        <v>345</v>
      </c>
      <c r="KNX206" s="506" t="s">
        <v>345</v>
      </c>
      <c r="KNY206" s="506" t="s">
        <v>345</v>
      </c>
      <c r="KNZ206" s="506" t="s">
        <v>345</v>
      </c>
      <c r="KOA206" s="506" t="s">
        <v>345</v>
      </c>
      <c r="KOB206" s="506" t="s">
        <v>345</v>
      </c>
      <c r="KOC206" s="506" t="s">
        <v>345</v>
      </c>
      <c r="KOD206" s="506" t="s">
        <v>345</v>
      </c>
      <c r="KOE206" s="506" t="s">
        <v>345</v>
      </c>
      <c r="KOF206" s="506" t="s">
        <v>345</v>
      </c>
      <c r="KOG206" s="506" t="s">
        <v>345</v>
      </c>
      <c r="KOH206" s="506" t="s">
        <v>345</v>
      </c>
      <c r="KOI206" s="506" t="s">
        <v>345</v>
      </c>
      <c r="KOJ206" s="506" t="s">
        <v>345</v>
      </c>
      <c r="KOK206" s="506" t="s">
        <v>345</v>
      </c>
      <c r="KOL206" s="506" t="s">
        <v>345</v>
      </c>
      <c r="KOM206" s="506" t="s">
        <v>345</v>
      </c>
      <c r="KON206" s="506" t="s">
        <v>345</v>
      </c>
      <c r="KOO206" s="506" t="s">
        <v>345</v>
      </c>
      <c r="KOP206" s="506" t="s">
        <v>345</v>
      </c>
      <c r="KOQ206" s="506" t="s">
        <v>345</v>
      </c>
      <c r="KOR206" s="506" t="s">
        <v>345</v>
      </c>
      <c r="KOS206" s="506" t="s">
        <v>345</v>
      </c>
      <c r="KOT206" s="506" t="s">
        <v>345</v>
      </c>
      <c r="KOU206" s="506" t="s">
        <v>345</v>
      </c>
      <c r="KOV206" s="506" t="s">
        <v>345</v>
      </c>
      <c r="KOW206" s="506" t="s">
        <v>345</v>
      </c>
      <c r="KOX206" s="506" t="s">
        <v>345</v>
      </c>
      <c r="KOY206" s="506" t="s">
        <v>345</v>
      </c>
      <c r="KOZ206" s="506" t="s">
        <v>345</v>
      </c>
      <c r="KPA206" s="506" t="s">
        <v>345</v>
      </c>
      <c r="KPB206" s="506" t="s">
        <v>345</v>
      </c>
      <c r="KPC206" s="506" t="s">
        <v>345</v>
      </c>
      <c r="KPD206" s="506" t="s">
        <v>345</v>
      </c>
      <c r="KPE206" s="506" t="s">
        <v>345</v>
      </c>
      <c r="KPF206" s="506" t="s">
        <v>345</v>
      </c>
      <c r="KPG206" s="506" t="s">
        <v>345</v>
      </c>
      <c r="KPH206" s="506" t="s">
        <v>345</v>
      </c>
      <c r="KPI206" s="506" t="s">
        <v>345</v>
      </c>
      <c r="KPJ206" s="506" t="s">
        <v>345</v>
      </c>
      <c r="KPK206" s="506" t="s">
        <v>345</v>
      </c>
      <c r="KPL206" s="506" t="s">
        <v>345</v>
      </c>
      <c r="KPM206" s="506" t="s">
        <v>345</v>
      </c>
      <c r="KPN206" s="506" t="s">
        <v>345</v>
      </c>
      <c r="KPO206" s="506" t="s">
        <v>345</v>
      </c>
      <c r="KPP206" s="506" t="s">
        <v>345</v>
      </c>
      <c r="KPQ206" s="506" t="s">
        <v>345</v>
      </c>
      <c r="KPR206" s="506" t="s">
        <v>345</v>
      </c>
      <c r="KPS206" s="506" t="s">
        <v>345</v>
      </c>
      <c r="KPT206" s="506" t="s">
        <v>345</v>
      </c>
      <c r="KPU206" s="506" t="s">
        <v>345</v>
      </c>
      <c r="KPV206" s="506" t="s">
        <v>345</v>
      </c>
      <c r="KPW206" s="506" t="s">
        <v>345</v>
      </c>
      <c r="KPX206" s="506" t="s">
        <v>345</v>
      </c>
      <c r="KPY206" s="506" t="s">
        <v>345</v>
      </c>
      <c r="KPZ206" s="506" t="s">
        <v>345</v>
      </c>
      <c r="KQA206" s="506" t="s">
        <v>345</v>
      </c>
      <c r="KQB206" s="506" t="s">
        <v>345</v>
      </c>
      <c r="KQC206" s="506" t="s">
        <v>345</v>
      </c>
      <c r="KQD206" s="506" t="s">
        <v>345</v>
      </c>
      <c r="KQE206" s="506" t="s">
        <v>345</v>
      </c>
      <c r="KQF206" s="506" t="s">
        <v>345</v>
      </c>
      <c r="KQG206" s="506" t="s">
        <v>345</v>
      </c>
      <c r="KQH206" s="506" t="s">
        <v>345</v>
      </c>
      <c r="KQI206" s="506" t="s">
        <v>345</v>
      </c>
      <c r="KQJ206" s="506" t="s">
        <v>345</v>
      </c>
      <c r="KQK206" s="506" t="s">
        <v>345</v>
      </c>
      <c r="KQL206" s="506" t="s">
        <v>345</v>
      </c>
      <c r="KQM206" s="506" t="s">
        <v>345</v>
      </c>
      <c r="KQN206" s="506" t="s">
        <v>345</v>
      </c>
      <c r="KQO206" s="506" t="s">
        <v>345</v>
      </c>
      <c r="KQP206" s="506" t="s">
        <v>345</v>
      </c>
      <c r="KQQ206" s="506" t="s">
        <v>345</v>
      </c>
      <c r="KQR206" s="506" t="s">
        <v>345</v>
      </c>
      <c r="KQS206" s="506" t="s">
        <v>345</v>
      </c>
      <c r="KQT206" s="506" t="s">
        <v>345</v>
      </c>
      <c r="KQU206" s="506" t="s">
        <v>345</v>
      </c>
      <c r="KQV206" s="506" t="s">
        <v>345</v>
      </c>
      <c r="KQW206" s="506" t="s">
        <v>345</v>
      </c>
      <c r="KQX206" s="506" t="s">
        <v>345</v>
      </c>
      <c r="KQY206" s="506" t="s">
        <v>345</v>
      </c>
      <c r="KQZ206" s="506" t="s">
        <v>345</v>
      </c>
      <c r="KRA206" s="506" t="s">
        <v>345</v>
      </c>
      <c r="KRB206" s="506" t="s">
        <v>345</v>
      </c>
      <c r="KRC206" s="506" t="s">
        <v>345</v>
      </c>
      <c r="KRD206" s="506" t="s">
        <v>345</v>
      </c>
      <c r="KRE206" s="506" t="s">
        <v>345</v>
      </c>
      <c r="KRF206" s="506" t="s">
        <v>345</v>
      </c>
      <c r="KRG206" s="506" t="s">
        <v>345</v>
      </c>
      <c r="KRH206" s="506" t="s">
        <v>345</v>
      </c>
      <c r="KRI206" s="506" t="s">
        <v>345</v>
      </c>
      <c r="KRJ206" s="506" t="s">
        <v>345</v>
      </c>
      <c r="KRK206" s="506" t="s">
        <v>345</v>
      </c>
      <c r="KRL206" s="506" t="s">
        <v>345</v>
      </c>
      <c r="KRM206" s="506" t="s">
        <v>345</v>
      </c>
      <c r="KRN206" s="506" t="s">
        <v>345</v>
      </c>
      <c r="KRO206" s="506" t="s">
        <v>345</v>
      </c>
      <c r="KRP206" s="506" t="s">
        <v>345</v>
      </c>
      <c r="KRQ206" s="506" t="s">
        <v>345</v>
      </c>
      <c r="KRR206" s="506" t="s">
        <v>345</v>
      </c>
      <c r="KRS206" s="506" t="s">
        <v>345</v>
      </c>
      <c r="KRT206" s="506" t="s">
        <v>345</v>
      </c>
      <c r="KRU206" s="506" t="s">
        <v>345</v>
      </c>
      <c r="KRV206" s="506" t="s">
        <v>345</v>
      </c>
      <c r="KRW206" s="506" t="s">
        <v>345</v>
      </c>
      <c r="KRX206" s="506" t="s">
        <v>345</v>
      </c>
      <c r="KRY206" s="506" t="s">
        <v>345</v>
      </c>
      <c r="KRZ206" s="506" t="s">
        <v>345</v>
      </c>
      <c r="KSA206" s="506" t="s">
        <v>345</v>
      </c>
      <c r="KSB206" s="506" t="s">
        <v>345</v>
      </c>
      <c r="KSC206" s="506" t="s">
        <v>345</v>
      </c>
      <c r="KSD206" s="506" t="s">
        <v>345</v>
      </c>
      <c r="KSE206" s="506" t="s">
        <v>345</v>
      </c>
      <c r="KSF206" s="506" t="s">
        <v>345</v>
      </c>
      <c r="KSG206" s="506" t="s">
        <v>345</v>
      </c>
      <c r="KSH206" s="506" t="s">
        <v>345</v>
      </c>
      <c r="KSI206" s="506" t="s">
        <v>345</v>
      </c>
      <c r="KSJ206" s="506" t="s">
        <v>345</v>
      </c>
      <c r="KSK206" s="506" t="s">
        <v>345</v>
      </c>
      <c r="KSL206" s="506" t="s">
        <v>345</v>
      </c>
      <c r="KSM206" s="506" t="s">
        <v>345</v>
      </c>
      <c r="KSN206" s="506" t="s">
        <v>345</v>
      </c>
      <c r="KSO206" s="506" t="s">
        <v>345</v>
      </c>
      <c r="KSP206" s="506" t="s">
        <v>345</v>
      </c>
      <c r="KSQ206" s="506" t="s">
        <v>345</v>
      </c>
      <c r="KSR206" s="506" t="s">
        <v>345</v>
      </c>
      <c r="KSS206" s="506" t="s">
        <v>345</v>
      </c>
      <c r="KST206" s="506" t="s">
        <v>345</v>
      </c>
      <c r="KSU206" s="506" t="s">
        <v>345</v>
      </c>
      <c r="KSV206" s="506" t="s">
        <v>345</v>
      </c>
      <c r="KSW206" s="506" t="s">
        <v>345</v>
      </c>
      <c r="KSX206" s="506" t="s">
        <v>345</v>
      </c>
      <c r="KSY206" s="506" t="s">
        <v>345</v>
      </c>
      <c r="KSZ206" s="506" t="s">
        <v>345</v>
      </c>
      <c r="KTA206" s="506" t="s">
        <v>345</v>
      </c>
      <c r="KTB206" s="506" t="s">
        <v>345</v>
      </c>
      <c r="KTC206" s="506" t="s">
        <v>345</v>
      </c>
      <c r="KTD206" s="506" t="s">
        <v>345</v>
      </c>
      <c r="KTE206" s="506" t="s">
        <v>345</v>
      </c>
      <c r="KTF206" s="506" t="s">
        <v>345</v>
      </c>
      <c r="KTG206" s="506" t="s">
        <v>345</v>
      </c>
      <c r="KTH206" s="506" t="s">
        <v>345</v>
      </c>
      <c r="KTI206" s="506" t="s">
        <v>345</v>
      </c>
      <c r="KTJ206" s="506" t="s">
        <v>345</v>
      </c>
      <c r="KTK206" s="506" t="s">
        <v>345</v>
      </c>
      <c r="KTL206" s="506" t="s">
        <v>345</v>
      </c>
      <c r="KTM206" s="506" t="s">
        <v>345</v>
      </c>
      <c r="KTN206" s="506" t="s">
        <v>345</v>
      </c>
      <c r="KTO206" s="506" t="s">
        <v>345</v>
      </c>
      <c r="KTP206" s="506" t="s">
        <v>345</v>
      </c>
      <c r="KTQ206" s="506" t="s">
        <v>345</v>
      </c>
      <c r="KTR206" s="506" t="s">
        <v>345</v>
      </c>
      <c r="KTS206" s="506" t="s">
        <v>345</v>
      </c>
      <c r="KTT206" s="506" t="s">
        <v>345</v>
      </c>
      <c r="KTU206" s="506" t="s">
        <v>345</v>
      </c>
      <c r="KTV206" s="506" t="s">
        <v>345</v>
      </c>
      <c r="KTW206" s="506" t="s">
        <v>345</v>
      </c>
      <c r="KTX206" s="506" t="s">
        <v>345</v>
      </c>
      <c r="KTY206" s="506" t="s">
        <v>345</v>
      </c>
      <c r="KTZ206" s="506" t="s">
        <v>345</v>
      </c>
      <c r="KUA206" s="506" t="s">
        <v>345</v>
      </c>
      <c r="KUB206" s="506" t="s">
        <v>345</v>
      </c>
      <c r="KUC206" s="506" t="s">
        <v>345</v>
      </c>
      <c r="KUD206" s="506" t="s">
        <v>345</v>
      </c>
      <c r="KUE206" s="506" t="s">
        <v>345</v>
      </c>
      <c r="KUF206" s="506" t="s">
        <v>345</v>
      </c>
      <c r="KUG206" s="506" t="s">
        <v>345</v>
      </c>
      <c r="KUH206" s="506" t="s">
        <v>345</v>
      </c>
      <c r="KUI206" s="506" t="s">
        <v>345</v>
      </c>
      <c r="KUJ206" s="506" t="s">
        <v>345</v>
      </c>
      <c r="KUK206" s="506" t="s">
        <v>345</v>
      </c>
      <c r="KUL206" s="506" t="s">
        <v>345</v>
      </c>
      <c r="KUM206" s="506" t="s">
        <v>345</v>
      </c>
      <c r="KUN206" s="506" t="s">
        <v>345</v>
      </c>
      <c r="KUO206" s="506" t="s">
        <v>345</v>
      </c>
      <c r="KUP206" s="506" t="s">
        <v>345</v>
      </c>
      <c r="KUQ206" s="506" t="s">
        <v>345</v>
      </c>
      <c r="KUR206" s="506" t="s">
        <v>345</v>
      </c>
      <c r="KUS206" s="506" t="s">
        <v>345</v>
      </c>
      <c r="KUT206" s="506" t="s">
        <v>345</v>
      </c>
      <c r="KUU206" s="506" t="s">
        <v>345</v>
      </c>
      <c r="KUV206" s="506" t="s">
        <v>345</v>
      </c>
      <c r="KUW206" s="506" t="s">
        <v>345</v>
      </c>
      <c r="KUX206" s="506" t="s">
        <v>345</v>
      </c>
      <c r="KUY206" s="506" t="s">
        <v>345</v>
      </c>
      <c r="KUZ206" s="506" t="s">
        <v>345</v>
      </c>
      <c r="KVA206" s="506" t="s">
        <v>345</v>
      </c>
      <c r="KVB206" s="506" t="s">
        <v>345</v>
      </c>
      <c r="KVC206" s="506" t="s">
        <v>345</v>
      </c>
      <c r="KVD206" s="506" t="s">
        <v>345</v>
      </c>
      <c r="KVE206" s="506" t="s">
        <v>345</v>
      </c>
      <c r="KVF206" s="506" t="s">
        <v>345</v>
      </c>
      <c r="KVG206" s="506" t="s">
        <v>345</v>
      </c>
      <c r="KVH206" s="506" t="s">
        <v>345</v>
      </c>
      <c r="KVI206" s="506" t="s">
        <v>345</v>
      </c>
      <c r="KVJ206" s="506" t="s">
        <v>345</v>
      </c>
      <c r="KVK206" s="506" t="s">
        <v>345</v>
      </c>
      <c r="KVL206" s="506" t="s">
        <v>345</v>
      </c>
      <c r="KVM206" s="506" t="s">
        <v>345</v>
      </c>
      <c r="KVN206" s="506" t="s">
        <v>345</v>
      </c>
      <c r="KVO206" s="506" t="s">
        <v>345</v>
      </c>
      <c r="KVP206" s="506" t="s">
        <v>345</v>
      </c>
      <c r="KVQ206" s="506" t="s">
        <v>345</v>
      </c>
      <c r="KVR206" s="506" t="s">
        <v>345</v>
      </c>
      <c r="KVS206" s="506" t="s">
        <v>345</v>
      </c>
      <c r="KVT206" s="506" t="s">
        <v>345</v>
      </c>
      <c r="KVU206" s="506" t="s">
        <v>345</v>
      </c>
      <c r="KVV206" s="506" t="s">
        <v>345</v>
      </c>
      <c r="KVW206" s="506" t="s">
        <v>345</v>
      </c>
      <c r="KVX206" s="506" t="s">
        <v>345</v>
      </c>
      <c r="KVY206" s="506" t="s">
        <v>345</v>
      </c>
      <c r="KVZ206" s="506" t="s">
        <v>345</v>
      </c>
      <c r="KWA206" s="506" t="s">
        <v>345</v>
      </c>
      <c r="KWB206" s="506" t="s">
        <v>345</v>
      </c>
      <c r="KWC206" s="506" t="s">
        <v>345</v>
      </c>
      <c r="KWD206" s="506" t="s">
        <v>345</v>
      </c>
      <c r="KWE206" s="506" t="s">
        <v>345</v>
      </c>
      <c r="KWF206" s="506" t="s">
        <v>345</v>
      </c>
      <c r="KWG206" s="506" t="s">
        <v>345</v>
      </c>
      <c r="KWH206" s="506" t="s">
        <v>345</v>
      </c>
      <c r="KWI206" s="506" t="s">
        <v>345</v>
      </c>
      <c r="KWJ206" s="506" t="s">
        <v>345</v>
      </c>
      <c r="KWK206" s="506" t="s">
        <v>345</v>
      </c>
      <c r="KWL206" s="506" t="s">
        <v>345</v>
      </c>
      <c r="KWM206" s="506" t="s">
        <v>345</v>
      </c>
      <c r="KWN206" s="506" t="s">
        <v>345</v>
      </c>
      <c r="KWO206" s="506" t="s">
        <v>345</v>
      </c>
      <c r="KWP206" s="506" t="s">
        <v>345</v>
      </c>
      <c r="KWQ206" s="506" t="s">
        <v>345</v>
      </c>
      <c r="KWR206" s="506" t="s">
        <v>345</v>
      </c>
      <c r="KWS206" s="506" t="s">
        <v>345</v>
      </c>
      <c r="KWT206" s="506" t="s">
        <v>345</v>
      </c>
      <c r="KWU206" s="506" t="s">
        <v>345</v>
      </c>
      <c r="KWV206" s="506" t="s">
        <v>345</v>
      </c>
      <c r="KWW206" s="506" t="s">
        <v>345</v>
      </c>
      <c r="KWX206" s="506" t="s">
        <v>345</v>
      </c>
      <c r="KWY206" s="506" t="s">
        <v>345</v>
      </c>
      <c r="KWZ206" s="506" t="s">
        <v>345</v>
      </c>
      <c r="KXA206" s="506" t="s">
        <v>345</v>
      </c>
      <c r="KXB206" s="506" t="s">
        <v>345</v>
      </c>
      <c r="KXC206" s="506" t="s">
        <v>345</v>
      </c>
      <c r="KXD206" s="506" t="s">
        <v>345</v>
      </c>
      <c r="KXE206" s="506" t="s">
        <v>345</v>
      </c>
      <c r="KXF206" s="506" t="s">
        <v>345</v>
      </c>
      <c r="KXG206" s="506" t="s">
        <v>345</v>
      </c>
      <c r="KXH206" s="506" t="s">
        <v>345</v>
      </c>
      <c r="KXI206" s="506" t="s">
        <v>345</v>
      </c>
      <c r="KXJ206" s="506" t="s">
        <v>345</v>
      </c>
      <c r="KXK206" s="506" t="s">
        <v>345</v>
      </c>
      <c r="KXL206" s="506" t="s">
        <v>345</v>
      </c>
      <c r="KXM206" s="506" t="s">
        <v>345</v>
      </c>
      <c r="KXN206" s="506" t="s">
        <v>345</v>
      </c>
      <c r="KXO206" s="506" t="s">
        <v>345</v>
      </c>
      <c r="KXP206" s="506" t="s">
        <v>345</v>
      </c>
      <c r="KXQ206" s="506" t="s">
        <v>345</v>
      </c>
      <c r="KXR206" s="506" t="s">
        <v>345</v>
      </c>
      <c r="KXS206" s="506" t="s">
        <v>345</v>
      </c>
      <c r="KXT206" s="506" t="s">
        <v>345</v>
      </c>
      <c r="KXU206" s="506" t="s">
        <v>345</v>
      </c>
      <c r="KXV206" s="506" t="s">
        <v>345</v>
      </c>
      <c r="KXW206" s="506" t="s">
        <v>345</v>
      </c>
      <c r="KXX206" s="506" t="s">
        <v>345</v>
      </c>
      <c r="KXY206" s="506" t="s">
        <v>345</v>
      </c>
      <c r="KXZ206" s="506" t="s">
        <v>345</v>
      </c>
      <c r="KYA206" s="506" t="s">
        <v>345</v>
      </c>
      <c r="KYB206" s="506" t="s">
        <v>345</v>
      </c>
      <c r="KYC206" s="506" t="s">
        <v>345</v>
      </c>
      <c r="KYD206" s="506" t="s">
        <v>345</v>
      </c>
      <c r="KYE206" s="506" t="s">
        <v>345</v>
      </c>
      <c r="KYF206" s="506" t="s">
        <v>345</v>
      </c>
      <c r="KYG206" s="506" t="s">
        <v>345</v>
      </c>
      <c r="KYH206" s="506" t="s">
        <v>345</v>
      </c>
      <c r="KYI206" s="506" t="s">
        <v>345</v>
      </c>
      <c r="KYJ206" s="506" t="s">
        <v>345</v>
      </c>
      <c r="KYK206" s="506" t="s">
        <v>345</v>
      </c>
      <c r="KYL206" s="506" t="s">
        <v>345</v>
      </c>
      <c r="KYM206" s="506" t="s">
        <v>345</v>
      </c>
      <c r="KYN206" s="506" t="s">
        <v>345</v>
      </c>
      <c r="KYO206" s="506" t="s">
        <v>345</v>
      </c>
      <c r="KYP206" s="506" t="s">
        <v>345</v>
      </c>
      <c r="KYQ206" s="506" t="s">
        <v>345</v>
      </c>
      <c r="KYR206" s="506" t="s">
        <v>345</v>
      </c>
      <c r="KYS206" s="506" t="s">
        <v>345</v>
      </c>
      <c r="KYT206" s="506" t="s">
        <v>345</v>
      </c>
      <c r="KYU206" s="506" t="s">
        <v>345</v>
      </c>
      <c r="KYV206" s="506" t="s">
        <v>345</v>
      </c>
      <c r="KYW206" s="506" t="s">
        <v>345</v>
      </c>
      <c r="KYX206" s="506" t="s">
        <v>345</v>
      </c>
      <c r="KYY206" s="506" t="s">
        <v>345</v>
      </c>
      <c r="KYZ206" s="506" t="s">
        <v>345</v>
      </c>
      <c r="KZA206" s="506" t="s">
        <v>345</v>
      </c>
      <c r="KZB206" s="506" t="s">
        <v>345</v>
      </c>
      <c r="KZC206" s="506" t="s">
        <v>345</v>
      </c>
      <c r="KZD206" s="506" t="s">
        <v>345</v>
      </c>
      <c r="KZE206" s="506" t="s">
        <v>345</v>
      </c>
      <c r="KZF206" s="506" t="s">
        <v>345</v>
      </c>
      <c r="KZG206" s="506" t="s">
        <v>345</v>
      </c>
      <c r="KZH206" s="506" t="s">
        <v>345</v>
      </c>
      <c r="KZI206" s="506" t="s">
        <v>345</v>
      </c>
      <c r="KZJ206" s="506" t="s">
        <v>345</v>
      </c>
      <c r="KZK206" s="506" t="s">
        <v>345</v>
      </c>
      <c r="KZL206" s="506" t="s">
        <v>345</v>
      </c>
      <c r="KZM206" s="506" t="s">
        <v>345</v>
      </c>
      <c r="KZN206" s="506" t="s">
        <v>345</v>
      </c>
      <c r="KZO206" s="506" t="s">
        <v>345</v>
      </c>
      <c r="KZP206" s="506" t="s">
        <v>345</v>
      </c>
      <c r="KZQ206" s="506" t="s">
        <v>345</v>
      </c>
      <c r="KZR206" s="506" t="s">
        <v>345</v>
      </c>
      <c r="KZS206" s="506" t="s">
        <v>345</v>
      </c>
      <c r="KZT206" s="506" t="s">
        <v>345</v>
      </c>
      <c r="KZU206" s="506" t="s">
        <v>345</v>
      </c>
      <c r="KZV206" s="506" t="s">
        <v>345</v>
      </c>
      <c r="KZW206" s="506" t="s">
        <v>345</v>
      </c>
      <c r="KZX206" s="506" t="s">
        <v>345</v>
      </c>
      <c r="KZY206" s="506" t="s">
        <v>345</v>
      </c>
      <c r="KZZ206" s="506" t="s">
        <v>345</v>
      </c>
      <c r="LAA206" s="506" t="s">
        <v>345</v>
      </c>
      <c r="LAB206" s="506" t="s">
        <v>345</v>
      </c>
      <c r="LAC206" s="506" t="s">
        <v>345</v>
      </c>
      <c r="LAD206" s="506" t="s">
        <v>345</v>
      </c>
      <c r="LAE206" s="506" t="s">
        <v>345</v>
      </c>
      <c r="LAF206" s="506" t="s">
        <v>345</v>
      </c>
      <c r="LAG206" s="506" t="s">
        <v>345</v>
      </c>
      <c r="LAH206" s="506" t="s">
        <v>345</v>
      </c>
      <c r="LAI206" s="506" t="s">
        <v>345</v>
      </c>
      <c r="LAJ206" s="506" t="s">
        <v>345</v>
      </c>
      <c r="LAK206" s="506" t="s">
        <v>345</v>
      </c>
      <c r="LAL206" s="506" t="s">
        <v>345</v>
      </c>
      <c r="LAM206" s="506" t="s">
        <v>345</v>
      </c>
      <c r="LAN206" s="506" t="s">
        <v>345</v>
      </c>
      <c r="LAO206" s="506" t="s">
        <v>345</v>
      </c>
      <c r="LAP206" s="506" t="s">
        <v>345</v>
      </c>
      <c r="LAQ206" s="506" t="s">
        <v>345</v>
      </c>
      <c r="LAR206" s="506" t="s">
        <v>345</v>
      </c>
      <c r="LAS206" s="506" t="s">
        <v>345</v>
      </c>
      <c r="LAT206" s="506" t="s">
        <v>345</v>
      </c>
      <c r="LAU206" s="506" t="s">
        <v>345</v>
      </c>
      <c r="LAV206" s="506" t="s">
        <v>345</v>
      </c>
      <c r="LAW206" s="506" t="s">
        <v>345</v>
      </c>
      <c r="LAX206" s="506" t="s">
        <v>345</v>
      </c>
      <c r="LAY206" s="506" t="s">
        <v>345</v>
      </c>
      <c r="LAZ206" s="506" t="s">
        <v>345</v>
      </c>
      <c r="LBA206" s="506" t="s">
        <v>345</v>
      </c>
      <c r="LBB206" s="506" t="s">
        <v>345</v>
      </c>
      <c r="LBC206" s="506" t="s">
        <v>345</v>
      </c>
      <c r="LBD206" s="506" t="s">
        <v>345</v>
      </c>
      <c r="LBE206" s="506" t="s">
        <v>345</v>
      </c>
      <c r="LBF206" s="506" t="s">
        <v>345</v>
      </c>
      <c r="LBG206" s="506" t="s">
        <v>345</v>
      </c>
      <c r="LBH206" s="506" t="s">
        <v>345</v>
      </c>
      <c r="LBI206" s="506" t="s">
        <v>345</v>
      </c>
      <c r="LBJ206" s="506" t="s">
        <v>345</v>
      </c>
      <c r="LBK206" s="506" t="s">
        <v>345</v>
      </c>
      <c r="LBL206" s="506" t="s">
        <v>345</v>
      </c>
      <c r="LBM206" s="506" t="s">
        <v>345</v>
      </c>
      <c r="LBN206" s="506" t="s">
        <v>345</v>
      </c>
      <c r="LBO206" s="506" t="s">
        <v>345</v>
      </c>
      <c r="LBP206" s="506" t="s">
        <v>345</v>
      </c>
      <c r="LBQ206" s="506" t="s">
        <v>345</v>
      </c>
      <c r="LBR206" s="506" t="s">
        <v>345</v>
      </c>
      <c r="LBS206" s="506" t="s">
        <v>345</v>
      </c>
      <c r="LBT206" s="506" t="s">
        <v>345</v>
      </c>
      <c r="LBU206" s="506" t="s">
        <v>345</v>
      </c>
      <c r="LBV206" s="506" t="s">
        <v>345</v>
      </c>
      <c r="LBW206" s="506" t="s">
        <v>345</v>
      </c>
      <c r="LBX206" s="506" t="s">
        <v>345</v>
      </c>
      <c r="LBY206" s="506" t="s">
        <v>345</v>
      </c>
      <c r="LBZ206" s="506" t="s">
        <v>345</v>
      </c>
      <c r="LCA206" s="506" t="s">
        <v>345</v>
      </c>
      <c r="LCB206" s="506" t="s">
        <v>345</v>
      </c>
      <c r="LCC206" s="506" t="s">
        <v>345</v>
      </c>
      <c r="LCD206" s="506" t="s">
        <v>345</v>
      </c>
      <c r="LCE206" s="506" t="s">
        <v>345</v>
      </c>
      <c r="LCF206" s="506" t="s">
        <v>345</v>
      </c>
      <c r="LCG206" s="506" t="s">
        <v>345</v>
      </c>
      <c r="LCH206" s="506" t="s">
        <v>345</v>
      </c>
      <c r="LCI206" s="506" t="s">
        <v>345</v>
      </c>
      <c r="LCJ206" s="506" t="s">
        <v>345</v>
      </c>
      <c r="LCK206" s="506" t="s">
        <v>345</v>
      </c>
      <c r="LCL206" s="506" t="s">
        <v>345</v>
      </c>
      <c r="LCM206" s="506" t="s">
        <v>345</v>
      </c>
      <c r="LCN206" s="506" t="s">
        <v>345</v>
      </c>
      <c r="LCO206" s="506" t="s">
        <v>345</v>
      </c>
      <c r="LCP206" s="506" t="s">
        <v>345</v>
      </c>
      <c r="LCQ206" s="506" t="s">
        <v>345</v>
      </c>
      <c r="LCR206" s="506" t="s">
        <v>345</v>
      </c>
      <c r="LCS206" s="506" t="s">
        <v>345</v>
      </c>
      <c r="LCT206" s="506" t="s">
        <v>345</v>
      </c>
      <c r="LCU206" s="506" t="s">
        <v>345</v>
      </c>
      <c r="LCV206" s="506" t="s">
        <v>345</v>
      </c>
      <c r="LCW206" s="506" t="s">
        <v>345</v>
      </c>
      <c r="LCX206" s="506" t="s">
        <v>345</v>
      </c>
      <c r="LCY206" s="506" t="s">
        <v>345</v>
      </c>
      <c r="LCZ206" s="506" t="s">
        <v>345</v>
      </c>
      <c r="LDA206" s="506" t="s">
        <v>345</v>
      </c>
      <c r="LDB206" s="506" t="s">
        <v>345</v>
      </c>
      <c r="LDC206" s="506" t="s">
        <v>345</v>
      </c>
      <c r="LDD206" s="506" t="s">
        <v>345</v>
      </c>
      <c r="LDE206" s="506" t="s">
        <v>345</v>
      </c>
      <c r="LDF206" s="506" t="s">
        <v>345</v>
      </c>
      <c r="LDG206" s="506" t="s">
        <v>345</v>
      </c>
      <c r="LDH206" s="506" t="s">
        <v>345</v>
      </c>
      <c r="LDI206" s="506" t="s">
        <v>345</v>
      </c>
      <c r="LDJ206" s="506" t="s">
        <v>345</v>
      </c>
      <c r="LDK206" s="506" t="s">
        <v>345</v>
      </c>
      <c r="LDL206" s="506" t="s">
        <v>345</v>
      </c>
      <c r="LDM206" s="506" t="s">
        <v>345</v>
      </c>
      <c r="LDN206" s="506" t="s">
        <v>345</v>
      </c>
      <c r="LDO206" s="506" t="s">
        <v>345</v>
      </c>
      <c r="LDP206" s="506" t="s">
        <v>345</v>
      </c>
      <c r="LDQ206" s="506" t="s">
        <v>345</v>
      </c>
      <c r="LDR206" s="506" t="s">
        <v>345</v>
      </c>
      <c r="LDS206" s="506" t="s">
        <v>345</v>
      </c>
      <c r="LDT206" s="506" t="s">
        <v>345</v>
      </c>
      <c r="LDU206" s="506" t="s">
        <v>345</v>
      </c>
      <c r="LDV206" s="506" t="s">
        <v>345</v>
      </c>
      <c r="LDW206" s="506" t="s">
        <v>345</v>
      </c>
      <c r="LDX206" s="506" t="s">
        <v>345</v>
      </c>
      <c r="LDY206" s="506" t="s">
        <v>345</v>
      </c>
      <c r="LDZ206" s="506" t="s">
        <v>345</v>
      </c>
      <c r="LEA206" s="506" t="s">
        <v>345</v>
      </c>
      <c r="LEB206" s="506" t="s">
        <v>345</v>
      </c>
      <c r="LEC206" s="506" t="s">
        <v>345</v>
      </c>
      <c r="LED206" s="506" t="s">
        <v>345</v>
      </c>
      <c r="LEE206" s="506" t="s">
        <v>345</v>
      </c>
      <c r="LEF206" s="506" t="s">
        <v>345</v>
      </c>
      <c r="LEG206" s="506" t="s">
        <v>345</v>
      </c>
      <c r="LEH206" s="506" t="s">
        <v>345</v>
      </c>
      <c r="LEI206" s="506" t="s">
        <v>345</v>
      </c>
      <c r="LEJ206" s="506" t="s">
        <v>345</v>
      </c>
      <c r="LEK206" s="506" t="s">
        <v>345</v>
      </c>
      <c r="LEL206" s="506" t="s">
        <v>345</v>
      </c>
      <c r="LEM206" s="506" t="s">
        <v>345</v>
      </c>
      <c r="LEN206" s="506" t="s">
        <v>345</v>
      </c>
      <c r="LEO206" s="506" t="s">
        <v>345</v>
      </c>
      <c r="LEP206" s="506" t="s">
        <v>345</v>
      </c>
      <c r="LEQ206" s="506" t="s">
        <v>345</v>
      </c>
      <c r="LER206" s="506" t="s">
        <v>345</v>
      </c>
      <c r="LES206" s="506" t="s">
        <v>345</v>
      </c>
      <c r="LET206" s="506" t="s">
        <v>345</v>
      </c>
      <c r="LEU206" s="506" t="s">
        <v>345</v>
      </c>
      <c r="LEV206" s="506" t="s">
        <v>345</v>
      </c>
      <c r="LEW206" s="506" t="s">
        <v>345</v>
      </c>
      <c r="LEX206" s="506" t="s">
        <v>345</v>
      </c>
      <c r="LEY206" s="506" t="s">
        <v>345</v>
      </c>
      <c r="LEZ206" s="506" t="s">
        <v>345</v>
      </c>
      <c r="LFA206" s="506" t="s">
        <v>345</v>
      </c>
      <c r="LFB206" s="506" t="s">
        <v>345</v>
      </c>
      <c r="LFC206" s="506" t="s">
        <v>345</v>
      </c>
      <c r="LFD206" s="506" t="s">
        <v>345</v>
      </c>
      <c r="LFE206" s="506" t="s">
        <v>345</v>
      </c>
      <c r="LFF206" s="506" t="s">
        <v>345</v>
      </c>
      <c r="LFG206" s="506" t="s">
        <v>345</v>
      </c>
      <c r="LFH206" s="506" t="s">
        <v>345</v>
      </c>
      <c r="LFI206" s="506" t="s">
        <v>345</v>
      </c>
      <c r="LFJ206" s="506" t="s">
        <v>345</v>
      </c>
      <c r="LFK206" s="506" t="s">
        <v>345</v>
      </c>
      <c r="LFL206" s="506" t="s">
        <v>345</v>
      </c>
      <c r="LFM206" s="506" t="s">
        <v>345</v>
      </c>
      <c r="LFN206" s="506" t="s">
        <v>345</v>
      </c>
      <c r="LFO206" s="506" t="s">
        <v>345</v>
      </c>
      <c r="LFP206" s="506" t="s">
        <v>345</v>
      </c>
      <c r="LFQ206" s="506" t="s">
        <v>345</v>
      </c>
      <c r="LFR206" s="506" t="s">
        <v>345</v>
      </c>
      <c r="LFS206" s="506" t="s">
        <v>345</v>
      </c>
      <c r="LFT206" s="506" t="s">
        <v>345</v>
      </c>
      <c r="LFU206" s="506" t="s">
        <v>345</v>
      </c>
      <c r="LFV206" s="506" t="s">
        <v>345</v>
      </c>
      <c r="LFW206" s="506" t="s">
        <v>345</v>
      </c>
      <c r="LFX206" s="506" t="s">
        <v>345</v>
      </c>
      <c r="LFY206" s="506" t="s">
        <v>345</v>
      </c>
      <c r="LFZ206" s="506" t="s">
        <v>345</v>
      </c>
      <c r="LGA206" s="506" t="s">
        <v>345</v>
      </c>
      <c r="LGB206" s="506" t="s">
        <v>345</v>
      </c>
      <c r="LGC206" s="506" t="s">
        <v>345</v>
      </c>
      <c r="LGD206" s="506" t="s">
        <v>345</v>
      </c>
      <c r="LGE206" s="506" t="s">
        <v>345</v>
      </c>
      <c r="LGF206" s="506" t="s">
        <v>345</v>
      </c>
      <c r="LGG206" s="506" t="s">
        <v>345</v>
      </c>
      <c r="LGH206" s="506" t="s">
        <v>345</v>
      </c>
      <c r="LGI206" s="506" t="s">
        <v>345</v>
      </c>
      <c r="LGJ206" s="506" t="s">
        <v>345</v>
      </c>
      <c r="LGK206" s="506" t="s">
        <v>345</v>
      </c>
      <c r="LGL206" s="506" t="s">
        <v>345</v>
      </c>
      <c r="LGM206" s="506" t="s">
        <v>345</v>
      </c>
      <c r="LGN206" s="506" t="s">
        <v>345</v>
      </c>
      <c r="LGO206" s="506" t="s">
        <v>345</v>
      </c>
      <c r="LGP206" s="506" t="s">
        <v>345</v>
      </c>
      <c r="LGQ206" s="506" t="s">
        <v>345</v>
      </c>
      <c r="LGR206" s="506" t="s">
        <v>345</v>
      </c>
      <c r="LGS206" s="506" t="s">
        <v>345</v>
      </c>
      <c r="LGT206" s="506" t="s">
        <v>345</v>
      </c>
      <c r="LGU206" s="506" t="s">
        <v>345</v>
      </c>
      <c r="LGV206" s="506" t="s">
        <v>345</v>
      </c>
      <c r="LGW206" s="506" t="s">
        <v>345</v>
      </c>
      <c r="LGX206" s="506" t="s">
        <v>345</v>
      </c>
      <c r="LGY206" s="506" t="s">
        <v>345</v>
      </c>
      <c r="LGZ206" s="506" t="s">
        <v>345</v>
      </c>
      <c r="LHA206" s="506" t="s">
        <v>345</v>
      </c>
      <c r="LHB206" s="506" t="s">
        <v>345</v>
      </c>
      <c r="LHC206" s="506" t="s">
        <v>345</v>
      </c>
      <c r="LHD206" s="506" t="s">
        <v>345</v>
      </c>
      <c r="LHE206" s="506" t="s">
        <v>345</v>
      </c>
      <c r="LHF206" s="506" t="s">
        <v>345</v>
      </c>
      <c r="LHG206" s="506" t="s">
        <v>345</v>
      </c>
      <c r="LHH206" s="506" t="s">
        <v>345</v>
      </c>
      <c r="LHI206" s="506" t="s">
        <v>345</v>
      </c>
      <c r="LHJ206" s="506" t="s">
        <v>345</v>
      </c>
      <c r="LHK206" s="506" t="s">
        <v>345</v>
      </c>
      <c r="LHL206" s="506" t="s">
        <v>345</v>
      </c>
      <c r="LHM206" s="506" t="s">
        <v>345</v>
      </c>
      <c r="LHN206" s="506" t="s">
        <v>345</v>
      </c>
      <c r="LHO206" s="506" t="s">
        <v>345</v>
      </c>
      <c r="LHP206" s="506" t="s">
        <v>345</v>
      </c>
      <c r="LHQ206" s="506" t="s">
        <v>345</v>
      </c>
      <c r="LHR206" s="506" t="s">
        <v>345</v>
      </c>
      <c r="LHS206" s="506" t="s">
        <v>345</v>
      </c>
      <c r="LHT206" s="506" t="s">
        <v>345</v>
      </c>
      <c r="LHU206" s="506" t="s">
        <v>345</v>
      </c>
      <c r="LHV206" s="506" t="s">
        <v>345</v>
      </c>
      <c r="LHW206" s="506" t="s">
        <v>345</v>
      </c>
      <c r="LHX206" s="506" t="s">
        <v>345</v>
      </c>
      <c r="LHY206" s="506" t="s">
        <v>345</v>
      </c>
      <c r="LHZ206" s="506" t="s">
        <v>345</v>
      </c>
      <c r="LIA206" s="506" t="s">
        <v>345</v>
      </c>
      <c r="LIB206" s="506" t="s">
        <v>345</v>
      </c>
      <c r="LIC206" s="506" t="s">
        <v>345</v>
      </c>
      <c r="LID206" s="506" t="s">
        <v>345</v>
      </c>
      <c r="LIE206" s="506" t="s">
        <v>345</v>
      </c>
      <c r="LIF206" s="506" t="s">
        <v>345</v>
      </c>
      <c r="LIG206" s="506" t="s">
        <v>345</v>
      </c>
      <c r="LIH206" s="506" t="s">
        <v>345</v>
      </c>
      <c r="LII206" s="506" t="s">
        <v>345</v>
      </c>
      <c r="LIJ206" s="506" t="s">
        <v>345</v>
      </c>
      <c r="LIK206" s="506" t="s">
        <v>345</v>
      </c>
      <c r="LIL206" s="506" t="s">
        <v>345</v>
      </c>
      <c r="LIM206" s="506" t="s">
        <v>345</v>
      </c>
      <c r="LIN206" s="506" t="s">
        <v>345</v>
      </c>
      <c r="LIO206" s="506" t="s">
        <v>345</v>
      </c>
      <c r="LIP206" s="506" t="s">
        <v>345</v>
      </c>
      <c r="LIQ206" s="506" t="s">
        <v>345</v>
      </c>
      <c r="LIR206" s="506" t="s">
        <v>345</v>
      </c>
      <c r="LIS206" s="506" t="s">
        <v>345</v>
      </c>
      <c r="LIT206" s="506" t="s">
        <v>345</v>
      </c>
      <c r="LIU206" s="506" t="s">
        <v>345</v>
      </c>
      <c r="LIV206" s="506" t="s">
        <v>345</v>
      </c>
      <c r="LIW206" s="506" t="s">
        <v>345</v>
      </c>
      <c r="LIX206" s="506" t="s">
        <v>345</v>
      </c>
      <c r="LIY206" s="506" t="s">
        <v>345</v>
      </c>
      <c r="LIZ206" s="506" t="s">
        <v>345</v>
      </c>
      <c r="LJA206" s="506" t="s">
        <v>345</v>
      </c>
      <c r="LJB206" s="506" t="s">
        <v>345</v>
      </c>
      <c r="LJC206" s="506" t="s">
        <v>345</v>
      </c>
      <c r="LJD206" s="506" t="s">
        <v>345</v>
      </c>
      <c r="LJE206" s="506" t="s">
        <v>345</v>
      </c>
      <c r="LJF206" s="506" t="s">
        <v>345</v>
      </c>
      <c r="LJG206" s="506" t="s">
        <v>345</v>
      </c>
      <c r="LJH206" s="506" t="s">
        <v>345</v>
      </c>
      <c r="LJI206" s="506" t="s">
        <v>345</v>
      </c>
      <c r="LJJ206" s="506" t="s">
        <v>345</v>
      </c>
      <c r="LJK206" s="506" t="s">
        <v>345</v>
      </c>
      <c r="LJL206" s="506" t="s">
        <v>345</v>
      </c>
      <c r="LJM206" s="506" t="s">
        <v>345</v>
      </c>
      <c r="LJN206" s="506" t="s">
        <v>345</v>
      </c>
      <c r="LJO206" s="506" t="s">
        <v>345</v>
      </c>
      <c r="LJP206" s="506" t="s">
        <v>345</v>
      </c>
      <c r="LJQ206" s="506" t="s">
        <v>345</v>
      </c>
      <c r="LJR206" s="506" t="s">
        <v>345</v>
      </c>
      <c r="LJS206" s="506" t="s">
        <v>345</v>
      </c>
      <c r="LJT206" s="506" t="s">
        <v>345</v>
      </c>
      <c r="LJU206" s="506" t="s">
        <v>345</v>
      </c>
      <c r="LJV206" s="506" t="s">
        <v>345</v>
      </c>
      <c r="LJW206" s="506" t="s">
        <v>345</v>
      </c>
      <c r="LJX206" s="506" t="s">
        <v>345</v>
      </c>
      <c r="LJY206" s="506" t="s">
        <v>345</v>
      </c>
      <c r="LJZ206" s="506" t="s">
        <v>345</v>
      </c>
      <c r="LKA206" s="506" t="s">
        <v>345</v>
      </c>
      <c r="LKB206" s="506" t="s">
        <v>345</v>
      </c>
      <c r="LKC206" s="506" t="s">
        <v>345</v>
      </c>
      <c r="LKD206" s="506" t="s">
        <v>345</v>
      </c>
      <c r="LKE206" s="506" t="s">
        <v>345</v>
      </c>
      <c r="LKF206" s="506" t="s">
        <v>345</v>
      </c>
      <c r="LKG206" s="506" t="s">
        <v>345</v>
      </c>
      <c r="LKH206" s="506" t="s">
        <v>345</v>
      </c>
      <c r="LKI206" s="506" t="s">
        <v>345</v>
      </c>
      <c r="LKJ206" s="506" t="s">
        <v>345</v>
      </c>
      <c r="LKK206" s="506" t="s">
        <v>345</v>
      </c>
      <c r="LKL206" s="506" t="s">
        <v>345</v>
      </c>
      <c r="LKM206" s="506" t="s">
        <v>345</v>
      </c>
      <c r="LKN206" s="506" t="s">
        <v>345</v>
      </c>
      <c r="LKO206" s="506" t="s">
        <v>345</v>
      </c>
      <c r="LKP206" s="506" t="s">
        <v>345</v>
      </c>
      <c r="LKQ206" s="506" t="s">
        <v>345</v>
      </c>
      <c r="LKR206" s="506" t="s">
        <v>345</v>
      </c>
      <c r="LKS206" s="506" t="s">
        <v>345</v>
      </c>
      <c r="LKT206" s="506" t="s">
        <v>345</v>
      </c>
      <c r="LKU206" s="506" t="s">
        <v>345</v>
      </c>
      <c r="LKV206" s="506" t="s">
        <v>345</v>
      </c>
      <c r="LKW206" s="506" t="s">
        <v>345</v>
      </c>
      <c r="LKX206" s="506" t="s">
        <v>345</v>
      </c>
      <c r="LKY206" s="506" t="s">
        <v>345</v>
      </c>
      <c r="LKZ206" s="506" t="s">
        <v>345</v>
      </c>
      <c r="LLA206" s="506" t="s">
        <v>345</v>
      </c>
      <c r="LLB206" s="506" t="s">
        <v>345</v>
      </c>
      <c r="LLC206" s="506" t="s">
        <v>345</v>
      </c>
      <c r="LLD206" s="506" t="s">
        <v>345</v>
      </c>
      <c r="LLE206" s="506" t="s">
        <v>345</v>
      </c>
      <c r="LLF206" s="506" t="s">
        <v>345</v>
      </c>
      <c r="LLG206" s="506" t="s">
        <v>345</v>
      </c>
      <c r="LLH206" s="506" t="s">
        <v>345</v>
      </c>
      <c r="LLI206" s="506" t="s">
        <v>345</v>
      </c>
      <c r="LLJ206" s="506" t="s">
        <v>345</v>
      </c>
      <c r="LLK206" s="506" t="s">
        <v>345</v>
      </c>
      <c r="LLL206" s="506" t="s">
        <v>345</v>
      </c>
      <c r="LLM206" s="506" t="s">
        <v>345</v>
      </c>
      <c r="LLN206" s="506" t="s">
        <v>345</v>
      </c>
      <c r="LLO206" s="506" t="s">
        <v>345</v>
      </c>
      <c r="LLP206" s="506" t="s">
        <v>345</v>
      </c>
      <c r="LLQ206" s="506" t="s">
        <v>345</v>
      </c>
      <c r="LLR206" s="506" t="s">
        <v>345</v>
      </c>
      <c r="LLS206" s="506" t="s">
        <v>345</v>
      </c>
      <c r="LLT206" s="506" t="s">
        <v>345</v>
      </c>
      <c r="LLU206" s="506" t="s">
        <v>345</v>
      </c>
      <c r="LLV206" s="506" t="s">
        <v>345</v>
      </c>
      <c r="LLW206" s="506" t="s">
        <v>345</v>
      </c>
      <c r="LLX206" s="506" t="s">
        <v>345</v>
      </c>
      <c r="LLY206" s="506" t="s">
        <v>345</v>
      </c>
      <c r="LLZ206" s="506" t="s">
        <v>345</v>
      </c>
      <c r="LMA206" s="506" t="s">
        <v>345</v>
      </c>
      <c r="LMB206" s="506" t="s">
        <v>345</v>
      </c>
      <c r="LMC206" s="506" t="s">
        <v>345</v>
      </c>
      <c r="LMD206" s="506" t="s">
        <v>345</v>
      </c>
      <c r="LME206" s="506" t="s">
        <v>345</v>
      </c>
      <c r="LMF206" s="506" t="s">
        <v>345</v>
      </c>
      <c r="LMG206" s="506" t="s">
        <v>345</v>
      </c>
      <c r="LMH206" s="506" t="s">
        <v>345</v>
      </c>
      <c r="LMI206" s="506" t="s">
        <v>345</v>
      </c>
      <c r="LMJ206" s="506" t="s">
        <v>345</v>
      </c>
      <c r="LMK206" s="506" t="s">
        <v>345</v>
      </c>
      <c r="LML206" s="506" t="s">
        <v>345</v>
      </c>
      <c r="LMM206" s="506" t="s">
        <v>345</v>
      </c>
      <c r="LMN206" s="506" t="s">
        <v>345</v>
      </c>
      <c r="LMO206" s="506" t="s">
        <v>345</v>
      </c>
      <c r="LMP206" s="506" t="s">
        <v>345</v>
      </c>
      <c r="LMQ206" s="506" t="s">
        <v>345</v>
      </c>
      <c r="LMR206" s="506" t="s">
        <v>345</v>
      </c>
      <c r="LMS206" s="506" t="s">
        <v>345</v>
      </c>
      <c r="LMT206" s="506" t="s">
        <v>345</v>
      </c>
      <c r="LMU206" s="506" t="s">
        <v>345</v>
      </c>
      <c r="LMV206" s="506" t="s">
        <v>345</v>
      </c>
      <c r="LMW206" s="506" t="s">
        <v>345</v>
      </c>
      <c r="LMX206" s="506" t="s">
        <v>345</v>
      </c>
      <c r="LMY206" s="506" t="s">
        <v>345</v>
      </c>
      <c r="LMZ206" s="506" t="s">
        <v>345</v>
      </c>
      <c r="LNA206" s="506" t="s">
        <v>345</v>
      </c>
      <c r="LNB206" s="506" t="s">
        <v>345</v>
      </c>
      <c r="LNC206" s="506" t="s">
        <v>345</v>
      </c>
      <c r="LND206" s="506" t="s">
        <v>345</v>
      </c>
      <c r="LNE206" s="506" t="s">
        <v>345</v>
      </c>
      <c r="LNF206" s="506" t="s">
        <v>345</v>
      </c>
      <c r="LNG206" s="506" t="s">
        <v>345</v>
      </c>
      <c r="LNH206" s="506" t="s">
        <v>345</v>
      </c>
      <c r="LNI206" s="506" t="s">
        <v>345</v>
      </c>
      <c r="LNJ206" s="506" t="s">
        <v>345</v>
      </c>
      <c r="LNK206" s="506" t="s">
        <v>345</v>
      </c>
      <c r="LNL206" s="506" t="s">
        <v>345</v>
      </c>
      <c r="LNM206" s="506" t="s">
        <v>345</v>
      </c>
      <c r="LNN206" s="506" t="s">
        <v>345</v>
      </c>
      <c r="LNO206" s="506" t="s">
        <v>345</v>
      </c>
      <c r="LNP206" s="506" t="s">
        <v>345</v>
      </c>
      <c r="LNQ206" s="506" t="s">
        <v>345</v>
      </c>
      <c r="LNR206" s="506" t="s">
        <v>345</v>
      </c>
      <c r="LNS206" s="506" t="s">
        <v>345</v>
      </c>
      <c r="LNT206" s="506" t="s">
        <v>345</v>
      </c>
      <c r="LNU206" s="506" t="s">
        <v>345</v>
      </c>
      <c r="LNV206" s="506" t="s">
        <v>345</v>
      </c>
      <c r="LNW206" s="506" t="s">
        <v>345</v>
      </c>
      <c r="LNX206" s="506" t="s">
        <v>345</v>
      </c>
      <c r="LNY206" s="506" t="s">
        <v>345</v>
      </c>
      <c r="LNZ206" s="506" t="s">
        <v>345</v>
      </c>
      <c r="LOA206" s="506" t="s">
        <v>345</v>
      </c>
      <c r="LOB206" s="506" t="s">
        <v>345</v>
      </c>
      <c r="LOC206" s="506" t="s">
        <v>345</v>
      </c>
      <c r="LOD206" s="506" t="s">
        <v>345</v>
      </c>
      <c r="LOE206" s="506" t="s">
        <v>345</v>
      </c>
      <c r="LOF206" s="506" t="s">
        <v>345</v>
      </c>
      <c r="LOG206" s="506" t="s">
        <v>345</v>
      </c>
      <c r="LOH206" s="506" t="s">
        <v>345</v>
      </c>
      <c r="LOI206" s="506" t="s">
        <v>345</v>
      </c>
      <c r="LOJ206" s="506" t="s">
        <v>345</v>
      </c>
      <c r="LOK206" s="506" t="s">
        <v>345</v>
      </c>
      <c r="LOL206" s="506" t="s">
        <v>345</v>
      </c>
      <c r="LOM206" s="506" t="s">
        <v>345</v>
      </c>
      <c r="LON206" s="506" t="s">
        <v>345</v>
      </c>
      <c r="LOO206" s="506" t="s">
        <v>345</v>
      </c>
      <c r="LOP206" s="506" t="s">
        <v>345</v>
      </c>
      <c r="LOQ206" s="506" t="s">
        <v>345</v>
      </c>
      <c r="LOR206" s="506" t="s">
        <v>345</v>
      </c>
      <c r="LOS206" s="506" t="s">
        <v>345</v>
      </c>
      <c r="LOT206" s="506" t="s">
        <v>345</v>
      </c>
      <c r="LOU206" s="506" t="s">
        <v>345</v>
      </c>
      <c r="LOV206" s="506" t="s">
        <v>345</v>
      </c>
      <c r="LOW206" s="506" t="s">
        <v>345</v>
      </c>
      <c r="LOX206" s="506" t="s">
        <v>345</v>
      </c>
      <c r="LOY206" s="506" t="s">
        <v>345</v>
      </c>
      <c r="LOZ206" s="506" t="s">
        <v>345</v>
      </c>
      <c r="LPA206" s="506" t="s">
        <v>345</v>
      </c>
      <c r="LPB206" s="506" t="s">
        <v>345</v>
      </c>
      <c r="LPC206" s="506" t="s">
        <v>345</v>
      </c>
      <c r="LPD206" s="506" t="s">
        <v>345</v>
      </c>
      <c r="LPE206" s="506" t="s">
        <v>345</v>
      </c>
      <c r="LPF206" s="506" t="s">
        <v>345</v>
      </c>
      <c r="LPG206" s="506" t="s">
        <v>345</v>
      </c>
      <c r="LPH206" s="506" t="s">
        <v>345</v>
      </c>
      <c r="LPI206" s="506" t="s">
        <v>345</v>
      </c>
      <c r="LPJ206" s="506" t="s">
        <v>345</v>
      </c>
      <c r="LPK206" s="506" t="s">
        <v>345</v>
      </c>
      <c r="LPL206" s="506" t="s">
        <v>345</v>
      </c>
      <c r="LPM206" s="506" t="s">
        <v>345</v>
      </c>
      <c r="LPN206" s="506" t="s">
        <v>345</v>
      </c>
      <c r="LPO206" s="506" t="s">
        <v>345</v>
      </c>
      <c r="LPP206" s="506" t="s">
        <v>345</v>
      </c>
      <c r="LPQ206" s="506" t="s">
        <v>345</v>
      </c>
      <c r="LPR206" s="506" t="s">
        <v>345</v>
      </c>
      <c r="LPS206" s="506" t="s">
        <v>345</v>
      </c>
      <c r="LPT206" s="506" t="s">
        <v>345</v>
      </c>
      <c r="LPU206" s="506" t="s">
        <v>345</v>
      </c>
      <c r="LPV206" s="506" t="s">
        <v>345</v>
      </c>
      <c r="LPW206" s="506" t="s">
        <v>345</v>
      </c>
      <c r="LPX206" s="506" t="s">
        <v>345</v>
      </c>
      <c r="LPY206" s="506" t="s">
        <v>345</v>
      </c>
      <c r="LPZ206" s="506" t="s">
        <v>345</v>
      </c>
      <c r="LQA206" s="506" t="s">
        <v>345</v>
      </c>
      <c r="LQB206" s="506" t="s">
        <v>345</v>
      </c>
      <c r="LQC206" s="506" t="s">
        <v>345</v>
      </c>
      <c r="LQD206" s="506" t="s">
        <v>345</v>
      </c>
      <c r="LQE206" s="506" t="s">
        <v>345</v>
      </c>
      <c r="LQF206" s="506" t="s">
        <v>345</v>
      </c>
      <c r="LQG206" s="506" t="s">
        <v>345</v>
      </c>
      <c r="LQH206" s="506" t="s">
        <v>345</v>
      </c>
      <c r="LQI206" s="506" t="s">
        <v>345</v>
      </c>
      <c r="LQJ206" s="506" t="s">
        <v>345</v>
      </c>
      <c r="LQK206" s="506" t="s">
        <v>345</v>
      </c>
      <c r="LQL206" s="506" t="s">
        <v>345</v>
      </c>
      <c r="LQM206" s="506" t="s">
        <v>345</v>
      </c>
      <c r="LQN206" s="506" t="s">
        <v>345</v>
      </c>
      <c r="LQO206" s="506" t="s">
        <v>345</v>
      </c>
      <c r="LQP206" s="506" t="s">
        <v>345</v>
      </c>
      <c r="LQQ206" s="506" t="s">
        <v>345</v>
      </c>
      <c r="LQR206" s="506" t="s">
        <v>345</v>
      </c>
      <c r="LQS206" s="506" t="s">
        <v>345</v>
      </c>
      <c r="LQT206" s="506" t="s">
        <v>345</v>
      </c>
      <c r="LQU206" s="506" t="s">
        <v>345</v>
      </c>
      <c r="LQV206" s="506" t="s">
        <v>345</v>
      </c>
      <c r="LQW206" s="506" t="s">
        <v>345</v>
      </c>
      <c r="LQX206" s="506" t="s">
        <v>345</v>
      </c>
      <c r="LQY206" s="506" t="s">
        <v>345</v>
      </c>
      <c r="LQZ206" s="506" t="s">
        <v>345</v>
      </c>
      <c r="LRA206" s="506" t="s">
        <v>345</v>
      </c>
      <c r="LRB206" s="506" t="s">
        <v>345</v>
      </c>
      <c r="LRC206" s="506" t="s">
        <v>345</v>
      </c>
      <c r="LRD206" s="506" t="s">
        <v>345</v>
      </c>
      <c r="LRE206" s="506" t="s">
        <v>345</v>
      </c>
      <c r="LRF206" s="506" t="s">
        <v>345</v>
      </c>
      <c r="LRG206" s="506" t="s">
        <v>345</v>
      </c>
      <c r="LRH206" s="506" t="s">
        <v>345</v>
      </c>
      <c r="LRI206" s="506" t="s">
        <v>345</v>
      </c>
      <c r="LRJ206" s="506" t="s">
        <v>345</v>
      </c>
      <c r="LRK206" s="506" t="s">
        <v>345</v>
      </c>
      <c r="LRL206" s="506" t="s">
        <v>345</v>
      </c>
      <c r="LRM206" s="506" t="s">
        <v>345</v>
      </c>
      <c r="LRN206" s="506" t="s">
        <v>345</v>
      </c>
      <c r="LRO206" s="506" t="s">
        <v>345</v>
      </c>
      <c r="LRP206" s="506" t="s">
        <v>345</v>
      </c>
      <c r="LRQ206" s="506" t="s">
        <v>345</v>
      </c>
      <c r="LRR206" s="506" t="s">
        <v>345</v>
      </c>
      <c r="LRS206" s="506" t="s">
        <v>345</v>
      </c>
      <c r="LRT206" s="506" t="s">
        <v>345</v>
      </c>
      <c r="LRU206" s="506" t="s">
        <v>345</v>
      </c>
      <c r="LRV206" s="506" t="s">
        <v>345</v>
      </c>
      <c r="LRW206" s="506" t="s">
        <v>345</v>
      </c>
      <c r="LRX206" s="506" t="s">
        <v>345</v>
      </c>
      <c r="LRY206" s="506" t="s">
        <v>345</v>
      </c>
      <c r="LRZ206" s="506" t="s">
        <v>345</v>
      </c>
      <c r="LSA206" s="506" t="s">
        <v>345</v>
      </c>
      <c r="LSB206" s="506" t="s">
        <v>345</v>
      </c>
      <c r="LSC206" s="506" t="s">
        <v>345</v>
      </c>
      <c r="LSD206" s="506" t="s">
        <v>345</v>
      </c>
      <c r="LSE206" s="506" t="s">
        <v>345</v>
      </c>
      <c r="LSF206" s="506" t="s">
        <v>345</v>
      </c>
      <c r="LSG206" s="506" t="s">
        <v>345</v>
      </c>
      <c r="LSH206" s="506" t="s">
        <v>345</v>
      </c>
      <c r="LSI206" s="506" t="s">
        <v>345</v>
      </c>
      <c r="LSJ206" s="506" t="s">
        <v>345</v>
      </c>
      <c r="LSK206" s="506" t="s">
        <v>345</v>
      </c>
      <c r="LSL206" s="506" t="s">
        <v>345</v>
      </c>
      <c r="LSM206" s="506" t="s">
        <v>345</v>
      </c>
      <c r="LSN206" s="506" t="s">
        <v>345</v>
      </c>
      <c r="LSO206" s="506" t="s">
        <v>345</v>
      </c>
      <c r="LSP206" s="506" t="s">
        <v>345</v>
      </c>
      <c r="LSQ206" s="506" t="s">
        <v>345</v>
      </c>
      <c r="LSR206" s="506" t="s">
        <v>345</v>
      </c>
      <c r="LSS206" s="506" t="s">
        <v>345</v>
      </c>
      <c r="LST206" s="506" t="s">
        <v>345</v>
      </c>
      <c r="LSU206" s="506" t="s">
        <v>345</v>
      </c>
      <c r="LSV206" s="506" t="s">
        <v>345</v>
      </c>
      <c r="LSW206" s="506" t="s">
        <v>345</v>
      </c>
      <c r="LSX206" s="506" t="s">
        <v>345</v>
      </c>
      <c r="LSY206" s="506" t="s">
        <v>345</v>
      </c>
      <c r="LSZ206" s="506" t="s">
        <v>345</v>
      </c>
      <c r="LTA206" s="506" t="s">
        <v>345</v>
      </c>
      <c r="LTB206" s="506" t="s">
        <v>345</v>
      </c>
      <c r="LTC206" s="506" t="s">
        <v>345</v>
      </c>
      <c r="LTD206" s="506" t="s">
        <v>345</v>
      </c>
      <c r="LTE206" s="506" t="s">
        <v>345</v>
      </c>
      <c r="LTF206" s="506" t="s">
        <v>345</v>
      </c>
      <c r="LTG206" s="506" t="s">
        <v>345</v>
      </c>
      <c r="LTH206" s="506" t="s">
        <v>345</v>
      </c>
      <c r="LTI206" s="506" t="s">
        <v>345</v>
      </c>
      <c r="LTJ206" s="506" t="s">
        <v>345</v>
      </c>
      <c r="LTK206" s="506" t="s">
        <v>345</v>
      </c>
      <c r="LTL206" s="506" t="s">
        <v>345</v>
      </c>
      <c r="LTM206" s="506" t="s">
        <v>345</v>
      </c>
      <c r="LTN206" s="506" t="s">
        <v>345</v>
      </c>
      <c r="LTO206" s="506" t="s">
        <v>345</v>
      </c>
      <c r="LTP206" s="506" t="s">
        <v>345</v>
      </c>
      <c r="LTQ206" s="506" t="s">
        <v>345</v>
      </c>
      <c r="LTR206" s="506" t="s">
        <v>345</v>
      </c>
      <c r="LTS206" s="506" t="s">
        <v>345</v>
      </c>
      <c r="LTT206" s="506" t="s">
        <v>345</v>
      </c>
      <c r="LTU206" s="506" t="s">
        <v>345</v>
      </c>
      <c r="LTV206" s="506" t="s">
        <v>345</v>
      </c>
      <c r="LTW206" s="506" t="s">
        <v>345</v>
      </c>
      <c r="LTX206" s="506" t="s">
        <v>345</v>
      </c>
      <c r="LTY206" s="506" t="s">
        <v>345</v>
      </c>
      <c r="LTZ206" s="506" t="s">
        <v>345</v>
      </c>
      <c r="LUA206" s="506" t="s">
        <v>345</v>
      </c>
      <c r="LUB206" s="506" t="s">
        <v>345</v>
      </c>
      <c r="LUC206" s="506" t="s">
        <v>345</v>
      </c>
      <c r="LUD206" s="506" t="s">
        <v>345</v>
      </c>
      <c r="LUE206" s="506" t="s">
        <v>345</v>
      </c>
      <c r="LUF206" s="506" t="s">
        <v>345</v>
      </c>
      <c r="LUG206" s="506" t="s">
        <v>345</v>
      </c>
      <c r="LUH206" s="506" t="s">
        <v>345</v>
      </c>
      <c r="LUI206" s="506" t="s">
        <v>345</v>
      </c>
      <c r="LUJ206" s="506" t="s">
        <v>345</v>
      </c>
      <c r="LUK206" s="506" t="s">
        <v>345</v>
      </c>
      <c r="LUL206" s="506" t="s">
        <v>345</v>
      </c>
      <c r="LUM206" s="506" t="s">
        <v>345</v>
      </c>
      <c r="LUN206" s="506" t="s">
        <v>345</v>
      </c>
      <c r="LUO206" s="506" t="s">
        <v>345</v>
      </c>
      <c r="LUP206" s="506" t="s">
        <v>345</v>
      </c>
      <c r="LUQ206" s="506" t="s">
        <v>345</v>
      </c>
      <c r="LUR206" s="506" t="s">
        <v>345</v>
      </c>
      <c r="LUS206" s="506" t="s">
        <v>345</v>
      </c>
      <c r="LUT206" s="506" t="s">
        <v>345</v>
      </c>
      <c r="LUU206" s="506" t="s">
        <v>345</v>
      </c>
      <c r="LUV206" s="506" t="s">
        <v>345</v>
      </c>
      <c r="LUW206" s="506" t="s">
        <v>345</v>
      </c>
      <c r="LUX206" s="506" t="s">
        <v>345</v>
      </c>
      <c r="LUY206" s="506" t="s">
        <v>345</v>
      </c>
      <c r="LUZ206" s="506" t="s">
        <v>345</v>
      </c>
      <c r="LVA206" s="506" t="s">
        <v>345</v>
      </c>
      <c r="LVB206" s="506" t="s">
        <v>345</v>
      </c>
      <c r="LVC206" s="506" t="s">
        <v>345</v>
      </c>
      <c r="LVD206" s="506" t="s">
        <v>345</v>
      </c>
      <c r="LVE206" s="506" t="s">
        <v>345</v>
      </c>
      <c r="LVF206" s="506" t="s">
        <v>345</v>
      </c>
      <c r="LVG206" s="506" t="s">
        <v>345</v>
      </c>
      <c r="LVH206" s="506" t="s">
        <v>345</v>
      </c>
      <c r="LVI206" s="506" t="s">
        <v>345</v>
      </c>
      <c r="LVJ206" s="506" t="s">
        <v>345</v>
      </c>
      <c r="LVK206" s="506" t="s">
        <v>345</v>
      </c>
      <c r="LVL206" s="506" t="s">
        <v>345</v>
      </c>
      <c r="LVM206" s="506" t="s">
        <v>345</v>
      </c>
      <c r="LVN206" s="506" t="s">
        <v>345</v>
      </c>
      <c r="LVO206" s="506" t="s">
        <v>345</v>
      </c>
      <c r="LVP206" s="506" t="s">
        <v>345</v>
      </c>
      <c r="LVQ206" s="506" t="s">
        <v>345</v>
      </c>
      <c r="LVR206" s="506" t="s">
        <v>345</v>
      </c>
      <c r="LVS206" s="506" t="s">
        <v>345</v>
      </c>
      <c r="LVT206" s="506" t="s">
        <v>345</v>
      </c>
      <c r="LVU206" s="506" t="s">
        <v>345</v>
      </c>
      <c r="LVV206" s="506" t="s">
        <v>345</v>
      </c>
      <c r="LVW206" s="506" t="s">
        <v>345</v>
      </c>
      <c r="LVX206" s="506" t="s">
        <v>345</v>
      </c>
      <c r="LVY206" s="506" t="s">
        <v>345</v>
      </c>
      <c r="LVZ206" s="506" t="s">
        <v>345</v>
      </c>
      <c r="LWA206" s="506" t="s">
        <v>345</v>
      </c>
      <c r="LWB206" s="506" t="s">
        <v>345</v>
      </c>
      <c r="LWC206" s="506" t="s">
        <v>345</v>
      </c>
      <c r="LWD206" s="506" t="s">
        <v>345</v>
      </c>
      <c r="LWE206" s="506" t="s">
        <v>345</v>
      </c>
      <c r="LWF206" s="506" t="s">
        <v>345</v>
      </c>
      <c r="LWG206" s="506" t="s">
        <v>345</v>
      </c>
      <c r="LWH206" s="506" t="s">
        <v>345</v>
      </c>
      <c r="LWI206" s="506" t="s">
        <v>345</v>
      </c>
      <c r="LWJ206" s="506" t="s">
        <v>345</v>
      </c>
      <c r="LWK206" s="506" t="s">
        <v>345</v>
      </c>
      <c r="LWL206" s="506" t="s">
        <v>345</v>
      </c>
      <c r="LWM206" s="506" t="s">
        <v>345</v>
      </c>
      <c r="LWN206" s="506" t="s">
        <v>345</v>
      </c>
      <c r="LWO206" s="506" t="s">
        <v>345</v>
      </c>
      <c r="LWP206" s="506" t="s">
        <v>345</v>
      </c>
      <c r="LWQ206" s="506" t="s">
        <v>345</v>
      </c>
      <c r="LWR206" s="506" t="s">
        <v>345</v>
      </c>
      <c r="LWS206" s="506" t="s">
        <v>345</v>
      </c>
      <c r="LWT206" s="506" t="s">
        <v>345</v>
      </c>
      <c r="LWU206" s="506" t="s">
        <v>345</v>
      </c>
      <c r="LWV206" s="506" t="s">
        <v>345</v>
      </c>
      <c r="LWW206" s="506" t="s">
        <v>345</v>
      </c>
      <c r="LWX206" s="506" t="s">
        <v>345</v>
      </c>
      <c r="LWY206" s="506" t="s">
        <v>345</v>
      </c>
      <c r="LWZ206" s="506" t="s">
        <v>345</v>
      </c>
      <c r="LXA206" s="506" t="s">
        <v>345</v>
      </c>
      <c r="LXB206" s="506" t="s">
        <v>345</v>
      </c>
      <c r="LXC206" s="506" t="s">
        <v>345</v>
      </c>
      <c r="LXD206" s="506" t="s">
        <v>345</v>
      </c>
      <c r="LXE206" s="506" t="s">
        <v>345</v>
      </c>
      <c r="LXF206" s="506" t="s">
        <v>345</v>
      </c>
      <c r="LXG206" s="506" t="s">
        <v>345</v>
      </c>
      <c r="LXH206" s="506" t="s">
        <v>345</v>
      </c>
      <c r="LXI206" s="506" t="s">
        <v>345</v>
      </c>
      <c r="LXJ206" s="506" t="s">
        <v>345</v>
      </c>
      <c r="LXK206" s="506" t="s">
        <v>345</v>
      </c>
      <c r="LXL206" s="506" t="s">
        <v>345</v>
      </c>
      <c r="LXM206" s="506" t="s">
        <v>345</v>
      </c>
      <c r="LXN206" s="506" t="s">
        <v>345</v>
      </c>
      <c r="LXO206" s="506" t="s">
        <v>345</v>
      </c>
      <c r="LXP206" s="506" t="s">
        <v>345</v>
      </c>
      <c r="LXQ206" s="506" t="s">
        <v>345</v>
      </c>
      <c r="LXR206" s="506" t="s">
        <v>345</v>
      </c>
      <c r="LXS206" s="506" t="s">
        <v>345</v>
      </c>
      <c r="LXT206" s="506" t="s">
        <v>345</v>
      </c>
      <c r="LXU206" s="506" t="s">
        <v>345</v>
      </c>
      <c r="LXV206" s="506" t="s">
        <v>345</v>
      </c>
      <c r="LXW206" s="506" t="s">
        <v>345</v>
      </c>
      <c r="LXX206" s="506" t="s">
        <v>345</v>
      </c>
      <c r="LXY206" s="506" t="s">
        <v>345</v>
      </c>
      <c r="LXZ206" s="506" t="s">
        <v>345</v>
      </c>
      <c r="LYA206" s="506" t="s">
        <v>345</v>
      </c>
      <c r="LYB206" s="506" t="s">
        <v>345</v>
      </c>
      <c r="LYC206" s="506" t="s">
        <v>345</v>
      </c>
      <c r="LYD206" s="506" t="s">
        <v>345</v>
      </c>
      <c r="LYE206" s="506" t="s">
        <v>345</v>
      </c>
      <c r="LYF206" s="506" t="s">
        <v>345</v>
      </c>
      <c r="LYG206" s="506" t="s">
        <v>345</v>
      </c>
      <c r="LYH206" s="506" t="s">
        <v>345</v>
      </c>
      <c r="LYI206" s="506" t="s">
        <v>345</v>
      </c>
      <c r="LYJ206" s="506" t="s">
        <v>345</v>
      </c>
      <c r="LYK206" s="506" t="s">
        <v>345</v>
      </c>
      <c r="LYL206" s="506" t="s">
        <v>345</v>
      </c>
      <c r="LYM206" s="506" t="s">
        <v>345</v>
      </c>
      <c r="LYN206" s="506" t="s">
        <v>345</v>
      </c>
      <c r="LYO206" s="506" t="s">
        <v>345</v>
      </c>
      <c r="LYP206" s="506" t="s">
        <v>345</v>
      </c>
      <c r="LYQ206" s="506" t="s">
        <v>345</v>
      </c>
      <c r="LYR206" s="506" t="s">
        <v>345</v>
      </c>
      <c r="LYS206" s="506" t="s">
        <v>345</v>
      </c>
      <c r="LYT206" s="506" t="s">
        <v>345</v>
      </c>
      <c r="LYU206" s="506" t="s">
        <v>345</v>
      </c>
      <c r="LYV206" s="506" t="s">
        <v>345</v>
      </c>
      <c r="LYW206" s="506" t="s">
        <v>345</v>
      </c>
      <c r="LYX206" s="506" t="s">
        <v>345</v>
      </c>
      <c r="LYY206" s="506" t="s">
        <v>345</v>
      </c>
      <c r="LYZ206" s="506" t="s">
        <v>345</v>
      </c>
      <c r="LZA206" s="506" t="s">
        <v>345</v>
      </c>
      <c r="LZB206" s="506" t="s">
        <v>345</v>
      </c>
      <c r="LZC206" s="506" t="s">
        <v>345</v>
      </c>
      <c r="LZD206" s="506" t="s">
        <v>345</v>
      </c>
      <c r="LZE206" s="506" t="s">
        <v>345</v>
      </c>
      <c r="LZF206" s="506" t="s">
        <v>345</v>
      </c>
      <c r="LZG206" s="506" t="s">
        <v>345</v>
      </c>
      <c r="LZH206" s="506" t="s">
        <v>345</v>
      </c>
      <c r="LZI206" s="506" t="s">
        <v>345</v>
      </c>
      <c r="LZJ206" s="506" t="s">
        <v>345</v>
      </c>
      <c r="LZK206" s="506" t="s">
        <v>345</v>
      </c>
      <c r="LZL206" s="506" t="s">
        <v>345</v>
      </c>
      <c r="LZM206" s="506" t="s">
        <v>345</v>
      </c>
      <c r="LZN206" s="506" t="s">
        <v>345</v>
      </c>
      <c r="LZO206" s="506" t="s">
        <v>345</v>
      </c>
      <c r="LZP206" s="506" t="s">
        <v>345</v>
      </c>
      <c r="LZQ206" s="506" t="s">
        <v>345</v>
      </c>
      <c r="LZR206" s="506" t="s">
        <v>345</v>
      </c>
      <c r="LZS206" s="506" t="s">
        <v>345</v>
      </c>
      <c r="LZT206" s="506" t="s">
        <v>345</v>
      </c>
      <c r="LZU206" s="506" t="s">
        <v>345</v>
      </c>
      <c r="LZV206" s="506" t="s">
        <v>345</v>
      </c>
      <c r="LZW206" s="506" t="s">
        <v>345</v>
      </c>
      <c r="LZX206" s="506" t="s">
        <v>345</v>
      </c>
      <c r="LZY206" s="506" t="s">
        <v>345</v>
      </c>
      <c r="LZZ206" s="506" t="s">
        <v>345</v>
      </c>
      <c r="MAA206" s="506" t="s">
        <v>345</v>
      </c>
      <c r="MAB206" s="506" t="s">
        <v>345</v>
      </c>
      <c r="MAC206" s="506" t="s">
        <v>345</v>
      </c>
      <c r="MAD206" s="506" t="s">
        <v>345</v>
      </c>
      <c r="MAE206" s="506" t="s">
        <v>345</v>
      </c>
      <c r="MAF206" s="506" t="s">
        <v>345</v>
      </c>
      <c r="MAG206" s="506" t="s">
        <v>345</v>
      </c>
      <c r="MAH206" s="506" t="s">
        <v>345</v>
      </c>
      <c r="MAI206" s="506" t="s">
        <v>345</v>
      </c>
      <c r="MAJ206" s="506" t="s">
        <v>345</v>
      </c>
      <c r="MAK206" s="506" t="s">
        <v>345</v>
      </c>
      <c r="MAL206" s="506" t="s">
        <v>345</v>
      </c>
      <c r="MAM206" s="506" t="s">
        <v>345</v>
      </c>
      <c r="MAN206" s="506" t="s">
        <v>345</v>
      </c>
      <c r="MAO206" s="506" t="s">
        <v>345</v>
      </c>
      <c r="MAP206" s="506" t="s">
        <v>345</v>
      </c>
      <c r="MAQ206" s="506" t="s">
        <v>345</v>
      </c>
      <c r="MAR206" s="506" t="s">
        <v>345</v>
      </c>
      <c r="MAS206" s="506" t="s">
        <v>345</v>
      </c>
      <c r="MAT206" s="506" t="s">
        <v>345</v>
      </c>
      <c r="MAU206" s="506" t="s">
        <v>345</v>
      </c>
      <c r="MAV206" s="506" t="s">
        <v>345</v>
      </c>
      <c r="MAW206" s="506" t="s">
        <v>345</v>
      </c>
      <c r="MAX206" s="506" t="s">
        <v>345</v>
      </c>
      <c r="MAY206" s="506" t="s">
        <v>345</v>
      </c>
      <c r="MAZ206" s="506" t="s">
        <v>345</v>
      </c>
      <c r="MBA206" s="506" t="s">
        <v>345</v>
      </c>
      <c r="MBB206" s="506" t="s">
        <v>345</v>
      </c>
      <c r="MBC206" s="506" t="s">
        <v>345</v>
      </c>
      <c r="MBD206" s="506" t="s">
        <v>345</v>
      </c>
      <c r="MBE206" s="506" t="s">
        <v>345</v>
      </c>
      <c r="MBF206" s="506" t="s">
        <v>345</v>
      </c>
      <c r="MBG206" s="506" t="s">
        <v>345</v>
      </c>
      <c r="MBH206" s="506" t="s">
        <v>345</v>
      </c>
      <c r="MBI206" s="506" t="s">
        <v>345</v>
      </c>
      <c r="MBJ206" s="506" t="s">
        <v>345</v>
      </c>
      <c r="MBK206" s="506" t="s">
        <v>345</v>
      </c>
      <c r="MBL206" s="506" t="s">
        <v>345</v>
      </c>
      <c r="MBM206" s="506" t="s">
        <v>345</v>
      </c>
      <c r="MBN206" s="506" t="s">
        <v>345</v>
      </c>
      <c r="MBO206" s="506" t="s">
        <v>345</v>
      </c>
      <c r="MBP206" s="506" t="s">
        <v>345</v>
      </c>
      <c r="MBQ206" s="506" t="s">
        <v>345</v>
      </c>
      <c r="MBR206" s="506" t="s">
        <v>345</v>
      </c>
      <c r="MBS206" s="506" t="s">
        <v>345</v>
      </c>
      <c r="MBT206" s="506" t="s">
        <v>345</v>
      </c>
      <c r="MBU206" s="506" t="s">
        <v>345</v>
      </c>
      <c r="MBV206" s="506" t="s">
        <v>345</v>
      </c>
      <c r="MBW206" s="506" t="s">
        <v>345</v>
      </c>
      <c r="MBX206" s="506" t="s">
        <v>345</v>
      </c>
      <c r="MBY206" s="506" t="s">
        <v>345</v>
      </c>
      <c r="MBZ206" s="506" t="s">
        <v>345</v>
      </c>
      <c r="MCA206" s="506" t="s">
        <v>345</v>
      </c>
      <c r="MCB206" s="506" t="s">
        <v>345</v>
      </c>
      <c r="MCC206" s="506" t="s">
        <v>345</v>
      </c>
      <c r="MCD206" s="506" t="s">
        <v>345</v>
      </c>
      <c r="MCE206" s="506" t="s">
        <v>345</v>
      </c>
      <c r="MCF206" s="506" t="s">
        <v>345</v>
      </c>
      <c r="MCG206" s="506" t="s">
        <v>345</v>
      </c>
      <c r="MCH206" s="506" t="s">
        <v>345</v>
      </c>
      <c r="MCI206" s="506" t="s">
        <v>345</v>
      </c>
      <c r="MCJ206" s="506" t="s">
        <v>345</v>
      </c>
      <c r="MCK206" s="506" t="s">
        <v>345</v>
      </c>
      <c r="MCL206" s="506" t="s">
        <v>345</v>
      </c>
      <c r="MCM206" s="506" t="s">
        <v>345</v>
      </c>
      <c r="MCN206" s="506" t="s">
        <v>345</v>
      </c>
      <c r="MCO206" s="506" t="s">
        <v>345</v>
      </c>
      <c r="MCP206" s="506" t="s">
        <v>345</v>
      </c>
      <c r="MCQ206" s="506" t="s">
        <v>345</v>
      </c>
      <c r="MCR206" s="506" t="s">
        <v>345</v>
      </c>
      <c r="MCS206" s="506" t="s">
        <v>345</v>
      </c>
      <c r="MCT206" s="506" t="s">
        <v>345</v>
      </c>
      <c r="MCU206" s="506" t="s">
        <v>345</v>
      </c>
      <c r="MCV206" s="506" t="s">
        <v>345</v>
      </c>
      <c r="MCW206" s="506" t="s">
        <v>345</v>
      </c>
      <c r="MCX206" s="506" t="s">
        <v>345</v>
      </c>
      <c r="MCY206" s="506" t="s">
        <v>345</v>
      </c>
      <c r="MCZ206" s="506" t="s">
        <v>345</v>
      </c>
      <c r="MDA206" s="506" t="s">
        <v>345</v>
      </c>
      <c r="MDB206" s="506" t="s">
        <v>345</v>
      </c>
      <c r="MDC206" s="506" t="s">
        <v>345</v>
      </c>
      <c r="MDD206" s="506" t="s">
        <v>345</v>
      </c>
      <c r="MDE206" s="506" t="s">
        <v>345</v>
      </c>
      <c r="MDF206" s="506" t="s">
        <v>345</v>
      </c>
      <c r="MDG206" s="506" t="s">
        <v>345</v>
      </c>
      <c r="MDH206" s="506" t="s">
        <v>345</v>
      </c>
      <c r="MDI206" s="506" t="s">
        <v>345</v>
      </c>
      <c r="MDJ206" s="506" t="s">
        <v>345</v>
      </c>
      <c r="MDK206" s="506" t="s">
        <v>345</v>
      </c>
      <c r="MDL206" s="506" t="s">
        <v>345</v>
      </c>
      <c r="MDM206" s="506" t="s">
        <v>345</v>
      </c>
      <c r="MDN206" s="506" t="s">
        <v>345</v>
      </c>
      <c r="MDO206" s="506" t="s">
        <v>345</v>
      </c>
      <c r="MDP206" s="506" t="s">
        <v>345</v>
      </c>
      <c r="MDQ206" s="506" t="s">
        <v>345</v>
      </c>
      <c r="MDR206" s="506" t="s">
        <v>345</v>
      </c>
      <c r="MDS206" s="506" t="s">
        <v>345</v>
      </c>
      <c r="MDT206" s="506" t="s">
        <v>345</v>
      </c>
      <c r="MDU206" s="506" t="s">
        <v>345</v>
      </c>
      <c r="MDV206" s="506" t="s">
        <v>345</v>
      </c>
      <c r="MDW206" s="506" t="s">
        <v>345</v>
      </c>
      <c r="MDX206" s="506" t="s">
        <v>345</v>
      </c>
      <c r="MDY206" s="506" t="s">
        <v>345</v>
      </c>
      <c r="MDZ206" s="506" t="s">
        <v>345</v>
      </c>
      <c r="MEA206" s="506" t="s">
        <v>345</v>
      </c>
      <c r="MEB206" s="506" t="s">
        <v>345</v>
      </c>
      <c r="MEC206" s="506" t="s">
        <v>345</v>
      </c>
      <c r="MED206" s="506" t="s">
        <v>345</v>
      </c>
      <c r="MEE206" s="506" t="s">
        <v>345</v>
      </c>
      <c r="MEF206" s="506" t="s">
        <v>345</v>
      </c>
      <c r="MEG206" s="506" t="s">
        <v>345</v>
      </c>
      <c r="MEH206" s="506" t="s">
        <v>345</v>
      </c>
      <c r="MEI206" s="506" t="s">
        <v>345</v>
      </c>
      <c r="MEJ206" s="506" t="s">
        <v>345</v>
      </c>
      <c r="MEK206" s="506" t="s">
        <v>345</v>
      </c>
      <c r="MEL206" s="506" t="s">
        <v>345</v>
      </c>
      <c r="MEM206" s="506" t="s">
        <v>345</v>
      </c>
      <c r="MEN206" s="506" t="s">
        <v>345</v>
      </c>
      <c r="MEO206" s="506" t="s">
        <v>345</v>
      </c>
      <c r="MEP206" s="506" t="s">
        <v>345</v>
      </c>
      <c r="MEQ206" s="506" t="s">
        <v>345</v>
      </c>
      <c r="MER206" s="506" t="s">
        <v>345</v>
      </c>
      <c r="MES206" s="506" t="s">
        <v>345</v>
      </c>
      <c r="MET206" s="506" t="s">
        <v>345</v>
      </c>
      <c r="MEU206" s="506" t="s">
        <v>345</v>
      </c>
      <c r="MEV206" s="506" t="s">
        <v>345</v>
      </c>
      <c r="MEW206" s="506" t="s">
        <v>345</v>
      </c>
      <c r="MEX206" s="506" t="s">
        <v>345</v>
      </c>
      <c r="MEY206" s="506" t="s">
        <v>345</v>
      </c>
      <c r="MEZ206" s="506" t="s">
        <v>345</v>
      </c>
      <c r="MFA206" s="506" t="s">
        <v>345</v>
      </c>
      <c r="MFB206" s="506" t="s">
        <v>345</v>
      </c>
      <c r="MFC206" s="506" t="s">
        <v>345</v>
      </c>
      <c r="MFD206" s="506" t="s">
        <v>345</v>
      </c>
      <c r="MFE206" s="506" t="s">
        <v>345</v>
      </c>
      <c r="MFF206" s="506" t="s">
        <v>345</v>
      </c>
      <c r="MFG206" s="506" t="s">
        <v>345</v>
      </c>
      <c r="MFH206" s="506" t="s">
        <v>345</v>
      </c>
      <c r="MFI206" s="506" t="s">
        <v>345</v>
      </c>
      <c r="MFJ206" s="506" t="s">
        <v>345</v>
      </c>
      <c r="MFK206" s="506" t="s">
        <v>345</v>
      </c>
      <c r="MFL206" s="506" t="s">
        <v>345</v>
      </c>
      <c r="MFM206" s="506" t="s">
        <v>345</v>
      </c>
      <c r="MFN206" s="506" t="s">
        <v>345</v>
      </c>
      <c r="MFO206" s="506" t="s">
        <v>345</v>
      </c>
      <c r="MFP206" s="506" t="s">
        <v>345</v>
      </c>
      <c r="MFQ206" s="506" t="s">
        <v>345</v>
      </c>
      <c r="MFR206" s="506" t="s">
        <v>345</v>
      </c>
      <c r="MFS206" s="506" t="s">
        <v>345</v>
      </c>
      <c r="MFT206" s="506" t="s">
        <v>345</v>
      </c>
      <c r="MFU206" s="506" t="s">
        <v>345</v>
      </c>
      <c r="MFV206" s="506" t="s">
        <v>345</v>
      </c>
      <c r="MFW206" s="506" t="s">
        <v>345</v>
      </c>
      <c r="MFX206" s="506" t="s">
        <v>345</v>
      </c>
      <c r="MFY206" s="506" t="s">
        <v>345</v>
      </c>
      <c r="MFZ206" s="506" t="s">
        <v>345</v>
      </c>
      <c r="MGA206" s="506" t="s">
        <v>345</v>
      </c>
      <c r="MGB206" s="506" t="s">
        <v>345</v>
      </c>
      <c r="MGC206" s="506" t="s">
        <v>345</v>
      </c>
      <c r="MGD206" s="506" t="s">
        <v>345</v>
      </c>
      <c r="MGE206" s="506" t="s">
        <v>345</v>
      </c>
      <c r="MGF206" s="506" t="s">
        <v>345</v>
      </c>
      <c r="MGG206" s="506" t="s">
        <v>345</v>
      </c>
      <c r="MGH206" s="506" t="s">
        <v>345</v>
      </c>
      <c r="MGI206" s="506" t="s">
        <v>345</v>
      </c>
      <c r="MGJ206" s="506" t="s">
        <v>345</v>
      </c>
      <c r="MGK206" s="506" t="s">
        <v>345</v>
      </c>
      <c r="MGL206" s="506" t="s">
        <v>345</v>
      </c>
      <c r="MGM206" s="506" t="s">
        <v>345</v>
      </c>
      <c r="MGN206" s="506" t="s">
        <v>345</v>
      </c>
      <c r="MGO206" s="506" t="s">
        <v>345</v>
      </c>
      <c r="MGP206" s="506" t="s">
        <v>345</v>
      </c>
      <c r="MGQ206" s="506" t="s">
        <v>345</v>
      </c>
      <c r="MGR206" s="506" t="s">
        <v>345</v>
      </c>
      <c r="MGS206" s="506" t="s">
        <v>345</v>
      </c>
      <c r="MGT206" s="506" t="s">
        <v>345</v>
      </c>
      <c r="MGU206" s="506" t="s">
        <v>345</v>
      </c>
      <c r="MGV206" s="506" t="s">
        <v>345</v>
      </c>
      <c r="MGW206" s="506" t="s">
        <v>345</v>
      </c>
      <c r="MGX206" s="506" t="s">
        <v>345</v>
      </c>
      <c r="MGY206" s="506" t="s">
        <v>345</v>
      </c>
      <c r="MGZ206" s="506" t="s">
        <v>345</v>
      </c>
      <c r="MHA206" s="506" t="s">
        <v>345</v>
      </c>
      <c r="MHB206" s="506" t="s">
        <v>345</v>
      </c>
      <c r="MHC206" s="506" t="s">
        <v>345</v>
      </c>
      <c r="MHD206" s="506" t="s">
        <v>345</v>
      </c>
      <c r="MHE206" s="506" t="s">
        <v>345</v>
      </c>
      <c r="MHF206" s="506" t="s">
        <v>345</v>
      </c>
      <c r="MHG206" s="506" t="s">
        <v>345</v>
      </c>
      <c r="MHH206" s="506" t="s">
        <v>345</v>
      </c>
      <c r="MHI206" s="506" t="s">
        <v>345</v>
      </c>
      <c r="MHJ206" s="506" t="s">
        <v>345</v>
      </c>
      <c r="MHK206" s="506" t="s">
        <v>345</v>
      </c>
      <c r="MHL206" s="506" t="s">
        <v>345</v>
      </c>
      <c r="MHM206" s="506" t="s">
        <v>345</v>
      </c>
      <c r="MHN206" s="506" t="s">
        <v>345</v>
      </c>
      <c r="MHO206" s="506" t="s">
        <v>345</v>
      </c>
      <c r="MHP206" s="506" t="s">
        <v>345</v>
      </c>
      <c r="MHQ206" s="506" t="s">
        <v>345</v>
      </c>
      <c r="MHR206" s="506" t="s">
        <v>345</v>
      </c>
      <c r="MHS206" s="506" t="s">
        <v>345</v>
      </c>
      <c r="MHT206" s="506" t="s">
        <v>345</v>
      </c>
      <c r="MHU206" s="506" t="s">
        <v>345</v>
      </c>
      <c r="MHV206" s="506" t="s">
        <v>345</v>
      </c>
      <c r="MHW206" s="506" t="s">
        <v>345</v>
      </c>
      <c r="MHX206" s="506" t="s">
        <v>345</v>
      </c>
      <c r="MHY206" s="506" t="s">
        <v>345</v>
      </c>
      <c r="MHZ206" s="506" t="s">
        <v>345</v>
      </c>
      <c r="MIA206" s="506" t="s">
        <v>345</v>
      </c>
      <c r="MIB206" s="506" t="s">
        <v>345</v>
      </c>
      <c r="MIC206" s="506" t="s">
        <v>345</v>
      </c>
      <c r="MID206" s="506" t="s">
        <v>345</v>
      </c>
      <c r="MIE206" s="506" t="s">
        <v>345</v>
      </c>
      <c r="MIF206" s="506" t="s">
        <v>345</v>
      </c>
      <c r="MIG206" s="506" t="s">
        <v>345</v>
      </c>
      <c r="MIH206" s="506" t="s">
        <v>345</v>
      </c>
      <c r="MII206" s="506" t="s">
        <v>345</v>
      </c>
      <c r="MIJ206" s="506" t="s">
        <v>345</v>
      </c>
      <c r="MIK206" s="506" t="s">
        <v>345</v>
      </c>
      <c r="MIL206" s="506" t="s">
        <v>345</v>
      </c>
      <c r="MIM206" s="506" t="s">
        <v>345</v>
      </c>
      <c r="MIN206" s="506" t="s">
        <v>345</v>
      </c>
      <c r="MIO206" s="506" t="s">
        <v>345</v>
      </c>
      <c r="MIP206" s="506" t="s">
        <v>345</v>
      </c>
      <c r="MIQ206" s="506" t="s">
        <v>345</v>
      </c>
      <c r="MIR206" s="506" t="s">
        <v>345</v>
      </c>
      <c r="MIS206" s="506" t="s">
        <v>345</v>
      </c>
      <c r="MIT206" s="506" t="s">
        <v>345</v>
      </c>
      <c r="MIU206" s="506" t="s">
        <v>345</v>
      </c>
      <c r="MIV206" s="506" t="s">
        <v>345</v>
      </c>
      <c r="MIW206" s="506" t="s">
        <v>345</v>
      </c>
      <c r="MIX206" s="506" t="s">
        <v>345</v>
      </c>
      <c r="MIY206" s="506" t="s">
        <v>345</v>
      </c>
      <c r="MIZ206" s="506" t="s">
        <v>345</v>
      </c>
      <c r="MJA206" s="506" t="s">
        <v>345</v>
      </c>
      <c r="MJB206" s="506" t="s">
        <v>345</v>
      </c>
      <c r="MJC206" s="506" t="s">
        <v>345</v>
      </c>
      <c r="MJD206" s="506" t="s">
        <v>345</v>
      </c>
      <c r="MJE206" s="506" t="s">
        <v>345</v>
      </c>
      <c r="MJF206" s="506" t="s">
        <v>345</v>
      </c>
      <c r="MJG206" s="506" t="s">
        <v>345</v>
      </c>
      <c r="MJH206" s="506" t="s">
        <v>345</v>
      </c>
      <c r="MJI206" s="506" t="s">
        <v>345</v>
      </c>
      <c r="MJJ206" s="506" t="s">
        <v>345</v>
      </c>
      <c r="MJK206" s="506" t="s">
        <v>345</v>
      </c>
      <c r="MJL206" s="506" t="s">
        <v>345</v>
      </c>
      <c r="MJM206" s="506" t="s">
        <v>345</v>
      </c>
      <c r="MJN206" s="506" t="s">
        <v>345</v>
      </c>
      <c r="MJO206" s="506" t="s">
        <v>345</v>
      </c>
      <c r="MJP206" s="506" t="s">
        <v>345</v>
      </c>
      <c r="MJQ206" s="506" t="s">
        <v>345</v>
      </c>
      <c r="MJR206" s="506" t="s">
        <v>345</v>
      </c>
      <c r="MJS206" s="506" t="s">
        <v>345</v>
      </c>
      <c r="MJT206" s="506" t="s">
        <v>345</v>
      </c>
      <c r="MJU206" s="506" t="s">
        <v>345</v>
      </c>
      <c r="MJV206" s="506" t="s">
        <v>345</v>
      </c>
      <c r="MJW206" s="506" t="s">
        <v>345</v>
      </c>
      <c r="MJX206" s="506" t="s">
        <v>345</v>
      </c>
      <c r="MJY206" s="506" t="s">
        <v>345</v>
      </c>
      <c r="MJZ206" s="506" t="s">
        <v>345</v>
      </c>
      <c r="MKA206" s="506" t="s">
        <v>345</v>
      </c>
      <c r="MKB206" s="506" t="s">
        <v>345</v>
      </c>
      <c r="MKC206" s="506" t="s">
        <v>345</v>
      </c>
      <c r="MKD206" s="506" t="s">
        <v>345</v>
      </c>
      <c r="MKE206" s="506" t="s">
        <v>345</v>
      </c>
      <c r="MKF206" s="506" t="s">
        <v>345</v>
      </c>
      <c r="MKG206" s="506" t="s">
        <v>345</v>
      </c>
      <c r="MKH206" s="506" t="s">
        <v>345</v>
      </c>
      <c r="MKI206" s="506" t="s">
        <v>345</v>
      </c>
      <c r="MKJ206" s="506" t="s">
        <v>345</v>
      </c>
      <c r="MKK206" s="506" t="s">
        <v>345</v>
      </c>
      <c r="MKL206" s="506" t="s">
        <v>345</v>
      </c>
      <c r="MKM206" s="506" t="s">
        <v>345</v>
      </c>
      <c r="MKN206" s="506" t="s">
        <v>345</v>
      </c>
      <c r="MKO206" s="506" t="s">
        <v>345</v>
      </c>
      <c r="MKP206" s="506" t="s">
        <v>345</v>
      </c>
      <c r="MKQ206" s="506" t="s">
        <v>345</v>
      </c>
      <c r="MKR206" s="506" t="s">
        <v>345</v>
      </c>
      <c r="MKS206" s="506" t="s">
        <v>345</v>
      </c>
      <c r="MKT206" s="506" t="s">
        <v>345</v>
      </c>
      <c r="MKU206" s="506" t="s">
        <v>345</v>
      </c>
      <c r="MKV206" s="506" t="s">
        <v>345</v>
      </c>
      <c r="MKW206" s="506" t="s">
        <v>345</v>
      </c>
      <c r="MKX206" s="506" t="s">
        <v>345</v>
      </c>
      <c r="MKY206" s="506" t="s">
        <v>345</v>
      </c>
      <c r="MKZ206" s="506" t="s">
        <v>345</v>
      </c>
      <c r="MLA206" s="506" t="s">
        <v>345</v>
      </c>
      <c r="MLB206" s="506" t="s">
        <v>345</v>
      </c>
      <c r="MLC206" s="506" t="s">
        <v>345</v>
      </c>
      <c r="MLD206" s="506" t="s">
        <v>345</v>
      </c>
      <c r="MLE206" s="506" t="s">
        <v>345</v>
      </c>
      <c r="MLF206" s="506" t="s">
        <v>345</v>
      </c>
      <c r="MLG206" s="506" t="s">
        <v>345</v>
      </c>
      <c r="MLH206" s="506" t="s">
        <v>345</v>
      </c>
      <c r="MLI206" s="506" t="s">
        <v>345</v>
      </c>
      <c r="MLJ206" s="506" t="s">
        <v>345</v>
      </c>
      <c r="MLK206" s="506" t="s">
        <v>345</v>
      </c>
      <c r="MLL206" s="506" t="s">
        <v>345</v>
      </c>
      <c r="MLM206" s="506" t="s">
        <v>345</v>
      </c>
      <c r="MLN206" s="506" t="s">
        <v>345</v>
      </c>
      <c r="MLO206" s="506" t="s">
        <v>345</v>
      </c>
      <c r="MLP206" s="506" t="s">
        <v>345</v>
      </c>
      <c r="MLQ206" s="506" t="s">
        <v>345</v>
      </c>
      <c r="MLR206" s="506" t="s">
        <v>345</v>
      </c>
      <c r="MLS206" s="506" t="s">
        <v>345</v>
      </c>
      <c r="MLT206" s="506" t="s">
        <v>345</v>
      </c>
      <c r="MLU206" s="506" t="s">
        <v>345</v>
      </c>
      <c r="MLV206" s="506" t="s">
        <v>345</v>
      </c>
      <c r="MLW206" s="506" t="s">
        <v>345</v>
      </c>
      <c r="MLX206" s="506" t="s">
        <v>345</v>
      </c>
      <c r="MLY206" s="506" t="s">
        <v>345</v>
      </c>
      <c r="MLZ206" s="506" t="s">
        <v>345</v>
      </c>
      <c r="MMA206" s="506" t="s">
        <v>345</v>
      </c>
      <c r="MMB206" s="506" t="s">
        <v>345</v>
      </c>
      <c r="MMC206" s="506" t="s">
        <v>345</v>
      </c>
      <c r="MMD206" s="506" t="s">
        <v>345</v>
      </c>
      <c r="MME206" s="506" t="s">
        <v>345</v>
      </c>
      <c r="MMF206" s="506" t="s">
        <v>345</v>
      </c>
      <c r="MMG206" s="506" t="s">
        <v>345</v>
      </c>
      <c r="MMH206" s="506" t="s">
        <v>345</v>
      </c>
      <c r="MMI206" s="506" t="s">
        <v>345</v>
      </c>
      <c r="MMJ206" s="506" t="s">
        <v>345</v>
      </c>
      <c r="MMK206" s="506" t="s">
        <v>345</v>
      </c>
      <c r="MML206" s="506" t="s">
        <v>345</v>
      </c>
      <c r="MMM206" s="506" t="s">
        <v>345</v>
      </c>
      <c r="MMN206" s="506" t="s">
        <v>345</v>
      </c>
      <c r="MMO206" s="506" t="s">
        <v>345</v>
      </c>
      <c r="MMP206" s="506" t="s">
        <v>345</v>
      </c>
      <c r="MMQ206" s="506" t="s">
        <v>345</v>
      </c>
      <c r="MMR206" s="506" t="s">
        <v>345</v>
      </c>
      <c r="MMS206" s="506" t="s">
        <v>345</v>
      </c>
      <c r="MMT206" s="506" t="s">
        <v>345</v>
      </c>
      <c r="MMU206" s="506" t="s">
        <v>345</v>
      </c>
      <c r="MMV206" s="506" t="s">
        <v>345</v>
      </c>
      <c r="MMW206" s="506" t="s">
        <v>345</v>
      </c>
      <c r="MMX206" s="506" t="s">
        <v>345</v>
      </c>
      <c r="MMY206" s="506" t="s">
        <v>345</v>
      </c>
      <c r="MMZ206" s="506" t="s">
        <v>345</v>
      </c>
      <c r="MNA206" s="506" t="s">
        <v>345</v>
      </c>
      <c r="MNB206" s="506" t="s">
        <v>345</v>
      </c>
      <c r="MNC206" s="506" t="s">
        <v>345</v>
      </c>
      <c r="MND206" s="506" t="s">
        <v>345</v>
      </c>
      <c r="MNE206" s="506" t="s">
        <v>345</v>
      </c>
      <c r="MNF206" s="506" t="s">
        <v>345</v>
      </c>
      <c r="MNG206" s="506" t="s">
        <v>345</v>
      </c>
      <c r="MNH206" s="506" t="s">
        <v>345</v>
      </c>
      <c r="MNI206" s="506" t="s">
        <v>345</v>
      </c>
      <c r="MNJ206" s="506" t="s">
        <v>345</v>
      </c>
      <c r="MNK206" s="506" t="s">
        <v>345</v>
      </c>
      <c r="MNL206" s="506" t="s">
        <v>345</v>
      </c>
      <c r="MNM206" s="506" t="s">
        <v>345</v>
      </c>
      <c r="MNN206" s="506" t="s">
        <v>345</v>
      </c>
      <c r="MNO206" s="506" t="s">
        <v>345</v>
      </c>
      <c r="MNP206" s="506" t="s">
        <v>345</v>
      </c>
      <c r="MNQ206" s="506" t="s">
        <v>345</v>
      </c>
      <c r="MNR206" s="506" t="s">
        <v>345</v>
      </c>
      <c r="MNS206" s="506" t="s">
        <v>345</v>
      </c>
      <c r="MNT206" s="506" t="s">
        <v>345</v>
      </c>
      <c r="MNU206" s="506" t="s">
        <v>345</v>
      </c>
      <c r="MNV206" s="506" t="s">
        <v>345</v>
      </c>
      <c r="MNW206" s="506" t="s">
        <v>345</v>
      </c>
      <c r="MNX206" s="506" t="s">
        <v>345</v>
      </c>
      <c r="MNY206" s="506" t="s">
        <v>345</v>
      </c>
      <c r="MNZ206" s="506" t="s">
        <v>345</v>
      </c>
      <c r="MOA206" s="506" t="s">
        <v>345</v>
      </c>
      <c r="MOB206" s="506" t="s">
        <v>345</v>
      </c>
      <c r="MOC206" s="506" t="s">
        <v>345</v>
      </c>
      <c r="MOD206" s="506" t="s">
        <v>345</v>
      </c>
      <c r="MOE206" s="506" t="s">
        <v>345</v>
      </c>
      <c r="MOF206" s="506" t="s">
        <v>345</v>
      </c>
      <c r="MOG206" s="506" t="s">
        <v>345</v>
      </c>
      <c r="MOH206" s="506" t="s">
        <v>345</v>
      </c>
      <c r="MOI206" s="506" t="s">
        <v>345</v>
      </c>
      <c r="MOJ206" s="506" t="s">
        <v>345</v>
      </c>
      <c r="MOK206" s="506" t="s">
        <v>345</v>
      </c>
      <c r="MOL206" s="506" t="s">
        <v>345</v>
      </c>
      <c r="MOM206" s="506" t="s">
        <v>345</v>
      </c>
      <c r="MON206" s="506" t="s">
        <v>345</v>
      </c>
      <c r="MOO206" s="506" t="s">
        <v>345</v>
      </c>
      <c r="MOP206" s="506" t="s">
        <v>345</v>
      </c>
      <c r="MOQ206" s="506" t="s">
        <v>345</v>
      </c>
      <c r="MOR206" s="506" t="s">
        <v>345</v>
      </c>
      <c r="MOS206" s="506" t="s">
        <v>345</v>
      </c>
      <c r="MOT206" s="506" t="s">
        <v>345</v>
      </c>
      <c r="MOU206" s="506" t="s">
        <v>345</v>
      </c>
      <c r="MOV206" s="506" t="s">
        <v>345</v>
      </c>
      <c r="MOW206" s="506" t="s">
        <v>345</v>
      </c>
      <c r="MOX206" s="506" t="s">
        <v>345</v>
      </c>
      <c r="MOY206" s="506" t="s">
        <v>345</v>
      </c>
      <c r="MOZ206" s="506" t="s">
        <v>345</v>
      </c>
      <c r="MPA206" s="506" t="s">
        <v>345</v>
      </c>
      <c r="MPB206" s="506" t="s">
        <v>345</v>
      </c>
      <c r="MPC206" s="506" t="s">
        <v>345</v>
      </c>
      <c r="MPD206" s="506" t="s">
        <v>345</v>
      </c>
      <c r="MPE206" s="506" t="s">
        <v>345</v>
      </c>
      <c r="MPF206" s="506" t="s">
        <v>345</v>
      </c>
      <c r="MPG206" s="506" t="s">
        <v>345</v>
      </c>
      <c r="MPH206" s="506" t="s">
        <v>345</v>
      </c>
      <c r="MPI206" s="506" t="s">
        <v>345</v>
      </c>
      <c r="MPJ206" s="506" t="s">
        <v>345</v>
      </c>
      <c r="MPK206" s="506" t="s">
        <v>345</v>
      </c>
      <c r="MPL206" s="506" t="s">
        <v>345</v>
      </c>
      <c r="MPM206" s="506" t="s">
        <v>345</v>
      </c>
      <c r="MPN206" s="506" t="s">
        <v>345</v>
      </c>
      <c r="MPO206" s="506" t="s">
        <v>345</v>
      </c>
      <c r="MPP206" s="506" t="s">
        <v>345</v>
      </c>
      <c r="MPQ206" s="506" t="s">
        <v>345</v>
      </c>
      <c r="MPR206" s="506" t="s">
        <v>345</v>
      </c>
      <c r="MPS206" s="506" t="s">
        <v>345</v>
      </c>
      <c r="MPT206" s="506" t="s">
        <v>345</v>
      </c>
      <c r="MPU206" s="506" t="s">
        <v>345</v>
      </c>
      <c r="MPV206" s="506" t="s">
        <v>345</v>
      </c>
      <c r="MPW206" s="506" t="s">
        <v>345</v>
      </c>
      <c r="MPX206" s="506" t="s">
        <v>345</v>
      </c>
      <c r="MPY206" s="506" t="s">
        <v>345</v>
      </c>
      <c r="MPZ206" s="506" t="s">
        <v>345</v>
      </c>
      <c r="MQA206" s="506" t="s">
        <v>345</v>
      </c>
      <c r="MQB206" s="506" t="s">
        <v>345</v>
      </c>
      <c r="MQC206" s="506" t="s">
        <v>345</v>
      </c>
      <c r="MQD206" s="506" t="s">
        <v>345</v>
      </c>
      <c r="MQE206" s="506" t="s">
        <v>345</v>
      </c>
      <c r="MQF206" s="506" t="s">
        <v>345</v>
      </c>
      <c r="MQG206" s="506" t="s">
        <v>345</v>
      </c>
      <c r="MQH206" s="506" t="s">
        <v>345</v>
      </c>
      <c r="MQI206" s="506" t="s">
        <v>345</v>
      </c>
      <c r="MQJ206" s="506" t="s">
        <v>345</v>
      </c>
      <c r="MQK206" s="506" t="s">
        <v>345</v>
      </c>
      <c r="MQL206" s="506" t="s">
        <v>345</v>
      </c>
      <c r="MQM206" s="506" t="s">
        <v>345</v>
      </c>
      <c r="MQN206" s="506" t="s">
        <v>345</v>
      </c>
      <c r="MQO206" s="506" t="s">
        <v>345</v>
      </c>
      <c r="MQP206" s="506" t="s">
        <v>345</v>
      </c>
      <c r="MQQ206" s="506" t="s">
        <v>345</v>
      </c>
      <c r="MQR206" s="506" t="s">
        <v>345</v>
      </c>
      <c r="MQS206" s="506" t="s">
        <v>345</v>
      </c>
      <c r="MQT206" s="506" t="s">
        <v>345</v>
      </c>
      <c r="MQU206" s="506" t="s">
        <v>345</v>
      </c>
      <c r="MQV206" s="506" t="s">
        <v>345</v>
      </c>
      <c r="MQW206" s="506" t="s">
        <v>345</v>
      </c>
      <c r="MQX206" s="506" t="s">
        <v>345</v>
      </c>
      <c r="MQY206" s="506" t="s">
        <v>345</v>
      </c>
      <c r="MQZ206" s="506" t="s">
        <v>345</v>
      </c>
      <c r="MRA206" s="506" t="s">
        <v>345</v>
      </c>
      <c r="MRB206" s="506" t="s">
        <v>345</v>
      </c>
      <c r="MRC206" s="506" t="s">
        <v>345</v>
      </c>
      <c r="MRD206" s="506" t="s">
        <v>345</v>
      </c>
      <c r="MRE206" s="506" t="s">
        <v>345</v>
      </c>
      <c r="MRF206" s="506" t="s">
        <v>345</v>
      </c>
      <c r="MRG206" s="506" t="s">
        <v>345</v>
      </c>
      <c r="MRH206" s="506" t="s">
        <v>345</v>
      </c>
      <c r="MRI206" s="506" t="s">
        <v>345</v>
      </c>
      <c r="MRJ206" s="506" t="s">
        <v>345</v>
      </c>
      <c r="MRK206" s="506" t="s">
        <v>345</v>
      </c>
      <c r="MRL206" s="506" t="s">
        <v>345</v>
      </c>
      <c r="MRM206" s="506" t="s">
        <v>345</v>
      </c>
      <c r="MRN206" s="506" t="s">
        <v>345</v>
      </c>
      <c r="MRO206" s="506" t="s">
        <v>345</v>
      </c>
      <c r="MRP206" s="506" t="s">
        <v>345</v>
      </c>
      <c r="MRQ206" s="506" t="s">
        <v>345</v>
      </c>
      <c r="MRR206" s="506" t="s">
        <v>345</v>
      </c>
      <c r="MRS206" s="506" t="s">
        <v>345</v>
      </c>
      <c r="MRT206" s="506" t="s">
        <v>345</v>
      </c>
      <c r="MRU206" s="506" t="s">
        <v>345</v>
      </c>
      <c r="MRV206" s="506" t="s">
        <v>345</v>
      </c>
      <c r="MRW206" s="506" t="s">
        <v>345</v>
      </c>
      <c r="MRX206" s="506" t="s">
        <v>345</v>
      </c>
      <c r="MRY206" s="506" t="s">
        <v>345</v>
      </c>
      <c r="MRZ206" s="506" t="s">
        <v>345</v>
      </c>
      <c r="MSA206" s="506" t="s">
        <v>345</v>
      </c>
      <c r="MSB206" s="506" t="s">
        <v>345</v>
      </c>
      <c r="MSC206" s="506" t="s">
        <v>345</v>
      </c>
      <c r="MSD206" s="506" t="s">
        <v>345</v>
      </c>
      <c r="MSE206" s="506" t="s">
        <v>345</v>
      </c>
      <c r="MSF206" s="506" t="s">
        <v>345</v>
      </c>
      <c r="MSG206" s="506" t="s">
        <v>345</v>
      </c>
      <c r="MSH206" s="506" t="s">
        <v>345</v>
      </c>
      <c r="MSI206" s="506" t="s">
        <v>345</v>
      </c>
      <c r="MSJ206" s="506" t="s">
        <v>345</v>
      </c>
      <c r="MSK206" s="506" t="s">
        <v>345</v>
      </c>
      <c r="MSL206" s="506" t="s">
        <v>345</v>
      </c>
      <c r="MSM206" s="506" t="s">
        <v>345</v>
      </c>
      <c r="MSN206" s="506" t="s">
        <v>345</v>
      </c>
      <c r="MSO206" s="506" t="s">
        <v>345</v>
      </c>
      <c r="MSP206" s="506" t="s">
        <v>345</v>
      </c>
      <c r="MSQ206" s="506" t="s">
        <v>345</v>
      </c>
      <c r="MSR206" s="506" t="s">
        <v>345</v>
      </c>
      <c r="MSS206" s="506" t="s">
        <v>345</v>
      </c>
      <c r="MST206" s="506" t="s">
        <v>345</v>
      </c>
      <c r="MSU206" s="506" t="s">
        <v>345</v>
      </c>
      <c r="MSV206" s="506" t="s">
        <v>345</v>
      </c>
      <c r="MSW206" s="506" t="s">
        <v>345</v>
      </c>
      <c r="MSX206" s="506" t="s">
        <v>345</v>
      </c>
      <c r="MSY206" s="506" t="s">
        <v>345</v>
      </c>
      <c r="MSZ206" s="506" t="s">
        <v>345</v>
      </c>
      <c r="MTA206" s="506" t="s">
        <v>345</v>
      </c>
      <c r="MTB206" s="506" t="s">
        <v>345</v>
      </c>
      <c r="MTC206" s="506" t="s">
        <v>345</v>
      </c>
      <c r="MTD206" s="506" t="s">
        <v>345</v>
      </c>
      <c r="MTE206" s="506" t="s">
        <v>345</v>
      </c>
      <c r="MTF206" s="506" t="s">
        <v>345</v>
      </c>
      <c r="MTG206" s="506" t="s">
        <v>345</v>
      </c>
      <c r="MTH206" s="506" t="s">
        <v>345</v>
      </c>
      <c r="MTI206" s="506" t="s">
        <v>345</v>
      </c>
      <c r="MTJ206" s="506" t="s">
        <v>345</v>
      </c>
      <c r="MTK206" s="506" t="s">
        <v>345</v>
      </c>
      <c r="MTL206" s="506" t="s">
        <v>345</v>
      </c>
      <c r="MTM206" s="506" t="s">
        <v>345</v>
      </c>
      <c r="MTN206" s="506" t="s">
        <v>345</v>
      </c>
      <c r="MTO206" s="506" t="s">
        <v>345</v>
      </c>
      <c r="MTP206" s="506" t="s">
        <v>345</v>
      </c>
      <c r="MTQ206" s="506" t="s">
        <v>345</v>
      </c>
      <c r="MTR206" s="506" t="s">
        <v>345</v>
      </c>
      <c r="MTS206" s="506" t="s">
        <v>345</v>
      </c>
      <c r="MTT206" s="506" t="s">
        <v>345</v>
      </c>
      <c r="MTU206" s="506" t="s">
        <v>345</v>
      </c>
      <c r="MTV206" s="506" t="s">
        <v>345</v>
      </c>
      <c r="MTW206" s="506" t="s">
        <v>345</v>
      </c>
      <c r="MTX206" s="506" t="s">
        <v>345</v>
      </c>
      <c r="MTY206" s="506" t="s">
        <v>345</v>
      </c>
      <c r="MTZ206" s="506" t="s">
        <v>345</v>
      </c>
      <c r="MUA206" s="506" t="s">
        <v>345</v>
      </c>
      <c r="MUB206" s="506" t="s">
        <v>345</v>
      </c>
      <c r="MUC206" s="506" t="s">
        <v>345</v>
      </c>
      <c r="MUD206" s="506" t="s">
        <v>345</v>
      </c>
      <c r="MUE206" s="506" t="s">
        <v>345</v>
      </c>
      <c r="MUF206" s="506" t="s">
        <v>345</v>
      </c>
      <c r="MUG206" s="506" t="s">
        <v>345</v>
      </c>
      <c r="MUH206" s="506" t="s">
        <v>345</v>
      </c>
      <c r="MUI206" s="506" t="s">
        <v>345</v>
      </c>
      <c r="MUJ206" s="506" t="s">
        <v>345</v>
      </c>
      <c r="MUK206" s="506" t="s">
        <v>345</v>
      </c>
      <c r="MUL206" s="506" t="s">
        <v>345</v>
      </c>
      <c r="MUM206" s="506" t="s">
        <v>345</v>
      </c>
      <c r="MUN206" s="506" t="s">
        <v>345</v>
      </c>
      <c r="MUO206" s="506" t="s">
        <v>345</v>
      </c>
      <c r="MUP206" s="506" t="s">
        <v>345</v>
      </c>
      <c r="MUQ206" s="506" t="s">
        <v>345</v>
      </c>
      <c r="MUR206" s="506" t="s">
        <v>345</v>
      </c>
      <c r="MUS206" s="506" t="s">
        <v>345</v>
      </c>
      <c r="MUT206" s="506" t="s">
        <v>345</v>
      </c>
      <c r="MUU206" s="506" t="s">
        <v>345</v>
      </c>
      <c r="MUV206" s="506" t="s">
        <v>345</v>
      </c>
      <c r="MUW206" s="506" t="s">
        <v>345</v>
      </c>
      <c r="MUX206" s="506" t="s">
        <v>345</v>
      </c>
      <c r="MUY206" s="506" t="s">
        <v>345</v>
      </c>
      <c r="MUZ206" s="506" t="s">
        <v>345</v>
      </c>
      <c r="MVA206" s="506" t="s">
        <v>345</v>
      </c>
      <c r="MVB206" s="506" t="s">
        <v>345</v>
      </c>
      <c r="MVC206" s="506" t="s">
        <v>345</v>
      </c>
      <c r="MVD206" s="506" t="s">
        <v>345</v>
      </c>
      <c r="MVE206" s="506" t="s">
        <v>345</v>
      </c>
      <c r="MVF206" s="506" t="s">
        <v>345</v>
      </c>
      <c r="MVG206" s="506" t="s">
        <v>345</v>
      </c>
      <c r="MVH206" s="506" t="s">
        <v>345</v>
      </c>
      <c r="MVI206" s="506" t="s">
        <v>345</v>
      </c>
      <c r="MVJ206" s="506" t="s">
        <v>345</v>
      </c>
      <c r="MVK206" s="506" t="s">
        <v>345</v>
      </c>
      <c r="MVL206" s="506" t="s">
        <v>345</v>
      </c>
      <c r="MVM206" s="506" t="s">
        <v>345</v>
      </c>
      <c r="MVN206" s="506" t="s">
        <v>345</v>
      </c>
      <c r="MVO206" s="506" t="s">
        <v>345</v>
      </c>
      <c r="MVP206" s="506" t="s">
        <v>345</v>
      </c>
      <c r="MVQ206" s="506" t="s">
        <v>345</v>
      </c>
      <c r="MVR206" s="506" t="s">
        <v>345</v>
      </c>
      <c r="MVS206" s="506" t="s">
        <v>345</v>
      </c>
      <c r="MVT206" s="506" t="s">
        <v>345</v>
      </c>
      <c r="MVU206" s="506" t="s">
        <v>345</v>
      </c>
      <c r="MVV206" s="506" t="s">
        <v>345</v>
      </c>
      <c r="MVW206" s="506" t="s">
        <v>345</v>
      </c>
      <c r="MVX206" s="506" t="s">
        <v>345</v>
      </c>
      <c r="MVY206" s="506" t="s">
        <v>345</v>
      </c>
      <c r="MVZ206" s="506" t="s">
        <v>345</v>
      </c>
      <c r="MWA206" s="506" t="s">
        <v>345</v>
      </c>
      <c r="MWB206" s="506" t="s">
        <v>345</v>
      </c>
      <c r="MWC206" s="506" t="s">
        <v>345</v>
      </c>
      <c r="MWD206" s="506" t="s">
        <v>345</v>
      </c>
      <c r="MWE206" s="506" t="s">
        <v>345</v>
      </c>
      <c r="MWF206" s="506" t="s">
        <v>345</v>
      </c>
      <c r="MWG206" s="506" t="s">
        <v>345</v>
      </c>
      <c r="MWH206" s="506" t="s">
        <v>345</v>
      </c>
      <c r="MWI206" s="506" t="s">
        <v>345</v>
      </c>
      <c r="MWJ206" s="506" t="s">
        <v>345</v>
      </c>
      <c r="MWK206" s="506" t="s">
        <v>345</v>
      </c>
      <c r="MWL206" s="506" t="s">
        <v>345</v>
      </c>
      <c r="MWM206" s="506" t="s">
        <v>345</v>
      </c>
      <c r="MWN206" s="506" t="s">
        <v>345</v>
      </c>
      <c r="MWO206" s="506" t="s">
        <v>345</v>
      </c>
      <c r="MWP206" s="506" t="s">
        <v>345</v>
      </c>
      <c r="MWQ206" s="506" t="s">
        <v>345</v>
      </c>
      <c r="MWR206" s="506" t="s">
        <v>345</v>
      </c>
      <c r="MWS206" s="506" t="s">
        <v>345</v>
      </c>
      <c r="MWT206" s="506" t="s">
        <v>345</v>
      </c>
      <c r="MWU206" s="506" t="s">
        <v>345</v>
      </c>
      <c r="MWV206" s="506" t="s">
        <v>345</v>
      </c>
      <c r="MWW206" s="506" t="s">
        <v>345</v>
      </c>
      <c r="MWX206" s="506" t="s">
        <v>345</v>
      </c>
      <c r="MWY206" s="506" t="s">
        <v>345</v>
      </c>
      <c r="MWZ206" s="506" t="s">
        <v>345</v>
      </c>
      <c r="MXA206" s="506" t="s">
        <v>345</v>
      </c>
      <c r="MXB206" s="506" t="s">
        <v>345</v>
      </c>
      <c r="MXC206" s="506" t="s">
        <v>345</v>
      </c>
      <c r="MXD206" s="506" t="s">
        <v>345</v>
      </c>
      <c r="MXE206" s="506" t="s">
        <v>345</v>
      </c>
      <c r="MXF206" s="506" t="s">
        <v>345</v>
      </c>
      <c r="MXG206" s="506" t="s">
        <v>345</v>
      </c>
      <c r="MXH206" s="506" t="s">
        <v>345</v>
      </c>
      <c r="MXI206" s="506" t="s">
        <v>345</v>
      </c>
      <c r="MXJ206" s="506" t="s">
        <v>345</v>
      </c>
      <c r="MXK206" s="506" t="s">
        <v>345</v>
      </c>
      <c r="MXL206" s="506" t="s">
        <v>345</v>
      </c>
      <c r="MXM206" s="506" t="s">
        <v>345</v>
      </c>
      <c r="MXN206" s="506" t="s">
        <v>345</v>
      </c>
      <c r="MXO206" s="506" t="s">
        <v>345</v>
      </c>
      <c r="MXP206" s="506" t="s">
        <v>345</v>
      </c>
      <c r="MXQ206" s="506" t="s">
        <v>345</v>
      </c>
      <c r="MXR206" s="506" t="s">
        <v>345</v>
      </c>
      <c r="MXS206" s="506" t="s">
        <v>345</v>
      </c>
      <c r="MXT206" s="506" t="s">
        <v>345</v>
      </c>
      <c r="MXU206" s="506" t="s">
        <v>345</v>
      </c>
      <c r="MXV206" s="506" t="s">
        <v>345</v>
      </c>
      <c r="MXW206" s="506" t="s">
        <v>345</v>
      </c>
      <c r="MXX206" s="506" t="s">
        <v>345</v>
      </c>
      <c r="MXY206" s="506" t="s">
        <v>345</v>
      </c>
      <c r="MXZ206" s="506" t="s">
        <v>345</v>
      </c>
      <c r="MYA206" s="506" t="s">
        <v>345</v>
      </c>
      <c r="MYB206" s="506" t="s">
        <v>345</v>
      </c>
      <c r="MYC206" s="506" t="s">
        <v>345</v>
      </c>
      <c r="MYD206" s="506" t="s">
        <v>345</v>
      </c>
      <c r="MYE206" s="506" t="s">
        <v>345</v>
      </c>
      <c r="MYF206" s="506" t="s">
        <v>345</v>
      </c>
      <c r="MYG206" s="506" t="s">
        <v>345</v>
      </c>
      <c r="MYH206" s="506" t="s">
        <v>345</v>
      </c>
      <c r="MYI206" s="506" t="s">
        <v>345</v>
      </c>
      <c r="MYJ206" s="506" t="s">
        <v>345</v>
      </c>
      <c r="MYK206" s="506" t="s">
        <v>345</v>
      </c>
      <c r="MYL206" s="506" t="s">
        <v>345</v>
      </c>
      <c r="MYM206" s="506" t="s">
        <v>345</v>
      </c>
      <c r="MYN206" s="506" t="s">
        <v>345</v>
      </c>
      <c r="MYO206" s="506" t="s">
        <v>345</v>
      </c>
      <c r="MYP206" s="506" t="s">
        <v>345</v>
      </c>
      <c r="MYQ206" s="506" t="s">
        <v>345</v>
      </c>
      <c r="MYR206" s="506" t="s">
        <v>345</v>
      </c>
      <c r="MYS206" s="506" t="s">
        <v>345</v>
      </c>
      <c r="MYT206" s="506" t="s">
        <v>345</v>
      </c>
      <c r="MYU206" s="506" t="s">
        <v>345</v>
      </c>
      <c r="MYV206" s="506" t="s">
        <v>345</v>
      </c>
      <c r="MYW206" s="506" t="s">
        <v>345</v>
      </c>
      <c r="MYX206" s="506" t="s">
        <v>345</v>
      </c>
      <c r="MYY206" s="506" t="s">
        <v>345</v>
      </c>
      <c r="MYZ206" s="506" t="s">
        <v>345</v>
      </c>
      <c r="MZA206" s="506" t="s">
        <v>345</v>
      </c>
      <c r="MZB206" s="506" t="s">
        <v>345</v>
      </c>
      <c r="MZC206" s="506" t="s">
        <v>345</v>
      </c>
      <c r="MZD206" s="506" t="s">
        <v>345</v>
      </c>
      <c r="MZE206" s="506" t="s">
        <v>345</v>
      </c>
      <c r="MZF206" s="506" t="s">
        <v>345</v>
      </c>
      <c r="MZG206" s="506" t="s">
        <v>345</v>
      </c>
      <c r="MZH206" s="506" t="s">
        <v>345</v>
      </c>
      <c r="MZI206" s="506" t="s">
        <v>345</v>
      </c>
      <c r="MZJ206" s="506" t="s">
        <v>345</v>
      </c>
      <c r="MZK206" s="506" t="s">
        <v>345</v>
      </c>
      <c r="MZL206" s="506" t="s">
        <v>345</v>
      </c>
      <c r="MZM206" s="506" t="s">
        <v>345</v>
      </c>
      <c r="MZN206" s="506" t="s">
        <v>345</v>
      </c>
      <c r="MZO206" s="506" t="s">
        <v>345</v>
      </c>
      <c r="MZP206" s="506" t="s">
        <v>345</v>
      </c>
      <c r="MZQ206" s="506" t="s">
        <v>345</v>
      </c>
      <c r="MZR206" s="506" t="s">
        <v>345</v>
      </c>
      <c r="MZS206" s="506" t="s">
        <v>345</v>
      </c>
      <c r="MZT206" s="506" t="s">
        <v>345</v>
      </c>
      <c r="MZU206" s="506" t="s">
        <v>345</v>
      </c>
      <c r="MZV206" s="506" t="s">
        <v>345</v>
      </c>
      <c r="MZW206" s="506" t="s">
        <v>345</v>
      </c>
      <c r="MZX206" s="506" t="s">
        <v>345</v>
      </c>
      <c r="MZY206" s="506" t="s">
        <v>345</v>
      </c>
      <c r="MZZ206" s="506" t="s">
        <v>345</v>
      </c>
      <c r="NAA206" s="506" t="s">
        <v>345</v>
      </c>
      <c r="NAB206" s="506" t="s">
        <v>345</v>
      </c>
      <c r="NAC206" s="506" t="s">
        <v>345</v>
      </c>
      <c r="NAD206" s="506" t="s">
        <v>345</v>
      </c>
      <c r="NAE206" s="506" t="s">
        <v>345</v>
      </c>
      <c r="NAF206" s="506" t="s">
        <v>345</v>
      </c>
      <c r="NAG206" s="506" t="s">
        <v>345</v>
      </c>
      <c r="NAH206" s="506" t="s">
        <v>345</v>
      </c>
      <c r="NAI206" s="506" t="s">
        <v>345</v>
      </c>
      <c r="NAJ206" s="506" t="s">
        <v>345</v>
      </c>
      <c r="NAK206" s="506" t="s">
        <v>345</v>
      </c>
      <c r="NAL206" s="506" t="s">
        <v>345</v>
      </c>
      <c r="NAM206" s="506" t="s">
        <v>345</v>
      </c>
      <c r="NAN206" s="506" t="s">
        <v>345</v>
      </c>
      <c r="NAO206" s="506" t="s">
        <v>345</v>
      </c>
      <c r="NAP206" s="506" t="s">
        <v>345</v>
      </c>
      <c r="NAQ206" s="506" t="s">
        <v>345</v>
      </c>
      <c r="NAR206" s="506" t="s">
        <v>345</v>
      </c>
      <c r="NAS206" s="506" t="s">
        <v>345</v>
      </c>
      <c r="NAT206" s="506" t="s">
        <v>345</v>
      </c>
      <c r="NAU206" s="506" t="s">
        <v>345</v>
      </c>
      <c r="NAV206" s="506" t="s">
        <v>345</v>
      </c>
      <c r="NAW206" s="506" t="s">
        <v>345</v>
      </c>
      <c r="NAX206" s="506" t="s">
        <v>345</v>
      </c>
      <c r="NAY206" s="506" t="s">
        <v>345</v>
      </c>
      <c r="NAZ206" s="506" t="s">
        <v>345</v>
      </c>
      <c r="NBA206" s="506" t="s">
        <v>345</v>
      </c>
      <c r="NBB206" s="506" t="s">
        <v>345</v>
      </c>
      <c r="NBC206" s="506" t="s">
        <v>345</v>
      </c>
      <c r="NBD206" s="506" t="s">
        <v>345</v>
      </c>
      <c r="NBE206" s="506" t="s">
        <v>345</v>
      </c>
      <c r="NBF206" s="506" t="s">
        <v>345</v>
      </c>
      <c r="NBG206" s="506" t="s">
        <v>345</v>
      </c>
      <c r="NBH206" s="506" t="s">
        <v>345</v>
      </c>
      <c r="NBI206" s="506" t="s">
        <v>345</v>
      </c>
      <c r="NBJ206" s="506" t="s">
        <v>345</v>
      </c>
      <c r="NBK206" s="506" t="s">
        <v>345</v>
      </c>
      <c r="NBL206" s="506" t="s">
        <v>345</v>
      </c>
      <c r="NBM206" s="506" t="s">
        <v>345</v>
      </c>
      <c r="NBN206" s="506" t="s">
        <v>345</v>
      </c>
      <c r="NBO206" s="506" t="s">
        <v>345</v>
      </c>
      <c r="NBP206" s="506" t="s">
        <v>345</v>
      </c>
      <c r="NBQ206" s="506" t="s">
        <v>345</v>
      </c>
      <c r="NBR206" s="506" t="s">
        <v>345</v>
      </c>
      <c r="NBS206" s="506" t="s">
        <v>345</v>
      </c>
      <c r="NBT206" s="506" t="s">
        <v>345</v>
      </c>
      <c r="NBU206" s="506" t="s">
        <v>345</v>
      </c>
      <c r="NBV206" s="506" t="s">
        <v>345</v>
      </c>
      <c r="NBW206" s="506" t="s">
        <v>345</v>
      </c>
      <c r="NBX206" s="506" t="s">
        <v>345</v>
      </c>
      <c r="NBY206" s="506" t="s">
        <v>345</v>
      </c>
      <c r="NBZ206" s="506" t="s">
        <v>345</v>
      </c>
      <c r="NCA206" s="506" t="s">
        <v>345</v>
      </c>
      <c r="NCB206" s="506" t="s">
        <v>345</v>
      </c>
      <c r="NCC206" s="506" t="s">
        <v>345</v>
      </c>
      <c r="NCD206" s="506" t="s">
        <v>345</v>
      </c>
      <c r="NCE206" s="506" t="s">
        <v>345</v>
      </c>
      <c r="NCF206" s="506" t="s">
        <v>345</v>
      </c>
      <c r="NCG206" s="506" t="s">
        <v>345</v>
      </c>
      <c r="NCH206" s="506" t="s">
        <v>345</v>
      </c>
      <c r="NCI206" s="506" t="s">
        <v>345</v>
      </c>
      <c r="NCJ206" s="506" t="s">
        <v>345</v>
      </c>
      <c r="NCK206" s="506" t="s">
        <v>345</v>
      </c>
      <c r="NCL206" s="506" t="s">
        <v>345</v>
      </c>
      <c r="NCM206" s="506" t="s">
        <v>345</v>
      </c>
      <c r="NCN206" s="506" t="s">
        <v>345</v>
      </c>
      <c r="NCO206" s="506" t="s">
        <v>345</v>
      </c>
      <c r="NCP206" s="506" t="s">
        <v>345</v>
      </c>
      <c r="NCQ206" s="506" t="s">
        <v>345</v>
      </c>
      <c r="NCR206" s="506" t="s">
        <v>345</v>
      </c>
      <c r="NCS206" s="506" t="s">
        <v>345</v>
      </c>
      <c r="NCT206" s="506" t="s">
        <v>345</v>
      </c>
      <c r="NCU206" s="506" t="s">
        <v>345</v>
      </c>
      <c r="NCV206" s="506" t="s">
        <v>345</v>
      </c>
      <c r="NCW206" s="506" t="s">
        <v>345</v>
      </c>
      <c r="NCX206" s="506" t="s">
        <v>345</v>
      </c>
      <c r="NCY206" s="506" t="s">
        <v>345</v>
      </c>
      <c r="NCZ206" s="506" t="s">
        <v>345</v>
      </c>
      <c r="NDA206" s="506" t="s">
        <v>345</v>
      </c>
      <c r="NDB206" s="506" t="s">
        <v>345</v>
      </c>
      <c r="NDC206" s="506" t="s">
        <v>345</v>
      </c>
      <c r="NDD206" s="506" t="s">
        <v>345</v>
      </c>
      <c r="NDE206" s="506" t="s">
        <v>345</v>
      </c>
      <c r="NDF206" s="506" t="s">
        <v>345</v>
      </c>
      <c r="NDG206" s="506" t="s">
        <v>345</v>
      </c>
      <c r="NDH206" s="506" t="s">
        <v>345</v>
      </c>
      <c r="NDI206" s="506" t="s">
        <v>345</v>
      </c>
      <c r="NDJ206" s="506" t="s">
        <v>345</v>
      </c>
      <c r="NDK206" s="506" t="s">
        <v>345</v>
      </c>
      <c r="NDL206" s="506" t="s">
        <v>345</v>
      </c>
      <c r="NDM206" s="506" t="s">
        <v>345</v>
      </c>
      <c r="NDN206" s="506" t="s">
        <v>345</v>
      </c>
      <c r="NDO206" s="506" t="s">
        <v>345</v>
      </c>
      <c r="NDP206" s="506" t="s">
        <v>345</v>
      </c>
      <c r="NDQ206" s="506" t="s">
        <v>345</v>
      </c>
      <c r="NDR206" s="506" t="s">
        <v>345</v>
      </c>
      <c r="NDS206" s="506" t="s">
        <v>345</v>
      </c>
      <c r="NDT206" s="506" t="s">
        <v>345</v>
      </c>
      <c r="NDU206" s="506" t="s">
        <v>345</v>
      </c>
      <c r="NDV206" s="506" t="s">
        <v>345</v>
      </c>
      <c r="NDW206" s="506" t="s">
        <v>345</v>
      </c>
      <c r="NDX206" s="506" t="s">
        <v>345</v>
      </c>
      <c r="NDY206" s="506" t="s">
        <v>345</v>
      </c>
      <c r="NDZ206" s="506" t="s">
        <v>345</v>
      </c>
      <c r="NEA206" s="506" t="s">
        <v>345</v>
      </c>
      <c r="NEB206" s="506" t="s">
        <v>345</v>
      </c>
      <c r="NEC206" s="506" t="s">
        <v>345</v>
      </c>
      <c r="NED206" s="506" t="s">
        <v>345</v>
      </c>
      <c r="NEE206" s="506" t="s">
        <v>345</v>
      </c>
      <c r="NEF206" s="506" t="s">
        <v>345</v>
      </c>
      <c r="NEG206" s="506" t="s">
        <v>345</v>
      </c>
      <c r="NEH206" s="506" t="s">
        <v>345</v>
      </c>
      <c r="NEI206" s="506" t="s">
        <v>345</v>
      </c>
      <c r="NEJ206" s="506" t="s">
        <v>345</v>
      </c>
      <c r="NEK206" s="506" t="s">
        <v>345</v>
      </c>
      <c r="NEL206" s="506" t="s">
        <v>345</v>
      </c>
      <c r="NEM206" s="506" t="s">
        <v>345</v>
      </c>
      <c r="NEN206" s="506" t="s">
        <v>345</v>
      </c>
      <c r="NEO206" s="506" t="s">
        <v>345</v>
      </c>
      <c r="NEP206" s="506" t="s">
        <v>345</v>
      </c>
      <c r="NEQ206" s="506" t="s">
        <v>345</v>
      </c>
      <c r="NER206" s="506" t="s">
        <v>345</v>
      </c>
      <c r="NES206" s="506" t="s">
        <v>345</v>
      </c>
      <c r="NET206" s="506" t="s">
        <v>345</v>
      </c>
      <c r="NEU206" s="506" t="s">
        <v>345</v>
      </c>
      <c r="NEV206" s="506" t="s">
        <v>345</v>
      </c>
      <c r="NEW206" s="506" t="s">
        <v>345</v>
      </c>
      <c r="NEX206" s="506" t="s">
        <v>345</v>
      </c>
      <c r="NEY206" s="506" t="s">
        <v>345</v>
      </c>
      <c r="NEZ206" s="506" t="s">
        <v>345</v>
      </c>
      <c r="NFA206" s="506" t="s">
        <v>345</v>
      </c>
      <c r="NFB206" s="506" t="s">
        <v>345</v>
      </c>
      <c r="NFC206" s="506" t="s">
        <v>345</v>
      </c>
      <c r="NFD206" s="506" t="s">
        <v>345</v>
      </c>
      <c r="NFE206" s="506" t="s">
        <v>345</v>
      </c>
      <c r="NFF206" s="506" t="s">
        <v>345</v>
      </c>
      <c r="NFG206" s="506" t="s">
        <v>345</v>
      </c>
      <c r="NFH206" s="506" t="s">
        <v>345</v>
      </c>
      <c r="NFI206" s="506" t="s">
        <v>345</v>
      </c>
      <c r="NFJ206" s="506" t="s">
        <v>345</v>
      </c>
      <c r="NFK206" s="506" t="s">
        <v>345</v>
      </c>
      <c r="NFL206" s="506" t="s">
        <v>345</v>
      </c>
      <c r="NFM206" s="506" t="s">
        <v>345</v>
      </c>
      <c r="NFN206" s="506" t="s">
        <v>345</v>
      </c>
      <c r="NFO206" s="506" t="s">
        <v>345</v>
      </c>
      <c r="NFP206" s="506" t="s">
        <v>345</v>
      </c>
      <c r="NFQ206" s="506" t="s">
        <v>345</v>
      </c>
      <c r="NFR206" s="506" t="s">
        <v>345</v>
      </c>
      <c r="NFS206" s="506" t="s">
        <v>345</v>
      </c>
      <c r="NFT206" s="506" t="s">
        <v>345</v>
      </c>
      <c r="NFU206" s="506" t="s">
        <v>345</v>
      </c>
      <c r="NFV206" s="506" t="s">
        <v>345</v>
      </c>
      <c r="NFW206" s="506" t="s">
        <v>345</v>
      </c>
      <c r="NFX206" s="506" t="s">
        <v>345</v>
      </c>
      <c r="NFY206" s="506" t="s">
        <v>345</v>
      </c>
      <c r="NFZ206" s="506" t="s">
        <v>345</v>
      </c>
      <c r="NGA206" s="506" t="s">
        <v>345</v>
      </c>
      <c r="NGB206" s="506" t="s">
        <v>345</v>
      </c>
      <c r="NGC206" s="506" t="s">
        <v>345</v>
      </c>
      <c r="NGD206" s="506" t="s">
        <v>345</v>
      </c>
      <c r="NGE206" s="506" t="s">
        <v>345</v>
      </c>
      <c r="NGF206" s="506" t="s">
        <v>345</v>
      </c>
      <c r="NGG206" s="506" t="s">
        <v>345</v>
      </c>
      <c r="NGH206" s="506" t="s">
        <v>345</v>
      </c>
      <c r="NGI206" s="506" t="s">
        <v>345</v>
      </c>
      <c r="NGJ206" s="506" t="s">
        <v>345</v>
      </c>
      <c r="NGK206" s="506" t="s">
        <v>345</v>
      </c>
      <c r="NGL206" s="506" t="s">
        <v>345</v>
      </c>
      <c r="NGM206" s="506" t="s">
        <v>345</v>
      </c>
      <c r="NGN206" s="506" t="s">
        <v>345</v>
      </c>
      <c r="NGO206" s="506" t="s">
        <v>345</v>
      </c>
      <c r="NGP206" s="506" t="s">
        <v>345</v>
      </c>
      <c r="NGQ206" s="506" t="s">
        <v>345</v>
      </c>
      <c r="NGR206" s="506" t="s">
        <v>345</v>
      </c>
      <c r="NGS206" s="506" t="s">
        <v>345</v>
      </c>
      <c r="NGT206" s="506" t="s">
        <v>345</v>
      </c>
      <c r="NGU206" s="506" t="s">
        <v>345</v>
      </c>
      <c r="NGV206" s="506" t="s">
        <v>345</v>
      </c>
      <c r="NGW206" s="506" t="s">
        <v>345</v>
      </c>
      <c r="NGX206" s="506" t="s">
        <v>345</v>
      </c>
      <c r="NGY206" s="506" t="s">
        <v>345</v>
      </c>
      <c r="NGZ206" s="506" t="s">
        <v>345</v>
      </c>
      <c r="NHA206" s="506" t="s">
        <v>345</v>
      </c>
      <c r="NHB206" s="506" t="s">
        <v>345</v>
      </c>
      <c r="NHC206" s="506" t="s">
        <v>345</v>
      </c>
      <c r="NHD206" s="506" t="s">
        <v>345</v>
      </c>
      <c r="NHE206" s="506" t="s">
        <v>345</v>
      </c>
      <c r="NHF206" s="506" t="s">
        <v>345</v>
      </c>
      <c r="NHG206" s="506" t="s">
        <v>345</v>
      </c>
      <c r="NHH206" s="506" t="s">
        <v>345</v>
      </c>
      <c r="NHI206" s="506" t="s">
        <v>345</v>
      </c>
      <c r="NHJ206" s="506" t="s">
        <v>345</v>
      </c>
      <c r="NHK206" s="506" t="s">
        <v>345</v>
      </c>
      <c r="NHL206" s="506" t="s">
        <v>345</v>
      </c>
      <c r="NHM206" s="506" t="s">
        <v>345</v>
      </c>
      <c r="NHN206" s="506" t="s">
        <v>345</v>
      </c>
      <c r="NHO206" s="506" t="s">
        <v>345</v>
      </c>
      <c r="NHP206" s="506" t="s">
        <v>345</v>
      </c>
      <c r="NHQ206" s="506" t="s">
        <v>345</v>
      </c>
      <c r="NHR206" s="506" t="s">
        <v>345</v>
      </c>
      <c r="NHS206" s="506" t="s">
        <v>345</v>
      </c>
      <c r="NHT206" s="506" t="s">
        <v>345</v>
      </c>
      <c r="NHU206" s="506" t="s">
        <v>345</v>
      </c>
      <c r="NHV206" s="506" t="s">
        <v>345</v>
      </c>
      <c r="NHW206" s="506" t="s">
        <v>345</v>
      </c>
      <c r="NHX206" s="506" t="s">
        <v>345</v>
      </c>
      <c r="NHY206" s="506" t="s">
        <v>345</v>
      </c>
      <c r="NHZ206" s="506" t="s">
        <v>345</v>
      </c>
      <c r="NIA206" s="506" t="s">
        <v>345</v>
      </c>
      <c r="NIB206" s="506" t="s">
        <v>345</v>
      </c>
      <c r="NIC206" s="506" t="s">
        <v>345</v>
      </c>
      <c r="NID206" s="506" t="s">
        <v>345</v>
      </c>
      <c r="NIE206" s="506" t="s">
        <v>345</v>
      </c>
      <c r="NIF206" s="506" t="s">
        <v>345</v>
      </c>
      <c r="NIG206" s="506" t="s">
        <v>345</v>
      </c>
      <c r="NIH206" s="506" t="s">
        <v>345</v>
      </c>
      <c r="NII206" s="506" t="s">
        <v>345</v>
      </c>
      <c r="NIJ206" s="506" t="s">
        <v>345</v>
      </c>
      <c r="NIK206" s="506" t="s">
        <v>345</v>
      </c>
      <c r="NIL206" s="506" t="s">
        <v>345</v>
      </c>
      <c r="NIM206" s="506" t="s">
        <v>345</v>
      </c>
      <c r="NIN206" s="506" t="s">
        <v>345</v>
      </c>
      <c r="NIO206" s="506" t="s">
        <v>345</v>
      </c>
      <c r="NIP206" s="506" t="s">
        <v>345</v>
      </c>
      <c r="NIQ206" s="506" t="s">
        <v>345</v>
      </c>
      <c r="NIR206" s="506" t="s">
        <v>345</v>
      </c>
      <c r="NIS206" s="506" t="s">
        <v>345</v>
      </c>
      <c r="NIT206" s="506" t="s">
        <v>345</v>
      </c>
      <c r="NIU206" s="506" t="s">
        <v>345</v>
      </c>
      <c r="NIV206" s="506" t="s">
        <v>345</v>
      </c>
      <c r="NIW206" s="506" t="s">
        <v>345</v>
      </c>
      <c r="NIX206" s="506" t="s">
        <v>345</v>
      </c>
      <c r="NIY206" s="506" t="s">
        <v>345</v>
      </c>
      <c r="NIZ206" s="506" t="s">
        <v>345</v>
      </c>
      <c r="NJA206" s="506" t="s">
        <v>345</v>
      </c>
      <c r="NJB206" s="506" t="s">
        <v>345</v>
      </c>
      <c r="NJC206" s="506" t="s">
        <v>345</v>
      </c>
      <c r="NJD206" s="506" t="s">
        <v>345</v>
      </c>
      <c r="NJE206" s="506" t="s">
        <v>345</v>
      </c>
      <c r="NJF206" s="506" t="s">
        <v>345</v>
      </c>
      <c r="NJG206" s="506" t="s">
        <v>345</v>
      </c>
      <c r="NJH206" s="506" t="s">
        <v>345</v>
      </c>
      <c r="NJI206" s="506" t="s">
        <v>345</v>
      </c>
      <c r="NJJ206" s="506" t="s">
        <v>345</v>
      </c>
      <c r="NJK206" s="506" t="s">
        <v>345</v>
      </c>
      <c r="NJL206" s="506" t="s">
        <v>345</v>
      </c>
      <c r="NJM206" s="506" t="s">
        <v>345</v>
      </c>
      <c r="NJN206" s="506" t="s">
        <v>345</v>
      </c>
      <c r="NJO206" s="506" t="s">
        <v>345</v>
      </c>
      <c r="NJP206" s="506" t="s">
        <v>345</v>
      </c>
      <c r="NJQ206" s="506" t="s">
        <v>345</v>
      </c>
      <c r="NJR206" s="506" t="s">
        <v>345</v>
      </c>
      <c r="NJS206" s="506" t="s">
        <v>345</v>
      </c>
      <c r="NJT206" s="506" t="s">
        <v>345</v>
      </c>
      <c r="NJU206" s="506" t="s">
        <v>345</v>
      </c>
      <c r="NJV206" s="506" t="s">
        <v>345</v>
      </c>
      <c r="NJW206" s="506" t="s">
        <v>345</v>
      </c>
      <c r="NJX206" s="506" t="s">
        <v>345</v>
      </c>
      <c r="NJY206" s="506" t="s">
        <v>345</v>
      </c>
      <c r="NJZ206" s="506" t="s">
        <v>345</v>
      </c>
      <c r="NKA206" s="506" t="s">
        <v>345</v>
      </c>
      <c r="NKB206" s="506" t="s">
        <v>345</v>
      </c>
      <c r="NKC206" s="506" t="s">
        <v>345</v>
      </c>
      <c r="NKD206" s="506" t="s">
        <v>345</v>
      </c>
      <c r="NKE206" s="506" t="s">
        <v>345</v>
      </c>
      <c r="NKF206" s="506" t="s">
        <v>345</v>
      </c>
      <c r="NKG206" s="506" t="s">
        <v>345</v>
      </c>
      <c r="NKH206" s="506" t="s">
        <v>345</v>
      </c>
      <c r="NKI206" s="506" t="s">
        <v>345</v>
      </c>
      <c r="NKJ206" s="506" t="s">
        <v>345</v>
      </c>
      <c r="NKK206" s="506" t="s">
        <v>345</v>
      </c>
      <c r="NKL206" s="506" t="s">
        <v>345</v>
      </c>
      <c r="NKM206" s="506" t="s">
        <v>345</v>
      </c>
      <c r="NKN206" s="506" t="s">
        <v>345</v>
      </c>
      <c r="NKO206" s="506" t="s">
        <v>345</v>
      </c>
      <c r="NKP206" s="506" t="s">
        <v>345</v>
      </c>
      <c r="NKQ206" s="506" t="s">
        <v>345</v>
      </c>
      <c r="NKR206" s="506" t="s">
        <v>345</v>
      </c>
      <c r="NKS206" s="506" t="s">
        <v>345</v>
      </c>
      <c r="NKT206" s="506" t="s">
        <v>345</v>
      </c>
      <c r="NKU206" s="506" t="s">
        <v>345</v>
      </c>
      <c r="NKV206" s="506" t="s">
        <v>345</v>
      </c>
      <c r="NKW206" s="506" t="s">
        <v>345</v>
      </c>
      <c r="NKX206" s="506" t="s">
        <v>345</v>
      </c>
      <c r="NKY206" s="506" t="s">
        <v>345</v>
      </c>
      <c r="NKZ206" s="506" t="s">
        <v>345</v>
      </c>
      <c r="NLA206" s="506" t="s">
        <v>345</v>
      </c>
      <c r="NLB206" s="506" t="s">
        <v>345</v>
      </c>
      <c r="NLC206" s="506" t="s">
        <v>345</v>
      </c>
      <c r="NLD206" s="506" t="s">
        <v>345</v>
      </c>
      <c r="NLE206" s="506" t="s">
        <v>345</v>
      </c>
      <c r="NLF206" s="506" t="s">
        <v>345</v>
      </c>
      <c r="NLG206" s="506" t="s">
        <v>345</v>
      </c>
      <c r="NLH206" s="506" t="s">
        <v>345</v>
      </c>
      <c r="NLI206" s="506" t="s">
        <v>345</v>
      </c>
      <c r="NLJ206" s="506" t="s">
        <v>345</v>
      </c>
      <c r="NLK206" s="506" t="s">
        <v>345</v>
      </c>
      <c r="NLL206" s="506" t="s">
        <v>345</v>
      </c>
      <c r="NLM206" s="506" t="s">
        <v>345</v>
      </c>
      <c r="NLN206" s="506" t="s">
        <v>345</v>
      </c>
      <c r="NLO206" s="506" t="s">
        <v>345</v>
      </c>
      <c r="NLP206" s="506" t="s">
        <v>345</v>
      </c>
      <c r="NLQ206" s="506" t="s">
        <v>345</v>
      </c>
      <c r="NLR206" s="506" t="s">
        <v>345</v>
      </c>
      <c r="NLS206" s="506" t="s">
        <v>345</v>
      </c>
      <c r="NLT206" s="506" t="s">
        <v>345</v>
      </c>
      <c r="NLU206" s="506" t="s">
        <v>345</v>
      </c>
      <c r="NLV206" s="506" t="s">
        <v>345</v>
      </c>
      <c r="NLW206" s="506" t="s">
        <v>345</v>
      </c>
      <c r="NLX206" s="506" t="s">
        <v>345</v>
      </c>
      <c r="NLY206" s="506" t="s">
        <v>345</v>
      </c>
      <c r="NLZ206" s="506" t="s">
        <v>345</v>
      </c>
      <c r="NMA206" s="506" t="s">
        <v>345</v>
      </c>
      <c r="NMB206" s="506" t="s">
        <v>345</v>
      </c>
      <c r="NMC206" s="506" t="s">
        <v>345</v>
      </c>
      <c r="NMD206" s="506" t="s">
        <v>345</v>
      </c>
      <c r="NME206" s="506" t="s">
        <v>345</v>
      </c>
      <c r="NMF206" s="506" t="s">
        <v>345</v>
      </c>
      <c r="NMG206" s="506" t="s">
        <v>345</v>
      </c>
      <c r="NMH206" s="506" t="s">
        <v>345</v>
      </c>
      <c r="NMI206" s="506" t="s">
        <v>345</v>
      </c>
      <c r="NMJ206" s="506" t="s">
        <v>345</v>
      </c>
      <c r="NMK206" s="506" t="s">
        <v>345</v>
      </c>
      <c r="NML206" s="506" t="s">
        <v>345</v>
      </c>
      <c r="NMM206" s="506" t="s">
        <v>345</v>
      </c>
      <c r="NMN206" s="506" t="s">
        <v>345</v>
      </c>
      <c r="NMO206" s="506" t="s">
        <v>345</v>
      </c>
      <c r="NMP206" s="506" t="s">
        <v>345</v>
      </c>
      <c r="NMQ206" s="506" t="s">
        <v>345</v>
      </c>
      <c r="NMR206" s="506" t="s">
        <v>345</v>
      </c>
      <c r="NMS206" s="506" t="s">
        <v>345</v>
      </c>
      <c r="NMT206" s="506" t="s">
        <v>345</v>
      </c>
      <c r="NMU206" s="506" t="s">
        <v>345</v>
      </c>
      <c r="NMV206" s="506" t="s">
        <v>345</v>
      </c>
      <c r="NMW206" s="506" t="s">
        <v>345</v>
      </c>
      <c r="NMX206" s="506" t="s">
        <v>345</v>
      </c>
      <c r="NMY206" s="506" t="s">
        <v>345</v>
      </c>
      <c r="NMZ206" s="506" t="s">
        <v>345</v>
      </c>
      <c r="NNA206" s="506" t="s">
        <v>345</v>
      </c>
      <c r="NNB206" s="506" t="s">
        <v>345</v>
      </c>
      <c r="NNC206" s="506" t="s">
        <v>345</v>
      </c>
      <c r="NND206" s="506" t="s">
        <v>345</v>
      </c>
      <c r="NNE206" s="506" t="s">
        <v>345</v>
      </c>
      <c r="NNF206" s="506" t="s">
        <v>345</v>
      </c>
      <c r="NNG206" s="506" t="s">
        <v>345</v>
      </c>
      <c r="NNH206" s="506" t="s">
        <v>345</v>
      </c>
      <c r="NNI206" s="506" t="s">
        <v>345</v>
      </c>
      <c r="NNJ206" s="506" t="s">
        <v>345</v>
      </c>
      <c r="NNK206" s="506" t="s">
        <v>345</v>
      </c>
      <c r="NNL206" s="506" t="s">
        <v>345</v>
      </c>
      <c r="NNM206" s="506" t="s">
        <v>345</v>
      </c>
      <c r="NNN206" s="506" t="s">
        <v>345</v>
      </c>
      <c r="NNO206" s="506" t="s">
        <v>345</v>
      </c>
      <c r="NNP206" s="506" t="s">
        <v>345</v>
      </c>
      <c r="NNQ206" s="506" t="s">
        <v>345</v>
      </c>
      <c r="NNR206" s="506" t="s">
        <v>345</v>
      </c>
      <c r="NNS206" s="506" t="s">
        <v>345</v>
      </c>
      <c r="NNT206" s="506" t="s">
        <v>345</v>
      </c>
      <c r="NNU206" s="506" t="s">
        <v>345</v>
      </c>
      <c r="NNV206" s="506" t="s">
        <v>345</v>
      </c>
      <c r="NNW206" s="506" t="s">
        <v>345</v>
      </c>
      <c r="NNX206" s="506" t="s">
        <v>345</v>
      </c>
      <c r="NNY206" s="506" t="s">
        <v>345</v>
      </c>
      <c r="NNZ206" s="506" t="s">
        <v>345</v>
      </c>
      <c r="NOA206" s="506" t="s">
        <v>345</v>
      </c>
      <c r="NOB206" s="506" t="s">
        <v>345</v>
      </c>
      <c r="NOC206" s="506" t="s">
        <v>345</v>
      </c>
      <c r="NOD206" s="506" t="s">
        <v>345</v>
      </c>
      <c r="NOE206" s="506" t="s">
        <v>345</v>
      </c>
      <c r="NOF206" s="506" t="s">
        <v>345</v>
      </c>
      <c r="NOG206" s="506" t="s">
        <v>345</v>
      </c>
      <c r="NOH206" s="506" t="s">
        <v>345</v>
      </c>
      <c r="NOI206" s="506" t="s">
        <v>345</v>
      </c>
      <c r="NOJ206" s="506" t="s">
        <v>345</v>
      </c>
      <c r="NOK206" s="506" t="s">
        <v>345</v>
      </c>
      <c r="NOL206" s="506" t="s">
        <v>345</v>
      </c>
      <c r="NOM206" s="506" t="s">
        <v>345</v>
      </c>
      <c r="NON206" s="506" t="s">
        <v>345</v>
      </c>
      <c r="NOO206" s="506" t="s">
        <v>345</v>
      </c>
      <c r="NOP206" s="506" t="s">
        <v>345</v>
      </c>
      <c r="NOQ206" s="506" t="s">
        <v>345</v>
      </c>
      <c r="NOR206" s="506" t="s">
        <v>345</v>
      </c>
      <c r="NOS206" s="506" t="s">
        <v>345</v>
      </c>
      <c r="NOT206" s="506" t="s">
        <v>345</v>
      </c>
      <c r="NOU206" s="506" t="s">
        <v>345</v>
      </c>
      <c r="NOV206" s="506" t="s">
        <v>345</v>
      </c>
      <c r="NOW206" s="506" t="s">
        <v>345</v>
      </c>
      <c r="NOX206" s="506" t="s">
        <v>345</v>
      </c>
      <c r="NOY206" s="506" t="s">
        <v>345</v>
      </c>
      <c r="NOZ206" s="506" t="s">
        <v>345</v>
      </c>
      <c r="NPA206" s="506" t="s">
        <v>345</v>
      </c>
      <c r="NPB206" s="506" t="s">
        <v>345</v>
      </c>
      <c r="NPC206" s="506" t="s">
        <v>345</v>
      </c>
      <c r="NPD206" s="506" t="s">
        <v>345</v>
      </c>
      <c r="NPE206" s="506" t="s">
        <v>345</v>
      </c>
      <c r="NPF206" s="506" t="s">
        <v>345</v>
      </c>
      <c r="NPG206" s="506" t="s">
        <v>345</v>
      </c>
      <c r="NPH206" s="506" t="s">
        <v>345</v>
      </c>
      <c r="NPI206" s="506" t="s">
        <v>345</v>
      </c>
      <c r="NPJ206" s="506" t="s">
        <v>345</v>
      </c>
      <c r="NPK206" s="506" t="s">
        <v>345</v>
      </c>
      <c r="NPL206" s="506" t="s">
        <v>345</v>
      </c>
      <c r="NPM206" s="506" t="s">
        <v>345</v>
      </c>
      <c r="NPN206" s="506" t="s">
        <v>345</v>
      </c>
      <c r="NPO206" s="506" t="s">
        <v>345</v>
      </c>
      <c r="NPP206" s="506" t="s">
        <v>345</v>
      </c>
      <c r="NPQ206" s="506" t="s">
        <v>345</v>
      </c>
      <c r="NPR206" s="506" t="s">
        <v>345</v>
      </c>
      <c r="NPS206" s="506" t="s">
        <v>345</v>
      </c>
      <c r="NPT206" s="506" t="s">
        <v>345</v>
      </c>
      <c r="NPU206" s="506" t="s">
        <v>345</v>
      </c>
      <c r="NPV206" s="506" t="s">
        <v>345</v>
      </c>
      <c r="NPW206" s="506" t="s">
        <v>345</v>
      </c>
      <c r="NPX206" s="506" t="s">
        <v>345</v>
      </c>
      <c r="NPY206" s="506" t="s">
        <v>345</v>
      </c>
      <c r="NPZ206" s="506" t="s">
        <v>345</v>
      </c>
      <c r="NQA206" s="506" t="s">
        <v>345</v>
      </c>
      <c r="NQB206" s="506" t="s">
        <v>345</v>
      </c>
      <c r="NQC206" s="506" t="s">
        <v>345</v>
      </c>
      <c r="NQD206" s="506" t="s">
        <v>345</v>
      </c>
      <c r="NQE206" s="506" t="s">
        <v>345</v>
      </c>
      <c r="NQF206" s="506" t="s">
        <v>345</v>
      </c>
      <c r="NQG206" s="506" t="s">
        <v>345</v>
      </c>
      <c r="NQH206" s="506" t="s">
        <v>345</v>
      </c>
      <c r="NQI206" s="506" t="s">
        <v>345</v>
      </c>
      <c r="NQJ206" s="506" t="s">
        <v>345</v>
      </c>
      <c r="NQK206" s="506" t="s">
        <v>345</v>
      </c>
      <c r="NQL206" s="506" t="s">
        <v>345</v>
      </c>
      <c r="NQM206" s="506" t="s">
        <v>345</v>
      </c>
      <c r="NQN206" s="506" t="s">
        <v>345</v>
      </c>
      <c r="NQO206" s="506" t="s">
        <v>345</v>
      </c>
      <c r="NQP206" s="506" t="s">
        <v>345</v>
      </c>
      <c r="NQQ206" s="506" t="s">
        <v>345</v>
      </c>
      <c r="NQR206" s="506" t="s">
        <v>345</v>
      </c>
      <c r="NQS206" s="506" t="s">
        <v>345</v>
      </c>
      <c r="NQT206" s="506" t="s">
        <v>345</v>
      </c>
      <c r="NQU206" s="506" t="s">
        <v>345</v>
      </c>
      <c r="NQV206" s="506" t="s">
        <v>345</v>
      </c>
      <c r="NQW206" s="506" t="s">
        <v>345</v>
      </c>
      <c r="NQX206" s="506" t="s">
        <v>345</v>
      </c>
      <c r="NQY206" s="506" t="s">
        <v>345</v>
      </c>
      <c r="NQZ206" s="506" t="s">
        <v>345</v>
      </c>
      <c r="NRA206" s="506" t="s">
        <v>345</v>
      </c>
      <c r="NRB206" s="506" t="s">
        <v>345</v>
      </c>
      <c r="NRC206" s="506" t="s">
        <v>345</v>
      </c>
      <c r="NRD206" s="506" t="s">
        <v>345</v>
      </c>
      <c r="NRE206" s="506" t="s">
        <v>345</v>
      </c>
      <c r="NRF206" s="506" t="s">
        <v>345</v>
      </c>
      <c r="NRG206" s="506" t="s">
        <v>345</v>
      </c>
      <c r="NRH206" s="506" t="s">
        <v>345</v>
      </c>
      <c r="NRI206" s="506" t="s">
        <v>345</v>
      </c>
      <c r="NRJ206" s="506" t="s">
        <v>345</v>
      </c>
      <c r="NRK206" s="506" t="s">
        <v>345</v>
      </c>
      <c r="NRL206" s="506" t="s">
        <v>345</v>
      </c>
      <c r="NRM206" s="506" t="s">
        <v>345</v>
      </c>
      <c r="NRN206" s="506" t="s">
        <v>345</v>
      </c>
      <c r="NRO206" s="506" t="s">
        <v>345</v>
      </c>
      <c r="NRP206" s="506" t="s">
        <v>345</v>
      </c>
      <c r="NRQ206" s="506" t="s">
        <v>345</v>
      </c>
      <c r="NRR206" s="506" t="s">
        <v>345</v>
      </c>
      <c r="NRS206" s="506" t="s">
        <v>345</v>
      </c>
      <c r="NRT206" s="506" t="s">
        <v>345</v>
      </c>
      <c r="NRU206" s="506" t="s">
        <v>345</v>
      </c>
      <c r="NRV206" s="506" t="s">
        <v>345</v>
      </c>
      <c r="NRW206" s="506" t="s">
        <v>345</v>
      </c>
      <c r="NRX206" s="506" t="s">
        <v>345</v>
      </c>
      <c r="NRY206" s="506" t="s">
        <v>345</v>
      </c>
      <c r="NRZ206" s="506" t="s">
        <v>345</v>
      </c>
      <c r="NSA206" s="506" t="s">
        <v>345</v>
      </c>
      <c r="NSB206" s="506" t="s">
        <v>345</v>
      </c>
      <c r="NSC206" s="506" t="s">
        <v>345</v>
      </c>
      <c r="NSD206" s="506" t="s">
        <v>345</v>
      </c>
      <c r="NSE206" s="506" t="s">
        <v>345</v>
      </c>
      <c r="NSF206" s="506" t="s">
        <v>345</v>
      </c>
      <c r="NSG206" s="506" t="s">
        <v>345</v>
      </c>
      <c r="NSH206" s="506" t="s">
        <v>345</v>
      </c>
      <c r="NSI206" s="506" t="s">
        <v>345</v>
      </c>
      <c r="NSJ206" s="506" t="s">
        <v>345</v>
      </c>
      <c r="NSK206" s="506" t="s">
        <v>345</v>
      </c>
      <c r="NSL206" s="506" t="s">
        <v>345</v>
      </c>
      <c r="NSM206" s="506" t="s">
        <v>345</v>
      </c>
      <c r="NSN206" s="506" t="s">
        <v>345</v>
      </c>
      <c r="NSO206" s="506" t="s">
        <v>345</v>
      </c>
      <c r="NSP206" s="506" t="s">
        <v>345</v>
      </c>
      <c r="NSQ206" s="506" t="s">
        <v>345</v>
      </c>
      <c r="NSR206" s="506" t="s">
        <v>345</v>
      </c>
      <c r="NSS206" s="506" t="s">
        <v>345</v>
      </c>
      <c r="NST206" s="506" t="s">
        <v>345</v>
      </c>
      <c r="NSU206" s="506" t="s">
        <v>345</v>
      </c>
      <c r="NSV206" s="506" t="s">
        <v>345</v>
      </c>
      <c r="NSW206" s="506" t="s">
        <v>345</v>
      </c>
      <c r="NSX206" s="506" t="s">
        <v>345</v>
      </c>
      <c r="NSY206" s="506" t="s">
        <v>345</v>
      </c>
      <c r="NSZ206" s="506" t="s">
        <v>345</v>
      </c>
      <c r="NTA206" s="506" t="s">
        <v>345</v>
      </c>
      <c r="NTB206" s="506" t="s">
        <v>345</v>
      </c>
      <c r="NTC206" s="506" t="s">
        <v>345</v>
      </c>
      <c r="NTD206" s="506" t="s">
        <v>345</v>
      </c>
      <c r="NTE206" s="506" t="s">
        <v>345</v>
      </c>
      <c r="NTF206" s="506" t="s">
        <v>345</v>
      </c>
      <c r="NTG206" s="506" t="s">
        <v>345</v>
      </c>
      <c r="NTH206" s="506" t="s">
        <v>345</v>
      </c>
      <c r="NTI206" s="506" t="s">
        <v>345</v>
      </c>
      <c r="NTJ206" s="506" t="s">
        <v>345</v>
      </c>
      <c r="NTK206" s="506" t="s">
        <v>345</v>
      </c>
      <c r="NTL206" s="506" t="s">
        <v>345</v>
      </c>
      <c r="NTM206" s="506" t="s">
        <v>345</v>
      </c>
      <c r="NTN206" s="506" t="s">
        <v>345</v>
      </c>
      <c r="NTO206" s="506" t="s">
        <v>345</v>
      </c>
      <c r="NTP206" s="506" t="s">
        <v>345</v>
      </c>
      <c r="NTQ206" s="506" t="s">
        <v>345</v>
      </c>
      <c r="NTR206" s="506" t="s">
        <v>345</v>
      </c>
      <c r="NTS206" s="506" t="s">
        <v>345</v>
      </c>
      <c r="NTT206" s="506" t="s">
        <v>345</v>
      </c>
      <c r="NTU206" s="506" t="s">
        <v>345</v>
      </c>
      <c r="NTV206" s="506" t="s">
        <v>345</v>
      </c>
      <c r="NTW206" s="506" t="s">
        <v>345</v>
      </c>
      <c r="NTX206" s="506" t="s">
        <v>345</v>
      </c>
      <c r="NTY206" s="506" t="s">
        <v>345</v>
      </c>
      <c r="NTZ206" s="506" t="s">
        <v>345</v>
      </c>
      <c r="NUA206" s="506" t="s">
        <v>345</v>
      </c>
      <c r="NUB206" s="506" t="s">
        <v>345</v>
      </c>
      <c r="NUC206" s="506" t="s">
        <v>345</v>
      </c>
      <c r="NUD206" s="506" t="s">
        <v>345</v>
      </c>
      <c r="NUE206" s="506" t="s">
        <v>345</v>
      </c>
      <c r="NUF206" s="506" t="s">
        <v>345</v>
      </c>
      <c r="NUG206" s="506" t="s">
        <v>345</v>
      </c>
      <c r="NUH206" s="506" t="s">
        <v>345</v>
      </c>
      <c r="NUI206" s="506" t="s">
        <v>345</v>
      </c>
      <c r="NUJ206" s="506" t="s">
        <v>345</v>
      </c>
      <c r="NUK206" s="506" t="s">
        <v>345</v>
      </c>
      <c r="NUL206" s="506" t="s">
        <v>345</v>
      </c>
      <c r="NUM206" s="506" t="s">
        <v>345</v>
      </c>
      <c r="NUN206" s="506" t="s">
        <v>345</v>
      </c>
      <c r="NUO206" s="506" t="s">
        <v>345</v>
      </c>
      <c r="NUP206" s="506" t="s">
        <v>345</v>
      </c>
      <c r="NUQ206" s="506" t="s">
        <v>345</v>
      </c>
      <c r="NUR206" s="506" t="s">
        <v>345</v>
      </c>
      <c r="NUS206" s="506" t="s">
        <v>345</v>
      </c>
      <c r="NUT206" s="506" t="s">
        <v>345</v>
      </c>
      <c r="NUU206" s="506" t="s">
        <v>345</v>
      </c>
      <c r="NUV206" s="506" t="s">
        <v>345</v>
      </c>
      <c r="NUW206" s="506" t="s">
        <v>345</v>
      </c>
      <c r="NUX206" s="506" t="s">
        <v>345</v>
      </c>
      <c r="NUY206" s="506" t="s">
        <v>345</v>
      </c>
      <c r="NUZ206" s="506" t="s">
        <v>345</v>
      </c>
      <c r="NVA206" s="506" t="s">
        <v>345</v>
      </c>
      <c r="NVB206" s="506" t="s">
        <v>345</v>
      </c>
      <c r="NVC206" s="506" t="s">
        <v>345</v>
      </c>
      <c r="NVD206" s="506" t="s">
        <v>345</v>
      </c>
      <c r="NVE206" s="506" t="s">
        <v>345</v>
      </c>
      <c r="NVF206" s="506" t="s">
        <v>345</v>
      </c>
      <c r="NVG206" s="506" t="s">
        <v>345</v>
      </c>
      <c r="NVH206" s="506" t="s">
        <v>345</v>
      </c>
      <c r="NVI206" s="506" t="s">
        <v>345</v>
      </c>
      <c r="NVJ206" s="506" t="s">
        <v>345</v>
      </c>
      <c r="NVK206" s="506" t="s">
        <v>345</v>
      </c>
      <c r="NVL206" s="506" t="s">
        <v>345</v>
      </c>
      <c r="NVM206" s="506" t="s">
        <v>345</v>
      </c>
      <c r="NVN206" s="506" t="s">
        <v>345</v>
      </c>
      <c r="NVO206" s="506" t="s">
        <v>345</v>
      </c>
      <c r="NVP206" s="506" t="s">
        <v>345</v>
      </c>
      <c r="NVQ206" s="506" t="s">
        <v>345</v>
      </c>
      <c r="NVR206" s="506" t="s">
        <v>345</v>
      </c>
      <c r="NVS206" s="506" t="s">
        <v>345</v>
      </c>
      <c r="NVT206" s="506" t="s">
        <v>345</v>
      </c>
      <c r="NVU206" s="506" t="s">
        <v>345</v>
      </c>
      <c r="NVV206" s="506" t="s">
        <v>345</v>
      </c>
      <c r="NVW206" s="506" t="s">
        <v>345</v>
      </c>
      <c r="NVX206" s="506" t="s">
        <v>345</v>
      </c>
      <c r="NVY206" s="506" t="s">
        <v>345</v>
      </c>
      <c r="NVZ206" s="506" t="s">
        <v>345</v>
      </c>
      <c r="NWA206" s="506" t="s">
        <v>345</v>
      </c>
      <c r="NWB206" s="506" t="s">
        <v>345</v>
      </c>
      <c r="NWC206" s="506" t="s">
        <v>345</v>
      </c>
      <c r="NWD206" s="506" t="s">
        <v>345</v>
      </c>
      <c r="NWE206" s="506" t="s">
        <v>345</v>
      </c>
      <c r="NWF206" s="506" t="s">
        <v>345</v>
      </c>
      <c r="NWG206" s="506" t="s">
        <v>345</v>
      </c>
      <c r="NWH206" s="506" t="s">
        <v>345</v>
      </c>
      <c r="NWI206" s="506" t="s">
        <v>345</v>
      </c>
      <c r="NWJ206" s="506" t="s">
        <v>345</v>
      </c>
      <c r="NWK206" s="506" t="s">
        <v>345</v>
      </c>
      <c r="NWL206" s="506" t="s">
        <v>345</v>
      </c>
      <c r="NWM206" s="506" t="s">
        <v>345</v>
      </c>
      <c r="NWN206" s="506" t="s">
        <v>345</v>
      </c>
      <c r="NWO206" s="506" t="s">
        <v>345</v>
      </c>
      <c r="NWP206" s="506" t="s">
        <v>345</v>
      </c>
      <c r="NWQ206" s="506" t="s">
        <v>345</v>
      </c>
      <c r="NWR206" s="506" t="s">
        <v>345</v>
      </c>
      <c r="NWS206" s="506" t="s">
        <v>345</v>
      </c>
      <c r="NWT206" s="506" t="s">
        <v>345</v>
      </c>
      <c r="NWU206" s="506" t="s">
        <v>345</v>
      </c>
      <c r="NWV206" s="506" t="s">
        <v>345</v>
      </c>
      <c r="NWW206" s="506" t="s">
        <v>345</v>
      </c>
      <c r="NWX206" s="506" t="s">
        <v>345</v>
      </c>
      <c r="NWY206" s="506" t="s">
        <v>345</v>
      </c>
      <c r="NWZ206" s="506" t="s">
        <v>345</v>
      </c>
      <c r="NXA206" s="506" t="s">
        <v>345</v>
      </c>
      <c r="NXB206" s="506" t="s">
        <v>345</v>
      </c>
      <c r="NXC206" s="506" t="s">
        <v>345</v>
      </c>
      <c r="NXD206" s="506" t="s">
        <v>345</v>
      </c>
      <c r="NXE206" s="506" t="s">
        <v>345</v>
      </c>
      <c r="NXF206" s="506" t="s">
        <v>345</v>
      </c>
      <c r="NXG206" s="506" t="s">
        <v>345</v>
      </c>
      <c r="NXH206" s="506" t="s">
        <v>345</v>
      </c>
      <c r="NXI206" s="506" t="s">
        <v>345</v>
      </c>
      <c r="NXJ206" s="506" t="s">
        <v>345</v>
      </c>
      <c r="NXK206" s="506" t="s">
        <v>345</v>
      </c>
      <c r="NXL206" s="506" t="s">
        <v>345</v>
      </c>
      <c r="NXM206" s="506" t="s">
        <v>345</v>
      </c>
      <c r="NXN206" s="506" t="s">
        <v>345</v>
      </c>
      <c r="NXO206" s="506" t="s">
        <v>345</v>
      </c>
      <c r="NXP206" s="506" t="s">
        <v>345</v>
      </c>
      <c r="NXQ206" s="506" t="s">
        <v>345</v>
      </c>
      <c r="NXR206" s="506" t="s">
        <v>345</v>
      </c>
      <c r="NXS206" s="506" t="s">
        <v>345</v>
      </c>
      <c r="NXT206" s="506" t="s">
        <v>345</v>
      </c>
      <c r="NXU206" s="506" t="s">
        <v>345</v>
      </c>
      <c r="NXV206" s="506" t="s">
        <v>345</v>
      </c>
      <c r="NXW206" s="506" t="s">
        <v>345</v>
      </c>
      <c r="NXX206" s="506" t="s">
        <v>345</v>
      </c>
      <c r="NXY206" s="506" t="s">
        <v>345</v>
      </c>
      <c r="NXZ206" s="506" t="s">
        <v>345</v>
      </c>
      <c r="NYA206" s="506" t="s">
        <v>345</v>
      </c>
      <c r="NYB206" s="506" t="s">
        <v>345</v>
      </c>
      <c r="NYC206" s="506" t="s">
        <v>345</v>
      </c>
      <c r="NYD206" s="506" t="s">
        <v>345</v>
      </c>
      <c r="NYE206" s="506" t="s">
        <v>345</v>
      </c>
      <c r="NYF206" s="506" t="s">
        <v>345</v>
      </c>
      <c r="NYG206" s="506" t="s">
        <v>345</v>
      </c>
      <c r="NYH206" s="506" t="s">
        <v>345</v>
      </c>
      <c r="NYI206" s="506" t="s">
        <v>345</v>
      </c>
      <c r="NYJ206" s="506" t="s">
        <v>345</v>
      </c>
      <c r="NYK206" s="506" t="s">
        <v>345</v>
      </c>
      <c r="NYL206" s="506" t="s">
        <v>345</v>
      </c>
      <c r="NYM206" s="506" t="s">
        <v>345</v>
      </c>
      <c r="NYN206" s="506" t="s">
        <v>345</v>
      </c>
      <c r="NYO206" s="506" t="s">
        <v>345</v>
      </c>
      <c r="NYP206" s="506" t="s">
        <v>345</v>
      </c>
      <c r="NYQ206" s="506" t="s">
        <v>345</v>
      </c>
      <c r="NYR206" s="506" t="s">
        <v>345</v>
      </c>
      <c r="NYS206" s="506" t="s">
        <v>345</v>
      </c>
      <c r="NYT206" s="506" t="s">
        <v>345</v>
      </c>
      <c r="NYU206" s="506" t="s">
        <v>345</v>
      </c>
      <c r="NYV206" s="506" t="s">
        <v>345</v>
      </c>
      <c r="NYW206" s="506" t="s">
        <v>345</v>
      </c>
      <c r="NYX206" s="506" t="s">
        <v>345</v>
      </c>
      <c r="NYY206" s="506" t="s">
        <v>345</v>
      </c>
      <c r="NYZ206" s="506" t="s">
        <v>345</v>
      </c>
      <c r="NZA206" s="506" t="s">
        <v>345</v>
      </c>
      <c r="NZB206" s="506" t="s">
        <v>345</v>
      </c>
      <c r="NZC206" s="506" t="s">
        <v>345</v>
      </c>
      <c r="NZD206" s="506" t="s">
        <v>345</v>
      </c>
      <c r="NZE206" s="506" t="s">
        <v>345</v>
      </c>
      <c r="NZF206" s="506" t="s">
        <v>345</v>
      </c>
      <c r="NZG206" s="506" t="s">
        <v>345</v>
      </c>
      <c r="NZH206" s="506" t="s">
        <v>345</v>
      </c>
      <c r="NZI206" s="506" t="s">
        <v>345</v>
      </c>
      <c r="NZJ206" s="506" t="s">
        <v>345</v>
      </c>
      <c r="NZK206" s="506" t="s">
        <v>345</v>
      </c>
      <c r="NZL206" s="506" t="s">
        <v>345</v>
      </c>
      <c r="NZM206" s="506" t="s">
        <v>345</v>
      </c>
      <c r="NZN206" s="506" t="s">
        <v>345</v>
      </c>
      <c r="NZO206" s="506" t="s">
        <v>345</v>
      </c>
      <c r="NZP206" s="506" t="s">
        <v>345</v>
      </c>
      <c r="NZQ206" s="506" t="s">
        <v>345</v>
      </c>
      <c r="NZR206" s="506" t="s">
        <v>345</v>
      </c>
      <c r="NZS206" s="506" t="s">
        <v>345</v>
      </c>
      <c r="NZT206" s="506" t="s">
        <v>345</v>
      </c>
      <c r="NZU206" s="506" t="s">
        <v>345</v>
      </c>
      <c r="NZV206" s="506" t="s">
        <v>345</v>
      </c>
      <c r="NZW206" s="506" t="s">
        <v>345</v>
      </c>
      <c r="NZX206" s="506" t="s">
        <v>345</v>
      </c>
      <c r="NZY206" s="506" t="s">
        <v>345</v>
      </c>
      <c r="NZZ206" s="506" t="s">
        <v>345</v>
      </c>
      <c r="OAA206" s="506" t="s">
        <v>345</v>
      </c>
      <c r="OAB206" s="506" t="s">
        <v>345</v>
      </c>
      <c r="OAC206" s="506" t="s">
        <v>345</v>
      </c>
      <c r="OAD206" s="506" t="s">
        <v>345</v>
      </c>
      <c r="OAE206" s="506" t="s">
        <v>345</v>
      </c>
      <c r="OAF206" s="506" t="s">
        <v>345</v>
      </c>
      <c r="OAG206" s="506" t="s">
        <v>345</v>
      </c>
      <c r="OAH206" s="506" t="s">
        <v>345</v>
      </c>
      <c r="OAI206" s="506" t="s">
        <v>345</v>
      </c>
      <c r="OAJ206" s="506" t="s">
        <v>345</v>
      </c>
      <c r="OAK206" s="506" t="s">
        <v>345</v>
      </c>
      <c r="OAL206" s="506" t="s">
        <v>345</v>
      </c>
      <c r="OAM206" s="506" t="s">
        <v>345</v>
      </c>
      <c r="OAN206" s="506" t="s">
        <v>345</v>
      </c>
      <c r="OAO206" s="506" t="s">
        <v>345</v>
      </c>
      <c r="OAP206" s="506" t="s">
        <v>345</v>
      </c>
      <c r="OAQ206" s="506" t="s">
        <v>345</v>
      </c>
      <c r="OAR206" s="506" t="s">
        <v>345</v>
      </c>
      <c r="OAS206" s="506" t="s">
        <v>345</v>
      </c>
      <c r="OAT206" s="506" t="s">
        <v>345</v>
      </c>
      <c r="OAU206" s="506" t="s">
        <v>345</v>
      </c>
      <c r="OAV206" s="506" t="s">
        <v>345</v>
      </c>
      <c r="OAW206" s="506" t="s">
        <v>345</v>
      </c>
      <c r="OAX206" s="506" t="s">
        <v>345</v>
      </c>
      <c r="OAY206" s="506" t="s">
        <v>345</v>
      </c>
      <c r="OAZ206" s="506" t="s">
        <v>345</v>
      </c>
      <c r="OBA206" s="506" t="s">
        <v>345</v>
      </c>
      <c r="OBB206" s="506" t="s">
        <v>345</v>
      </c>
      <c r="OBC206" s="506" t="s">
        <v>345</v>
      </c>
      <c r="OBD206" s="506" t="s">
        <v>345</v>
      </c>
      <c r="OBE206" s="506" t="s">
        <v>345</v>
      </c>
      <c r="OBF206" s="506" t="s">
        <v>345</v>
      </c>
      <c r="OBG206" s="506" t="s">
        <v>345</v>
      </c>
      <c r="OBH206" s="506" t="s">
        <v>345</v>
      </c>
      <c r="OBI206" s="506" t="s">
        <v>345</v>
      </c>
      <c r="OBJ206" s="506" t="s">
        <v>345</v>
      </c>
      <c r="OBK206" s="506" t="s">
        <v>345</v>
      </c>
      <c r="OBL206" s="506" t="s">
        <v>345</v>
      </c>
      <c r="OBM206" s="506" t="s">
        <v>345</v>
      </c>
      <c r="OBN206" s="506" t="s">
        <v>345</v>
      </c>
      <c r="OBO206" s="506" t="s">
        <v>345</v>
      </c>
      <c r="OBP206" s="506" t="s">
        <v>345</v>
      </c>
      <c r="OBQ206" s="506" t="s">
        <v>345</v>
      </c>
      <c r="OBR206" s="506" t="s">
        <v>345</v>
      </c>
      <c r="OBS206" s="506" t="s">
        <v>345</v>
      </c>
      <c r="OBT206" s="506" t="s">
        <v>345</v>
      </c>
      <c r="OBU206" s="506" t="s">
        <v>345</v>
      </c>
      <c r="OBV206" s="506" t="s">
        <v>345</v>
      </c>
      <c r="OBW206" s="506" t="s">
        <v>345</v>
      </c>
      <c r="OBX206" s="506" t="s">
        <v>345</v>
      </c>
      <c r="OBY206" s="506" t="s">
        <v>345</v>
      </c>
      <c r="OBZ206" s="506" t="s">
        <v>345</v>
      </c>
      <c r="OCA206" s="506" t="s">
        <v>345</v>
      </c>
      <c r="OCB206" s="506" t="s">
        <v>345</v>
      </c>
      <c r="OCC206" s="506" t="s">
        <v>345</v>
      </c>
      <c r="OCD206" s="506" t="s">
        <v>345</v>
      </c>
      <c r="OCE206" s="506" t="s">
        <v>345</v>
      </c>
      <c r="OCF206" s="506" t="s">
        <v>345</v>
      </c>
      <c r="OCG206" s="506" t="s">
        <v>345</v>
      </c>
      <c r="OCH206" s="506" t="s">
        <v>345</v>
      </c>
      <c r="OCI206" s="506" t="s">
        <v>345</v>
      </c>
      <c r="OCJ206" s="506" t="s">
        <v>345</v>
      </c>
      <c r="OCK206" s="506" t="s">
        <v>345</v>
      </c>
      <c r="OCL206" s="506" t="s">
        <v>345</v>
      </c>
      <c r="OCM206" s="506" t="s">
        <v>345</v>
      </c>
      <c r="OCN206" s="506" t="s">
        <v>345</v>
      </c>
      <c r="OCO206" s="506" t="s">
        <v>345</v>
      </c>
      <c r="OCP206" s="506" t="s">
        <v>345</v>
      </c>
      <c r="OCQ206" s="506" t="s">
        <v>345</v>
      </c>
      <c r="OCR206" s="506" t="s">
        <v>345</v>
      </c>
      <c r="OCS206" s="506" t="s">
        <v>345</v>
      </c>
      <c r="OCT206" s="506" t="s">
        <v>345</v>
      </c>
      <c r="OCU206" s="506" t="s">
        <v>345</v>
      </c>
      <c r="OCV206" s="506" t="s">
        <v>345</v>
      </c>
      <c r="OCW206" s="506" t="s">
        <v>345</v>
      </c>
      <c r="OCX206" s="506" t="s">
        <v>345</v>
      </c>
      <c r="OCY206" s="506" t="s">
        <v>345</v>
      </c>
      <c r="OCZ206" s="506" t="s">
        <v>345</v>
      </c>
      <c r="ODA206" s="506" t="s">
        <v>345</v>
      </c>
      <c r="ODB206" s="506" t="s">
        <v>345</v>
      </c>
      <c r="ODC206" s="506" t="s">
        <v>345</v>
      </c>
      <c r="ODD206" s="506" t="s">
        <v>345</v>
      </c>
      <c r="ODE206" s="506" t="s">
        <v>345</v>
      </c>
      <c r="ODF206" s="506" t="s">
        <v>345</v>
      </c>
      <c r="ODG206" s="506" t="s">
        <v>345</v>
      </c>
      <c r="ODH206" s="506" t="s">
        <v>345</v>
      </c>
      <c r="ODI206" s="506" t="s">
        <v>345</v>
      </c>
      <c r="ODJ206" s="506" t="s">
        <v>345</v>
      </c>
      <c r="ODK206" s="506" t="s">
        <v>345</v>
      </c>
      <c r="ODL206" s="506" t="s">
        <v>345</v>
      </c>
      <c r="ODM206" s="506" t="s">
        <v>345</v>
      </c>
      <c r="ODN206" s="506" t="s">
        <v>345</v>
      </c>
      <c r="ODO206" s="506" t="s">
        <v>345</v>
      </c>
      <c r="ODP206" s="506" t="s">
        <v>345</v>
      </c>
      <c r="ODQ206" s="506" t="s">
        <v>345</v>
      </c>
      <c r="ODR206" s="506" t="s">
        <v>345</v>
      </c>
      <c r="ODS206" s="506" t="s">
        <v>345</v>
      </c>
      <c r="ODT206" s="506" t="s">
        <v>345</v>
      </c>
      <c r="ODU206" s="506" t="s">
        <v>345</v>
      </c>
      <c r="ODV206" s="506" t="s">
        <v>345</v>
      </c>
      <c r="ODW206" s="506" t="s">
        <v>345</v>
      </c>
      <c r="ODX206" s="506" t="s">
        <v>345</v>
      </c>
      <c r="ODY206" s="506" t="s">
        <v>345</v>
      </c>
      <c r="ODZ206" s="506" t="s">
        <v>345</v>
      </c>
      <c r="OEA206" s="506" t="s">
        <v>345</v>
      </c>
      <c r="OEB206" s="506" t="s">
        <v>345</v>
      </c>
      <c r="OEC206" s="506" t="s">
        <v>345</v>
      </c>
      <c r="OED206" s="506" t="s">
        <v>345</v>
      </c>
      <c r="OEE206" s="506" t="s">
        <v>345</v>
      </c>
      <c r="OEF206" s="506" t="s">
        <v>345</v>
      </c>
      <c r="OEG206" s="506" t="s">
        <v>345</v>
      </c>
      <c r="OEH206" s="506" t="s">
        <v>345</v>
      </c>
      <c r="OEI206" s="506" t="s">
        <v>345</v>
      </c>
      <c r="OEJ206" s="506" t="s">
        <v>345</v>
      </c>
      <c r="OEK206" s="506" t="s">
        <v>345</v>
      </c>
      <c r="OEL206" s="506" t="s">
        <v>345</v>
      </c>
      <c r="OEM206" s="506" t="s">
        <v>345</v>
      </c>
      <c r="OEN206" s="506" t="s">
        <v>345</v>
      </c>
      <c r="OEO206" s="506" t="s">
        <v>345</v>
      </c>
      <c r="OEP206" s="506" t="s">
        <v>345</v>
      </c>
      <c r="OEQ206" s="506" t="s">
        <v>345</v>
      </c>
      <c r="OER206" s="506" t="s">
        <v>345</v>
      </c>
      <c r="OES206" s="506" t="s">
        <v>345</v>
      </c>
      <c r="OET206" s="506" t="s">
        <v>345</v>
      </c>
      <c r="OEU206" s="506" t="s">
        <v>345</v>
      </c>
      <c r="OEV206" s="506" t="s">
        <v>345</v>
      </c>
      <c r="OEW206" s="506" t="s">
        <v>345</v>
      </c>
      <c r="OEX206" s="506" t="s">
        <v>345</v>
      </c>
      <c r="OEY206" s="506" t="s">
        <v>345</v>
      </c>
      <c r="OEZ206" s="506" t="s">
        <v>345</v>
      </c>
      <c r="OFA206" s="506" t="s">
        <v>345</v>
      </c>
      <c r="OFB206" s="506" t="s">
        <v>345</v>
      </c>
      <c r="OFC206" s="506" t="s">
        <v>345</v>
      </c>
      <c r="OFD206" s="506" t="s">
        <v>345</v>
      </c>
      <c r="OFE206" s="506" t="s">
        <v>345</v>
      </c>
      <c r="OFF206" s="506" t="s">
        <v>345</v>
      </c>
      <c r="OFG206" s="506" t="s">
        <v>345</v>
      </c>
      <c r="OFH206" s="506" t="s">
        <v>345</v>
      </c>
      <c r="OFI206" s="506" t="s">
        <v>345</v>
      </c>
      <c r="OFJ206" s="506" t="s">
        <v>345</v>
      </c>
      <c r="OFK206" s="506" t="s">
        <v>345</v>
      </c>
      <c r="OFL206" s="506" t="s">
        <v>345</v>
      </c>
      <c r="OFM206" s="506" t="s">
        <v>345</v>
      </c>
      <c r="OFN206" s="506" t="s">
        <v>345</v>
      </c>
      <c r="OFO206" s="506" t="s">
        <v>345</v>
      </c>
      <c r="OFP206" s="506" t="s">
        <v>345</v>
      </c>
      <c r="OFQ206" s="506" t="s">
        <v>345</v>
      </c>
      <c r="OFR206" s="506" t="s">
        <v>345</v>
      </c>
      <c r="OFS206" s="506" t="s">
        <v>345</v>
      </c>
      <c r="OFT206" s="506" t="s">
        <v>345</v>
      </c>
      <c r="OFU206" s="506" t="s">
        <v>345</v>
      </c>
      <c r="OFV206" s="506" t="s">
        <v>345</v>
      </c>
      <c r="OFW206" s="506" t="s">
        <v>345</v>
      </c>
      <c r="OFX206" s="506" t="s">
        <v>345</v>
      </c>
      <c r="OFY206" s="506" t="s">
        <v>345</v>
      </c>
      <c r="OFZ206" s="506" t="s">
        <v>345</v>
      </c>
      <c r="OGA206" s="506" t="s">
        <v>345</v>
      </c>
      <c r="OGB206" s="506" t="s">
        <v>345</v>
      </c>
      <c r="OGC206" s="506" t="s">
        <v>345</v>
      </c>
      <c r="OGD206" s="506" t="s">
        <v>345</v>
      </c>
      <c r="OGE206" s="506" t="s">
        <v>345</v>
      </c>
      <c r="OGF206" s="506" t="s">
        <v>345</v>
      </c>
      <c r="OGG206" s="506" t="s">
        <v>345</v>
      </c>
      <c r="OGH206" s="506" t="s">
        <v>345</v>
      </c>
      <c r="OGI206" s="506" t="s">
        <v>345</v>
      </c>
      <c r="OGJ206" s="506" t="s">
        <v>345</v>
      </c>
      <c r="OGK206" s="506" t="s">
        <v>345</v>
      </c>
      <c r="OGL206" s="506" t="s">
        <v>345</v>
      </c>
      <c r="OGM206" s="506" t="s">
        <v>345</v>
      </c>
      <c r="OGN206" s="506" t="s">
        <v>345</v>
      </c>
      <c r="OGO206" s="506" t="s">
        <v>345</v>
      </c>
      <c r="OGP206" s="506" t="s">
        <v>345</v>
      </c>
      <c r="OGQ206" s="506" t="s">
        <v>345</v>
      </c>
      <c r="OGR206" s="506" t="s">
        <v>345</v>
      </c>
      <c r="OGS206" s="506" t="s">
        <v>345</v>
      </c>
      <c r="OGT206" s="506" t="s">
        <v>345</v>
      </c>
      <c r="OGU206" s="506" t="s">
        <v>345</v>
      </c>
      <c r="OGV206" s="506" t="s">
        <v>345</v>
      </c>
      <c r="OGW206" s="506" t="s">
        <v>345</v>
      </c>
      <c r="OGX206" s="506" t="s">
        <v>345</v>
      </c>
      <c r="OGY206" s="506" t="s">
        <v>345</v>
      </c>
      <c r="OGZ206" s="506" t="s">
        <v>345</v>
      </c>
      <c r="OHA206" s="506" t="s">
        <v>345</v>
      </c>
      <c r="OHB206" s="506" t="s">
        <v>345</v>
      </c>
      <c r="OHC206" s="506" t="s">
        <v>345</v>
      </c>
      <c r="OHD206" s="506" t="s">
        <v>345</v>
      </c>
      <c r="OHE206" s="506" t="s">
        <v>345</v>
      </c>
      <c r="OHF206" s="506" t="s">
        <v>345</v>
      </c>
      <c r="OHG206" s="506" t="s">
        <v>345</v>
      </c>
      <c r="OHH206" s="506" t="s">
        <v>345</v>
      </c>
      <c r="OHI206" s="506" t="s">
        <v>345</v>
      </c>
      <c r="OHJ206" s="506" t="s">
        <v>345</v>
      </c>
      <c r="OHK206" s="506" t="s">
        <v>345</v>
      </c>
      <c r="OHL206" s="506" t="s">
        <v>345</v>
      </c>
      <c r="OHM206" s="506" t="s">
        <v>345</v>
      </c>
      <c r="OHN206" s="506" t="s">
        <v>345</v>
      </c>
      <c r="OHO206" s="506" t="s">
        <v>345</v>
      </c>
      <c r="OHP206" s="506" t="s">
        <v>345</v>
      </c>
      <c r="OHQ206" s="506" t="s">
        <v>345</v>
      </c>
      <c r="OHR206" s="506" t="s">
        <v>345</v>
      </c>
      <c r="OHS206" s="506" t="s">
        <v>345</v>
      </c>
      <c r="OHT206" s="506" t="s">
        <v>345</v>
      </c>
      <c r="OHU206" s="506" t="s">
        <v>345</v>
      </c>
      <c r="OHV206" s="506" t="s">
        <v>345</v>
      </c>
      <c r="OHW206" s="506" t="s">
        <v>345</v>
      </c>
      <c r="OHX206" s="506" t="s">
        <v>345</v>
      </c>
      <c r="OHY206" s="506" t="s">
        <v>345</v>
      </c>
      <c r="OHZ206" s="506" t="s">
        <v>345</v>
      </c>
      <c r="OIA206" s="506" t="s">
        <v>345</v>
      </c>
      <c r="OIB206" s="506" t="s">
        <v>345</v>
      </c>
      <c r="OIC206" s="506" t="s">
        <v>345</v>
      </c>
      <c r="OID206" s="506" t="s">
        <v>345</v>
      </c>
      <c r="OIE206" s="506" t="s">
        <v>345</v>
      </c>
      <c r="OIF206" s="506" t="s">
        <v>345</v>
      </c>
      <c r="OIG206" s="506" t="s">
        <v>345</v>
      </c>
      <c r="OIH206" s="506" t="s">
        <v>345</v>
      </c>
      <c r="OII206" s="506" t="s">
        <v>345</v>
      </c>
      <c r="OIJ206" s="506" t="s">
        <v>345</v>
      </c>
      <c r="OIK206" s="506" t="s">
        <v>345</v>
      </c>
      <c r="OIL206" s="506" t="s">
        <v>345</v>
      </c>
      <c r="OIM206" s="506" t="s">
        <v>345</v>
      </c>
      <c r="OIN206" s="506" t="s">
        <v>345</v>
      </c>
      <c r="OIO206" s="506" t="s">
        <v>345</v>
      </c>
      <c r="OIP206" s="506" t="s">
        <v>345</v>
      </c>
      <c r="OIQ206" s="506" t="s">
        <v>345</v>
      </c>
      <c r="OIR206" s="506" t="s">
        <v>345</v>
      </c>
      <c r="OIS206" s="506" t="s">
        <v>345</v>
      </c>
      <c r="OIT206" s="506" t="s">
        <v>345</v>
      </c>
      <c r="OIU206" s="506" t="s">
        <v>345</v>
      </c>
      <c r="OIV206" s="506" t="s">
        <v>345</v>
      </c>
      <c r="OIW206" s="506" t="s">
        <v>345</v>
      </c>
      <c r="OIX206" s="506" t="s">
        <v>345</v>
      </c>
      <c r="OIY206" s="506" t="s">
        <v>345</v>
      </c>
      <c r="OIZ206" s="506" t="s">
        <v>345</v>
      </c>
      <c r="OJA206" s="506" t="s">
        <v>345</v>
      </c>
      <c r="OJB206" s="506" t="s">
        <v>345</v>
      </c>
      <c r="OJC206" s="506" t="s">
        <v>345</v>
      </c>
      <c r="OJD206" s="506" t="s">
        <v>345</v>
      </c>
      <c r="OJE206" s="506" t="s">
        <v>345</v>
      </c>
      <c r="OJF206" s="506" t="s">
        <v>345</v>
      </c>
      <c r="OJG206" s="506" t="s">
        <v>345</v>
      </c>
      <c r="OJH206" s="506" t="s">
        <v>345</v>
      </c>
      <c r="OJI206" s="506" t="s">
        <v>345</v>
      </c>
      <c r="OJJ206" s="506" t="s">
        <v>345</v>
      </c>
      <c r="OJK206" s="506" t="s">
        <v>345</v>
      </c>
      <c r="OJL206" s="506" t="s">
        <v>345</v>
      </c>
      <c r="OJM206" s="506" t="s">
        <v>345</v>
      </c>
      <c r="OJN206" s="506" t="s">
        <v>345</v>
      </c>
      <c r="OJO206" s="506" t="s">
        <v>345</v>
      </c>
      <c r="OJP206" s="506" t="s">
        <v>345</v>
      </c>
      <c r="OJQ206" s="506" t="s">
        <v>345</v>
      </c>
      <c r="OJR206" s="506" t="s">
        <v>345</v>
      </c>
      <c r="OJS206" s="506" t="s">
        <v>345</v>
      </c>
      <c r="OJT206" s="506" t="s">
        <v>345</v>
      </c>
      <c r="OJU206" s="506" t="s">
        <v>345</v>
      </c>
      <c r="OJV206" s="506" t="s">
        <v>345</v>
      </c>
      <c r="OJW206" s="506" t="s">
        <v>345</v>
      </c>
      <c r="OJX206" s="506" t="s">
        <v>345</v>
      </c>
      <c r="OJY206" s="506" t="s">
        <v>345</v>
      </c>
      <c r="OJZ206" s="506" t="s">
        <v>345</v>
      </c>
      <c r="OKA206" s="506" t="s">
        <v>345</v>
      </c>
      <c r="OKB206" s="506" t="s">
        <v>345</v>
      </c>
      <c r="OKC206" s="506" t="s">
        <v>345</v>
      </c>
      <c r="OKD206" s="506" t="s">
        <v>345</v>
      </c>
      <c r="OKE206" s="506" t="s">
        <v>345</v>
      </c>
      <c r="OKF206" s="506" t="s">
        <v>345</v>
      </c>
      <c r="OKG206" s="506" t="s">
        <v>345</v>
      </c>
      <c r="OKH206" s="506" t="s">
        <v>345</v>
      </c>
      <c r="OKI206" s="506" t="s">
        <v>345</v>
      </c>
      <c r="OKJ206" s="506" t="s">
        <v>345</v>
      </c>
      <c r="OKK206" s="506" t="s">
        <v>345</v>
      </c>
      <c r="OKL206" s="506" t="s">
        <v>345</v>
      </c>
      <c r="OKM206" s="506" t="s">
        <v>345</v>
      </c>
      <c r="OKN206" s="506" t="s">
        <v>345</v>
      </c>
      <c r="OKO206" s="506" t="s">
        <v>345</v>
      </c>
      <c r="OKP206" s="506" t="s">
        <v>345</v>
      </c>
      <c r="OKQ206" s="506" t="s">
        <v>345</v>
      </c>
      <c r="OKR206" s="506" t="s">
        <v>345</v>
      </c>
      <c r="OKS206" s="506" t="s">
        <v>345</v>
      </c>
      <c r="OKT206" s="506" t="s">
        <v>345</v>
      </c>
      <c r="OKU206" s="506" t="s">
        <v>345</v>
      </c>
      <c r="OKV206" s="506" t="s">
        <v>345</v>
      </c>
      <c r="OKW206" s="506" t="s">
        <v>345</v>
      </c>
      <c r="OKX206" s="506" t="s">
        <v>345</v>
      </c>
      <c r="OKY206" s="506" t="s">
        <v>345</v>
      </c>
      <c r="OKZ206" s="506" t="s">
        <v>345</v>
      </c>
      <c r="OLA206" s="506" t="s">
        <v>345</v>
      </c>
      <c r="OLB206" s="506" t="s">
        <v>345</v>
      </c>
      <c r="OLC206" s="506" t="s">
        <v>345</v>
      </c>
      <c r="OLD206" s="506" t="s">
        <v>345</v>
      </c>
      <c r="OLE206" s="506" t="s">
        <v>345</v>
      </c>
      <c r="OLF206" s="506" t="s">
        <v>345</v>
      </c>
      <c r="OLG206" s="506" t="s">
        <v>345</v>
      </c>
      <c r="OLH206" s="506" t="s">
        <v>345</v>
      </c>
      <c r="OLI206" s="506" t="s">
        <v>345</v>
      </c>
      <c r="OLJ206" s="506" t="s">
        <v>345</v>
      </c>
      <c r="OLK206" s="506" t="s">
        <v>345</v>
      </c>
      <c r="OLL206" s="506" t="s">
        <v>345</v>
      </c>
      <c r="OLM206" s="506" t="s">
        <v>345</v>
      </c>
      <c r="OLN206" s="506" t="s">
        <v>345</v>
      </c>
      <c r="OLO206" s="506" t="s">
        <v>345</v>
      </c>
      <c r="OLP206" s="506" t="s">
        <v>345</v>
      </c>
      <c r="OLQ206" s="506" t="s">
        <v>345</v>
      </c>
      <c r="OLR206" s="506" t="s">
        <v>345</v>
      </c>
      <c r="OLS206" s="506" t="s">
        <v>345</v>
      </c>
      <c r="OLT206" s="506" t="s">
        <v>345</v>
      </c>
      <c r="OLU206" s="506" t="s">
        <v>345</v>
      </c>
      <c r="OLV206" s="506" t="s">
        <v>345</v>
      </c>
      <c r="OLW206" s="506" t="s">
        <v>345</v>
      </c>
      <c r="OLX206" s="506" t="s">
        <v>345</v>
      </c>
      <c r="OLY206" s="506" t="s">
        <v>345</v>
      </c>
      <c r="OLZ206" s="506" t="s">
        <v>345</v>
      </c>
      <c r="OMA206" s="506" t="s">
        <v>345</v>
      </c>
      <c r="OMB206" s="506" t="s">
        <v>345</v>
      </c>
      <c r="OMC206" s="506" t="s">
        <v>345</v>
      </c>
      <c r="OMD206" s="506" t="s">
        <v>345</v>
      </c>
      <c r="OME206" s="506" t="s">
        <v>345</v>
      </c>
      <c r="OMF206" s="506" t="s">
        <v>345</v>
      </c>
      <c r="OMG206" s="506" t="s">
        <v>345</v>
      </c>
      <c r="OMH206" s="506" t="s">
        <v>345</v>
      </c>
      <c r="OMI206" s="506" t="s">
        <v>345</v>
      </c>
      <c r="OMJ206" s="506" t="s">
        <v>345</v>
      </c>
      <c r="OMK206" s="506" t="s">
        <v>345</v>
      </c>
      <c r="OML206" s="506" t="s">
        <v>345</v>
      </c>
      <c r="OMM206" s="506" t="s">
        <v>345</v>
      </c>
      <c r="OMN206" s="506" t="s">
        <v>345</v>
      </c>
      <c r="OMO206" s="506" t="s">
        <v>345</v>
      </c>
      <c r="OMP206" s="506" t="s">
        <v>345</v>
      </c>
      <c r="OMQ206" s="506" t="s">
        <v>345</v>
      </c>
      <c r="OMR206" s="506" t="s">
        <v>345</v>
      </c>
      <c r="OMS206" s="506" t="s">
        <v>345</v>
      </c>
      <c r="OMT206" s="506" t="s">
        <v>345</v>
      </c>
      <c r="OMU206" s="506" t="s">
        <v>345</v>
      </c>
      <c r="OMV206" s="506" t="s">
        <v>345</v>
      </c>
      <c r="OMW206" s="506" t="s">
        <v>345</v>
      </c>
      <c r="OMX206" s="506" t="s">
        <v>345</v>
      </c>
      <c r="OMY206" s="506" t="s">
        <v>345</v>
      </c>
      <c r="OMZ206" s="506" t="s">
        <v>345</v>
      </c>
      <c r="ONA206" s="506" t="s">
        <v>345</v>
      </c>
      <c r="ONB206" s="506" t="s">
        <v>345</v>
      </c>
      <c r="ONC206" s="506" t="s">
        <v>345</v>
      </c>
      <c r="OND206" s="506" t="s">
        <v>345</v>
      </c>
      <c r="ONE206" s="506" t="s">
        <v>345</v>
      </c>
      <c r="ONF206" s="506" t="s">
        <v>345</v>
      </c>
      <c r="ONG206" s="506" t="s">
        <v>345</v>
      </c>
      <c r="ONH206" s="506" t="s">
        <v>345</v>
      </c>
      <c r="ONI206" s="506" t="s">
        <v>345</v>
      </c>
      <c r="ONJ206" s="506" t="s">
        <v>345</v>
      </c>
      <c r="ONK206" s="506" t="s">
        <v>345</v>
      </c>
      <c r="ONL206" s="506" t="s">
        <v>345</v>
      </c>
      <c r="ONM206" s="506" t="s">
        <v>345</v>
      </c>
      <c r="ONN206" s="506" t="s">
        <v>345</v>
      </c>
      <c r="ONO206" s="506" t="s">
        <v>345</v>
      </c>
      <c r="ONP206" s="506" t="s">
        <v>345</v>
      </c>
      <c r="ONQ206" s="506" t="s">
        <v>345</v>
      </c>
      <c r="ONR206" s="506" t="s">
        <v>345</v>
      </c>
      <c r="ONS206" s="506" t="s">
        <v>345</v>
      </c>
      <c r="ONT206" s="506" t="s">
        <v>345</v>
      </c>
      <c r="ONU206" s="506" t="s">
        <v>345</v>
      </c>
      <c r="ONV206" s="506" t="s">
        <v>345</v>
      </c>
      <c r="ONW206" s="506" t="s">
        <v>345</v>
      </c>
      <c r="ONX206" s="506" t="s">
        <v>345</v>
      </c>
      <c r="ONY206" s="506" t="s">
        <v>345</v>
      </c>
      <c r="ONZ206" s="506" t="s">
        <v>345</v>
      </c>
      <c r="OOA206" s="506" t="s">
        <v>345</v>
      </c>
      <c r="OOB206" s="506" t="s">
        <v>345</v>
      </c>
      <c r="OOC206" s="506" t="s">
        <v>345</v>
      </c>
      <c r="OOD206" s="506" t="s">
        <v>345</v>
      </c>
      <c r="OOE206" s="506" t="s">
        <v>345</v>
      </c>
      <c r="OOF206" s="506" t="s">
        <v>345</v>
      </c>
      <c r="OOG206" s="506" t="s">
        <v>345</v>
      </c>
      <c r="OOH206" s="506" t="s">
        <v>345</v>
      </c>
      <c r="OOI206" s="506" t="s">
        <v>345</v>
      </c>
      <c r="OOJ206" s="506" t="s">
        <v>345</v>
      </c>
      <c r="OOK206" s="506" t="s">
        <v>345</v>
      </c>
      <c r="OOL206" s="506" t="s">
        <v>345</v>
      </c>
      <c r="OOM206" s="506" t="s">
        <v>345</v>
      </c>
      <c r="OON206" s="506" t="s">
        <v>345</v>
      </c>
      <c r="OOO206" s="506" t="s">
        <v>345</v>
      </c>
      <c r="OOP206" s="506" t="s">
        <v>345</v>
      </c>
      <c r="OOQ206" s="506" t="s">
        <v>345</v>
      </c>
      <c r="OOR206" s="506" t="s">
        <v>345</v>
      </c>
      <c r="OOS206" s="506" t="s">
        <v>345</v>
      </c>
      <c r="OOT206" s="506" t="s">
        <v>345</v>
      </c>
      <c r="OOU206" s="506" t="s">
        <v>345</v>
      </c>
      <c r="OOV206" s="506" t="s">
        <v>345</v>
      </c>
      <c r="OOW206" s="506" t="s">
        <v>345</v>
      </c>
      <c r="OOX206" s="506" t="s">
        <v>345</v>
      </c>
      <c r="OOY206" s="506" t="s">
        <v>345</v>
      </c>
      <c r="OOZ206" s="506" t="s">
        <v>345</v>
      </c>
      <c r="OPA206" s="506" t="s">
        <v>345</v>
      </c>
      <c r="OPB206" s="506" t="s">
        <v>345</v>
      </c>
      <c r="OPC206" s="506" t="s">
        <v>345</v>
      </c>
      <c r="OPD206" s="506" t="s">
        <v>345</v>
      </c>
      <c r="OPE206" s="506" t="s">
        <v>345</v>
      </c>
      <c r="OPF206" s="506" t="s">
        <v>345</v>
      </c>
      <c r="OPG206" s="506" t="s">
        <v>345</v>
      </c>
      <c r="OPH206" s="506" t="s">
        <v>345</v>
      </c>
      <c r="OPI206" s="506" t="s">
        <v>345</v>
      </c>
      <c r="OPJ206" s="506" t="s">
        <v>345</v>
      </c>
      <c r="OPK206" s="506" t="s">
        <v>345</v>
      </c>
      <c r="OPL206" s="506" t="s">
        <v>345</v>
      </c>
      <c r="OPM206" s="506" t="s">
        <v>345</v>
      </c>
      <c r="OPN206" s="506" t="s">
        <v>345</v>
      </c>
      <c r="OPO206" s="506" t="s">
        <v>345</v>
      </c>
      <c r="OPP206" s="506" t="s">
        <v>345</v>
      </c>
      <c r="OPQ206" s="506" t="s">
        <v>345</v>
      </c>
      <c r="OPR206" s="506" t="s">
        <v>345</v>
      </c>
      <c r="OPS206" s="506" t="s">
        <v>345</v>
      </c>
      <c r="OPT206" s="506" t="s">
        <v>345</v>
      </c>
      <c r="OPU206" s="506" t="s">
        <v>345</v>
      </c>
      <c r="OPV206" s="506" t="s">
        <v>345</v>
      </c>
      <c r="OPW206" s="506" t="s">
        <v>345</v>
      </c>
      <c r="OPX206" s="506" t="s">
        <v>345</v>
      </c>
      <c r="OPY206" s="506" t="s">
        <v>345</v>
      </c>
      <c r="OPZ206" s="506" t="s">
        <v>345</v>
      </c>
      <c r="OQA206" s="506" t="s">
        <v>345</v>
      </c>
      <c r="OQB206" s="506" t="s">
        <v>345</v>
      </c>
      <c r="OQC206" s="506" t="s">
        <v>345</v>
      </c>
      <c r="OQD206" s="506" t="s">
        <v>345</v>
      </c>
      <c r="OQE206" s="506" t="s">
        <v>345</v>
      </c>
      <c r="OQF206" s="506" t="s">
        <v>345</v>
      </c>
      <c r="OQG206" s="506" t="s">
        <v>345</v>
      </c>
      <c r="OQH206" s="506" t="s">
        <v>345</v>
      </c>
      <c r="OQI206" s="506" t="s">
        <v>345</v>
      </c>
      <c r="OQJ206" s="506" t="s">
        <v>345</v>
      </c>
      <c r="OQK206" s="506" t="s">
        <v>345</v>
      </c>
      <c r="OQL206" s="506" t="s">
        <v>345</v>
      </c>
      <c r="OQM206" s="506" t="s">
        <v>345</v>
      </c>
      <c r="OQN206" s="506" t="s">
        <v>345</v>
      </c>
      <c r="OQO206" s="506" t="s">
        <v>345</v>
      </c>
      <c r="OQP206" s="506" t="s">
        <v>345</v>
      </c>
      <c r="OQQ206" s="506" t="s">
        <v>345</v>
      </c>
      <c r="OQR206" s="506" t="s">
        <v>345</v>
      </c>
      <c r="OQS206" s="506" t="s">
        <v>345</v>
      </c>
      <c r="OQT206" s="506" t="s">
        <v>345</v>
      </c>
      <c r="OQU206" s="506" t="s">
        <v>345</v>
      </c>
      <c r="OQV206" s="506" t="s">
        <v>345</v>
      </c>
      <c r="OQW206" s="506" t="s">
        <v>345</v>
      </c>
      <c r="OQX206" s="506" t="s">
        <v>345</v>
      </c>
      <c r="OQY206" s="506" t="s">
        <v>345</v>
      </c>
      <c r="OQZ206" s="506" t="s">
        <v>345</v>
      </c>
      <c r="ORA206" s="506" t="s">
        <v>345</v>
      </c>
      <c r="ORB206" s="506" t="s">
        <v>345</v>
      </c>
      <c r="ORC206" s="506" t="s">
        <v>345</v>
      </c>
      <c r="ORD206" s="506" t="s">
        <v>345</v>
      </c>
      <c r="ORE206" s="506" t="s">
        <v>345</v>
      </c>
      <c r="ORF206" s="506" t="s">
        <v>345</v>
      </c>
      <c r="ORG206" s="506" t="s">
        <v>345</v>
      </c>
      <c r="ORH206" s="506" t="s">
        <v>345</v>
      </c>
      <c r="ORI206" s="506" t="s">
        <v>345</v>
      </c>
      <c r="ORJ206" s="506" t="s">
        <v>345</v>
      </c>
      <c r="ORK206" s="506" t="s">
        <v>345</v>
      </c>
      <c r="ORL206" s="506" t="s">
        <v>345</v>
      </c>
      <c r="ORM206" s="506" t="s">
        <v>345</v>
      </c>
      <c r="ORN206" s="506" t="s">
        <v>345</v>
      </c>
      <c r="ORO206" s="506" t="s">
        <v>345</v>
      </c>
      <c r="ORP206" s="506" t="s">
        <v>345</v>
      </c>
      <c r="ORQ206" s="506" t="s">
        <v>345</v>
      </c>
      <c r="ORR206" s="506" t="s">
        <v>345</v>
      </c>
      <c r="ORS206" s="506" t="s">
        <v>345</v>
      </c>
      <c r="ORT206" s="506" t="s">
        <v>345</v>
      </c>
      <c r="ORU206" s="506" t="s">
        <v>345</v>
      </c>
      <c r="ORV206" s="506" t="s">
        <v>345</v>
      </c>
      <c r="ORW206" s="506" t="s">
        <v>345</v>
      </c>
      <c r="ORX206" s="506" t="s">
        <v>345</v>
      </c>
      <c r="ORY206" s="506" t="s">
        <v>345</v>
      </c>
      <c r="ORZ206" s="506" t="s">
        <v>345</v>
      </c>
      <c r="OSA206" s="506" t="s">
        <v>345</v>
      </c>
      <c r="OSB206" s="506" t="s">
        <v>345</v>
      </c>
      <c r="OSC206" s="506" t="s">
        <v>345</v>
      </c>
      <c r="OSD206" s="506" t="s">
        <v>345</v>
      </c>
      <c r="OSE206" s="506" t="s">
        <v>345</v>
      </c>
      <c r="OSF206" s="506" t="s">
        <v>345</v>
      </c>
      <c r="OSG206" s="506" t="s">
        <v>345</v>
      </c>
      <c r="OSH206" s="506" t="s">
        <v>345</v>
      </c>
      <c r="OSI206" s="506" t="s">
        <v>345</v>
      </c>
      <c r="OSJ206" s="506" t="s">
        <v>345</v>
      </c>
      <c r="OSK206" s="506" t="s">
        <v>345</v>
      </c>
      <c r="OSL206" s="506" t="s">
        <v>345</v>
      </c>
      <c r="OSM206" s="506" t="s">
        <v>345</v>
      </c>
      <c r="OSN206" s="506" t="s">
        <v>345</v>
      </c>
      <c r="OSO206" s="506" t="s">
        <v>345</v>
      </c>
      <c r="OSP206" s="506" t="s">
        <v>345</v>
      </c>
      <c r="OSQ206" s="506" t="s">
        <v>345</v>
      </c>
      <c r="OSR206" s="506" t="s">
        <v>345</v>
      </c>
      <c r="OSS206" s="506" t="s">
        <v>345</v>
      </c>
      <c r="OST206" s="506" t="s">
        <v>345</v>
      </c>
      <c r="OSU206" s="506" t="s">
        <v>345</v>
      </c>
      <c r="OSV206" s="506" t="s">
        <v>345</v>
      </c>
      <c r="OSW206" s="506" t="s">
        <v>345</v>
      </c>
      <c r="OSX206" s="506" t="s">
        <v>345</v>
      </c>
      <c r="OSY206" s="506" t="s">
        <v>345</v>
      </c>
      <c r="OSZ206" s="506" t="s">
        <v>345</v>
      </c>
      <c r="OTA206" s="506" t="s">
        <v>345</v>
      </c>
      <c r="OTB206" s="506" t="s">
        <v>345</v>
      </c>
      <c r="OTC206" s="506" t="s">
        <v>345</v>
      </c>
      <c r="OTD206" s="506" t="s">
        <v>345</v>
      </c>
      <c r="OTE206" s="506" t="s">
        <v>345</v>
      </c>
      <c r="OTF206" s="506" t="s">
        <v>345</v>
      </c>
      <c r="OTG206" s="506" t="s">
        <v>345</v>
      </c>
      <c r="OTH206" s="506" t="s">
        <v>345</v>
      </c>
      <c r="OTI206" s="506" t="s">
        <v>345</v>
      </c>
      <c r="OTJ206" s="506" t="s">
        <v>345</v>
      </c>
      <c r="OTK206" s="506" t="s">
        <v>345</v>
      </c>
      <c r="OTL206" s="506" t="s">
        <v>345</v>
      </c>
      <c r="OTM206" s="506" t="s">
        <v>345</v>
      </c>
      <c r="OTN206" s="506" t="s">
        <v>345</v>
      </c>
      <c r="OTO206" s="506" t="s">
        <v>345</v>
      </c>
      <c r="OTP206" s="506" t="s">
        <v>345</v>
      </c>
      <c r="OTQ206" s="506" t="s">
        <v>345</v>
      </c>
      <c r="OTR206" s="506" t="s">
        <v>345</v>
      </c>
      <c r="OTS206" s="506" t="s">
        <v>345</v>
      </c>
      <c r="OTT206" s="506" t="s">
        <v>345</v>
      </c>
      <c r="OTU206" s="506" t="s">
        <v>345</v>
      </c>
      <c r="OTV206" s="506" t="s">
        <v>345</v>
      </c>
      <c r="OTW206" s="506" t="s">
        <v>345</v>
      </c>
      <c r="OTX206" s="506" t="s">
        <v>345</v>
      </c>
      <c r="OTY206" s="506" t="s">
        <v>345</v>
      </c>
      <c r="OTZ206" s="506" t="s">
        <v>345</v>
      </c>
      <c r="OUA206" s="506" t="s">
        <v>345</v>
      </c>
      <c r="OUB206" s="506" t="s">
        <v>345</v>
      </c>
      <c r="OUC206" s="506" t="s">
        <v>345</v>
      </c>
      <c r="OUD206" s="506" t="s">
        <v>345</v>
      </c>
      <c r="OUE206" s="506" t="s">
        <v>345</v>
      </c>
      <c r="OUF206" s="506" t="s">
        <v>345</v>
      </c>
      <c r="OUG206" s="506" t="s">
        <v>345</v>
      </c>
      <c r="OUH206" s="506" t="s">
        <v>345</v>
      </c>
      <c r="OUI206" s="506" t="s">
        <v>345</v>
      </c>
      <c r="OUJ206" s="506" t="s">
        <v>345</v>
      </c>
      <c r="OUK206" s="506" t="s">
        <v>345</v>
      </c>
      <c r="OUL206" s="506" t="s">
        <v>345</v>
      </c>
      <c r="OUM206" s="506" t="s">
        <v>345</v>
      </c>
      <c r="OUN206" s="506" t="s">
        <v>345</v>
      </c>
      <c r="OUO206" s="506" t="s">
        <v>345</v>
      </c>
      <c r="OUP206" s="506" t="s">
        <v>345</v>
      </c>
      <c r="OUQ206" s="506" t="s">
        <v>345</v>
      </c>
      <c r="OUR206" s="506" t="s">
        <v>345</v>
      </c>
      <c r="OUS206" s="506" t="s">
        <v>345</v>
      </c>
      <c r="OUT206" s="506" t="s">
        <v>345</v>
      </c>
      <c r="OUU206" s="506" t="s">
        <v>345</v>
      </c>
      <c r="OUV206" s="506" t="s">
        <v>345</v>
      </c>
      <c r="OUW206" s="506" t="s">
        <v>345</v>
      </c>
      <c r="OUX206" s="506" t="s">
        <v>345</v>
      </c>
      <c r="OUY206" s="506" t="s">
        <v>345</v>
      </c>
      <c r="OUZ206" s="506" t="s">
        <v>345</v>
      </c>
      <c r="OVA206" s="506" t="s">
        <v>345</v>
      </c>
      <c r="OVB206" s="506" t="s">
        <v>345</v>
      </c>
      <c r="OVC206" s="506" t="s">
        <v>345</v>
      </c>
      <c r="OVD206" s="506" t="s">
        <v>345</v>
      </c>
      <c r="OVE206" s="506" t="s">
        <v>345</v>
      </c>
      <c r="OVF206" s="506" t="s">
        <v>345</v>
      </c>
      <c r="OVG206" s="506" t="s">
        <v>345</v>
      </c>
      <c r="OVH206" s="506" t="s">
        <v>345</v>
      </c>
      <c r="OVI206" s="506" t="s">
        <v>345</v>
      </c>
      <c r="OVJ206" s="506" t="s">
        <v>345</v>
      </c>
      <c r="OVK206" s="506" t="s">
        <v>345</v>
      </c>
      <c r="OVL206" s="506" t="s">
        <v>345</v>
      </c>
      <c r="OVM206" s="506" t="s">
        <v>345</v>
      </c>
      <c r="OVN206" s="506" t="s">
        <v>345</v>
      </c>
      <c r="OVO206" s="506" t="s">
        <v>345</v>
      </c>
      <c r="OVP206" s="506" t="s">
        <v>345</v>
      </c>
      <c r="OVQ206" s="506" t="s">
        <v>345</v>
      </c>
      <c r="OVR206" s="506" t="s">
        <v>345</v>
      </c>
      <c r="OVS206" s="506" t="s">
        <v>345</v>
      </c>
      <c r="OVT206" s="506" t="s">
        <v>345</v>
      </c>
      <c r="OVU206" s="506" t="s">
        <v>345</v>
      </c>
      <c r="OVV206" s="506" t="s">
        <v>345</v>
      </c>
      <c r="OVW206" s="506" t="s">
        <v>345</v>
      </c>
      <c r="OVX206" s="506" t="s">
        <v>345</v>
      </c>
      <c r="OVY206" s="506" t="s">
        <v>345</v>
      </c>
      <c r="OVZ206" s="506" t="s">
        <v>345</v>
      </c>
      <c r="OWA206" s="506" t="s">
        <v>345</v>
      </c>
      <c r="OWB206" s="506" t="s">
        <v>345</v>
      </c>
      <c r="OWC206" s="506" t="s">
        <v>345</v>
      </c>
      <c r="OWD206" s="506" t="s">
        <v>345</v>
      </c>
      <c r="OWE206" s="506" t="s">
        <v>345</v>
      </c>
      <c r="OWF206" s="506" t="s">
        <v>345</v>
      </c>
      <c r="OWG206" s="506" t="s">
        <v>345</v>
      </c>
      <c r="OWH206" s="506" t="s">
        <v>345</v>
      </c>
      <c r="OWI206" s="506" t="s">
        <v>345</v>
      </c>
      <c r="OWJ206" s="506" t="s">
        <v>345</v>
      </c>
      <c r="OWK206" s="506" t="s">
        <v>345</v>
      </c>
      <c r="OWL206" s="506" t="s">
        <v>345</v>
      </c>
      <c r="OWM206" s="506" t="s">
        <v>345</v>
      </c>
      <c r="OWN206" s="506" t="s">
        <v>345</v>
      </c>
      <c r="OWO206" s="506" t="s">
        <v>345</v>
      </c>
      <c r="OWP206" s="506" t="s">
        <v>345</v>
      </c>
      <c r="OWQ206" s="506" t="s">
        <v>345</v>
      </c>
      <c r="OWR206" s="506" t="s">
        <v>345</v>
      </c>
      <c r="OWS206" s="506" t="s">
        <v>345</v>
      </c>
      <c r="OWT206" s="506" t="s">
        <v>345</v>
      </c>
      <c r="OWU206" s="506" t="s">
        <v>345</v>
      </c>
      <c r="OWV206" s="506" t="s">
        <v>345</v>
      </c>
      <c r="OWW206" s="506" t="s">
        <v>345</v>
      </c>
      <c r="OWX206" s="506" t="s">
        <v>345</v>
      </c>
      <c r="OWY206" s="506" t="s">
        <v>345</v>
      </c>
      <c r="OWZ206" s="506" t="s">
        <v>345</v>
      </c>
      <c r="OXA206" s="506" t="s">
        <v>345</v>
      </c>
      <c r="OXB206" s="506" t="s">
        <v>345</v>
      </c>
      <c r="OXC206" s="506" t="s">
        <v>345</v>
      </c>
      <c r="OXD206" s="506" t="s">
        <v>345</v>
      </c>
      <c r="OXE206" s="506" t="s">
        <v>345</v>
      </c>
      <c r="OXF206" s="506" t="s">
        <v>345</v>
      </c>
      <c r="OXG206" s="506" t="s">
        <v>345</v>
      </c>
      <c r="OXH206" s="506" t="s">
        <v>345</v>
      </c>
      <c r="OXI206" s="506" t="s">
        <v>345</v>
      </c>
      <c r="OXJ206" s="506" t="s">
        <v>345</v>
      </c>
      <c r="OXK206" s="506" t="s">
        <v>345</v>
      </c>
      <c r="OXL206" s="506" t="s">
        <v>345</v>
      </c>
      <c r="OXM206" s="506" t="s">
        <v>345</v>
      </c>
      <c r="OXN206" s="506" t="s">
        <v>345</v>
      </c>
      <c r="OXO206" s="506" t="s">
        <v>345</v>
      </c>
      <c r="OXP206" s="506" t="s">
        <v>345</v>
      </c>
      <c r="OXQ206" s="506" t="s">
        <v>345</v>
      </c>
      <c r="OXR206" s="506" t="s">
        <v>345</v>
      </c>
      <c r="OXS206" s="506" t="s">
        <v>345</v>
      </c>
      <c r="OXT206" s="506" t="s">
        <v>345</v>
      </c>
      <c r="OXU206" s="506" t="s">
        <v>345</v>
      </c>
      <c r="OXV206" s="506" t="s">
        <v>345</v>
      </c>
      <c r="OXW206" s="506" t="s">
        <v>345</v>
      </c>
      <c r="OXX206" s="506" t="s">
        <v>345</v>
      </c>
      <c r="OXY206" s="506" t="s">
        <v>345</v>
      </c>
      <c r="OXZ206" s="506" t="s">
        <v>345</v>
      </c>
      <c r="OYA206" s="506" t="s">
        <v>345</v>
      </c>
      <c r="OYB206" s="506" t="s">
        <v>345</v>
      </c>
      <c r="OYC206" s="506" t="s">
        <v>345</v>
      </c>
      <c r="OYD206" s="506" t="s">
        <v>345</v>
      </c>
      <c r="OYE206" s="506" t="s">
        <v>345</v>
      </c>
      <c r="OYF206" s="506" t="s">
        <v>345</v>
      </c>
      <c r="OYG206" s="506" t="s">
        <v>345</v>
      </c>
      <c r="OYH206" s="506" t="s">
        <v>345</v>
      </c>
      <c r="OYI206" s="506" t="s">
        <v>345</v>
      </c>
      <c r="OYJ206" s="506" t="s">
        <v>345</v>
      </c>
      <c r="OYK206" s="506" t="s">
        <v>345</v>
      </c>
      <c r="OYL206" s="506" t="s">
        <v>345</v>
      </c>
      <c r="OYM206" s="506" t="s">
        <v>345</v>
      </c>
      <c r="OYN206" s="506" t="s">
        <v>345</v>
      </c>
      <c r="OYO206" s="506" t="s">
        <v>345</v>
      </c>
      <c r="OYP206" s="506" t="s">
        <v>345</v>
      </c>
      <c r="OYQ206" s="506" t="s">
        <v>345</v>
      </c>
      <c r="OYR206" s="506" t="s">
        <v>345</v>
      </c>
      <c r="OYS206" s="506" t="s">
        <v>345</v>
      </c>
      <c r="OYT206" s="506" t="s">
        <v>345</v>
      </c>
      <c r="OYU206" s="506" t="s">
        <v>345</v>
      </c>
      <c r="OYV206" s="506" t="s">
        <v>345</v>
      </c>
      <c r="OYW206" s="506" t="s">
        <v>345</v>
      </c>
      <c r="OYX206" s="506" t="s">
        <v>345</v>
      </c>
      <c r="OYY206" s="506" t="s">
        <v>345</v>
      </c>
      <c r="OYZ206" s="506" t="s">
        <v>345</v>
      </c>
      <c r="OZA206" s="506" t="s">
        <v>345</v>
      </c>
      <c r="OZB206" s="506" t="s">
        <v>345</v>
      </c>
      <c r="OZC206" s="506" t="s">
        <v>345</v>
      </c>
      <c r="OZD206" s="506" t="s">
        <v>345</v>
      </c>
      <c r="OZE206" s="506" t="s">
        <v>345</v>
      </c>
      <c r="OZF206" s="506" t="s">
        <v>345</v>
      </c>
      <c r="OZG206" s="506" t="s">
        <v>345</v>
      </c>
      <c r="OZH206" s="506" t="s">
        <v>345</v>
      </c>
      <c r="OZI206" s="506" t="s">
        <v>345</v>
      </c>
      <c r="OZJ206" s="506" t="s">
        <v>345</v>
      </c>
      <c r="OZK206" s="506" t="s">
        <v>345</v>
      </c>
      <c r="OZL206" s="506" t="s">
        <v>345</v>
      </c>
      <c r="OZM206" s="506" t="s">
        <v>345</v>
      </c>
      <c r="OZN206" s="506" t="s">
        <v>345</v>
      </c>
      <c r="OZO206" s="506" t="s">
        <v>345</v>
      </c>
      <c r="OZP206" s="506" t="s">
        <v>345</v>
      </c>
      <c r="OZQ206" s="506" t="s">
        <v>345</v>
      </c>
      <c r="OZR206" s="506" t="s">
        <v>345</v>
      </c>
      <c r="OZS206" s="506" t="s">
        <v>345</v>
      </c>
      <c r="OZT206" s="506" t="s">
        <v>345</v>
      </c>
      <c r="OZU206" s="506" t="s">
        <v>345</v>
      </c>
      <c r="OZV206" s="506" t="s">
        <v>345</v>
      </c>
      <c r="OZW206" s="506" t="s">
        <v>345</v>
      </c>
      <c r="OZX206" s="506" t="s">
        <v>345</v>
      </c>
      <c r="OZY206" s="506" t="s">
        <v>345</v>
      </c>
      <c r="OZZ206" s="506" t="s">
        <v>345</v>
      </c>
      <c r="PAA206" s="506" t="s">
        <v>345</v>
      </c>
      <c r="PAB206" s="506" t="s">
        <v>345</v>
      </c>
      <c r="PAC206" s="506" t="s">
        <v>345</v>
      </c>
      <c r="PAD206" s="506" t="s">
        <v>345</v>
      </c>
      <c r="PAE206" s="506" t="s">
        <v>345</v>
      </c>
      <c r="PAF206" s="506" t="s">
        <v>345</v>
      </c>
      <c r="PAG206" s="506" t="s">
        <v>345</v>
      </c>
      <c r="PAH206" s="506" t="s">
        <v>345</v>
      </c>
      <c r="PAI206" s="506" t="s">
        <v>345</v>
      </c>
      <c r="PAJ206" s="506" t="s">
        <v>345</v>
      </c>
      <c r="PAK206" s="506" t="s">
        <v>345</v>
      </c>
      <c r="PAL206" s="506" t="s">
        <v>345</v>
      </c>
      <c r="PAM206" s="506" t="s">
        <v>345</v>
      </c>
      <c r="PAN206" s="506" t="s">
        <v>345</v>
      </c>
      <c r="PAO206" s="506" t="s">
        <v>345</v>
      </c>
      <c r="PAP206" s="506" t="s">
        <v>345</v>
      </c>
      <c r="PAQ206" s="506" t="s">
        <v>345</v>
      </c>
      <c r="PAR206" s="506" t="s">
        <v>345</v>
      </c>
      <c r="PAS206" s="506" t="s">
        <v>345</v>
      </c>
      <c r="PAT206" s="506" t="s">
        <v>345</v>
      </c>
      <c r="PAU206" s="506" t="s">
        <v>345</v>
      </c>
      <c r="PAV206" s="506" t="s">
        <v>345</v>
      </c>
      <c r="PAW206" s="506" t="s">
        <v>345</v>
      </c>
      <c r="PAX206" s="506" t="s">
        <v>345</v>
      </c>
      <c r="PAY206" s="506" t="s">
        <v>345</v>
      </c>
      <c r="PAZ206" s="506" t="s">
        <v>345</v>
      </c>
      <c r="PBA206" s="506" t="s">
        <v>345</v>
      </c>
      <c r="PBB206" s="506" t="s">
        <v>345</v>
      </c>
      <c r="PBC206" s="506" t="s">
        <v>345</v>
      </c>
      <c r="PBD206" s="506" t="s">
        <v>345</v>
      </c>
      <c r="PBE206" s="506" t="s">
        <v>345</v>
      </c>
      <c r="PBF206" s="506" t="s">
        <v>345</v>
      </c>
      <c r="PBG206" s="506" t="s">
        <v>345</v>
      </c>
      <c r="PBH206" s="506" t="s">
        <v>345</v>
      </c>
      <c r="PBI206" s="506" t="s">
        <v>345</v>
      </c>
      <c r="PBJ206" s="506" t="s">
        <v>345</v>
      </c>
      <c r="PBK206" s="506" t="s">
        <v>345</v>
      </c>
      <c r="PBL206" s="506" t="s">
        <v>345</v>
      </c>
      <c r="PBM206" s="506" t="s">
        <v>345</v>
      </c>
      <c r="PBN206" s="506" t="s">
        <v>345</v>
      </c>
      <c r="PBO206" s="506" t="s">
        <v>345</v>
      </c>
      <c r="PBP206" s="506" t="s">
        <v>345</v>
      </c>
      <c r="PBQ206" s="506" t="s">
        <v>345</v>
      </c>
      <c r="PBR206" s="506" t="s">
        <v>345</v>
      </c>
      <c r="PBS206" s="506" t="s">
        <v>345</v>
      </c>
      <c r="PBT206" s="506" t="s">
        <v>345</v>
      </c>
      <c r="PBU206" s="506" t="s">
        <v>345</v>
      </c>
      <c r="PBV206" s="506" t="s">
        <v>345</v>
      </c>
      <c r="PBW206" s="506" t="s">
        <v>345</v>
      </c>
      <c r="PBX206" s="506" t="s">
        <v>345</v>
      </c>
      <c r="PBY206" s="506" t="s">
        <v>345</v>
      </c>
      <c r="PBZ206" s="506" t="s">
        <v>345</v>
      </c>
      <c r="PCA206" s="506" t="s">
        <v>345</v>
      </c>
      <c r="PCB206" s="506" t="s">
        <v>345</v>
      </c>
      <c r="PCC206" s="506" t="s">
        <v>345</v>
      </c>
      <c r="PCD206" s="506" t="s">
        <v>345</v>
      </c>
      <c r="PCE206" s="506" t="s">
        <v>345</v>
      </c>
      <c r="PCF206" s="506" t="s">
        <v>345</v>
      </c>
      <c r="PCG206" s="506" t="s">
        <v>345</v>
      </c>
      <c r="PCH206" s="506" t="s">
        <v>345</v>
      </c>
      <c r="PCI206" s="506" t="s">
        <v>345</v>
      </c>
      <c r="PCJ206" s="506" t="s">
        <v>345</v>
      </c>
      <c r="PCK206" s="506" t="s">
        <v>345</v>
      </c>
      <c r="PCL206" s="506" t="s">
        <v>345</v>
      </c>
      <c r="PCM206" s="506" t="s">
        <v>345</v>
      </c>
      <c r="PCN206" s="506" t="s">
        <v>345</v>
      </c>
      <c r="PCO206" s="506" t="s">
        <v>345</v>
      </c>
      <c r="PCP206" s="506" t="s">
        <v>345</v>
      </c>
      <c r="PCQ206" s="506" t="s">
        <v>345</v>
      </c>
      <c r="PCR206" s="506" t="s">
        <v>345</v>
      </c>
      <c r="PCS206" s="506" t="s">
        <v>345</v>
      </c>
      <c r="PCT206" s="506" t="s">
        <v>345</v>
      </c>
      <c r="PCU206" s="506" t="s">
        <v>345</v>
      </c>
      <c r="PCV206" s="506" t="s">
        <v>345</v>
      </c>
      <c r="PCW206" s="506" t="s">
        <v>345</v>
      </c>
      <c r="PCX206" s="506" t="s">
        <v>345</v>
      </c>
      <c r="PCY206" s="506" t="s">
        <v>345</v>
      </c>
      <c r="PCZ206" s="506" t="s">
        <v>345</v>
      </c>
      <c r="PDA206" s="506" t="s">
        <v>345</v>
      </c>
      <c r="PDB206" s="506" t="s">
        <v>345</v>
      </c>
      <c r="PDC206" s="506" t="s">
        <v>345</v>
      </c>
      <c r="PDD206" s="506" t="s">
        <v>345</v>
      </c>
      <c r="PDE206" s="506" t="s">
        <v>345</v>
      </c>
      <c r="PDF206" s="506" t="s">
        <v>345</v>
      </c>
      <c r="PDG206" s="506" t="s">
        <v>345</v>
      </c>
      <c r="PDH206" s="506" t="s">
        <v>345</v>
      </c>
      <c r="PDI206" s="506" t="s">
        <v>345</v>
      </c>
      <c r="PDJ206" s="506" t="s">
        <v>345</v>
      </c>
      <c r="PDK206" s="506" t="s">
        <v>345</v>
      </c>
      <c r="PDL206" s="506" t="s">
        <v>345</v>
      </c>
      <c r="PDM206" s="506" t="s">
        <v>345</v>
      </c>
      <c r="PDN206" s="506" t="s">
        <v>345</v>
      </c>
      <c r="PDO206" s="506" t="s">
        <v>345</v>
      </c>
      <c r="PDP206" s="506" t="s">
        <v>345</v>
      </c>
      <c r="PDQ206" s="506" t="s">
        <v>345</v>
      </c>
      <c r="PDR206" s="506" t="s">
        <v>345</v>
      </c>
      <c r="PDS206" s="506" t="s">
        <v>345</v>
      </c>
      <c r="PDT206" s="506" t="s">
        <v>345</v>
      </c>
      <c r="PDU206" s="506" t="s">
        <v>345</v>
      </c>
      <c r="PDV206" s="506" t="s">
        <v>345</v>
      </c>
      <c r="PDW206" s="506" t="s">
        <v>345</v>
      </c>
      <c r="PDX206" s="506" t="s">
        <v>345</v>
      </c>
      <c r="PDY206" s="506" t="s">
        <v>345</v>
      </c>
      <c r="PDZ206" s="506" t="s">
        <v>345</v>
      </c>
      <c r="PEA206" s="506" t="s">
        <v>345</v>
      </c>
      <c r="PEB206" s="506" t="s">
        <v>345</v>
      </c>
      <c r="PEC206" s="506" t="s">
        <v>345</v>
      </c>
      <c r="PED206" s="506" t="s">
        <v>345</v>
      </c>
      <c r="PEE206" s="506" t="s">
        <v>345</v>
      </c>
      <c r="PEF206" s="506" t="s">
        <v>345</v>
      </c>
      <c r="PEG206" s="506" t="s">
        <v>345</v>
      </c>
      <c r="PEH206" s="506" t="s">
        <v>345</v>
      </c>
      <c r="PEI206" s="506" t="s">
        <v>345</v>
      </c>
      <c r="PEJ206" s="506" t="s">
        <v>345</v>
      </c>
      <c r="PEK206" s="506" t="s">
        <v>345</v>
      </c>
      <c r="PEL206" s="506" t="s">
        <v>345</v>
      </c>
      <c r="PEM206" s="506" t="s">
        <v>345</v>
      </c>
      <c r="PEN206" s="506" t="s">
        <v>345</v>
      </c>
      <c r="PEO206" s="506" t="s">
        <v>345</v>
      </c>
      <c r="PEP206" s="506" t="s">
        <v>345</v>
      </c>
      <c r="PEQ206" s="506" t="s">
        <v>345</v>
      </c>
      <c r="PER206" s="506" t="s">
        <v>345</v>
      </c>
      <c r="PES206" s="506" t="s">
        <v>345</v>
      </c>
      <c r="PET206" s="506" t="s">
        <v>345</v>
      </c>
      <c r="PEU206" s="506" t="s">
        <v>345</v>
      </c>
      <c r="PEV206" s="506" t="s">
        <v>345</v>
      </c>
      <c r="PEW206" s="506" t="s">
        <v>345</v>
      </c>
      <c r="PEX206" s="506" t="s">
        <v>345</v>
      </c>
      <c r="PEY206" s="506" t="s">
        <v>345</v>
      </c>
      <c r="PEZ206" s="506" t="s">
        <v>345</v>
      </c>
      <c r="PFA206" s="506" t="s">
        <v>345</v>
      </c>
      <c r="PFB206" s="506" t="s">
        <v>345</v>
      </c>
      <c r="PFC206" s="506" t="s">
        <v>345</v>
      </c>
      <c r="PFD206" s="506" t="s">
        <v>345</v>
      </c>
      <c r="PFE206" s="506" t="s">
        <v>345</v>
      </c>
      <c r="PFF206" s="506" t="s">
        <v>345</v>
      </c>
      <c r="PFG206" s="506" t="s">
        <v>345</v>
      </c>
      <c r="PFH206" s="506" t="s">
        <v>345</v>
      </c>
      <c r="PFI206" s="506" t="s">
        <v>345</v>
      </c>
      <c r="PFJ206" s="506" t="s">
        <v>345</v>
      </c>
      <c r="PFK206" s="506" t="s">
        <v>345</v>
      </c>
      <c r="PFL206" s="506" t="s">
        <v>345</v>
      </c>
      <c r="PFM206" s="506" t="s">
        <v>345</v>
      </c>
      <c r="PFN206" s="506" t="s">
        <v>345</v>
      </c>
      <c r="PFO206" s="506" t="s">
        <v>345</v>
      </c>
      <c r="PFP206" s="506" t="s">
        <v>345</v>
      </c>
      <c r="PFQ206" s="506" t="s">
        <v>345</v>
      </c>
      <c r="PFR206" s="506" t="s">
        <v>345</v>
      </c>
      <c r="PFS206" s="506" t="s">
        <v>345</v>
      </c>
      <c r="PFT206" s="506" t="s">
        <v>345</v>
      </c>
      <c r="PFU206" s="506" t="s">
        <v>345</v>
      </c>
      <c r="PFV206" s="506" t="s">
        <v>345</v>
      </c>
      <c r="PFW206" s="506" t="s">
        <v>345</v>
      </c>
      <c r="PFX206" s="506" t="s">
        <v>345</v>
      </c>
      <c r="PFY206" s="506" t="s">
        <v>345</v>
      </c>
      <c r="PFZ206" s="506" t="s">
        <v>345</v>
      </c>
      <c r="PGA206" s="506" t="s">
        <v>345</v>
      </c>
      <c r="PGB206" s="506" t="s">
        <v>345</v>
      </c>
      <c r="PGC206" s="506" t="s">
        <v>345</v>
      </c>
      <c r="PGD206" s="506" t="s">
        <v>345</v>
      </c>
      <c r="PGE206" s="506" t="s">
        <v>345</v>
      </c>
      <c r="PGF206" s="506" t="s">
        <v>345</v>
      </c>
      <c r="PGG206" s="506" t="s">
        <v>345</v>
      </c>
      <c r="PGH206" s="506" t="s">
        <v>345</v>
      </c>
      <c r="PGI206" s="506" t="s">
        <v>345</v>
      </c>
      <c r="PGJ206" s="506" t="s">
        <v>345</v>
      </c>
      <c r="PGK206" s="506" t="s">
        <v>345</v>
      </c>
      <c r="PGL206" s="506" t="s">
        <v>345</v>
      </c>
      <c r="PGM206" s="506" t="s">
        <v>345</v>
      </c>
      <c r="PGN206" s="506" t="s">
        <v>345</v>
      </c>
      <c r="PGO206" s="506" t="s">
        <v>345</v>
      </c>
      <c r="PGP206" s="506" t="s">
        <v>345</v>
      </c>
      <c r="PGQ206" s="506" t="s">
        <v>345</v>
      </c>
      <c r="PGR206" s="506" t="s">
        <v>345</v>
      </c>
      <c r="PGS206" s="506" t="s">
        <v>345</v>
      </c>
      <c r="PGT206" s="506" t="s">
        <v>345</v>
      </c>
      <c r="PGU206" s="506" t="s">
        <v>345</v>
      </c>
      <c r="PGV206" s="506" t="s">
        <v>345</v>
      </c>
      <c r="PGW206" s="506" t="s">
        <v>345</v>
      </c>
      <c r="PGX206" s="506" t="s">
        <v>345</v>
      </c>
      <c r="PGY206" s="506" t="s">
        <v>345</v>
      </c>
      <c r="PGZ206" s="506" t="s">
        <v>345</v>
      </c>
      <c r="PHA206" s="506" t="s">
        <v>345</v>
      </c>
      <c r="PHB206" s="506" t="s">
        <v>345</v>
      </c>
      <c r="PHC206" s="506" t="s">
        <v>345</v>
      </c>
      <c r="PHD206" s="506" t="s">
        <v>345</v>
      </c>
      <c r="PHE206" s="506" t="s">
        <v>345</v>
      </c>
      <c r="PHF206" s="506" t="s">
        <v>345</v>
      </c>
      <c r="PHG206" s="506" t="s">
        <v>345</v>
      </c>
      <c r="PHH206" s="506" t="s">
        <v>345</v>
      </c>
      <c r="PHI206" s="506" t="s">
        <v>345</v>
      </c>
      <c r="PHJ206" s="506" t="s">
        <v>345</v>
      </c>
      <c r="PHK206" s="506" t="s">
        <v>345</v>
      </c>
      <c r="PHL206" s="506" t="s">
        <v>345</v>
      </c>
      <c r="PHM206" s="506" t="s">
        <v>345</v>
      </c>
      <c r="PHN206" s="506" t="s">
        <v>345</v>
      </c>
      <c r="PHO206" s="506" t="s">
        <v>345</v>
      </c>
      <c r="PHP206" s="506" t="s">
        <v>345</v>
      </c>
      <c r="PHQ206" s="506" t="s">
        <v>345</v>
      </c>
      <c r="PHR206" s="506" t="s">
        <v>345</v>
      </c>
      <c r="PHS206" s="506" t="s">
        <v>345</v>
      </c>
      <c r="PHT206" s="506" t="s">
        <v>345</v>
      </c>
      <c r="PHU206" s="506" t="s">
        <v>345</v>
      </c>
      <c r="PHV206" s="506" t="s">
        <v>345</v>
      </c>
      <c r="PHW206" s="506" t="s">
        <v>345</v>
      </c>
      <c r="PHX206" s="506" t="s">
        <v>345</v>
      </c>
      <c r="PHY206" s="506" t="s">
        <v>345</v>
      </c>
      <c r="PHZ206" s="506" t="s">
        <v>345</v>
      </c>
      <c r="PIA206" s="506" t="s">
        <v>345</v>
      </c>
      <c r="PIB206" s="506" t="s">
        <v>345</v>
      </c>
      <c r="PIC206" s="506" t="s">
        <v>345</v>
      </c>
      <c r="PID206" s="506" t="s">
        <v>345</v>
      </c>
      <c r="PIE206" s="506" t="s">
        <v>345</v>
      </c>
      <c r="PIF206" s="506" t="s">
        <v>345</v>
      </c>
      <c r="PIG206" s="506" t="s">
        <v>345</v>
      </c>
      <c r="PIH206" s="506" t="s">
        <v>345</v>
      </c>
      <c r="PII206" s="506" t="s">
        <v>345</v>
      </c>
      <c r="PIJ206" s="506" t="s">
        <v>345</v>
      </c>
      <c r="PIK206" s="506" t="s">
        <v>345</v>
      </c>
      <c r="PIL206" s="506" t="s">
        <v>345</v>
      </c>
      <c r="PIM206" s="506" t="s">
        <v>345</v>
      </c>
      <c r="PIN206" s="506" t="s">
        <v>345</v>
      </c>
      <c r="PIO206" s="506" t="s">
        <v>345</v>
      </c>
      <c r="PIP206" s="506" t="s">
        <v>345</v>
      </c>
      <c r="PIQ206" s="506" t="s">
        <v>345</v>
      </c>
      <c r="PIR206" s="506" t="s">
        <v>345</v>
      </c>
      <c r="PIS206" s="506" t="s">
        <v>345</v>
      </c>
      <c r="PIT206" s="506" t="s">
        <v>345</v>
      </c>
      <c r="PIU206" s="506" t="s">
        <v>345</v>
      </c>
      <c r="PIV206" s="506" t="s">
        <v>345</v>
      </c>
      <c r="PIW206" s="506" t="s">
        <v>345</v>
      </c>
      <c r="PIX206" s="506" t="s">
        <v>345</v>
      </c>
      <c r="PIY206" s="506" t="s">
        <v>345</v>
      </c>
      <c r="PIZ206" s="506" t="s">
        <v>345</v>
      </c>
      <c r="PJA206" s="506" t="s">
        <v>345</v>
      </c>
      <c r="PJB206" s="506" t="s">
        <v>345</v>
      </c>
      <c r="PJC206" s="506" t="s">
        <v>345</v>
      </c>
      <c r="PJD206" s="506" t="s">
        <v>345</v>
      </c>
      <c r="PJE206" s="506" t="s">
        <v>345</v>
      </c>
      <c r="PJF206" s="506" t="s">
        <v>345</v>
      </c>
      <c r="PJG206" s="506" t="s">
        <v>345</v>
      </c>
      <c r="PJH206" s="506" t="s">
        <v>345</v>
      </c>
      <c r="PJI206" s="506" t="s">
        <v>345</v>
      </c>
      <c r="PJJ206" s="506" t="s">
        <v>345</v>
      </c>
      <c r="PJK206" s="506" t="s">
        <v>345</v>
      </c>
      <c r="PJL206" s="506" t="s">
        <v>345</v>
      </c>
      <c r="PJM206" s="506" t="s">
        <v>345</v>
      </c>
      <c r="PJN206" s="506" t="s">
        <v>345</v>
      </c>
      <c r="PJO206" s="506" t="s">
        <v>345</v>
      </c>
      <c r="PJP206" s="506" t="s">
        <v>345</v>
      </c>
      <c r="PJQ206" s="506" t="s">
        <v>345</v>
      </c>
      <c r="PJR206" s="506" t="s">
        <v>345</v>
      </c>
      <c r="PJS206" s="506" t="s">
        <v>345</v>
      </c>
      <c r="PJT206" s="506" t="s">
        <v>345</v>
      </c>
      <c r="PJU206" s="506" t="s">
        <v>345</v>
      </c>
      <c r="PJV206" s="506" t="s">
        <v>345</v>
      </c>
      <c r="PJW206" s="506" t="s">
        <v>345</v>
      </c>
      <c r="PJX206" s="506" t="s">
        <v>345</v>
      </c>
      <c r="PJY206" s="506" t="s">
        <v>345</v>
      </c>
      <c r="PJZ206" s="506" t="s">
        <v>345</v>
      </c>
      <c r="PKA206" s="506" t="s">
        <v>345</v>
      </c>
      <c r="PKB206" s="506" t="s">
        <v>345</v>
      </c>
      <c r="PKC206" s="506" t="s">
        <v>345</v>
      </c>
      <c r="PKD206" s="506" t="s">
        <v>345</v>
      </c>
      <c r="PKE206" s="506" t="s">
        <v>345</v>
      </c>
      <c r="PKF206" s="506" t="s">
        <v>345</v>
      </c>
      <c r="PKG206" s="506" t="s">
        <v>345</v>
      </c>
      <c r="PKH206" s="506" t="s">
        <v>345</v>
      </c>
      <c r="PKI206" s="506" t="s">
        <v>345</v>
      </c>
      <c r="PKJ206" s="506" t="s">
        <v>345</v>
      </c>
      <c r="PKK206" s="506" t="s">
        <v>345</v>
      </c>
      <c r="PKL206" s="506" t="s">
        <v>345</v>
      </c>
      <c r="PKM206" s="506" t="s">
        <v>345</v>
      </c>
      <c r="PKN206" s="506" t="s">
        <v>345</v>
      </c>
      <c r="PKO206" s="506" t="s">
        <v>345</v>
      </c>
      <c r="PKP206" s="506" t="s">
        <v>345</v>
      </c>
      <c r="PKQ206" s="506" t="s">
        <v>345</v>
      </c>
      <c r="PKR206" s="506" t="s">
        <v>345</v>
      </c>
      <c r="PKS206" s="506" t="s">
        <v>345</v>
      </c>
      <c r="PKT206" s="506" t="s">
        <v>345</v>
      </c>
      <c r="PKU206" s="506" t="s">
        <v>345</v>
      </c>
      <c r="PKV206" s="506" t="s">
        <v>345</v>
      </c>
      <c r="PKW206" s="506" t="s">
        <v>345</v>
      </c>
      <c r="PKX206" s="506" t="s">
        <v>345</v>
      </c>
      <c r="PKY206" s="506" t="s">
        <v>345</v>
      </c>
      <c r="PKZ206" s="506" t="s">
        <v>345</v>
      </c>
      <c r="PLA206" s="506" t="s">
        <v>345</v>
      </c>
      <c r="PLB206" s="506" t="s">
        <v>345</v>
      </c>
      <c r="PLC206" s="506" t="s">
        <v>345</v>
      </c>
      <c r="PLD206" s="506" t="s">
        <v>345</v>
      </c>
      <c r="PLE206" s="506" t="s">
        <v>345</v>
      </c>
      <c r="PLF206" s="506" t="s">
        <v>345</v>
      </c>
      <c r="PLG206" s="506" t="s">
        <v>345</v>
      </c>
      <c r="PLH206" s="506" t="s">
        <v>345</v>
      </c>
      <c r="PLI206" s="506" t="s">
        <v>345</v>
      </c>
      <c r="PLJ206" s="506" t="s">
        <v>345</v>
      </c>
      <c r="PLK206" s="506" t="s">
        <v>345</v>
      </c>
      <c r="PLL206" s="506" t="s">
        <v>345</v>
      </c>
      <c r="PLM206" s="506" t="s">
        <v>345</v>
      </c>
      <c r="PLN206" s="506" t="s">
        <v>345</v>
      </c>
      <c r="PLO206" s="506" t="s">
        <v>345</v>
      </c>
      <c r="PLP206" s="506" t="s">
        <v>345</v>
      </c>
      <c r="PLQ206" s="506" t="s">
        <v>345</v>
      </c>
      <c r="PLR206" s="506" t="s">
        <v>345</v>
      </c>
      <c r="PLS206" s="506" t="s">
        <v>345</v>
      </c>
      <c r="PLT206" s="506" t="s">
        <v>345</v>
      </c>
      <c r="PLU206" s="506" t="s">
        <v>345</v>
      </c>
      <c r="PLV206" s="506" t="s">
        <v>345</v>
      </c>
      <c r="PLW206" s="506" t="s">
        <v>345</v>
      </c>
      <c r="PLX206" s="506" t="s">
        <v>345</v>
      </c>
      <c r="PLY206" s="506" t="s">
        <v>345</v>
      </c>
      <c r="PLZ206" s="506" t="s">
        <v>345</v>
      </c>
      <c r="PMA206" s="506" t="s">
        <v>345</v>
      </c>
      <c r="PMB206" s="506" t="s">
        <v>345</v>
      </c>
      <c r="PMC206" s="506" t="s">
        <v>345</v>
      </c>
      <c r="PMD206" s="506" t="s">
        <v>345</v>
      </c>
      <c r="PME206" s="506" t="s">
        <v>345</v>
      </c>
      <c r="PMF206" s="506" t="s">
        <v>345</v>
      </c>
      <c r="PMG206" s="506" t="s">
        <v>345</v>
      </c>
      <c r="PMH206" s="506" t="s">
        <v>345</v>
      </c>
      <c r="PMI206" s="506" t="s">
        <v>345</v>
      </c>
      <c r="PMJ206" s="506" t="s">
        <v>345</v>
      </c>
      <c r="PMK206" s="506" t="s">
        <v>345</v>
      </c>
      <c r="PML206" s="506" t="s">
        <v>345</v>
      </c>
      <c r="PMM206" s="506" t="s">
        <v>345</v>
      </c>
      <c r="PMN206" s="506" t="s">
        <v>345</v>
      </c>
      <c r="PMO206" s="506" t="s">
        <v>345</v>
      </c>
      <c r="PMP206" s="506" t="s">
        <v>345</v>
      </c>
      <c r="PMQ206" s="506" t="s">
        <v>345</v>
      </c>
      <c r="PMR206" s="506" t="s">
        <v>345</v>
      </c>
      <c r="PMS206" s="506" t="s">
        <v>345</v>
      </c>
      <c r="PMT206" s="506" t="s">
        <v>345</v>
      </c>
      <c r="PMU206" s="506" t="s">
        <v>345</v>
      </c>
      <c r="PMV206" s="506" t="s">
        <v>345</v>
      </c>
      <c r="PMW206" s="506" t="s">
        <v>345</v>
      </c>
      <c r="PMX206" s="506" t="s">
        <v>345</v>
      </c>
      <c r="PMY206" s="506" t="s">
        <v>345</v>
      </c>
      <c r="PMZ206" s="506" t="s">
        <v>345</v>
      </c>
      <c r="PNA206" s="506" t="s">
        <v>345</v>
      </c>
      <c r="PNB206" s="506" t="s">
        <v>345</v>
      </c>
      <c r="PNC206" s="506" t="s">
        <v>345</v>
      </c>
      <c r="PND206" s="506" t="s">
        <v>345</v>
      </c>
      <c r="PNE206" s="506" t="s">
        <v>345</v>
      </c>
      <c r="PNF206" s="506" t="s">
        <v>345</v>
      </c>
      <c r="PNG206" s="506" t="s">
        <v>345</v>
      </c>
      <c r="PNH206" s="506" t="s">
        <v>345</v>
      </c>
      <c r="PNI206" s="506" t="s">
        <v>345</v>
      </c>
      <c r="PNJ206" s="506" t="s">
        <v>345</v>
      </c>
      <c r="PNK206" s="506" t="s">
        <v>345</v>
      </c>
      <c r="PNL206" s="506" t="s">
        <v>345</v>
      </c>
      <c r="PNM206" s="506" t="s">
        <v>345</v>
      </c>
      <c r="PNN206" s="506" t="s">
        <v>345</v>
      </c>
      <c r="PNO206" s="506" t="s">
        <v>345</v>
      </c>
      <c r="PNP206" s="506" t="s">
        <v>345</v>
      </c>
      <c r="PNQ206" s="506" t="s">
        <v>345</v>
      </c>
      <c r="PNR206" s="506" t="s">
        <v>345</v>
      </c>
      <c r="PNS206" s="506" t="s">
        <v>345</v>
      </c>
      <c r="PNT206" s="506" t="s">
        <v>345</v>
      </c>
      <c r="PNU206" s="506" t="s">
        <v>345</v>
      </c>
      <c r="PNV206" s="506" t="s">
        <v>345</v>
      </c>
      <c r="PNW206" s="506" t="s">
        <v>345</v>
      </c>
      <c r="PNX206" s="506" t="s">
        <v>345</v>
      </c>
      <c r="PNY206" s="506" t="s">
        <v>345</v>
      </c>
      <c r="PNZ206" s="506" t="s">
        <v>345</v>
      </c>
      <c r="POA206" s="506" t="s">
        <v>345</v>
      </c>
      <c r="POB206" s="506" t="s">
        <v>345</v>
      </c>
      <c r="POC206" s="506" t="s">
        <v>345</v>
      </c>
      <c r="POD206" s="506" t="s">
        <v>345</v>
      </c>
      <c r="POE206" s="506" t="s">
        <v>345</v>
      </c>
      <c r="POF206" s="506" t="s">
        <v>345</v>
      </c>
      <c r="POG206" s="506" t="s">
        <v>345</v>
      </c>
      <c r="POH206" s="506" t="s">
        <v>345</v>
      </c>
      <c r="POI206" s="506" t="s">
        <v>345</v>
      </c>
      <c r="POJ206" s="506" t="s">
        <v>345</v>
      </c>
      <c r="POK206" s="506" t="s">
        <v>345</v>
      </c>
      <c r="POL206" s="506" t="s">
        <v>345</v>
      </c>
      <c r="POM206" s="506" t="s">
        <v>345</v>
      </c>
      <c r="PON206" s="506" t="s">
        <v>345</v>
      </c>
      <c r="POO206" s="506" t="s">
        <v>345</v>
      </c>
      <c r="POP206" s="506" t="s">
        <v>345</v>
      </c>
      <c r="POQ206" s="506" t="s">
        <v>345</v>
      </c>
      <c r="POR206" s="506" t="s">
        <v>345</v>
      </c>
      <c r="POS206" s="506" t="s">
        <v>345</v>
      </c>
      <c r="POT206" s="506" t="s">
        <v>345</v>
      </c>
      <c r="POU206" s="506" t="s">
        <v>345</v>
      </c>
      <c r="POV206" s="506" t="s">
        <v>345</v>
      </c>
      <c r="POW206" s="506" t="s">
        <v>345</v>
      </c>
      <c r="POX206" s="506" t="s">
        <v>345</v>
      </c>
      <c r="POY206" s="506" t="s">
        <v>345</v>
      </c>
      <c r="POZ206" s="506" t="s">
        <v>345</v>
      </c>
      <c r="PPA206" s="506" t="s">
        <v>345</v>
      </c>
      <c r="PPB206" s="506" t="s">
        <v>345</v>
      </c>
      <c r="PPC206" s="506" t="s">
        <v>345</v>
      </c>
      <c r="PPD206" s="506" t="s">
        <v>345</v>
      </c>
      <c r="PPE206" s="506" t="s">
        <v>345</v>
      </c>
      <c r="PPF206" s="506" t="s">
        <v>345</v>
      </c>
      <c r="PPG206" s="506" t="s">
        <v>345</v>
      </c>
      <c r="PPH206" s="506" t="s">
        <v>345</v>
      </c>
      <c r="PPI206" s="506" t="s">
        <v>345</v>
      </c>
      <c r="PPJ206" s="506" t="s">
        <v>345</v>
      </c>
      <c r="PPK206" s="506" t="s">
        <v>345</v>
      </c>
      <c r="PPL206" s="506" t="s">
        <v>345</v>
      </c>
      <c r="PPM206" s="506" t="s">
        <v>345</v>
      </c>
      <c r="PPN206" s="506" t="s">
        <v>345</v>
      </c>
      <c r="PPO206" s="506" t="s">
        <v>345</v>
      </c>
      <c r="PPP206" s="506" t="s">
        <v>345</v>
      </c>
      <c r="PPQ206" s="506" t="s">
        <v>345</v>
      </c>
      <c r="PPR206" s="506" t="s">
        <v>345</v>
      </c>
      <c r="PPS206" s="506" t="s">
        <v>345</v>
      </c>
      <c r="PPT206" s="506" t="s">
        <v>345</v>
      </c>
      <c r="PPU206" s="506" t="s">
        <v>345</v>
      </c>
      <c r="PPV206" s="506" t="s">
        <v>345</v>
      </c>
      <c r="PPW206" s="506" t="s">
        <v>345</v>
      </c>
      <c r="PPX206" s="506" t="s">
        <v>345</v>
      </c>
      <c r="PPY206" s="506" t="s">
        <v>345</v>
      </c>
      <c r="PPZ206" s="506" t="s">
        <v>345</v>
      </c>
      <c r="PQA206" s="506" t="s">
        <v>345</v>
      </c>
      <c r="PQB206" s="506" t="s">
        <v>345</v>
      </c>
      <c r="PQC206" s="506" t="s">
        <v>345</v>
      </c>
      <c r="PQD206" s="506" t="s">
        <v>345</v>
      </c>
      <c r="PQE206" s="506" t="s">
        <v>345</v>
      </c>
      <c r="PQF206" s="506" t="s">
        <v>345</v>
      </c>
      <c r="PQG206" s="506" t="s">
        <v>345</v>
      </c>
      <c r="PQH206" s="506" t="s">
        <v>345</v>
      </c>
      <c r="PQI206" s="506" t="s">
        <v>345</v>
      </c>
      <c r="PQJ206" s="506" t="s">
        <v>345</v>
      </c>
      <c r="PQK206" s="506" t="s">
        <v>345</v>
      </c>
      <c r="PQL206" s="506" t="s">
        <v>345</v>
      </c>
      <c r="PQM206" s="506" t="s">
        <v>345</v>
      </c>
      <c r="PQN206" s="506" t="s">
        <v>345</v>
      </c>
      <c r="PQO206" s="506" t="s">
        <v>345</v>
      </c>
      <c r="PQP206" s="506" t="s">
        <v>345</v>
      </c>
      <c r="PQQ206" s="506" t="s">
        <v>345</v>
      </c>
      <c r="PQR206" s="506" t="s">
        <v>345</v>
      </c>
      <c r="PQS206" s="506" t="s">
        <v>345</v>
      </c>
      <c r="PQT206" s="506" t="s">
        <v>345</v>
      </c>
      <c r="PQU206" s="506" t="s">
        <v>345</v>
      </c>
      <c r="PQV206" s="506" t="s">
        <v>345</v>
      </c>
      <c r="PQW206" s="506" t="s">
        <v>345</v>
      </c>
      <c r="PQX206" s="506" t="s">
        <v>345</v>
      </c>
      <c r="PQY206" s="506" t="s">
        <v>345</v>
      </c>
      <c r="PQZ206" s="506" t="s">
        <v>345</v>
      </c>
      <c r="PRA206" s="506" t="s">
        <v>345</v>
      </c>
      <c r="PRB206" s="506" t="s">
        <v>345</v>
      </c>
      <c r="PRC206" s="506" t="s">
        <v>345</v>
      </c>
      <c r="PRD206" s="506" t="s">
        <v>345</v>
      </c>
      <c r="PRE206" s="506" t="s">
        <v>345</v>
      </c>
      <c r="PRF206" s="506" t="s">
        <v>345</v>
      </c>
      <c r="PRG206" s="506" t="s">
        <v>345</v>
      </c>
      <c r="PRH206" s="506" t="s">
        <v>345</v>
      </c>
      <c r="PRI206" s="506" t="s">
        <v>345</v>
      </c>
      <c r="PRJ206" s="506" t="s">
        <v>345</v>
      </c>
      <c r="PRK206" s="506" t="s">
        <v>345</v>
      </c>
      <c r="PRL206" s="506" t="s">
        <v>345</v>
      </c>
      <c r="PRM206" s="506" t="s">
        <v>345</v>
      </c>
      <c r="PRN206" s="506" t="s">
        <v>345</v>
      </c>
      <c r="PRO206" s="506" t="s">
        <v>345</v>
      </c>
      <c r="PRP206" s="506" t="s">
        <v>345</v>
      </c>
      <c r="PRQ206" s="506" t="s">
        <v>345</v>
      </c>
      <c r="PRR206" s="506" t="s">
        <v>345</v>
      </c>
      <c r="PRS206" s="506" t="s">
        <v>345</v>
      </c>
      <c r="PRT206" s="506" t="s">
        <v>345</v>
      </c>
      <c r="PRU206" s="506" t="s">
        <v>345</v>
      </c>
      <c r="PRV206" s="506" t="s">
        <v>345</v>
      </c>
      <c r="PRW206" s="506" t="s">
        <v>345</v>
      </c>
      <c r="PRX206" s="506" t="s">
        <v>345</v>
      </c>
      <c r="PRY206" s="506" t="s">
        <v>345</v>
      </c>
      <c r="PRZ206" s="506" t="s">
        <v>345</v>
      </c>
      <c r="PSA206" s="506" t="s">
        <v>345</v>
      </c>
      <c r="PSB206" s="506" t="s">
        <v>345</v>
      </c>
      <c r="PSC206" s="506" t="s">
        <v>345</v>
      </c>
      <c r="PSD206" s="506" t="s">
        <v>345</v>
      </c>
      <c r="PSE206" s="506" t="s">
        <v>345</v>
      </c>
      <c r="PSF206" s="506" t="s">
        <v>345</v>
      </c>
      <c r="PSG206" s="506" t="s">
        <v>345</v>
      </c>
      <c r="PSH206" s="506" t="s">
        <v>345</v>
      </c>
      <c r="PSI206" s="506" t="s">
        <v>345</v>
      </c>
      <c r="PSJ206" s="506" t="s">
        <v>345</v>
      </c>
      <c r="PSK206" s="506" t="s">
        <v>345</v>
      </c>
      <c r="PSL206" s="506" t="s">
        <v>345</v>
      </c>
      <c r="PSM206" s="506" t="s">
        <v>345</v>
      </c>
      <c r="PSN206" s="506" t="s">
        <v>345</v>
      </c>
      <c r="PSO206" s="506" t="s">
        <v>345</v>
      </c>
      <c r="PSP206" s="506" t="s">
        <v>345</v>
      </c>
      <c r="PSQ206" s="506" t="s">
        <v>345</v>
      </c>
      <c r="PSR206" s="506" t="s">
        <v>345</v>
      </c>
      <c r="PSS206" s="506" t="s">
        <v>345</v>
      </c>
      <c r="PST206" s="506" t="s">
        <v>345</v>
      </c>
      <c r="PSU206" s="506" t="s">
        <v>345</v>
      </c>
      <c r="PSV206" s="506" t="s">
        <v>345</v>
      </c>
      <c r="PSW206" s="506" t="s">
        <v>345</v>
      </c>
      <c r="PSX206" s="506" t="s">
        <v>345</v>
      </c>
      <c r="PSY206" s="506" t="s">
        <v>345</v>
      </c>
      <c r="PSZ206" s="506" t="s">
        <v>345</v>
      </c>
      <c r="PTA206" s="506" t="s">
        <v>345</v>
      </c>
      <c r="PTB206" s="506" t="s">
        <v>345</v>
      </c>
      <c r="PTC206" s="506" t="s">
        <v>345</v>
      </c>
      <c r="PTD206" s="506" t="s">
        <v>345</v>
      </c>
      <c r="PTE206" s="506" t="s">
        <v>345</v>
      </c>
      <c r="PTF206" s="506" t="s">
        <v>345</v>
      </c>
      <c r="PTG206" s="506" t="s">
        <v>345</v>
      </c>
      <c r="PTH206" s="506" t="s">
        <v>345</v>
      </c>
      <c r="PTI206" s="506" t="s">
        <v>345</v>
      </c>
      <c r="PTJ206" s="506" t="s">
        <v>345</v>
      </c>
      <c r="PTK206" s="506" t="s">
        <v>345</v>
      </c>
      <c r="PTL206" s="506" t="s">
        <v>345</v>
      </c>
      <c r="PTM206" s="506" t="s">
        <v>345</v>
      </c>
      <c r="PTN206" s="506" t="s">
        <v>345</v>
      </c>
      <c r="PTO206" s="506" t="s">
        <v>345</v>
      </c>
      <c r="PTP206" s="506" t="s">
        <v>345</v>
      </c>
      <c r="PTQ206" s="506" t="s">
        <v>345</v>
      </c>
      <c r="PTR206" s="506" t="s">
        <v>345</v>
      </c>
      <c r="PTS206" s="506" t="s">
        <v>345</v>
      </c>
      <c r="PTT206" s="506" t="s">
        <v>345</v>
      </c>
      <c r="PTU206" s="506" t="s">
        <v>345</v>
      </c>
      <c r="PTV206" s="506" t="s">
        <v>345</v>
      </c>
      <c r="PTW206" s="506" t="s">
        <v>345</v>
      </c>
      <c r="PTX206" s="506" t="s">
        <v>345</v>
      </c>
      <c r="PTY206" s="506" t="s">
        <v>345</v>
      </c>
      <c r="PTZ206" s="506" t="s">
        <v>345</v>
      </c>
      <c r="PUA206" s="506" t="s">
        <v>345</v>
      </c>
      <c r="PUB206" s="506" t="s">
        <v>345</v>
      </c>
      <c r="PUC206" s="506" t="s">
        <v>345</v>
      </c>
      <c r="PUD206" s="506" t="s">
        <v>345</v>
      </c>
      <c r="PUE206" s="506" t="s">
        <v>345</v>
      </c>
      <c r="PUF206" s="506" t="s">
        <v>345</v>
      </c>
      <c r="PUG206" s="506" t="s">
        <v>345</v>
      </c>
      <c r="PUH206" s="506" t="s">
        <v>345</v>
      </c>
      <c r="PUI206" s="506" t="s">
        <v>345</v>
      </c>
      <c r="PUJ206" s="506" t="s">
        <v>345</v>
      </c>
      <c r="PUK206" s="506" t="s">
        <v>345</v>
      </c>
      <c r="PUL206" s="506" t="s">
        <v>345</v>
      </c>
      <c r="PUM206" s="506" t="s">
        <v>345</v>
      </c>
      <c r="PUN206" s="506" t="s">
        <v>345</v>
      </c>
      <c r="PUO206" s="506" t="s">
        <v>345</v>
      </c>
      <c r="PUP206" s="506" t="s">
        <v>345</v>
      </c>
      <c r="PUQ206" s="506" t="s">
        <v>345</v>
      </c>
      <c r="PUR206" s="506" t="s">
        <v>345</v>
      </c>
      <c r="PUS206" s="506" t="s">
        <v>345</v>
      </c>
      <c r="PUT206" s="506" t="s">
        <v>345</v>
      </c>
      <c r="PUU206" s="506" t="s">
        <v>345</v>
      </c>
      <c r="PUV206" s="506" t="s">
        <v>345</v>
      </c>
      <c r="PUW206" s="506" t="s">
        <v>345</v>
      </c>
      <c r="PUX206" s="506" t="s">
        <v>345</v>
      </c>
      <c r="PUY206" s="506" t="s">
        <v>345</v>
      </c>
      <c r="PUZ206" s="506" t="s">
        <v>345</v>
      </c>
      <c r="PVA206" s="506" t="s">
        <v>345</v>
      </c>
      <c r="PVB206" s="506" t="s">
        <v>345</v>
      </c>
      <c r="PVC206" s="506" t="s">
        <v>345</v>
      </c>
      <c r="PVD206" s="506" t="s">
        <v>345</v>
      </c>
      <c r="PVE206" s="506" t="s">
        <v>345</v>
      </c>
      <c r="PVF206" s="506" t="s">
        <v>345</v>
      </c>
      <c r="PVG206" s="506" t="s">
        <v>345</v>
      </c>
      <c r="PVH206" s="506" t="s">
        <v>345</v>
      </c>
      <c r="PVI206" s="506" t="s">
        <v>345</v>
      </c>
      <c r="PVJ206" s="506" t="s">
        <v>345</v>
      </c>
      <c r="PVK206" s="506" t="s">
        <v>345</v>
      </c>
      <c r="PVL206" s="506" t="s">
        <v>345</v>
      </c>
      <c r="PVM206" s="506" t="s">
        <v>345</v>
      </c>
      <c r="PVN206" s="506" t="s">
        <v>345</v>
      </c>
      <c r="PVO206" s="506" t="s">
        <v>345</v>
      </c>
      <c r="PVP206" s="506" t="s">
        <v>345</v>
      </c>
      <c r="PVQ206" s="506" t="s">
        <v>345</v>
      </c>
      <c r="PVR206" s="506" t="s">
        <v>345</v>
      </c>
      <c r="PVS206" s="506" t="s">
        <v>345</v>
      </c>
      <c r="PVT206" s="506" t="s">
        <v>345</v>
      </c>
      <c r="PVU206" s="506" t="s">
        <v>345</v>
      </c>
      <c r="PVV206" s="506" t="s">
        <v>345</v>
      </c>
      <c r="PVW206" s="506" t="s">
        <v>345</v>
      </c>
      <c r="PVX206" s="506" t="s">
        <v>345</v>
      </c>
      <c r="PVY206" s="506" t="s">
        <v>345</v>
      </c>
      <c r="PVZ206" s="506" t="s">
        <v>345</v>
      </c>
      <c r="PWA206" s="506" t="s">
        <v>345</v>
      </c>
      <c r="PWB206" s="506" t="s">
        <v>345</v>
      </c>
      <c r="PWC206" s="506" t="s">
        <v>345</v>
      </c>
      <c r="PWD206" s="506" t="s">
        <v>345</v>
      </c>
      <c r="PWE206" s="506" t="s">
        <v>345</v>
      </c>
      <c r="PWF206" s="506" t="s">
        <v>345</v>
      </c>
      <c r="PWG206" s="506" t="s">
        <v>345</v>
      </c>
      <c r="PWH206" s="506" t="s">
        <v>345</v>
      </c>
      <c r="PWI206" s="506" t="s">
        <v>345</v>
      </c>
      <c r="PWJ206" s="506" t="s">
        <v>345</v>
      </c>
      <c r="PWK206" s="506" t="s">
        <v>345</v>
      </c>
      <c r="PWL206" s="506" t="s">
        <v>345</v>
      </c>
      <c r="PWM206" s="506" t="s">
        <v>345</v>
      </c>
      <c r="PWN206" s="506" t="s">
        <v>345</v>
      </c>
      <c r="PWO206" s="506" t="s">
        <v>345</v>
      </c>
      <c r="PWP206" s="506" t="s">
        <v>345</v>
      </c>
      <c r="PWQ206" s="506" t="s">
        <v>345</v>
      </c>
      <c r="PWR206" s="506" t="s">
        <v>345</v>
      </c>
      <c r="PWS206" s="506" t="s">
        <v>345</v>
      </c>
      <c r="PWT206" s="506" t="s">
        <v>345</v>
      </c>
      <c r="PWU206" s="506" t="s">
        <v>345</v>
      </c>
      <c r="PWV206" s="506" t="s">
        <v>345</v>
      </c>
      <c r="PWW206" s="506" t="s">
        <v>345</v>
      </c>
      <c r="PWX206" s="506" t="s">
        <v>345</v>
      </c>
      <c r="PWY206" s="506" t="s">
        <v>345</v>
      </c>
      <c r="PWZ206" s="506" t="s">
        <v>345</v>
      </c>
      <c r="PXA206" s="506" t="s">
        <v>345</v>
      </c>
      <c r="PXB206" s="506" t="s">
        <v>345</v>
      </c>
      <c r="PXC206" s="506" t="s">
        <v>345</v>
      </c>
      <c r="PXD206" s="506" t="s">
        <v>345</v>
      </c>
      <c r="PXE206" s="506" t="s">
        <v>345</v>
      </c>
      <c r="PXF206" s="506" t="s">
        <v>345</v>
      </c>
      <c r="PXG206" s="506" t="s">
        <v>345</v>
      </c>
      <c r="PXH206" s="506" t="s">
        <v>345</v>
      </c>
      <c r="PXI206" s="506" t="s">
        <v>345</v>
      </c>
      <c r="PXJ206" s="506" t="s">
        <v>345</v>
      </c>
      <c r="PXK206" s="506" t="s">
        <v>345</v>
      </c>
      <c r="PXL206" s="506" t="s">
        <v>345</v>
      </c>
      <c r="PXM206" s="506" t="s">
        <v>345</v>
      </c>
      <c r="PXN206" s="506" t="s">
        <v>345</v>
      </c>
      <c r="PXO206" s="506" t="s">
        <v>345</v>
      </c>
      <c r="PXP206" s="506" t="s">
        <v>345</v>
      </c>
      <c r="PXQ206" s="506" t="s">
        <v>345</v>
      </c>
      <c r="PXR206" s="506" t="s">
        <v>345</v>
      </c>
      <c r="PXS206" s="506" t="s">
        <v>345</v>
      </c>
      <c r="PXT206" s="506" t="s">
        <v>345</v>
      </c>
      <c r="PXU206" s="506" t="s">
        <v>345</v>
      </c>
      <c r="PXV206" s="506" t="s">
        <v>345</v>
      </c>
      <c r="PXW206" s="506" t="s">
        <v>345</v>
      </c>
      <c r="PXX206" s="506" t="s">
        <v>345</v>
      </c>
      <c r="PXY206" s="506" t="s">
        <v>345</v>
      </c>
      <c r="PXZ206" s="506" t="s">
        <v>345</v>
      </c>
      <c r="PYA206" s="506" t="s">
        <v>345</v>
      </c>
      <c r="PYB206" s="506" t="s">
        <v>345</v>
      </c>
      <c r="PYC206" s="506" t="s">
        <v>345</v>
      </c>
      <c r="PYD206" s="506" t="s">
        <v>345</v>
      </c>
      <c r="PYE206" s="506" t="s">
        <v>345</v>
      </c>
      <c r="PYF206" s="506" t="s">
        <v>345</v>
      </c>
      <c r="PYG206" s="506" t="s">
        <v>345</v>
      </c>
      <c r="PYH206" s="506" t="s">
        <v>345</v>
      </c>
      <c r="PYI206" s="506" t="s">
        <v>345</v>
      </c>
      <c r="PYJ206" s="506" t="s">
        <v>345</v>
      </c>
      <c r="PYK206" s="506" t="s">
        <v>345</v>
      </c>
      <c r="PYL206" s="506" t="s">
        <v>345</v>
      </c>
      <c r="PYM206" s="506" t="s">
        <v>345</v>
      </c>
      <c r="PYN206" s="506" t="s">
        <v>345</v>
      </c>
      <c r="PYO206" s="506" t="s">
        <v>345</v>
      </c>
      <c r="PYP206" s="506" t="s">
        <v>345</v>
      </c>
      <c r="PYQ206" s="506" t="s">
        <v>345</v>
      </c>
      <c r="PYR206" s="506" t="s">
        <v>345</v>
      </c>
      <c r="PYS206" s="506" t="s">
        <v>345</v>
      </c>
      <c r="PYT206" s="506" t="s">
        <v>345</v>
      </c>
      <c r="PYU206" s="506" t="s">
        <v>345</v>
      </c>
      <c r="PYV206" s="506" t="s">
        <v>345</v>
      </c>
      <c r="PYW206" s="506" t="s">
        <v>345</v>
      </c>
      <c r="PYX206" s="506" t="s">
        <v>345</v>
      </c>
      <c r="PYY206" s="506" t="s">
        <v>345</v>
      </c>
      <c r="PYZ206" s="506" t="s">
        <v>345</v>
      </c>
      <c r="PZA206" s="506" t="s">
        <v>345</v>
      </c>
      <c r="PZB206" s="506" t="s">
        <v>345</v>
      </c>
      <c r="PZC206" s="506" t="s">
        <v>345</v>
      </c>
      <c r="PZD206" s="506" t="s">
        <v>345</v>
      </c>
      <c r="PZE206" s="506" t="s">
        <v>345</v>
      </c>
      <c r="PZF206" s="506" t="s">
        <v>345</v>
      </c>
      <c r="PZG206" s="506" t="s">
        <v>345</v>
      </c>
      <c r="PZH206" s="506" t="s">
        <v>345</v>
      </c>
      <c r="PZI206" s="506" t="s">
        <v>345</v>
      </c>
      <c r="PZJ206" s="506" t="s">
        <v>345</v>
      </c>
      <c r="PZK206" s="506" t="s">
        <v>345</v>
      </c>
      <c r="PZL206" s="506" t="s">
        <v>345</v>
      </c>
      <c r="PZM206" s="506" t="s">
        <v>345</v>
      </c>
      <c r="PZN206" s="506" t="s">
        <v>345</v>
      </c>
      <c r="PZO206" s="506" t="s">
        <v>345</v>
      </c>
      <c r="PZP206" s="506" t="s">
        <v>345</v>
      </c>
      <c r="PZQ206" s="506" t="s">
        <v>345</v>
      </c>
      <c r="PZR206" s="506" t="s">
        <v>345</v>
      </c>
      <c r="PZS206" s="506" t="s">
        <v>345</v>
      </c>
      <c r="PZT206" s="506" t="s">
        <v>345</v>
      </c>
      <c r="PZU206" s="506" t="s">
        <v>345</v>
      </c>
      <c r="PZV206" s="506" t="s">
        <v>345</v>
      </c>
      <c r="PZW206" s="506" t="s">
        <v>345</v>
      </c>
      <c r="PZX206" s="506" t="s">
        <v>345</v>
      </c>
      <c r="PZY206" s="506" t="s">
        <v>345</v>
      </c>
      <c r="PZZ206" s="506" t="s">
        <v>345</v>
      </c>
      <c r="QAA206" s="506" t="s">
        <v>345</v>
      </c>
      <c r="QAB206" s="506" t="s">
        <v>345</v>
      </c>
      <c r="QAC206" s="506" t="s">
        <v>345</v>
      </c>
      <c r="QAD206" s="506" t="s">
        <v>345</v>
      </c>
      <c r="QAE206" s="506" t="s">
        <v>345</v>
      </c>
      <c r="QAF206" s="506" t="s">
        <v>345</v>
      </c>
      <c r="QAG206" s="506" t="s">
        <v>345</v>
      </c>
      <c r="QAH206" s="506" t="s">
        <v>345</v>
      </c>
      <c r="QAI206" s="506" t="s">
        <v>345</v>
      </c>
      <c r="QAJ206" s="506" t="s">
        <v>345</v>
      </c>
      <c r="QAK206" s="506" t="s">
        <v>345</v>
      </c>
      <c r="QAL206" s="506" t="s">
        <v>345</v>
      </c>
      <c r="QAM206" s="506" t="s">
        <v>345</v>
      </c>
      <c r="QAN206" s="506" t="s">
        <v>345</v>
      </c>
      <c r="QAO206" s="506" t="s">
        <v>345</v>
      </c>
      <c r="QAP206" s="506" t="s">
        <v>345</v>
      </c>
      <c r="QAQ206" s="506" t="s">
        <v>345</v>
      </c>
      <c r="QAR206" s="506" t="s">
        <v>345</v>
      </c>
      <c r="QAS206" s="506" t="s">
        <v>345</v>
      </c>
      <c r="QAT206" s="506" t="s">
        <v>345</v>
      </c>
      <c r="QAU206" s="506" t="s">
        <v>345</v>
      </c>
      <c r="QAV206" s="506" t="s">
        <v>345</v>
      </c>
      <c r="QAW206" s="506" t="s">
        <v>345</v>
      </c>
      <c r="QAX206" s="506" t="s">
        <v>345</v>
      </c>
      <c r="QAY206" s="506" t="s">
        <v>345</v>
      </c>
      <c r="QAZ206" s="506" t="s">
        <v>345</v>
      </c>
      <c r="QBA206" s="506" t="s">
        <v>345</v>
      </c>
      <c r="QBB206" s="506" t="s">
        <v>345</v>
      </c>
      <c r="QBC206" s="506" t="s">
        <v>345</v>
      </c>
      <c r="QBD206" s="506" t="s">
        <v>345</v>
      </c>
      <c r="QBE206" s="506" t="s">
        <v>345</v>
      </c>
      <c r="QBF206" s="506" t="s">
        <v>345</v>
      </c>
      <c r="QBG206" s="506" t="s">
        <v>345</v>
      </c>
      <c r="QBH206" s="506" t="s">
        <v>345</v>
      </c>
      <c r="QBI206" s="506" t="s">
        <v>345</v>
      </c>
      <c r="QBJ206" s="506" t="s">
        <v>345</v>
      </c>
      <c r="QBK206" s="506" t="s">
        <v>345</v>
      </c>
      <c r="QBL206" s="506" t="s">
        <v>345</v>
      </c>
      <c r="QBM206" s="506" t="s">
        <v>345</v>
      </c>
      <c r="QBN206" s="506" t="s">
        <v>345</v>
      </c>
      <c r="QBO206" s="506" t="s">
        <v>345</v>
      </c>
      <c r="QBP206" s="506" t="s">
        <v>345</v>
      </c>
      <c r="QBQ206" s="506" t="s">
        <v>345</v>
      </c>
      <c r="QBR206" s="506" t="s">
        <v>345</v>
      </c>
      <c r="QBS206" s="506" t="s">
        <v>345</v>
      </c>
      <c r="QBT206" s="506" t="s">
        <v>345</v>
      </c>
      <c r="QBU206" s="506" t="s">
        <v>345</v>
      </c>
      <c r="QBV206" s="506" t="s">
        <v>345</v>
      </c>
      <c r="QBW206" s="506" t="s">
        <v>345</v>
      </c>
      <c r="QBX206" s="506" t="s">
        <v>345</v>
      </c>
      <c r="QBY206" s="506" t="s">
        <v>345</v>
      </c>
      <c r="QBZ206" s="506" t="s">
        <v>345</v>
      </c>
      <c r="QCA206" s="506" t="s">
        <v>345</v>
      </c>
      <c r="QCB206" s="506" t="s">
        <v>345</v>
      </c>
      <c r="QCC206" s="506" t="s">
        <v>345</v>
      </c>
      <c r="QCD206" s="506" t="s">
        <v>345</v>
      </c>
      <c r="QCE206" s="506" t="s">
        <v>345</v>
      </c>
      <c r="QCF206" s="506" t="s">
        <v>345</v>
      </c>
      <c r="QCG206" s="506" t="s">
        <v>345</v>
      </c>
      <c r="QCH206" s="506" t="s">
        <v>345</v>
      </c>
      <c r="QCI206" s="506" t="s">
        <v>345</v>
      </c>
      <c r="QCJ206" s="506" t="s">
        <v>345</v>
      </c>
      <c r="QCK206" s="506" t="s">
        <v>345</v>
      </c>
      <c r="QCL206" s="506" t="s">
        <v>345</v>
      </c>
      <c r="QCM206" s="506" t="s">
        <v>345</v>
      </c>
      <c r="QCN206" s="506" t="s">
        <v>345</v>
      </c>
      <c r="QCO206" s="506" t="s">
        <v>345</v>
      </c>
      <c r="QCP206" s="506" t="s">
        <v>345</v>
      </c>
      <c r="QCQ206" s="506" t="s">
        <v>345</v>
      </c>
      <c r="QCR206" s="506" t="s">
        <v>345</v>
      </c>
      <c r="QCS206" s="506" t="s">
        <v>345</v>
      </c>
      <c r="QCT206" s="506" t="s">
        <v>345</v>
      </c>
      <c r="QCU206" s="506" t="s">
        <v>345</v>
      </c>
      <c r="QCV206" s="506" t="s">
        <v>345</v>
      </c>
      <c r="QCW206" s="506" t="s">
        <v>345</v>
      </c>
      <c r="QCX206" s="506" t="s">
        <v>345</v>
      </c>
      <c r="QCY206" s="506" t="s">
        <v>345</v>
      </c>
      <c r="QCZ206" s="506" t="s">
        <v>345</v>
      </c>
      <c r="QDA206" s="506" t="s">
        <v>345</v>
      </c>
      <c r="QDB206" s="506" t="s">
        <v>345</v>
      </c>
      <c r="QDC206" s="506" t="s">
        <v>345</v>
      </c>
      <c r="QDD206" s="506" t="s">
        <v>345</v>
      </c>
      <c r="QDE206" s="506" t="s">
        <v>345</v>
      </c>
      <c r="QDF206" s="506" t="s">
        <v>345</v>
      </c>
      <c r="QDG206" s="506" t="s">
        <v>345</v>
      </c>
      <c r="QDH206" s="506" t="s">
        <v>345</v>
      </c>
      <c r="QDI206" s="506" t="s">
        <v>345</v>
      </c>
      <c r="QDJ206" s="506" t="s">
        <v>345</v>
      </c>
      <c r="QDK206" s="506" t="s">
        <v>345</v>
      </c>
      <c r="QDL206" s="506" t="s">
        <v>345</v>
      </c>
      <c r="QDM206" s="506" t="s">
        <v>345</v>
      </c>
      <c r="QDN206" s="506" t="s">
        <v>345</v>
      </c>
      <c r="QDO206" s="506" t="s">
        <v>345</v>
      </c>
      <c r="QDP206" s="506" t="s">
        <v>345</v>
      </c>
      <c r="QDQ206" s="506" t="s">
        <v>345</v>
      </c>
      <c r="QDR206" s="506" t="s">
        <v>345</v>
      </c>
      <c r="QDS206" s="506" t="s">
        <v>345</v>
      </c>
      <c r="QDT206" s="506" t="s">
        <v>345</v>
      </c>
      <c r="QDU206" s="506" t="s">
        <v>345</v>
      </c>
      <c r="QDV206" s="506" t="s">
        <v>345</v>
      </c>
      <c r="QDW206" s="506" t="s">
        <v>345</v>
      </c>
      <c r="QDX206" s="506" t="s">
        <v>345</v>
      </c>
      <c r="QDY206" s="506" t="s">
        <v>345</v>
      </c>
      <c r="QDZ206" s="506" t="s">
        <v>345</v>
      </c>
      <c r="QEA206" s="506" t="s">
        <v>345</v>
      </c>
      <c r="QEB206" s="506" t="s">
        <v>345</v>
      </c>
      <c r="QEC206" s="506" t="s">
        <v>345</v>
      </c>
      <c r="QED206" s="506" t="s">
        <v>345</v>
      </c>
      <c r="QEE206" s="506" t="s">
        <v>345</v>
      </c>
      <c r="QEF206" s="506" t="s">
        <v>345</v>
      </c>
      <c r="QEG206" s="506" t="s">
        <v>345</v>
      </c>
      <c r="QEH206" s="506" t="s">
        <v>345</v>
      </c>
      <c r="QEI206" s="506" t="s">
        <v>345</v>
      </c>
      <c r="QEJ206" s="506" t="s">
        <v>345</v>
      </c>
      <c r="QEK206" s="506" t="s">
        <v>345</v>
      </c>
      <c r="QEL206" s="506" t="s">
        <v>345</v>
      </c>
      <c r="QEM206" s="506" t="s">
        <v>345</v>
      </c>
      <c r="QEN206" s="506" t="s">
        <v>345</v>
      </c>
      <c r="QEO206" s="506" t="s">
        <v>345</v>
      </c>
      <c r="QEP206" s="506" t="s">
        <v>345</v>
      </c>
      <c r="QEQ206" s="506" t="s">
        <v>345</v>
      </c>
      <c r="QER206" s="506" t="s">
        <v>345</v>
      </c>
      <c r="QES206" s="506" t="s">
        <v>345</v>
      </c>
      <c r="QET206" s="506" t="s">
        <v>345</v>
      </c>
      <c r="QEU206" s="506" t="s">
        <v>345</v>
      </c>
      <c r="QEV206" s="506" t="s">
        <v>345</v>
      </c>
      <c r="QEW206" s="506" t="s">
        <v>345</v>
      </c>
      <c r="QEX206" s="506" t="s">
        <v>345</v>
      </c>
      <c r="QEY206" s="506" t="s">
        <v>345</v>
      </c>
      <c r="QEZ206" s="506" t="s">
        <v>345</v>
      </c>
      <c r="QFA206" s="506" t="s">
        <v>345</v>
      </c>
      <c r="QFB206" s="506" t="s">
        <v>345</v>
      </c>
      <c r="QFC206" s="506" t="s">
        <v>345</v>
      </c>
      <c r="QFD206" s="506" t="s">
        <v>345</v>
      </c>
      <c r="QFE206" s="506" t="s">
        <v>345</v>
      </c>
      <c r="QFF206" s="506" t="s">
        <v>345</v>
      </c>
      <c r="QFG206" s="506" t="s">
        <v>345</v>
      </c>
      <c r="QFH206" s="506" t="s">
        <v>345</v>
      </c>
      <c r="QFI206" s="506" t="s">
        <v>345</v>
      </c>
      <c r="QFJ206" s="506" t="s">
        <v>345</v>
      </c>
      <c r="QFK206" s="506" t="s">
        <v>345</v>
      </c>
      <c r="QFL206" s="506" t="s">
        <v>345</v>
      </c>
      <c r="QFM206" s="506" t="s">
        <v>345</v>
      </c>
      <c r="QFN206" s="506" t="s">
        <v>345</v>
      </c>
      <c r="QFO206" s="506" t="s">
        <v>345</v>
      </c>
      <c r="QFP206" s="506" t="s">
        <v>345</v>
      </c>
      <c r="QFQ206" s="506" t="s">
        <v>345</v>
      </c>
      <c r="QFR206" s="506" t="s">
        <v>345</v>
      </c>
      <c r="QFS206" s="506" t="s">
        <v>345</v>
      </c>
      <c r="QFT206" s="506" t="s">
        <v>345</v>
      </c>
      <c r="QFU206" s="506" t="s">
        <v>345</v>
      </c>
      <c r="QFV206" s="506" t="s">
        <v>345</v>
      </c>
      <c r="QFW206" s="506" t="s">
        <v>345</v>
      </c>
      <c r="QFX206" s="506" t="s">
        <v>345</v>
      </c>
      <c r="QFY206" s="506" t="s">
        <v>345</v>
      </c>
      <c r="QFZ206" s="506" t="s">
        <v>345</v>
      </c>
      <c r="QGA206" s="506" t="s">
        <v>345</v>
      </c>
      <c r="QGB206" s="506" t="s">
        <v>345</v>
      </c>
      <c r="QGC206" s="506" t="s">
        <v>345</v>
      </c>
      <c r="QGD206" s="506" t="s">
        <v>345</v>
      </c>
      <c r="QGE206" s="506" t="s">
        <v>345</v>
      </c>
      <c r="QGF206" s="506" t="s">
        <v>345</v>
      </c>
      <c r="QGG206" s="506" t="s">
        <v>345</v>
      </c>
      <c r="QGH206" s="506" t="s">
        <v>345</v>
      </c>
      <c r="QGI206" s="506" t="s">
        <v>345</v>
      </c>
      <c r="QGJ206" s="506" t="s">
        <v>345</v>
      </c>
      <c r="QGK206" s="506" t="s">
        <v>345</v>
      </c>
      <c r="QGL206" s="506" t="s">
        <v>345</v>
      </c>
      <c r="QGM206" s="506" t="s">
        <v>345</v>
      </c>
      <c r="QGN206" s="506" t="s">
        <v>345</v>
      </c>
      <c r="QGO206" s="506" t="s">
        <v>345</v>
      </c>
      <c r="QGP206" s="506" t="s">
        <v>345</v>
      </c>
      <c r="QGQ206" s="506" t="s">
        <v>345</v>
      </c>
      <c r="QGR206" s="506" t="s">
        <v>345</v>
      </c>
      <c r="QGS206" s="506" t="s">
        <v>345</v>
      </c>
      <c r="QGT206" s="506" t="s">
        <v>345</v>
      </c>
      <c r="QGU206" s="506" t="s">
        <v>345</v>
      </c>
      <c r="QGV206" s="506" t="s">
        <v>345</v>
      </c>
      <c r="QGW206" s="506" t="s">
        <v>345</v>
      </c>
      <c r="QGX206" s="506" t="s">
        <v>345</v>
      </c>
      <c r="QGY206" s="506" t="s">
        <v>345</v>
      </c>
      <c r="QGZ206" s="506" t="s">
        <v>345</v>
      </c>
      <c r="QHA206" s="506" t="s">
        <v>345</v>
      </c>
      <c r="QHB206" s="506" t="s">
        <v>345</v>
      </c>
      <c r="QHC206" s="506" t="s">
        <v>345</v>
      </c>
      <c r="QHD206" s="506" t="s">
        <v>345</v>
      </c>
      <c r="QHE206" s="506" t="s">
        <v>345</v>
      </c>
      <c r="QHF206" s="506" t="s">
        <v>345</v>
      </c>
      <c r="QHG206" s="506" t="s">
        <v>345</v>
      </c>
      <c r="QHH206" s="506" t="s">
        <v>345</v>
      </c>
      <c r="QHI206" s="506" t="s">
        <v>345</v>
      </c>
      <c r="QHJ206" s="506" t="s">
        <v>345</v>
      </c>
      <c r="QHK206" s="506" t="s">
        <v>345</v>
      </c>
      <c r="QHL206" s="506" t="s">
        <v>345</v>
      </c>
      <c r="QHM206" s="506" t="s">
        <v>345</v>
      </c>
      <c r="QHN206" s="506" t="s">
        <v>345</v>
      </c>
      <c r="QHO206" s="506" t="s">
        <v>345</v>
      </c>
      <c r="QHP206" s="506" t="s">
        <v>345</v>
      </c>
      <c r="QHQ206" s="506" t="s">
        <v>345</v>
      </c>
      <c r="QHR206" s="506" t="s">
        <v>345</v>
      </c>
      <c r="QHS206" s="506" t="s">
        <v>345</v>
      </c>
      <c r="QHT206" s="506" t="s">
        <v>345</v>
      </c>
      <c r="QHU206" s="506" t="s">
        <v>345</v>
      </c>
      <c r="QHV206" s="506" t="s">
        <v>345</v>
      </c>
      <c r="QHW206" s="506" t="s">
        <v>345</v>
      </c>
      <c r="QHX206" s="506" t="s">
        <v>345</v>
      </c>
      <c r="QHY206" s="506" t="s">
        <v>345</v>
      </c>
      <c r="QHZ206" s="506" t="s">
        <v>345</v>
      </c>
      <c r="QIA206" s="506" t="s">
        <v>345</v>
      </c>
      <c r="QIB206" s="506" t="s">
        <v>345</v>
      </c>
      <c r="QIC206" s="506" t="s">
        <v>345</v>
      </c>
      <c r="QID206" s="506" t="s">
        <v>345</v>
      </c>
      <c r="QIE206" s="506" t="s">
        <v>345</v>
      </c>
      <c r="QIF206" s="506" t="s">
        <v>345</v>
      </c>
      <c r="QIG206" s="506" t="s">
        <v>345</v>
      </c>
      <c r="QIH206" s="506" t="s">
        <v>345</v>
      </c>
      <c r="QII206" s="506" t="s">
        <v>345</v>
      </c>
      <c r="QIJ206" s="506" t="s">
        <v>345</v>
      </c>
      <c r="QIK206" s="506" t="s">
        <v>345</v>
      </c>
      <c r="QIL206" s="506" t="s">
        <v>345</v>
      </c>
      <c r="QIM206" s="506" t="s">
        <v>345</v>
      </c>
      <c r="QIN206" s="506" t="s">
        <v>345</v>
      </c>
      <c r="QIO206" s="506" t="s">
        <v>345</v>
      </c>
      <c r="QIP206" s="506" t="s">
        <v>345</v>
      </c>
      <c r="QIQ206" s="506" t="s">
        <v>345</v>
      </c>
      <c r="QIR206" s="506" t="s">
        <v>345</v>
      </c>
      <c r="QIS206" s="506" t="s">
        <v>345</v>
      </c>
      <c r="QIT206" s="506" t="s">
        <v>345</v>
      </c>
      <c r="QIU206" s="506" t="s">
        <v>345</v>
      </c>
      <c r="QIV206" s="506" t="s">
        <v>345</v>
      </c>
      <c r="QIW206" s="506" t="s">
        <v>345</v>
      </c>
      <c r="QIX206" s="506" t="s">
        <v>345</v>
      </c>
      <c r="QIY206" s="506" t="s">
        <v>345</v>
      </c>
      <c r="QIZ206" s="506" t="s">
        <v>345</v>
      </c>
      <c r="QJA206" s="506" t="s">
        <v>345</v>
      </c>
      <c r="QJB206" s="506" t="s">
        <v>345</v>
      </c>
      <c r="QJC206" s="506" t="s">
        <v>345</v>
      </c>
      <c r="QJD206" s="506" t="s">
        <v>345</v>
      </c>
      <c r="QJE206" s="506" t="s">
        <v>345</v>
      </c>
      <c r="QJF206" s="506" t="s">
        <v>345</v>
      </c>
      <c r="QJG206" s="506" t="s">
        <v>345</v>
      </c>
      <c r="QJH206" s="506" t="s">
        <v>345</v>
      </c>
      <c r="QJI206" s="506" t="s">
        <v>345</v>
      </c>
      <c r="QJJ206" s="506" t="s">
        <v>345</v>
      </c>
      <c r="QJK206" s="506" t="s">
        <v>345</v>
      </c>
      <c r="QJL206" s="506" t="s">
        <v>345</v>
      </c>
      <c r="QJM206" s="506" t="s">
        <v>345</v>
      </c>
      <c r="QJN206" s="506" t="s">
        <v>345</v>
      </c>
      <c r="QJO206" s="506" t="s">
        <v>345</v>
      </c>
      <c r="QJP206" s="506" t="s">
        <v>345</v>
      </c>
      <c r="QJQ206" s="506" t="s">
        <v>345</v>
      </c>
      <c r="QJR206" s="506" t="s">
        <v>345</v>
      </c>
      <c r="QJS206" s="506" t="s">
        <v>345</v>
      </c>
      <c r="QJT206" s="506" t="s">
        <v>345</v>
      </c>
      <c r="QJU206" s="506" t="s">
        <v>345</v>
      </c>
      <c r="QJV206" s="506" t="s">
        <v>345</v>
      </c>
      <c r="QJW206" s="506" t="s">
        <v>345</v>
      </c>
      <c r="QJX206" s="506" t="s">
        <v>345</v>
      </c>
      <c r="QJY206" s="506" t="s">
        <v>345</v>
      </c>
      <c r="QJZ206" s="506" t="s">
        <v>345</v>
      </c>
      <c r="QKA206" s="506" t="s">
        <v>345</v>
      </c>
      <c r="QKB206" s="506" t="s">
        <v>345</v>
      </c>
      <c r="QKC206" s="506" t="s">
        <v>345</v>
      </c>
      <c r="QKD206" s="506" t="s">
        <v>345</v>
      </c>
      <c r="QKE206" s="506" t="s">
        <v>345</v>
      </c>
      <c r="QKF206" s="506" t="s">
        <v>345</v>
      </c>
      <c r="QKG206" s="506" t="s">
        <v>345</v>
      </c>
      <c r="QKH206" s="506" t="s">
        <v>345</v>
      </c>
      <c r="QKI206" s="506" t="s">
        <v>345</v>
      </c>
      <c r="QKJ206" s="506" t="s">
        <v>345</v>
      </c>
      <c r="QKK206" s="506" t="s">
        <v>345</v>
      </c>
      <c r="QKL206" s="506" t="s">
        <v>345</v>
      </c>
      <c r="QKM206" s="506" t="s">
        <v>345</v>
      </c>
      <c r="QKN206" s="506" t="s">
        <v>345</v>
      </c>
      <c r="QKO206" s="506" t="s">
        <v>345</v>
      </c>
      <c r="QKP206" s="506" t="s">
        <v>345</v>
      </c>
      <c r="QKQ206" s="506" t="s">
        <v>345</v>
      </c>
      <c r="QKR206" s="506" t="s">
        <v>345</v>
      </c>
      <c r="QKS206" s="506" t="s">
        <v>345</v>
      </c>
      <c r="QKT206" s="506" t="s">
        <v>345</v>
      </c>
      <c r="QKU206" s="506" t="s">
        <v>345</v>
      </c>
      <c r="QKV206" s="506" t="s">
        <v>345</v>
      </c>
      <c r="QKW206" s="506" t="s">
        <v>345</v>
      </c>
      <c r="QKX206" s="506" t="s">
        <v>345</v>
      </c>
      <c r="QKY206" s="506" t="s">
        <v>345</v>
      </c>
      <c r="QKZ206" s="506" t="s">
        <v>345</v>
      </c>
      <c r="QLA206" s="506" t="s">
        <v>345</v>
      </c>
      <c r="QLB206" s="506" t="s">
        <v>345</v>
      </c>
      <c r="QLC206" s="506" t="s">
        <v>345</v>
      </c>
      <c r="QLD206" s="506" t="s">
        <v>345</v>
      </c>
      <c r="QLE206" s="506" t="s">
        <v>345</v>
      </c>
      <c r="QLF206" s="506" t="s">
        <v>345</v>
      </c>
      <c r="QLG206" s="506" t="s">
        <v>345</v>
      </c>
      <c r="QLH206" s="506" t="s">
        <v>345</v>
      </c>
      <c r="QLI206" s="506" t="s">
        <v>345</v>
      </c>
      <c r="QLJ206" s="506" t="s">
        <v>345</v>
      </c>
      <c r="QLK206" s="506" t="s">
        <v>345</v>
      </c>
      <c r="QLL206" s="506" t="s">
        <v>345</v>
      </c>
      <c r="QLM206" s="506" t="s">
        <v>345</v>
      </c>
      <c r="QLN206" s="506" t="s">
        <v>345</v>
      </c>
      <c r="QLO206" s="506" t="s">
        <v>345</v>
      </c>
      <c r="QLP206" s="506" t="s">
        <v>345</v>
      </c>
      <c r="QLQ206" s="506" t="s">
        <v>345</v>
      </c>
      <c r="QLR206" s="506" t="s">
        <v>345</v>
      </c>
      <c r="QLS206" s="506" t="s">
        <v>345</v>
      </c>
      <c r="QLT206" s="506" t="s">
        <v>345</v>
      </c>
      <c r="QLU206" s="506" t="s">
        <v>345</v>
      </c>
      <c r="QLV206" s="506" t="s">
        <v>345</v>
      </c>
      <c r="QLW206" s="506" t="s">
        <v>345</v>
      </c>
      <c r="QLX206" s="506" t="s">
        <v>345</v>
      </c>
      <c r="QLY206" s="506" t="s">
        <v>345</v>
      </c>
      <c r="QLZ206" s="506" t="s">
        <v>345</v>
      </c>
      <c r="QMA206" s="506" t="s">
        <v>345</v>
      </c>
      <c r="QMB206" s="506" t="s">
        <v>345</v>
      </c>
      <c r="QMC206" s="506" t="s">
        <v>345</v>
      </c>
      <c r="QMD206" s="506" t="s">
        <v>345</v>
      </c>
      <c r="QME206" s="506" t="s">
        <v>345</v>
      </c>
      <c r="QMF206" s="506" t="s">
        <v>345</v>
      </c>
      <c r="QMG206" s="506" t="s">
        <v>345</v>
      </c>
      <c r="QMH206" s="506" t="s">
        <v>345</v>
      </c>
      <c r="QMI206" s="506" t="s">
        <v>345</v>
      </c>
      <c r="QMJ206" s="506" t="s">
        <v>345</v>
      </c>
      <c r="QMK206" s="506" t="s">
        <v>345</v>
      </c>
      <c r="QML206" s="506" t="s">
        <v>345</v>
      </c>
      <c r="QMM206" s="506" t="s">
        <v>345</v>
      </c>
      <c r="QMN206" s="506" t="s">
        <v>345</v>
      </c>
      <c r="QMO206" s="506" t="s">
        <v>345</v>
      </c>
      <c r="QMP206" s="506" t="s">
        <v>345</v>
      </c>
      <c r="QMQ206" s="506" t="s">
        <v>345</v>
      </c>
      <c r="QMR206" s="506" t="s">
        <v>345</v>
      </c>
      <c r="QMS206" s="506" t="s">
        <v>345</v>
      </c>
      <c r="QMT206" s="506" t="s">
        <v>345</v>
      </c>
      <c r="QMU206" s="506" t="s">
        <v>345</v>
      </c>
      <c r="QMV206" s="506" t="s">
        <v>345</v>
      </c>
      <c r="QMW206" s="506" t="s">
        <v>345</v>
      </c>
      <c r="QMX206" s="506" t="s">
        <v>345</v>
      </c>
      <c r="QMY206" s="506" t="s">
        <v>345</v>
      </c>
      <c r="QMZ206" s="506" t="s">
        <v>345</v>
      </c>
      <c r="QNA206" s="506" t="s">
        <v>345</v>
      </c>
      <c r="QNB206" s="506" t="s">
        <v>345</v>
      </c>
      <c r="QNC206" s="506" t="s">
        <v>345</v>
      </c>
      <c r="QND206" s="506" t="s">
        <v>345</v>
      </c>
      <c r="QNE206" s="506" t="s">
        <v>345</v>
      </c>
      <c r="QNF206" s="506" t="s">
        <v>345</v>
      </c>
      <c r="QNG206" s="506" t="s">
        <v>345</v>
      </c>
      <c r="QNH206" s="506" t="s">
        <v>345</v>
      </c>
      <c r="QNI206" s="506" t="s">
        <v>345</v>
      </c>
      <c r="QNJ206" s="506" t="s">
        <v>345</v>
      </c>
      <c r="QNK206" s="506" t="s">
        <v>345</v>
      </c>
      <c r="QNL206" s="506" t="s">
        <v>345</v>
      </c>
      <c r="QNM206" s="506" t="s">
        <v>345</v>
      </c>
      <c r="QNN206" s="506" t="s">
        <v>345</v>
      </c>
      <c r="QNO206" s="506" t="s">
        <v>345</v>
      </c>
      <c r="QNP206" s="506" t="s">
        <v>345</v>
      </c>
      <c r="QNQ206" s="506" t="s">
        <v>345</v>
      </c>
      <c r="QNR206" s="506" t="s">
        <v>345</v>
      </c>
      <c r="QNS206" s="506" t="s">
        <v>345</v>
      </c>
      <c r="QNT206" s="506" t="s">
        <v>345</v>
      </c>
      <c r="QNU206" s="506" t="s">
        <v>345</v>
      </c>
      <c r="QNV206" s="506" t="s">
        <v>345</v>
      </c>
      <c r="QNW206" s="506" t="s">
        <v>345</v>
      </c>
      <c r="QNX206" s="506" t="s">
        <v>345</v>
      </c>
      <c r="QNY206" s="506" t="s">
        <v>345</v>
      </c>
      <c r="QNZ206" s="506" t="s">
        <v>345</v>
      </c>
      <c r="QOA206" s="506" t="s">
        <v>345</v>
      </c>
      <c r="QOB206" s="506" t="s">
        <v>345</v>
      </c>
      <c r="QOC206" s="506" t="s">
        <v>345</v>
      </c>
      <c r="QOD206" s="506" t="s">
        <v>345</v>
      </c>
      <c r="QOE206" s="506" t="s">
        <v>345</v>
      </c>
      <c r="QOF206" s="506" t="s">
        <v>345</v>
      </c>
      <c r="QOG206" s="506" t="s">
        <v>345</v>
      </c>
      <c r="QOH206" s="506" t="s">
        <v>345</v>
      </c>
      <c r="QOI206" s="506" t="s">
        <v>345</v>
      </c>
      <c r="QOJ206" s="506" t="s">
        <v>345</v>
      </c>
      <c r="QOK206" s="506" t="s">
        <v>345</v>
      </c>
      <c r="QOL206" s="506" t="s">
        <v>345</v>
      </c>
      <c r="QOM206" s="506" t="s">
        <v>345</v>
      </c>
      <c r="QON206" s="506" t="s">
        <v>345</v>
      </c>
      <c r="QOO206" s="506" t="s">
        <v>345</v>
      </c>
      <c r="QOP206" s="506" t="s">
        <v>345</v>
      </c>
      <c r="QOQ206" s="506" t="s">
        <v>345</v>
      </c>
      <c r="QOR206" s="506" t="s">
        <v>345</v>
      </c>
      <c r="QOS206" s="506" t="s">
        <v>345</v>
      </c>
      <c r="QOT206" s="506" t="s">
        <v>345</v>
      </c>
      <c r="QOU206" s="506" t="s">
        <v>345</v>
      </c>
      <c r="QOV206" s="506" t="s">
        <v>345</v>
      </c>
      <c r="QOW206" s="506" t="s">
        <v>345</v>
      </c>
      <c r="QOX206" s="506" t="s">
        <v>345</v>
      </c>
      <c r="QOY206" s="506" t="s">
        <v>345</v>
      </c>
      <c r="QOZ206" s="506" t="s">
        <v>345</v>
      </c>
      <c r="QPA206" s="506" t="s">
        <v>345</v>
      </c>
      <c r="QPB206" s="506" t="s">
        <v>345</v>
      </c>
      <c r="QPC206" s="506" t="s">
        <v>345</v>
      </c>
      <c r="QPD206" s="506" t="s">
        <v>345</v>
      </c>
      <c r="QPE206" s="506" t="s">
        <v>345</v>
      </c>
      <c r="QPF206" s="506" t="s">
        <v>345</v>
      </c>
      <c r="QPG206" s="506" t="s">
        <v>345</v>
      </c>
      <c r="QPH206" s="506" t="s">
        <v>345</v>
      </c>
      <c r="QPI206" s="506" t="s">
        <v>345</v>
      </c>
      <c r="QPJ206" s="506" t="s">
        <v>345</v>
      </c>
      <c r="QPK206" s="506" t="s">
        <v>345</v>
      </c>
      <c r="QPL206" s="506" t="s">
        <v>345</v>
      </c>
      <c r="QPM206" s="506" t="s">
        <v>345</v>
      </c>
      <c r="QPN206" s="506" t="s">
        <v>345</v>
      </c>
      <c r="QPO206" s="506" t="s">
        <v>345</v>
      </c>
      <c r="QPP206" s="506" t="s">
        <v>345</v>
      </c>
      <c r="QPQ206" s="506" t="s">
        <v>345</v>
      </c>
      <c r="QPR206" s="506" t="s">
        <v>345</v>
      </c>
      <c r="QPS206" s="506" t="s">
        <v>345</v>
      </c>
      <c r="QPT206" s="506" t="s">
        <v>345</v>
      </c>
      <c r="QPU206" s="506" t="s">
        <v>345</v>
      </c>
      <c r="QPV206" s="506" t="s">
        <v>345</v>
      </c>
      <c r="QPW206" s="506" t="s">
        <v>345</v>
      </c>
      <c r="QPX206" s="506" t="s">
        <v>345</v>
      </c>
      <c r="QPY206" s="506" t="s">
        <v>345</v>
      </c>
      <c r="QPZ206" s="506" t="s">
        <v>345</v>
      </c>
      <c r="QQA206" s="506" t="s">
        <v>345</v>
      </c>
      <c r="QQB206" s="506" t="s">
        <v>345</v>
      </c>
      <c r="QQC206" s="506" t="s">
        <v>345</v>
      </c>
      <c r="QQD206" s="506" t="s">
        <v>345</v>
      </c>
      <c r="QQE206" s="506" t="s">
        <v>345</v>
      </c>
      <c r="QQF206" s="506" t="s">
        <v>345</v>
      </c>
      <c r="QQG206" s="506" t="s">
        <v>345</v>
      </c>
      <c r="QQH206" s="506" t="s">
        <v>345</v>
      </c>
      <c r="QQI206" s="506" t="s">
        <v>345</v>
      </c>
      <c r="QQJ206" s="506" t="s">
        <v>345</v>
      </c>
      <c r="QQK206" s="506" t="s">
        <v>345</v>
      </c>
      <c r="QQL206" s="506" t="s">
        <v>345</v>
      </c>
      <c r="QQM206" s="506" t="s">
        <v>345</v>
      </c>
      <c r="QQN206" s="506" t="s">
        <v>345</v>
      </c>
      <c r="QQO206" s="506" t="s">
        <v>345</v>
      </c>
      <c r="QQP206" s="506" t="s">
        <v>345</v>
      </c>
      <c r="QQQ206" s="506" t="s">
        <v>345</v>
      </c>
      <c r="QQR206" s="506" t="s">
        <v>345</v>
      </c>
      <c r="QQS206" s="506" t="s">
        <v>345</v>
      </c>
      <c r="QQT206" s="506" t="s">
        <v>345</v>
      </c>
      <c r="QQU206" s="506" t="s">
        <v>345</v>
      </c>
      <c r="QQV206" s="506" t="s">
        <v>345</v>
      </c>
      <c r="QQW206" s="506" t="s">
        <v>345</v>
      </c>
      <c r="QQX206" s="506" t="s">
        <v>345</v>
      </c>
      <c r="QQY206" s="506" t="s">
        <v>345</v>
      </c>
      <c r="QQZ206" s="506" t="s">
        <v>345</v>
      </c>
      <c r="QRA206" s="506" t="s">
        <v>345</v>
      </c>
      <c r="QRB206" s="506" t="s">
        <v>345</v>
      </c>
      <c r="QRC206" s="506" t="s">
        <v>345</v>
      </c>
      <c r="QRD206" s="506" t="s">
        <v>345</v>
      </c>
      <c r="QRE206" s="506" t="s">
        <v>345</v>
      </c>
      <c r="QRF206" s="506" t="s">
        <v>345</v>
      </c>
      <c r="QRG206" s="506" t="s">
        <v>345</v>
      </c>
      <c r="QRH206" s="506" t="s">
        <v>345</v>
      </c>
      <c r="QRI206" s="506" t="s">
        <v>345</v>
      </c>
      <c r="QRJ206" s="506" t="s">
        <v>345</v>
      </c>
      <c r="QRK206" s="506" t="s">
        <v>345</v>
      </c>
      <c r="QRL206" s="506" t="s">
        <v>345</v>
      </c>
      <c r="QRM206" s="506" t="s">
        <v>345</v>
      </c>
      <c r="QRN206" s="506" t="s">
        <v>345</v>
      </c>
      <c r="QRO206" s="506" t="s">
        <v>345</v>
      </c>
      <c r="QRP206" s="506" t="s">
        <v>345</v>
      </c>
      <c r="QRQ206" s="506" t="s">
        <v>345</v>
      </c>
      <c r="QRR206" s="506" t="s">
        <v>345</v>
      </c>
      <c r="QRS206" s="506" t="s">
        <v>345</v>
      </c>
      <c r="QRT206" s="506" t="s">
        <v>345</v>
      </c>
      <c r="QRU206" s="506" t="s">
        <v>345</v>
      </c>
      <c r="QRV206" s="506" t="s">
        <v>345</v>
      </c>
      <c r="QRW206" s="506" t="s">
        <v>345</v>
      </c>
      <c r="QRX206" s="506" t="s">
        <v>345</v>
      </c>
      <c r="QRY206" s="506" t="s">
        <v>345</v>
      </c>
      <c r="QRZ206" s="506" t="s">
        <v>345</v>
      </c>
      <c r="QSA206" s="506" t="s">
        <v>345</v>
      </c>
      <c r="QSB206" s="506" t="s">
        <v>345</v>
      </c>
      <c r="QSC206" s="506" t="s">
        <v>345</v>
      </c>
      <c r="QSD206" s="506" t="s">
        <v>345</v>
      </c>
      <c r="QSE206" s="506" t="s">
        <v>345</v>
      </c>
      <c r="QSF206" s="506" t="s">
        <v>345</v>
      </c>
      <c r="QSG206" s="506" t="s">
        <v>345</v>
      </c>
      <c r="QSH206" s="506" t="s">
        <v>345</v>
      </c>
      <c r="QSI206" s="506" t="s">
        <v>345</v>
      </c>
      <c r="QSJ206" s="506" t="s">
        <v>345</v>
      </c>
      <c r="QSK206" s="506" t="s">
        <v>345</v>
      </c>
      <c r="QSL206" s="506" t="s">
        <v>345</v>
      </c>
      <c r="QSM206" s="506" t="s">
        <v>345</v>
      </c>
      <c r="QSN206" s="506" t="s">
        <v>345</v>
      </c>
      <c r="QSO206" s="506" t="s">
        <v>345</v>
      </c>
      <c r="QSP206" s="506" t="s">
        <v>345</v>
      </c>
      <c r="QSQ206" s="506" t="s">
        <v>345</v>
      </c>
      <c r="QSR206" s="506" t="s">
        <v>345</v>
      </c>
      <c r="QSS206" s="506" t="s">
        <v>345</v>
      </c>
      <c r="QST206" s="506" t="s">
        <v>345</v>
      </c>
      <c r="QSU206" s="506" t="s">
        <v>345</v>
      </c>
      <c r="QSV206" s="506" t="s">
        <v>345</v>
      </c>
      <c r="QSW206" s="506" t="s">
        <v>345</v>
      </c>
      <c r="QSX206" s="506" t="s">
        <v>345</v>
      </c>
      <c r="QSY206" s="506" t="s">
        <v>345</v>
      </c>
      <c r="QSZ206" s="506" t="s">
        <v>345</v>
      </c>
      <c r="QTA206" s="506" t="s">
        <v>345</v>
      </c>
      <c r="QTB206" s="506" t="s">
        <v>345</v>
      </c>
      <c r="QTC206" s="506" t="s">
        <v>345</v>
      </c>
      <c r="QTD206" s="506" t="s">
        <v>345</v>
      </c>
      <c r="QTE206" s="506" t="s">
        <v>345</v>
      </c>
      <c r="QTF206" s="506" t="s">
        <v>345</v>
      </c>
      <c r="QTG206" s="506" t="s">
        <v>345</v>
      </c>
      <c r="QTH206" s="506" t="s">
        <v>345</v>
      </c>
      <c r="QTI206" s="506" t="s">
        <v>345</v>
      </c>
      <c r="QTJ206" s="506" t="s">
        <v>345</v>
      </c>
      <c r="QTK206" s="506" t="s">
        <v>345</v>
      </c>
      <c r="QTL206" s="506" t="s">
        <v>345</v>
      </c>
      <c r="QTM206" s="506" t="s">
        <v>345</v>
      </c>
      <c r="QTN206" s="506" t="s">
        <v>345</v>
      </c>
      <c r="QTO206" s="506" t="s">
        <v>345</v>
      </c>
      <c r="QTP206" s="506" t="s">
        <v>345</v>
      </c>
      <c r="QTQ206" s="506" t="s">
        <v>345</v>
      </c>
      <c r="QTR206" s="506" t="s">
        <v>345</v>
      </c>
      <c r="QTS206" s="506" t="s">
        <v>345</v>
      </c>
      <c r="QTT206" s="506" t="s">
        <v>345</v>
      </c>
      <c r="QTU206" s="506" t="s">
        <v>345</v>
      </c>
      <c r="QTV206" s="506" t="s">
        <v>345</v>
      </c>
      <c r="QTW206" s="506" t="s">
        <v>345</v>
      </c>
      <c r="QTX206" s="506" t="s">
        <v>345</v>
      </c>
      <c r="QTY206" s="506" t="s">
        <v>345</v>
      </c>
      <c r="QTZ206" s="506" t="s">
        <v>345</v>
      </c>
      <c r="QUA206" s="506" t="s">
        <v>345</v>
      </c>
      <c r="QUB206" s="506" t="s">
        <v>345</v>
      </c>
      <c r="QUC206" s="506" t="s">
        <v>345</v>
      </c>
      <c r="QUD206" s="506" t="s">
        <v>345</v>
      </c>
      <c r="QUE206" s="506" t="s">
        <v>345</v>
      </c>
      <c r="QUF206" s="506" t="s">
        <v>345</v>
      </c>
      <c r="QUG206" s="506" t="s">
        <v>345</v>
      </c>
      <c r="QUH206" s="506" t="s">
        <v>345</v>
      </c>
      <c r="QUI206" s="506" t="s">
        <v>345</v>
      </c>
      <c r="QUJ206" s="506" t="s">
        <v>345</v>
      </c>
      <c r="QUK206" s="506" t="s">
        <v>345</v>
      </c>
      <c r="QUL206" s="506" t="s">
        <v>345</v>
      </c>
      <c r="QUM206" s="506" t="s">
        <v>345</v>
      </c>
      <c r="QUN206" s="506" t="s">
        <v>345</v>
      </c>
      <c r="QUO206" s="506" t="s">
        <v>345</v>
      </c>
      <c r="QUP206" s="506" t="s">
        <v>345</v>
      </c>
      <c r="QUQ206" s="506" t="s">
        <v>345</v>
      </c>
      <c r="QUR206" s="506" t="s">
        <v>345</v>
      </c>
      <c r="QUS206" s="506" t="s">
        <v>345</v>
      </c>
      <c r="QUT206" s="506" t="s">
        <v>345</v>
      </c>
      <c r="QUU206" s="506" t="s">
        <v>345</v>
      </c>
      <c r="QUV206" s="506" t="s">
        <v>345</v>
      </c>
      <c r="QUW206" s="506" t="s">
        <v>345</v>
      </c>
      <c r="QUX206" s="506" t="s">
        <v>345</v>
      </c>
      <c r="QUY206" s="506" t="s">
        <v>345</v>
      </c>
      <c r="QUZ206" s="506" t="s">
        <v>345</v>
      </c>
      <c r="QVA206" s="506" t="s">
        <v>345</v>
      </c>
      <c r="QVB206" s="506" t="s">
        <v>345</v>
      </c>
      <c r="QVC206" s="506" t="s">
        <v>345</v>
      </c>
      <c r="QVD206" s="506" t="s">
        <v>345</v>
      </c>
      <c r="QVE206" s="506" t="s">
        <v>345</v>
      </c>
      <c r="QVF206" s="506" t="s">
        <v>345</v>
      </c>
      <c r="QVG206" s="506" t="s">
        <v>345</v>
      </c>
      <c r="QVH206" s="506" t="s">
        <v>345</v>
      </c>
      <c r="QVI206" s="506" t="s">
        <v>345</v>
      </c>
      <c r="QVJ206" s="506" t="s">
        <v>345</v>
      </c>
      <c r="QVK206" s="506" t="s">
        <v>345</v>
      </c>
      <c r="QVL206" s="506" t="s">
        <v>345</v>
      </c>
      <c r="QVM206" s="506" t="s">
        <v>345</v>
      </c>
      <c r="QVN206" s="506" t="s">
        <v>345</v>
      </c>
      <c r="QVO206" s="506" t="s">
        <v>345</v>
      </c>
      <c r="QVP206" s="506" t="s">
        <v>345</v>
      </c>
      <c r="QVQ206" s="506" t="s">
        <v>345</v>
      </c>
      <c r="QVR206" s="506" t="s">
        <v>345</v>
      </c>
      <c r="QVS206" s="506" t="s">
        <v>345</v>
      </c>
      <c r="QVT206" s="506" t="s">
        <v>345</v>
      </c>
      <c r="QVU206" s="506" t="s">
        <v>345</v>
      </c>
      <c r="QVV206" s="506" t="s">
        <v>345</v>
      </c>
      <c r="QVW206" s="506" t="s">
        <v>345</v>
      </c>
      <c r="QVX206" s="506" t="s">
        <v>345</v>
      </c>
      <c r="QVY206" s="506" t="s">
        <v>345</v>
      </c>
      <c r="QVZ206" s="506" t="s">
        <v>345</v>
      </c>
      <c r="QWA206" s="506" t="s">
        <v>345</v>
      </c>
      <c r="QWB206" s="506" t="s">
        <v>345</v>
      </c>
      <c r="QWC206" s="506" t="s">
        <v>345</v>
      </c>
      <c r="QWD206" s="506" t="s">
        <v>345</v>
      </c>
      <c r="QWE206" s="506" t="s">
        <v>345</v>
      </c>
      <c r="QWF206" s="506" t="s">
        <v>345</v>
      </c>
      <c r="QWG206" s="506" t="s">
        <v>345</v>
      </c>
      <c r="QWH206" s="506" t="s">
        <v>345</v>
      </c>
      <c r="QWI206" s="506" t="s">
        <v>345</v>
      </c>
      <c r="QWJ206" s="506" t="s">
        <v>345</v>
      </c>
      <c r="QWK206" s="506" t="s">
        <v>345</v>
      </c>
      <c r="QWL206" s="506" t="s">
        <v>345</v>
      </c>
      <c r="QWM206" s="506" t="s">
        <v>345</v>
      </c>
      <c r="QWN206" s="506" t="s">
        <v>345</v>
      </c>
      <c r="QWO206" s="506" t="s">
        <v>345</v>
      </c>
      <c r="QWP206" s="506" t="s">
        <v>345</v>
      </c>
      <c r="QWQ206" s="506" t="s">
        <v>345</v>
      </c>
      <c r="QWR206" s="506" t="s">
        <v>345</v>
      </c>
      <c r="QWS206" s="506" t="s">
        <v>345</v>
      </c>
      <c r="QWT206" s="506" t="s">
        <v>345</v>
      </c>
      <c r="QWU206" s="506" t="s">
        <v>345</v>
      </c>
      <c r="QWV206" s="506" t="s">
        <v>345</v>
      </c>
      <c r="QWW206" s="506" t="s">
        <v>345</v>
      </c>
      <c r="QWX206" s="506" t="s">
        <v>345</v>
      </c>
      <c r="QWY206" s="506" t="s">
        <v>345</v>
      </c>
      <c r="QWZ206" s="506" t="s">
        <v>345</v>
      </c>
      <c r="QXA206" s="506" t="s">
        <v>345</v>
      </c>
      <c r="QXB206" s="506" t="s">
        <v>345</v>
      </c>
      <c r="QXC206" s="506" t="s">
        <v>345</v>
      </c>
      <c r="QXD206" s="506" t="s">
        <v>345</v>
      </c>
      <c r="QXE206" s="506" t="s">
        <v>345</v>
      </c>
      <c r="QXF206" s="506" t="s">
        <v>345</v>
      </c>
      <c r="QXG206" s="506" t="s">
        <v>345</v>
      </c>
      <c r="QXH206" s="506" t="s">
        <v>345</v>
      </c>
      <c r="QXI206" s="506" t="s">
        <v>345</v>
      </c>
      <c r="QXJ206" s="506" t="s">
        <v>345</v>
      </c>
      <c r="QXK206" s="506" t="s">
        <v>345</v>
      </c>
      <c r="QXL206" s="506" t="s">
        <v>345</v>
      </c>
      <c r="QXM206" s="506" t="s">
        <v>345</v>
      </c>
      <c r="QXN206" s="506" t="s">
        <v>345</v>
      </c>
      <c r="QXO206" s="506" t="s">
        <v>345</v>
      </c>
      <c r="QXP206" s="506" t="s">
        <v>345</v>
      </c>
      <c r="QXQ206" s="506" t="s">
        <v>345</v>
      </c>
      <c r="QXR206" s="506" t="s">
        <v>345</v>
      </c>
      <c r="QXS206" s="506" t="s">
        <v>345</v>
      </c>
      <c r="QXT206" s="506" t="s">
        <v>345</v>
      </c>
      <c r="QXU206" s="506" t="s">
        <v>345</v>
      </c>
      <c r="QXV206" s="506" t="s">
        <v>345</v>
      </c>
      <c r="QXW206" s="506" t="s">
        <v>345</v>
      </c>
      <c r="QXX206" s="506" t="s">
        <v>345</v>
      </c>
      <c r="QXY206" s="506" t="s">
        <v>345</v>
      </c>
      <c r="QXZ206" s="506" t="s">
        <v>345</v>
      </c>
      <c r="QYA206" s="506" t="s">
        <v>345</v>
      </c>
      <c r="QYB206" s="506" t="s">
        <v>345</v>
      </c>
      <c r="QYC206" s="506" t="s">
        <v>345</v>
      </c>
      <c r="QYD206" s="506" t="s">
        <v>345</v>
      </c>
      <c r="QYE206" s="506" t="s">
        <v>345</v>
      </c>
      <c r="QYF206" s="506" t="s">
        <v>345</v>
      </c>
      <c r="QYG206" s="506" t="s">
        <v>345</v>
      </c>
      <c r="QYH206" s="506" t="s">
        <v>345</v>
      </c>
      <c r="QYI206" s="506" t="s">
        <v>345</v>
      </c>
      <c r="QYJ206" s="506" t="s">
        <v>345</v>
      </c>
      <c r="QYK206" s="506" t="s">
        <v>345</v>
      </c>
      <c r="QYL206" s="506" t="s">
        <v>345</v>
      </c>
      <c r="QYM206" s="506" t="s">
        <v>345</v>
      </c>
      <c r="QYN206" s="506" t="s">
        <v>345</v>
      </c>
      <c r="QYO206" s="506" t="s">
        <v>345</v>
      </c>
      <c r="QYP206" s="506" t="s">
        <v>345</v>
      </c>
      <c r="QYQ206" s="506" t="s">
        <v>345</v>
      </c>
      <c r="QYR206" s="506" t="s">
        <v>345</v>
      </c>
      <c r="QYS206" s="506" t="s">
        <v>345</v>
      </c>
      <c r="QYT206" s="506" t="s">
        <v>345</v>
      </c>
      <c r="QYU206" s="506" t="s">
        <v>345</v>
      </c>
      <c r="QYV206" s="506" t="s">
        <v>345</v>
      </c>
      <c r="QYW206" s="506" t="s">
        <v>345</v>
      </c>
      <c r="QYX206" s="506" t="s">
        <v>345</v>
      </c>
      <c r="QYY206" s="506" t="s">
        <v>345</v>
      </c>
      <c r="QYZ206" s="506" t="s">
        <v>345</v>
      </c>
      <c r="QZA206" s="506" t="s">
        <v>345</v>
      </c>
      <c r="QZB206" s="506" t="s">
        <v>345</v>
      </c>
      <c r="QZC206" s="506" t="s">
        <v>345</v>
      </c>
      <c r="QZD206" s="506" t="s">
        <v>345</v>
      </c>
      <c r="QZE206" s="506" t="s">
        <v>345</v>
      </c>
      <c r="QZF206" s="506" t="s">
        <v>345</v>
      </c>
      <c r="QZG206" s="506" t="s">
        <v>345</v>
      </c>
      <c r="QZH206" s="506" t="s">
        <v>345</v>
      </c>
      <c r="QZI206" s="506" t="s">
        <v>345</v>
      </c>
      <c r="QZJ206" s="506" t="s">
        <v>345</v>
      </c>
      <c r="QZK206" s="506" t="s">
        <v>345</v>
      </c>
      <c r="QZL206" s="506" t="s">
        <v>345</v>
      </c>
      <c r="QZM206" s="506" t="s">
        <v>345</v>
      </c>
      <c r="QZN206" s="506" t="s">
        <v>345</v>
      </c>
      <c r="QZO206" s="506" t="s">
        <v>345</v>
      </c>
      <c r="QZP206" s="506" t="s">
        <v>345</v>
      </c>
      <c r="QZQ206" s="506" t="s">
        <v>345</v>
      </c>
      <c r="QZR206" s="506" t="s">
        <v>345</v>
      </c>
      <c r="QZS206" s="506" t="s">
        <v>345</v>
      </c>
      <c r="QZT206" s="506" t="s">
        <v>345</v>
      </c>
      <c r="QZU206" s="506" t="s">
        <v>345</v>
      </c>
      <c r="QZV206" s="506" t="s">
        <v>345</v>
      </c>
      <c r="QZW206" s="506" t="s">
        <v>345</v>
      </c>
      <c r="QZX206" s="506" t="s">
        <v>345</v>
      </c>
      <c r="QZY206" s="506" t="s">
        <v>345</v>
      </c>
      <c r="QZZ206" s="506" t="s">
        <v>345</v>
      </c>
      <c r="RAA206" s="506" t="s">
        <v>345</v>
      </c>
      <c r="RAB206" s="506" t="s">
        <v>345</v>
      </c>
      <c r="RAC206" s="506" t="s">
        <v>345</v>
      </c>
      <c r="RAD206" s="506" t="s">
        <v>345</v>
      </c>
      <c r="RAE206" s="506" t="s">
        <v>345</v>
      </c>
      <c r="RAF206" s="506" t="s">
        <v>345</v>
      </c>
      <c r="RAG206" s="506" t="s">
        <v>345</v>
      </c>
      <c r="RAH206" s="506" t="s">
        <v>345</v>
      </c>
      <c r="RAI206" s="506" t="s">
        <v>345</v>
      </c>
      <c r="RAJ206" s="506" t="s">
        <v>345</v>
      </c>
      <c r="RAK206" s="506" t="s">
        <v>345</v>
      </c>
      <c r="RAL206" s="506" t="s">
        <v>345</v>
      </c>
      <c r="RAM206" s="506" t="s">
        <v>345</v>
      </c>
      <c r="RAN206" s="506" t="s">
        <v>345</v>
      </c>
      <c r="RAO206" s="506" t="s">
        <v>345</v>
      </c>
      <c r="RAP206" s="506" t="s">
        <v>345</v>
      </c>
      <c r="RAQ206" s="506" t="s">
        <v>345</v>
      </c>
      <c r="RAR206" s="506" t="s">
        <v>345</v>
      </c>
      <c r="RAS206" s="506" t="s">
        <v>345</v>
      </c>
      <c r="RAT206" s="506" t="s">
        <v>345</v>
      </c>
      <c r="RAU206" s="506" t="s">
        <v>345</v>
      </c>
      <c r="RAV206" s="506" t="s">
        <v>345</v>
      </c>
      <c r="RAW206" s="506" t="s">
        <v>345</v>
      </c>
      <c r="RAX206" s="506" t="s">
        <v>345</v>
      </c>
      <c r="RAY206" s="506" t="s">
        <v>345</v>
      </c>
      <c r="RAZ206" s="506" t="s">
        <v>345</v>
      </c>
      <c r="RBA206" s="506" t="s">
        <v>345</v>
      </c>
      <c r="RBB206" s="506" t="s">
        <v>345</v>
      </c>
      <c r="RBC206" s="506" t="s">
        <v>345</v>
      </c>
      <c r="RBD206" s="506" t="s">
        <v>345</v>
      </c>
      <c r="RBE206" s="506" t="s">
        <v>345</v>
      </c>
      <c r="RBF206" s="506" t="s">
        <v>345</v>
      </c>
      <c r="RBG206" s="506" t="s">
        <v>345</v>
      </c>
      <c r="RBH206" s="506" t="s">
        <v>345</v>
      </c>
      <c r="RBI206" s="506" t="s">
        <v>345</v>
      </c>
      <c r="RBJ206" s="506" t="s">
        <v>345</v>
      </c>
      <c r="RBK206" s="506" t="s">
        <v>345</v>
      </c>
      <c r="RBL206" s="506" t="s">
        <v>345</v>
      </c>
      <c r="RBM206" s="506" t="s">
        <v>345</v>
      </c>
      <c r="RBN206" s="506" t="s">
        <v>345</v>
      </c>
      <c r="RBO206" s="506" t="s">
        <v>345</v>
      </c>
      <c r="RBP206" s="506" t="s">
        <v>345</v>
      </c>
      <c r="RBQ206" s="506" t="s">
        <v>345</v>
      </c>
      <c r="RBR206" s="506" t="s">
        <v>345</v>
      </c>
      <c r="RBS206" s="506" t="s">
        <v>345</v>
      </c>
      <c r="RBT206" s="506" t="s">
        <v>345</v>
      </c>
      <c r="RBU206" s="506" t="s">
        <v>345</v>
      </c>
      <c r="RBV206" s="506" t="s">
        <v>345</v>
      </c>
      <c r="RBW206" s="506" t="s">
        <v>345</v>
      </c>
      <c r="RBX206" s="506" t="s">
        <v>345</v>
      </c>
      <c r="RBY206" s="506" t="s">
        <v>345</v>
      </c>
      <c r="RBZ206" s="506" t="s">
        <v>345</v>
      </c>
      <c r="RCA206" s="506" t="s">
        <v>345</v>
      </c>
      <c r="RCB206" s="506" t="s">
        <v>345</v>
      </c>
      <c r="RCC206" s="506" t="s">
        <v>345</v>
      </c>
      <c r="RCD206" s="506" t="s">
        <v>345</v>
      </c>
      <c r="RCE206" s="506" t="s">
        <v>345</v>
      </c>
      <c r="RCF206" s="506" t="s">
        <v>345</v>
      </c>
      <c r="RCG206" s="506" t="s">
        <v>345</v>
      </c>
      <c r="RCH206" s="506" t="s">
        <v>345</v>
      </c>
      <c r="RCI206" s="506" t="s">
        <v>345</v>
      </c>
      <c r="RCJ206" s="506" t="s">
        <v>345</v>
      </c>
      <c r="RCK206" s="506" t="s">
        <v>345</v>
      </c>
      <c r="RCL206" s="506" t="s">
        <v>345</v>
      </c>
      <c r="RCM206" s="506" t="s">
        <v>345</v>
      </c>
      <c r="RCN206" s="506" t="s">
        <v>345</v>
      </c>
      <c r="RCO206" s="506" t="s">
        <v>345</v>
      </c>
      <c r="RCP206" s="506" t="s">
        <v>345</v>
      </c>
      <c r="RCQ206" s="506" t="s">
        <v>345</v>
      </c>
      <c r="RCR206" s="506" t="s">
        <v>345</v>
      </c>
      <c r="RCS206" s="506" t="s">
        <v>345</v>
      </c>
      <c r="RCT206" s="506" t="s">
        <v>345</v>
      </c>
      <c r="RCU206" s="506" t="s">
        <v>345</v>
      </c>
      <c r="RCV206" s="506" t="s">
        <v>345</v>
      </c>
      <c r="RCW206" s="506" t="s">
        <v>345</v>
      </c>
      <c r="RCX206" s="506" t="s">
        <v>345</v>
      </c>
      <c r="RCY206" s="506" t="s">
        <v>345</v>
      </c>
      <c r="RCZ206" s="506" t="s">
        <v>345</v>
      </c>
      <c r="RDA206" s="506" t="s">
        <v>345</v>
      </c>
      <c r="RDB206" s="506" t="s">
        <v>345</v>
      </c>
      <c r="RDC206" s="506" t="s">
        <v>345</v>
      </c>
      <c r="RDD206" s="506" t="s">
        <v>345</v>
      </c>
      <c r="RDE206" s="506" t="s">
        <v>345</v>
      </c>
      <c r="RDF206" s="506" t="s">
        <v>345</v>
      </c>
      <c r="RDG206" s="506" t="s">
        <v>345</v>
      </c>
      <c r="RDH206" s="506" t="s">
        <v>345</v>
      </c>
      <c r="RDI206" s="506" t="s">
        <v>345</v>
      </c>
      <c r="RDJ206" s="506" t="s">
        <v>345</v>
      </c>
      <c r="RDK206" s="506" t="s">
        <v>345</v>
      </c>
      <c r="RDL206" s="506" t="s">
        <v>345</v>
      </c>
      <c r="RDM206" s="506" t="s">
        <v>345</v>
      </c>
      <c r="RDN206" s="506" t="s">
        <v>345</v>
      </c>
      <c r="RDO206" s="506" t="s">
        <v>345</v>
      </c>
      <c r="RDP206" s="506" t="s">
        <v>345</v>
      </c>
      <c r="RDQ206" s="506" t="s">
        <v>345</v>
      </c>
      <c r="RDR206" s="506" t="s">
        <v>345</v>
      </c>
      <c r="RDS206" s="506" t="s">
        <v>345</v>
      </c>
      <c r="RDT206" s="506" t="s">
        <v>345</v>
      </c>
      <c r="RDU206" s="506" t="s">
        <v>345</v>
      </c>
      <c r="RDV206" s="506" t="s">
        <v>345</v>
      </c>
      <c r="RDW206" s="506" t="s">
        <v>345</v>
      </c>
      <c r="RDX206" s="506" t="s">
        <v>345</v>
      </c>
      <c r="RDY206" s="506" t="s">
        <v>345</v>
      </c>
      <c r="RDZ206" s="506" t="s">
        <v>345</v>
      </c>
      <c r="REA206" s="506" t="s">
        <v>345</v>
      </c>
      <c r="REB206" s="506" t="s">
        <v>345</v>
      </c>
      <c r="REC206" s="506" t="s">
        <v>345</v>
      </c>
      <c r="RED206" s="506" t="s">
        <v>345</v>
      </c>
      <c r="REE206" s="506" t="s">
        <v>345</v>
      </c>
      <c r="REF206" s="506" t="s">
        <v>345</v>
      </c>
      <c r="REG206" s="506" t="s">
        <v>345</v>
      </c>
      <c r="REH206" s="506" t="s">
        <v>345</v>
      </c>
      <c r="REI206" s="506" t="s">
        <v>345</v>
      </c>
      <c r="REJ206" s="506" t="s">
        <v>345</v>
      </c>
      <c r="REK206" s="506" t="s">
        <v>345</v>
      </c>
      <c r="REL206" s="506" t="s">
        <v>345</v>
      </c>
      <c r="REM206" s="506" t="s">
        <v>345</v>
      </c>
      <c r="REN206" s="506" t="s">
        <v>345</v>
      </c>
      <c r="REO206" s="506" t="s">
        <v>345</v>
      </c>
      <c r="REP206" s="506" t="s">
        <v>345</v>
      </c>
      <c r="REQ206" s="506" t="s">
        <v>345</v>
      </c>
      <c r="RER206" s="506" t="s">
        <v>345</v>
      </c>
      <c r="RES206" s="506" t="s">
        <v>345</v>
      </c>
      <c r="RET206" s="506" t="s">
        <v>345</v>
      </c>
      <c r="REU206" s="506" t="s">
        <v>345</v>
      </c>
      <c r="REV206" s="506" t="s">
        <v>345</v>
      </c>
      <c r="REW206" s="506" t="s">
        <v>345</v>
      </c>
      <c r="REX206" s="506" t="s">
        <v>345</v>
      </c>
      <c r="REY206" s="506" t="s">
        <v>345</v>
      </c>
      <c r="REZ206" s="506" t="s">
        <v>345</v>
      </c>
      <c r="RFA206" s="506" t="s">
        <v>345</v>
      </c>
      <c r="RFB206" s="506" t="s">
        <v>345</v>
      </c>
      <c r="RFC206" s="506" t="s">
        <v>345</v>
      </c>
      <c r="RFD206" s="506" t="s">
        <v>345</v>
      </c>
      <c r="RFE206" s="506" t="s">
        <v>345</v>
      </c>
      <c r="RFF206" s="506" t="s">
        <v>345</v>
      </c>
      <c r="RFG206" s="506" t="s">
        <v>345</v>
      </c>
      <c r="RFH206" s="506" t="s">
        <v>345</v>
      </c>
      <c r="RFI206" s="506" t="s">
        <v>345</v>
      </c>
      <c r="RFJ206" s="506" t="s">
        <v>345</v>
      </c>
      <c r="RFK206" s="506" t="s">
        <v>345</v>
      </c>
      <c r="RFL206" s="506" t="s">
        <v>345</v>
      </c>
      <c r="RFM206" s="506" t="s">
        <v>345</v>
      </c>
      <c r="RFN206" s="506" t="s">
        <v>345</v>
      </c>
      <c r="RFO206" s="506" t="s">
        <v>345</v>
      </c>
      <c r="RFP206" s="506" t="s">
        <v>345</v>
      </c>
      <c r="RFQ206" s="506" t="s">
        <v>345</v>
      </c>
      <c r="RFR206" s="506" t="s">
        <v>345</v>
      </c>
      <c r="RFS206" s="506" t="s">
        <v>345</v>
      </c>
      <c r="RFT206" s="506" t="s">
        <v>345</v>
      </c>
      <c r="RFU206" s="506" t="s">
        <v>345</v>
      </c>
      <c r="RFV206" s="506" t="s">
        <v>345</v>
      </c>
      <c r="RFW206" s="506" t="s">
        <v>345</v>
      </c>
      <c r="RFX206" s="506" t="s">
        <v>345</v>
      </c>
      <c r="RFY206" s="506" t="s">
        <v>345</v>
      </c>
      <c r="RFZ206" s="506" t="s">
        <v>345</v>
      </c>
      <c r="RGA206" s="506" t="s">
        <v>345</v>
      </c>
      <c r="RGB206" s="506" t="s">
        <v>345</v>
      </c>
      <c r="RGC206" s="506" t="s">
        <v>345</v>
      </c>
      <c r="RGD206" s="506" t="s">
        <v>345</v>
      </c>
      <c r="RGE206" s="506" t="s">
        <v>345</v>
      </c>
      <c r="RGF206" s="506" t="s">
        <v>345</v>
      </c>
      <c r="RGG206" s="506" t="s">
        <v>345</v>
      </c>
      <c r="RGH206" s="506" t="s">
        <v>345</v>
      </c>
      <c r="RGI206" s="506" t="s">
        <v>345</v>
      </c>
      <c r="RGJ206" s="506" t="s">
        <v>345</v>
      </c>
      <c r="RGK206" s="506" t="s">
        <v>345</v>
      </c>
      <c r="RGL206" s="506" t="s">
        <v>345</v>
      </c>
      <c r="RGM206" s="506" t="s">
        <v>345</v>
      </c>
      <c r="RGN206" s="506" t="s">
        <v>345</v>
      </c>
      <c r="RGO206" s="506" t="s">
        <v>345</v>
      </c>
      <c r="RGP206" s="506" t="s">
        <v>345</v>
      </c>
      <c r="RGQ206" s="506" t="s">
        <v>345</v>
      </c>
      <c r="RGR206" s="506" t="s">
        <v>345</v>
      </c>
      <c r="RGS206" s="506" t="s">
        <v>345</v>
      </c>
      <c r="RGT206" s="506" t="s">
        <v>345</v>
      </c>
      <c r="RGU206" s="506" t="s">
        <v>345</v>
      </c>
      <c r="RGV206" s="506" t="s">
        <v>345</v>
      </c>
      <c r="RGW206" s="506" t="s">
        <v>345</v>
      </c>
      <c r="RGX206" s="506" t="s">
        <v>345</v>
      </c>
      <c r="RGY206" s="506" t="s">
        <v>345</v>
      </c>
      <c r="RGZ206" s="506" t="s">
        <v>345</v>
      </c>
      <c r="RHA206" s="506" t="s">
        <v>345</v>
      </c>
      <c r="RHB206" s="506" t="s">
        <v>345</v>
      </c>
      <c r="RHC206" s="506" t="s">
        <v>345</v>
      </c>
      <c r="RHD206" s="506" t="s">
        <v>345</v>
      </c>
      <c r="RHE206" s="506" t="s">
        <v>345</v>
      </c>
      <c r="RHF206" s="506" t="s">
        <v>345</v>
      </c>
      <c r="RHG206" s="506" t="s">
        <v>345</v>
      </c>
      <c r="RHH206" s="506" t="s">
        <v>345</v>
      </c>
      <c r="RHI206" s="506" t="s">
        <v>345</v>
      </c>
      <c r="RHJ206" s="506" t="s">
        <v>345</v>
      </c>
      <c r="RHK206" s="506" t="s">
        <v>345</v>
      </c>
      <c r="RHL206" s="506" t="s">
        <v>345</v>
      </c>
      <c r="RHM206" s="506" t="s">
        <v>345</v>
      </c>
      <c r="RHN206" s="506" t="s">
        <v>345</v>
      </c>
      <c r="RHO206" s="506" t="s">
        <v>345</v>
      </c>
      <c r="RHP206" s="506" t="s">
        <v>345</v>
      </c>
      <c r="RHQ206" s="506" t="s">
        <v>345</v>
      </c>
      <c r="RHR206" s="506" t="s">
        <v>345</v>
      </c>
      <c r="RHS206" s="506" t="s">
        <v>345</v>
      </c>
      <c r="RHT206" s="506" t="s">
        <v>345</v>
      </c>
      <c r="RHU206" s="506" t="s">
        <v>345</v>
      </c>
      <c r="RHV206" s="506" t="s">
        <v>345</v>
      </c>
      <c r="RHW206" s="506" t="s">
        <v>345</v>
      </c>
      <c r="RHX206" s="506" t="s">
        <v>345</v>
      </c>
      <c r="RHY206" s="506" t="s">
        <v>345</v>
      </c>
      <c r="RHZ206" s="506" t="s">
        <v>345</v>
      </c>
      <c r="RIA206" s="506" t="s">
        <v>345</v>
      </c>
      <c r="RIB206" s="506" t="s">
        <v>345</v>
      </c>
      <c r="RIC206" s="506" t="s">
        <v>345</v>
      </c>
      <c r="RID206" s="506" t="s">
        <v>345</v>
      </c>
      <c r="RIE206" s="506" t="s">
        <v>345</v>
      </c>
      <c r="RIF206" s="506" t="s">
        <v>345</v>
      </c>
      <c r="RIG206" s="506" t="s">
        <v>345</v>
      </c>
      <c r="RIH206" s="506" t="s">
        <v>345</v>
      </c>
      <c r="RII206" s="506" t="s">
        <v>345</v>
      </c>
      <c r="RIJ206" s="506" t="s">
        <v>345</v>
      </c>
      <c r="RIK206" s="506" t="s">
        <v>345</v>
      </c>
      <c r="RIL206" s="506" t="s">
        <v>345</v>
      </c>
      <c r="RIM206" s="506" t="s">
        <v>345</v>
      </c>
      <c r="RIN206" s="506" t="s">
        <v>345</v>
      </c>
      <c r="RIO206" s="506" t="s">
        <v>345</v>
      </c>
      <c r="RIP206" s="506" t="s">
        <v>345</v>
      </c>
      <c r="RIQ206" s="506" t="s">
        <v>345</v>
      </c>
      <c r="RIR206" s="506" t="s">
        <v>345</v>
      </c>
      <c r="RIS206" s="506" t="s">
        <v>345</v>
      </c>
      <c r="RIT206" s="506" t="s">
        <v>345</v>
      </c>
      <c r="RIU206" s="506" t="s">
        <v>345</v>
      </c>
      <c r="RIV206" s="506" t="s">
        <v>345</v>
      </c>
      <c r="RIW206" s="506" t="s">
        <v>345</v>
      </c>
      <c r="RIX206" s="506" t="s">
        <v>345</v>
      </c>
      <c r="RIY206" s="506" t="s">
        <v>345</v>
      </c>
      <c r="RIZ206" s="506" t="s">
        <v>345</v>
      </c>
      <c r="RJA206" s="506" t="s">
        <v>345</v>
      </c>
      <c r="RJB206" s="506" t="s">
        <v>345</v>
      </c>
      <c r="RJC206" s="506" t="s">
        <v>345</v>
      </c>
      <c r="RJD206" s="506" t="s">
        <v>345</v>
      </c>
      <c r="RJE206" s="506" t="s">
        <v>345</v>
      </c>
      <c r="RJF206" s="506" t="s">
        <v>345</v>
      </c>
      <c r="RJG206" s="506" t="s">
        <v>345</v>
      </c>
      <c r="RJH206" s="506" t="s">
        <v>345</v>
      </c>
      <c r="RJI206" s="506" t="s">
        <v>345</v>
      </c>
      <c r="RJJ206" s="506" t="s">
        <v>345</v>
      </c>
      <c r="RJK206" s="506" t="s">
        <v>345</v>
      </c>
      <c r="RJL206" s="506" t="s">
        <v>345</v>
      </c>
      <c r="RJM206" s="506" t="s">
        <v>345</v>
      </c>
      <c r="RJN206" s="506" t="s">
        <v>345</v>
      </c>
      <c r="RJO206" s="506" t="s">
        <v>345</v>
      </c>
      <c r="RJP206" s="506" t="s">
        <v>345</v>
      </c>
      <c r="RJQ206" s="506" t="s">
        <v>345</v>
      </c>
      <c r="RJR206" s="506" t="s">
        <v>345</v>
      </c>
      <c r="RJS206" s="506" t="s">
        <v>345</v>
      </c>
      <c r="RJT206" s="506" t="s">
        <v>345</v>
      </c>
      <c r="RJU206" s="506" t="s">
        <v>345</v>
      </c>
      <c r="RJV206" s="506" t="s">
        <v>345</v>
      </c>
      <c r="RJW206" s="506" t="s">
        <v>345</v>
      </c>
      <c r="RJX206" s="506" t="s">
        <v>345</v>
      </c>
      <c r="RJY206" s="506" t="s">
        <v>345</v>
      </c>
      <c r="RJZ206" s="506" t="s">
        <v>345</v>
      </c>
      <c r="RKA206" s="506" t="s">
        <v>345</v>
      </c>
      <c r="RKB206" s="506" t="s">
        <v>345</v>
      </c>
      <c r="RKC206" s="506" t="s">
        <v>345</v>
      </c>
      <c r="RKD206" s="506" t="s">
        <v>345</v>
      </c>
      <c r="RKE206" s="506" t="s">
        <v>345</v>
      </c>
      <c r="RKF206" s="506" t="s">
        <v>345</v>
      </c>
      <c r="RKG206" s="506" t="s">
        <v>345</v>
      </c>
      <c r="RKH206" s="506" t="s">
        <v>345</v>
      </c>
      <c r="RKI206" s="506" t="s">
        <v>345</v>
      </c>
      <c r="RKJ206" s="506" t="s">
        <v>345</v>
      </c>
      <c r="RKK206" s="506" t="s">
        <v>345</v>
      </c>
      <c r="RKL206" s="506" t="s">
        <v>345</v>
      </c>
      <c r="RKM206" s="506" t="s">
        <v>345</v>
      </c>
      <c r="RKN206" s="506" t="s">
        <v>345</v>
      </c>
      <c r="RKO206" s="506" t="s">
        <v>345</v>
      </c>
      <c r="RKP206" s="506" t="s">
        <v>345</v>
      </c>
      <c r="RKQ206" s="506" t="s">
        <v>345</v>
      </c>
      <c r="RKR206" s="506" t="s">
        <v>345</v>
      </c>
      <c r="RKS206" s="506" t="s">
        <v>345</v>
      </c>
      <c r="RKT206" s="506" t="s">
        <v>345</v>
      </c>
      <c r="RKU206" s="506" t="s">
        <v>345</v>
      </c>
      <c r="RKV206" s="506" t="s">
        <v>345</v>
      </c>
      <c r="RKW206" s="506" t="s">
        <v>345</v>
      </c>
      <c r="RKX206" s="506" t="s">
        <v>345</v>
      </c>
      <c r="RKY206" s="506" t="s">
        <v>345</v>
      </c>
      <c r="RKZ206" s="506" t="s">
        <v>345</v>
      </c>
      <c r="RLA206" s="506" t="s">
        <v>345</v>
      </c>
      <c r="RLB206" s="506" t="s">
        <v>345</v>
      </c>
      <c r="RLC206" s="506" t="s">
        <v>345</v>
      </c>
      <c r="RLD206" s="506" t="s">
        <v>345</v>
      </c>
      <c r="RLE206" s="506" t="s">
        <v>345</v>
      </c>
      <c r="RLF206" s="506" t="s">
        <v>345</v>
      </c>
      <c r="RLG206" s="506" t="s">
        <v>345</v>
      </c>
      <c r="RLH206" s="506" t="s">
        <v>345</v>
      </c>
      <c r="RLI206" s="506" t="s">
        <v>345</v>
      </c>
      <c r="RLJ206" s="506" t="s">
        <v>345</v>
      </c>
      <c r="RLK206" s="506" t="s">
        <v>345</v>
      </c>
      <c r="RLL206" s="506" t="s">
        <v>345</v>
      </c>
      <c r="RLM206" s="506" t="s">
        <v>345</v>
      </c>
      <c r="RLN206" s="506" t="s">
        <v>345</v>
      </c>
      <c r="RLO206" s="506" t="s">
        <v>345</v>
      </c>
      <c r="RLP206" s="506" t="s">
        <v>345</v>
      </c>
      <c r="RLQ206" s="506" t="s">
        <v>345</v>
      </c>
      <c r="RLR206" s="506" t="s">
        <v>345</v>
      </c>
      <c r="RLS206" s="506" t="s">
        <v>345</v>
      </c>
      <c r="RLT206" s="506" t="s">
        <v>345</v>
      </c>
      <c r="RLU206" s="506" t="s">
        <v>345</v>
      </c>
      <c r="RLV206" s="506" t="s">
        <v>345</v>
      </c>
      <c r="RLW206" s="506" t="s">
        <v>345</v>
      </c>
      <c r="RLX206" s="506" t="s">
        <v>345</v>
      </c>
      <c r="RLY206" s="506" t="s">
        <v>345</v>
      </c>
      <c r="RLZ206" s="506" t="s">
        <v>345</v>
      </c>
      <c r="RMA206" s="506" t="s">
        <v>345</v>
      </c>
      <c r="RMB206" s="506" t="s">
        <v>345</v>
      </c>
      <c r="RMC206" s="506" t="s">
        <v>345</v>
      </c>
      <c r="RMD206" s="506" t="s">
        <v>345</v>
      </c>
      <c r="RME206" s="506" t="s">
        <v>345</v>
      </c>
      <c r="RMF206" s="506" t="s">
        <v>345</v>
      </c>
      <c r="RMG206" s="506" t="s">
        <v>345</v>
      </c>
      <c r="RMH206" s="506" t="s">
        <v>345</v>
      </c>
      <c r="RMI206" s="506" t="s">
        <v>345</v>
      </c>
      <c r="RMJ206" s="506" t="s">
        <v>345</v>
      </c>
      <c r="RMK206" s="506" t="s">
        <v>345</v>
      </c>
      <c r="RML206" s="506" t="s">
        <v>345</v>
      </c>
      <c r="RMM206" s="506" t="s">
        <v>345</v>
      </c>
      <c r="RMN206" s="506" t="s">
        <v>345</v>
      </c>
      <c r="RMO206" s="506" t="s">
        <v>345</v>
      </c>
      <c r="RMP206" s="506" t="s">
        <v>345</v>
      </c>
      <c r="RMQ206" s="506" t="s">
        <v>345</v>
      </c>
      <c r="RMR206" s="506" t="s">
        <v>345</v>
      </c>
      <c r="RMS206" s="506" t="s">
        <v>345</v>
      </c>
      <c r="RMT206" s="506" t="s">
        <v>345</v>
      </c>
      <c r="RMU206" s="506" t="s">
        <v>345</v>
      </c>
      <c r="RMV206" s="506" t="s">
        <v>345</v>
      </c>
      <c r="RMW206" s="506" t="s">
        <v>345</v>
      </c>
      <c r="RMX206" s="506" t="s">
        <v>345</v>
      </c>
      <c r="RMY206" s="506" t="s">
        <v>345</v>
      </c>
      <c r="RMZ206" s="506" t="s">
        <v>345</v>
      </c>
      <c r="RNA206" s="506" t="s">
        <v>345</v>
      </c>
      <c r="RNB206" s="506" t="s">
        <v>345</v>
      </c>
      <c r="RNC206" s="506" t="s">
        <v>345</v>
      </c>
      <c r="RND206" s="506" t="s">
        <v>345</v>
      </c>
      <c r="RNE206" s="506" t="s">
        <v>345</v>
      </c>
      <c r="RNF206" s="506" t="s">
        <v>345</v>
      </c>
      <c r="RNG206" s="506" t="s">
        <v>345</v>
      </c>
      <c r="RNH206" s="506" t="s">
        <v>345</v>
      </c>
      <c r="RNI206" s="506" t="s">
        <v>345</v>
      </c>
      <c r="RNJ206" s="506" t="s">
        <v>345</v>
      </c>
      <c r="RNK206" s="506" t="s">
        <v>345</v>
      </c>
      <c r="RNL206" s="506" t="s">
        <v>345</v>
      </c>
      <c r="RNM206" s="506" t="s">
        <v>345</v>
      </c>
      <c r="RNN206" s="506" t="s">
        <v>345</v>
      </c>
      <c r="RNO206" s="506" t="s">
        <v>345</v>
      </c>
      <c r="RNP206" s="506" t="s">
        <v>345</v>
      </c>
      <c r="RNQ206" s="506" t="s">
        <v>345</v>
      </c>
      <c r="RNR206" s="506" t="s">
        <v>345</v>
      </c>
      <c r="RNS206" s="506" t="s">
        <v>345</v>
      </c>
      <c r="RNT206" s="506" t="s">
        <v>345</v>
      </c>
      <c r="RNU206" s="506" t="s">
        <v>345</v>
      </c>
      <c r="RNV206" s="506" t="s">
        <v>345</v>
      </c>
      <c r="RNW206" s="506" t="s">
        <v>345</v>
      </c>
      <c r="RNX206" s="506" t="s">
        <v>345</v>
      </c>
      <c r="RNY206" s="506" t="s">
        <v>345</v>
      </c>
      <c r="RNZ206" s="506" t="s">
        <v>345</v>
      </c>
      <c r="ROA206" s="506" t="s">
        <v>345</v>
      </c>
      <c r="ROB206" s="506" t="s">
        <v>345</v>
      </c>
      <c r="ROC206" s="506" t="s">
        <v>345</v>
      </c>
      <c r="ROD206" s="506" t="s">
        <v>345</v>
      </c>
      <c r="ROE206" s="506" t="s">
        <v>345</v>
      </c>
      <c r="ROF206" s="506" t="s">
        <v>345</v>
      </c>
      <c r="ROG206" s="506" t="s">
        <v>345</v>
      </c>
      <c r="ROH206" s="506" t="s">
        <v>345</v>
      </c>
      <c r="ROI206" s="506" t="s">
        <v>345</v>
      </c>
      <c r="ROJ206" s="506" t="s">
        <v>345</v>
      </c>
      <c r="ROK206" s="506" t="s">
        <v>345</v>
      </c>
      <c r="ROL206" s="506" t="s">
        <v>345</v>
      </c>
      <c r="ROM206" s="506" t="s">
        <v>345</v>
      </c>
      <c r="RON206" s="506" t="s">
        <v>345</v>
      </c>
      <c r="ROO206" s="506" t="s">
        <v>345</v>
      </c>
      <c r="ROP206" s="506" t="s">
        <v>345</v>
      </c>
      <c r="ROQ206" s="506" t="s">
        <v>345</v>
      </c>
      <c r="ROR206" s="506" t="s">
        <v>345</v>
      </c>
      <c r="ROS206" s="506" t="s">
        <v>345</v>
      </c>
      <c r="ROT206" s="506" t="s">
        <v>345</v>
      </c>
      <c r="ROU206" s="506" t="s">
        <v>345</v>
      </c>
      <c r="ROV206" s="506" t="s">
        <v>345</v>
      </c>
      <c r="ROW206" s="506" t="s">
        <v>345</v>
      </c>
      <c r="ROX206" s="506" t="s">
        <v>345</v>
      </c>
      <c r="ROY206" s="506" t="s">
        <v>345</v>
      </c>
      <c r="ROZ206" s="506" t="s">
        <v>345</v>
      </c>
      <c r="RPA206" s="506" t="s">
        <v>345</v>
      </c>
      <c r="RPB206" s="506" t="s">
        <v>345</v>
      </c>
      <c r="RPC206" s="506" t="s">
        <v>345</v>
      </c>
      <c r="RPD206" s="506" t="s">
        <v>345</v>
      </c>
      <c r="RPE206" s="506" t="s">
        <v>345</v>
      </c>
      <c r="RPF206" s="506" t="s">
        <v>345</v>
      </c>
      <c r="RPG206" s="506" t="s">
        <v>345</v>
      </c>
      <c r="RPH206" s="506" t="s">
        <v>345</v>
      </c>
      <c r="RPI206" s="506" t="s">
        <v>345</v>
      </c>
      <c r="RPJ206" s="506" t="s">
        <v>345</v>
      </c>
      <c r="RPK206" s="506" t="s">
        <v>345</v>
      </c>
      <c r="RPL206" s="506" t="s">
        <v>345</v>
      </c>
      <c r="RPM206" s="506" t="s">
        <v>345</v>
      </c>
      <c r="RPN206" s="506" t="s">
        <v>345</v>
      </c>
      <c r="RPO206" s="506" t="s">
        <v>345</v>
      </c>
      <c r="RPP206" s="506" t="s">
        <v>345</v>
      </c>
      <c r="RPQ206" s="506" t="s">
        <v>345</v>
      </c>
      <c r="RPR206" s="506" t="s">
        <v>345</v>
      </c>
      <c r="RPS206" s="506" t="s">
        <v>345</v>
      </c>
      <c r="RPT206" s="506" t="s">
        <v>345</v>
      </c>
      <c r="RPU206" s="506" t="s">
        <v>345</v>
      </c>
      <c r="RPV206" s="506" t="s">
        <v>345</v>
      </c>
      <c r="RPW206" s="506" t="s">
        <v>345</v>
      </c>
      <c r="RPX206" s="506" t="s">
        <v>345</v>
      </c>
      <c r="RPY206" s="506" t="s">
        <v>345</v>
      </c>
      <c r="RPZ206" s="506" t="s">
        <v>345</v>
      </c>
      <c r="RQA206" s="506" t="s">
        <v>345</v>
      </c>
      <c r="RQB206" s="506" t="s">
        <v>345</v>
      </c>
      <c r="RQC206" s="506" t="s">
        <v>345</v>
      </c>
      <c r="RQD206" s="506" t="s">
        <v>345</v>
      </c>
      <c r="RQE206" s="506" t="s">
        <v>345</v>
      </c>
      <c r="RQF206" s="506" t="s">
        <v>345</v>
      </c>
      <c r="RQG206" s="506" t="s">
        <v>345</v>
      </c>
      <c r="RQH206" s="506" t="s">
        <v>345</v>
      </c>
      <c r="RQI206" s="506" t="s">
        <v>345</v>
      </c>
      <c r="RQJ206" s="506" t="s">
        <v>345</v>
      </c>
      <c r="RQK206" s="506" t="s">
        <v>345</v>
      </c>
      <c r="RQL206" s="506" t="s">
        <v>345</v>
      </c>
      <c r="RQM206" s="506" t="s">
        <v>345</v>
      </c>
      <c r="RQN206" s="506" t="s">
        <v>345</v>
      </c>
      <c r="RQO206" s="506" t="s">
        <v>345</v>
      </c>
      <c r="RQP206" s="506" t="s">
        <v>345</v>
      </c>
      <c r="RQQ206" s="506" t="s">
        <v>345</v>
      </c>
      <c r="RQR206" s="506" t="s">
        <v>345</v>
      </c>
      <c r="RQS206" s="506" t="s">
        <v>345</v>
      </c>
      <c r="RQT206" s="506" t="s">
        <v>345</v>
      </c>
      <c r="RQU206" s="506" t="s">
        <v>345</v>
      </c>
      <c r="RQV206" s="506" t="s">
        <v>345</v>
      </c>
      <c r="RQW206" s="506" t="s">
        <v>345</v>
      </c>
      <c r="RQX206" s="506" t="s">
        <v>345</v>
      </c>
      <c r="RQY206" s="506" t="s">
        <v>345</v>
      </c>
      <c r="RQZ206" s="506" t="s">
        <v>345</v>
      </c>
      <c r="RRA206" s="506" t="s">
        <v>345</v>
      </c>
      <c r="RRB206" s="506" t="s">
        <v>345</v>
      </c>
      <c r="RRC206" s="506" t="s">
        <v>345</v>
      </c>
      <c r="RRD206" s="506" t="s">
        <v>345</v>
      </c>
      <c r="RRE206" s="506" t="s">
        <v>345</v>
      </c>
      <c r="RRF206" s="506" t="s">
        <v>345</v>
      </c>
      <c r="RRG206" s="506" t="s">
        <v>345</v>
      </c>
      <c r="RRH206" s="506" t="s">
        <v>345</v>
      </c>
      <c r="RRI206" s="506" t="s">
        <v>345</v>
      </c>
      <c r="RRJ206" s="506" t="s">
        <v>345</v>
      </c>
      <c r="RRK206" s="506" t="s">
        <v>345</v>
      </c>
      <c r="RRL206" s="506" t="s">
        <v>345</v>
      </c>
      <c r="RRM206" s="506" t="s">
        <v>345</v>
      </c>
      <c r="RRN206" s="506" t="s">
        <v>345</v>
      </c>
      <c r="RRO206" s="506" t="s">
        <v>345</v>
      </c>
      <c r="RRP206" s="506" t="s">
        <v>345</v>
      </c>
      <c r="RRQ206" s="506" t="s">
        <v>345</v>
      </c>
      <c r="RRR206" s="506" t="s">
        <v>345</v>
      </c>
      <c r="RRS206" s="506" t="s">
        <v>345</v>
      </c>
      <c r="RRT206" s="506" t="s">
        <v>345</v>
      </c>
      <c r="RRU206" s="506" t="s">
        <v>345</v>
      </c>
      <c r="RRV206" s="506" t="s">
        <v>345</v>
      </c>
      <c r="RRW206" s="506" t="s">
        <v>345</v>
      </c>
      <c r="RRX206" s="506" t="s">
        <v>345</v>
      </c>
      <c r="RRY206" s="506" t="s">
        <v>345</v>
      </c>
      <c r="RRZ206" s="506" t="s">
        <v>345</v>
      </c>
      <c r="RSA206" s="506" t="s">
        <v>345</v>
      </c>
      <c r="RSB206" s="506" t="s">
        <v>345</v>
      </c>
      <c r="RSC206" s="506" t="s">
        <v>345</v>
      </c>
      <c r="RSD206" s="506" t="s">
        <v>345</v>
      </c>
      <c r="RSE206" s="506" t="s">
        <v>345</v>
      </c>
      <c r="RSF206" s="506" t="s">
        <v>345</v>
      </c>
      <c r="RSG206" s="506" t="s">
        <v>345</v>
      </c>
      <c r="RSH206" s="506" t="s">
        <v>345</v>
      </c>
      <c r="RSI206" s="506" t="s">
        <v>345</v>
      </c>
      <c r="RSJ206" s="506" t="s">
        <v>345</v>
      </c>
      <c r="RSK206" s="506" t="s">
        <v>345</v>
      </c>
      <c r="RSL206" s="506" t="s">
        <v>345</v>
      </c>
      <c r="RSM206" s="506" t="s">
        <v>345</v>
      </c>
      <c r="RSN206" s="506" t="s">
        <v>345</v>
      </c>
      <c r="RSO206" s="506" t="s">
        <v>345</v>
      </c>
      <c r="RSP206" s="506" t="s">
        <v>345</v>
      </c>
      <c r="RSQ206" s="506" t="s">
        <v>345</v>
      </c>
      <c r="RSR206" s="506" t="s">
        <v>345</v>
      </c>
      <c r="RSS206" s="506" t="s">
        <v>345</v>
      </c>
      <c r="RST206" s="506" t="s">
        <v>345</v>
      </c>
      <c r="RSU206" s="506" t="s">
        <v>345</v>
      </c>
      <c r="RSV206" s="506" t="s">
        <v>345</v>
      </c>
      <c r="RSW206" s="506" t="s">
        <v>345</v>
      </c>
      <c r="RSX206" s="506" t="s">
        <v>345</v>
      </c>
      <c r="RSY206" s="506" t="s">
        <v>345</v>
      </c>
      <c r="RSZ206" s="506" t="s">
        <v>345</v>
      </c>
      <c r="RTA206" s="506" t="s">
        <v>345</v>
      </c>
      <c r="RTB206" s="506" t="s">
        <v>345</v>
      </c>
      <c r="RTC206" s="506" t="s">
        <v>345</v>
      </c>
      <c r="RTD206" s="506" t="s">
        <v>345</v>
      </c>
      <c r="RTE206" s="506" t="s">
        <v>345</v>
      </c>
      <c r="RTF206" s="506" t="s">
        <v>345</v>
      </c>
      <c r="RTG206" s="506" t="s">
        <v>345</v>
      </c>
      <c r="RTH206" s="506" t="s">
        <v>345</v>
      </c>
      <c r="RTI206" s="506" t="s">
        <v>345</v>
      </c>
      <c r="RTJ206" s="506" t="s">
        <v>345</v>
      </c>
      <c r="RTK206" s="506" t="s">
        <v>345</v>
      </c>
      <c r="RTL206" s="506" t="s">
        <v>345</v>
      </c>
      <c r="RTM206" s="506" t="s">
        <v>345</v>
      </c>
      <c r="RTN206" s="506" t="s">
        <v>345</v>
      </c>
      <c r="RTO206" s="506" t="s">
        <v>345</v>
      </c>
      <c r="RTP206" s="506" t="s">
        <v>345</v>
      </c>
      <c r="RTQ206" s="506" t="s">
        <v>345</v>
      </c>
      <c r="RTR206" s="506" t="s">
        <v>345</v>
      </c>
      <c r="RTS206" s="506" t="s">
        <v>345</v>
      </c>
      <c r="RTT206" s="506" t="s">
        <v>345</v>
      </c>
      <c r="RTU206" s="506" t="s">
        <v>345</v>
      </c>
      <c r="RTV206" s="506" t="s">
        <v>345</v>
      </c>
      <c r="RTW206" s="506" t="s">
        <v>345</v>
      </c>
      <c r="RTX206" s="506" t="s">
        <v>345</v>
      </c>
      <c r="RTY206" s="506" t="s">
        <v>345</v>
      </c>
      <c r="RTZ206" s="506" t="s">
        <v>345</v>
      </c>
      <c r="RUA206" s="506" t="s">
        <v>345</v>
      </c>
      <c r="RUB206" s="506" t="s">
        <v>345</v>
      </c>
      <c r="RUC206" s="506" t="s">
        <v>345</v>
      </c>
      <c r="RUD206" s="506" t="s">
        <v>345</v>
      </c>
      <c r="RUE206" s="506" t="s">
        <v>345</v>
      </c>
      <c r="RUF206" s="506" t="s">
        <v>345</v>
      </c>
      <c r="RUG206" s="506" t="s">
        <v>345</v>
      </c>
      <c r="RUH206" s="506" t="s">
        <v>345</v>
      </c>
      <c r="RUI206" s="506" t="s">
        <v>345</v>
      </c>
      <c r="RUJ206" s="506" t="s">
        <v>345</v>
      </c>
      <c r="RUK206" s="506" t="s">
        <v>345</v>
      </c>
      <c r="RUL206" s="506" t="s">
        <v>345</v>
      </c>
      <c r="RUM206" s="506" t="s">
        <v>345</v>
      </c>
      <c r="RUN206" s="506" t="s">
        <v>345</v>
      </c>
      <c r="RUO206" s="506" t="s">
        <v>345</v>
      </c>
      <c r="RUP206" s="506" t="s">
        <v>345</v>
      </c>
      <c r="RUQ206" s="506" t="s">
        <v>345</v>
      </c>
      <c r="RUR206" s="506" t="s">
        <v>345</v>
      </c>
      <c r="RUS206" s="506" t="s">
        <v>345</v>
      </c>
      <c r="RUT206" s="506" t="s">
        <v>345</v>
      </c>
      <c r="RUU206" s="506" t="s">
        <v>345</v>
      </c>
      <c r="RUV206" s="506" t="s">
        <v>345</v>
      </c>
      <c r="RUW206" s="506" t="s">
        <v>345</v>
      </c>
      <c r="RUX206" s="506" t="s">
        <v>345</v>
      </c>
      <c r="RUY206" s="506" t="s">
        <v>345</v>
      </c>
      <c r="RUZ206" s="506" t="s">
        <v>345</v>
      </c>
      <c r="RVA206" s="506" t="s">
        <v>345</v>
      </c>
      <c r="RVB206" s="506" t="s">
        <v>345</v>
      </c>
      <c r="RVC206" s="506" t="s">
        <v>345</v>
      </c>
      <c r="RVD206" s="506" t="s">
        <v>345</v>
      </c>
      <c r="RVE206" s="506" t="s">
        <v>345</v>
      </c>
      <c r="RVF206" s="506" t="s">
        <v>345</v>
      </c>
      <c r="RVG206" s="506" t="s">
        <v>345</v>
      </c>
      <c r="RVH206" s="506" t="s">
        <v>345</v>
      </c>
      <c r="RVI206" s="506" t="s">
        <v>345</v>
      </c>
      <c r="RVJ206" s="506" t="s">
        <v>345</v>
      </c>
      <c r="RVK206" s="506" t="s">
        <v>345</v>
      </c>
      <c r="RVL206" s="506" t="s">
        <v>345</v>
      </c>
      <c r="RVM206" s="506" t="s">
        <v>345</v>
      </c>
      <c r="RVN206" s="506" t="s">
        <v>345</v>
      </c>
      <c r="RVO206" s="506" t="s">
        <v>345</v>
      </c>
      <c r="RVP206" s="506" t="s">
        <v>345</v>
      </c>
      <c r="RVQ206" s="506" t="s">
        <v>345</v>
      </c>
      <c r="RVR206" s="506" t="s">
        <v>345</v>
      </c>
      <c r="RVS206" s="506" t="s">
        <v>345</v>
      </c>
      <c r="RVT206" s="506" t="s">
        <v>345</v>
      </c>
      <c r="RVU206" s="506" t="s">
        <v>345</v>
      </c>
      <c r="RVV206" s="506" t="s">
        <v>345</v>
      </c>
      <c r="RVW206" s="506" t="s">
        <v>345</v>
      </c>
      <c r="RVX206" s="506" t="s">
        <v>345</v>
      </c>
      <c r="RVY206" s="506" t="s">
        <v>345</v>
      </c>
      <c r="RVZ206" s="506" t="s">
        <v>345</v>
      </c>
      <c r="RWA206" s="506" t="s">
        <v>345</v>
      </c>
      <c r="RWB206" s="506" t="s">
        <v>345</v>
      </c>
      <c r="RWC206" s="506" t="s">
        <v>345</v>
      </c>
      <c r="RWD206" s="506" t="s">
        <v>345</v>
      </c>
      <c r="RWE206" s="506" t="s">
        <v>345</v>
      </c>
      <c r="RWF206" s="506" t="s">
        <v>345</v>
      </c>
      <c r="RWG206" s="506" t="s">
        <v>345</v>
      </c>
      <c r="RWH206" s="506" t="s">
        <v>345</v>
      </c>
      <c r="RWI206" s="506" t="s">
        <v>345</v>
      </c>
      <c r="RWJ206" s="506" t="s">
        <v>345</v>
      </c>
      <c r="RWK206" s="506" t="s">
        <v>345</v>
      </c>
      <c r="RWL206" s="506" t="s">
        <v>345</v>
      </c>
      <c r="RWM206" s="506" t="s">
        <v>345</v>
      </c>
      <c r="RWN206" s="506" t="s">
        <v>345</v>
      </c>
      <c r="RWO206" s="506" t="s">
        <v>345</v>
      </c>
      <c r="RWP206" s="506" t="s">
        <v>345</v>
      </c>
      <c r="RWQ206" s="506" t="s">
        <v>345</v>
      </c>
      <c r="RWR206" s="506" t="s">
        <v>345</v>
      </c>
      <c r="RWS206" s="506" t="s">
        <v>345</v>
      </c>
      <c r="RWT206" s="506" t="s">
        <v>345</v>
      </c>
      <c r="RWU206" s="506" t="s">
        <v>345</v>
      </c>
      <c r="RWV206" s="506" t="s">
        <v>345</v>
      </c>
      <c r="RWW206" s="506" t="s">
        <v>345</v>
      </c>
      <c r="RWX206" s="506" t="s">
        <v>345</v>
      </c>
      <c r="RWY206" s="506" t="s">
        <v>345</v>
      </c>
      <c r="RWZ206" s="506" t="s">
        <v>345</v>
      </c>
      <c r="RXA206" s="506" t="s">
        <v>345</v>
      </c>
      <c r="RXB206" s="506" t="s">
        <v>345</v>
      </c>
      <c r="RXC206" s="506" t="s">
        <v>345</v>
      </c>
      <c r="RXD206" s="506" t="s">
        <v>345</v>
      </c>
      <c r="RXE206" s="506" t="s">
        <v>345</v>
      </c>
      <c r="RXF206" s="506" t="s">
        <v>345</v>
      </c>
      <c r="RXG206" s="506" t="s">
        <v>345</v>
      </c>
      <c r="RXH206" s="506" t="s">
        <v>345</v>
      </c>
      <c r="RXI206" s="506" t="s">
        <v>345</v>
      </c>
      <c r="RXJ206" s="506" t="s">
        <v>345</v>
      </c>
      <c r="RXK206" s="506" t="s">
        <v>345</v>
      </c>
      <c r="RXL206" s="506" t="s">
        <v>345</v>
      </c>
      <c r="RXM206" s="506" t="s">
        <v>345</v>
      </c>
      <c r="RXN206" s="506" t="s">
        <v>345</v>
      </c>
      <c r="RXO206" s="506" t="s">
        <v>345</v>
      </c>
      <c r="RXP206" s="506" t="s">
        <v>345</v>
      </c>
      <c r="RXQ206" s="506" t="s">
        <v>345</v>
      </c>
      <c r="RXR206" s="506" t="s">
        <v>345</v>
      </c>
      <c r="RXS206" s="506" t="s">
        <v>345</v>
      </c>
      <c r="RXT206" s="506" t="s">
        <v>345</v>
      </c>
      <c r="RXU206" s="506" t="s">
        <v>345</v>
      </c>
      <c r="RXV206" s="506" t="s">
        <v>345</v>
      </c>
      <c r="RXW206" s="506" t="s">
        <v>345</v>
      </c>
      <c r="RXX206" s="506" t="s">
        <v>345</v>
      </c>
      <c r="RXY206" s="506" t="s">
        <v>345</v>
      </c>
      <c r="RXZ206" s="506" t="s">
        <v>345</v>
      </c>
      <c r="RYA206" s="506" t="s">
        <v>345</v>
      </c>
      <c r="RYB206" s="506" t="s">
        <v>345</v>
      </c>
      <c r="RYC206" s="506" t="s">
        <v>345</v>
      </c>
      <c r="RYD206" s="506" t="s">
        <v>345</v>
      </c>
      <c r="RYE206" s="506" t="s">
        <v>345</v>
      </c>
      <c r="RYF206" s="506" t="s">
        <v>345</v>
      </c>
      <c r="RYG206" s="506" t="s">
        <v>345</v>
      </c>
      <c r="RYH206" s="506" t="s">
        <v>345</v>
      </c>
      <c r="RYI206" s="506" t="s">
        <v>345</v>
      </c>
      <c r="RYJ206" s="506" t="s">
        <v>345</v>
      </c>
      <c r="RYK206" s="506" t="s">
        <v>345</v>
      </c>
      <c r="RYL206" s="506" t="s">
        <v>345</v>
      </c>
      <c r="RYM206" s="506" t="s">
        <v>345</v>
      </c>
      <c r="RYN206" s="506" t="s">
        <v>345</v>
      </c>
      <c r="RYO206" s="506" t="s">
        <v>345</v>
      </c>
      <c r="RYP206" s="506" t="s">
        <v>345</v>
      </c>
      <c r="RYQ206" s="506" t="s">
        <v>345</v>
      </c>
      <c r="RYR206" s="506" t="s">
        <v>345</v>
      </c>
      <c r="RYS206" s="506" t="s">
        <v>345</v>
      </c>
      <c r="RYT206" s="506" t="s">
        <v>345</v>
      </c>
      <c r="RYU206" s="506" t="s">
        <v>345</v>
      </c>
      <c r="RYV206" s="506" t="s">
        <v>345</v>
      </c>
      <c r="RYW206" s="506" t="s">
        <v>345</v>
      </c>
      <c r="RYX206" s="506" t="s">
        <v>345</v>
      </c>
      <c r="RYY206" s="506" t="s">
        <v>345</v>
      </c>
      <c r="RYZ206" s="506" t="s">
        <v>345</v>
      </c>
      <c r="RZA206" s="506" t="s">
        <v>345</v>
      </c>
      <c r="RZB206" s="506" t="s">
        <v>345</v>
      </c>
      <c r="RZC206" s="506" t="s">
        <v>345</v>
      </c>
      <c r="RZD206" s="506" t="s">
        <v>345</v>
      </c>
      <c r="RZE206" s="506" t="s">
        <v>345</v>
      </c>
      <c r="RZF206" s="506" t="s">
        <v>345</v>
      </c>
      <c r="RZG206" s="506" t="s">
        <v>345</v>
      </c>
      <c r="RZH206" s="506" t="s">
        <v>345</v>
      </c>
      <c r="RZI206" s="506" t="s">
        <v>345</v>
      </c>
      <c r="RZJ206" s="506" t="s">
        <v>345</v>
      </c>
      <c r="RZK206" s="506" t="s">
        <v>345</v>
      </c>
      <c r="RZL206" s="506" t="s">
        <v>345</v>
      </c>
      <c r="RZM206" s="506" t="s">
        <v>345</v>
      </c>
      <c r="RZN206" s="506" t="s">
        <v>345</v>
      </c>
      <c r="RZO206" s="506" t="s">
        <v>345</v>
      </c>
      <c r="RZP206" s="506" t="s">
        <v>345</v>
      </c>
      <c r="RZQ206" s="506" t="s">
        <v>345</v>
      </c>
      <c r="RZR206" s="506" t="s">
        <v>345</v>
      </c>
      <c r="RZS206" s="506" t="s">
        <v>345</v>
      </c>
      <c r="RZT206" s="506" t="s">
        <v>345</v>
      </c>
      <c r="RZU206" s="506" t="s">
        <v>345</v>
      </c>
      <c r="RZV206" s="506" t="s">
        <v>345</v>
      </c>
      <c r="RZW206" s="506" t="s">
        <v>345</v>
      </c>
      <c r="RZX206" s="506" t="s">
        <v>345</v>
      </c>
      <c r="RZY206" s="506" t="s">
        <v>345</v>
      </c>
      <c r="RZZ206" s="506" t="s">
        <v>345</v>
      </c>
      <c r="SAA206" s="506" t="s">
        <v>345</v>
      </c>
      <c r="SAB206" s="506" t="s">
        <v>345</v>
      </c>
      <c r="SAC206" s="506" t="s">
        <v>345</v>
      </c>
      <c r="SAD206" s="506" t="s">
        <v>345</v>
      </c>
      <c r="SAE206" s="506" t="s">
        <v>345</v>
      </c>
      <c r="SAF206" s="506" t="s">
        <v>345</v>
      </c>
      <c r="SAG206" s="506" t="s">
        <v>345</v>
      </c>
      <c r="SAH206" s="506" t="s">
        <v>345</v>
      </c>
      <c r="SAI206" s="506" t="s">
        <v>345</v>
      </c>
      <c r="SAJ206" s="506" t="s">
        <v>345</v>
      </c>
      <c r="SAK206" s="506" t="s">
        <v>345</v>
      </c>
      <c r="SAL206" s="506" t="s">
        <v>345</v>
      </c>
      <c r="SAM206" s="506" t="s">
        <v>345</v>
      </c>
      <c r="SAN206" s="506" t="s">
        <v>345</v>
      </c>
      <c r="SAO206" s="506" t="s">
        <v>345</v>
      </c>
      <c r="SAP206" s="506" t="s">
        <v>345</v>
      </c>
      <c r="SAQ206" s="506" t="s">
        <v>345</v>
      </c>
      <c r="SAR206" s="506" t="s">
        <v>345</v>
      </c>
      <c r="SAS206" s="506" t="s">
        <v>345</v>
      </c>
      <c r="SAT206" s="506" t="s">
        <v>345</v>
      </c>
      <c r="SAU206" s="506" t="s">
        <v>345</v>
      </c>
      <c r="SAV206" s="506" t="s">
        <v>345</v>
      </c>
      <c r="SAW206" s="506" t="s">
        <v>345</v>
      </c>
      <c r="SAX206" s="506" t="s">
        <v>345</v>
      </c>
      <c r="SAY206" s="506" t="s">
        <v>345</v>
      </c>
      <c r="SAZ206" s="506" t="s">
        <v>345</v>
      </c>
      <c r="SBA206" s="506" t="s">
        <v>345</v>
      </c>
      <c r="SBB206" s="506" t="s">
        <v>345</v>
      </c>
      <c r="SBC206" s="506" t="s">
        <v>345</v>
      </c>
      <c r="SBD206" s="506" t="s">
        <v>345</v>
      </c>
      <c r="SBE206" s="506" t="s">
        <v>345</v>
      </c>
      <c r="SBF206" s="506" t="s">
        <v>345</v>
      </c>
      <c r="SBG206" s="506" t="s">
        <v>345</v>
      </c>
      <c r="SBH206" s="506" t="s">
        <v>345</v>
      </c>
      <c r="SBI206" s="506" t="s">
        <v>345</v>
      </c>
      <c r="SBJ206" s="506" t="s">
        <v>345</v>
      </c>
      <c r="SBK206" s="506" t="s">
        <v>345</v>
      </c>
      <c r="SBL206" s="506" t="s">
        <v>345</v>
      </c>
      <c r="SBM206" s="506" t="s">
        <v>345</v>
      </c>
      <c r="SBN206" s="506" t="s">
        <v>345</v>
      </c>
      <c r="SBO206" s="506" t="s">
        <v>345</v>
      </c>
      <c r="SBP206" s="506" t="s">
        <v>345</v>
      </c>
      <c r="SBQ206" s="506" t="s">
        <v>345</v>
      </c>
      <c r="SBR206" s="506" t="s">
        <v>345</v>
      </c>
      <c r="SBS206" s="506" t="s">
        <v>345</v>
      </c>
      <c r="SBT206" s="506" t="s">
        <v>345</v>
      </c>
      <c r="SBU206" s="506" t="s">
        <v>345</v>
      </c>
      <c r="SBV206" s="506" t="s">
        <v>345</v>
      </c>
      <c r="SBW206" s="506" t="s">
        <v>345</v>
      </c>
      <c r="SBX206" s="506" t="s">
        <v>345</v>
      </c>
      <c r="SBY206" s="506" t="s">
        <v>345</v>
      </c>
      <c r="SBZ206" s="506" t="s">
        <v>345</v>
      </c>
      <c r="SCA206" s="506" t="s">
        <v>345</v>
      </c>
      <c r="SCB206" s="506" t="s">
        <v>345</v>
      </c>
      <c r="SCC206" s="506" t="s">
        <v>345</v>
      </c>
      <c r="SCD206" s="506" t="s">
        <v>345</v>
      </c>
      <c r="SCE206" s="506" t="s">
        <v>345</v>
      </c>
      <c r="SCF206" s="506" t="s">
        <v>345</v>
      </c>
      <c r="SCG206" s="506" t="s">
        <v>345</v>
      </c>
      <c r="SCH206" s="506" t="s">
        <v>345</v>
      </c>
      <c r="SCI206" s="506" t="s">
        <v>345</v>
      </c>
      <c r="SCJ206" s="506" t="s">
        <v>345</v>
      </c>
      <c r="SCK206" s="506" t="s">
        <v>345</v>
      </c>
      <c r="SCL206" s="506" t="s">
        <v>345</v>
      </c>
      <c r="SCM206" s="506" t="s">
        <v>345</v>
      </c>
      <c r="SCN206" s="506" t="s">
        <v>345</v>
      </c>
      <c r="SCO206" s="506" t="s">
        <v>345</v>
      </c>
      <c r="SCP206" s="506" t="s">
        <v>345</v>
      </c>
      <c r="SCQ206" s="506" t="s">
        <v>345</v>
      </c>
      <c r="SCR206" s="506" t="s">
        <v>345</v>
      </c>
      <c r="SCS206" s="506" t="s">
        <v>345</v>
      </c>
      <c r="SCT206" s="506" t="s">
        <v>345</v>
      </c>
      <c r="SCU206" s="506" t="s">
        <v>345</v>
      </c>
      <c r="SCV206" s="506" t="s">
        <v>345</v>
      </c>
      <c r="SCW206" s="506" t="s">
        <v>345</v>
      </c>
      <c r="SCX206" s="506" t="s">
        <v>345</v>
      </c>
      <c r="SCY206" s="506" t="s">
        <v>345</v>
      </c>
      <c r="SCZ206" s="506" t="s">
        <v>345</v>
      </c>
      <c r="SDA206" s="506" t="s">
        <v>345</v>
      </c>
      <c r="SDB206" s="506" t="s">
        <v>345</v>
      </c>
      <c r="SDC206" s="506" t="s">
        <v>345</v>
      </c>
      <c r="SDD206" s="506" t="s">
        <v>345</v>
      </c>
      <c r="SDE206" s="506" t="s">
        <v>345</v>
      </c>
      <c r="SDF206" s="506" t="s">
        <v>345</v>
      </c>
      <c r="SDG206" s="506" t="s">
        <v>345</v>
      </c>
      <c r="SDH206" s="506" t="s">
        <v>345</v>
      </c>
      <c r="SDI206" s="506" t="s">
        <v>345</v>
      </c>
      <c r="SDJ206" s="506" t="s">
        <v>345</v>
      </c>
      <c r="SDK206" s="506" t="s">
        <v>345</v>
      </c>
      <c r="SDL206" s="506" t="s">
        <v>345</v>
      </c>
      <c r="SDM206" s="506" t="s">
        <v>345</v>
      </c>
      <c r="SDN206" s="506" t="s">
        <v>345</v>
      </c>
      <c r="SDO206" s="506" t="s">
        <v>345</v>
      </c>
      <c r="SDP206" s="506" t="s">
        <v>345</v>
      </c>
      <c r="SDQ206" s="506" t="s">
        <v>345</v>
      </c>
      <c r="SDR206" s="506" t="s">
        <v>345</v>
      </c>
      <c r="SDS206" s="506" t="s">
        <v>345</v>
      </c>
      <c r="SDT206" s="506" t="s">
        <v>345</v>
      </c>
      <c r="SDU206" s="506" t="s">
        <v>345</v>
      </c>
      <c r="SDV206" s="506" t="s">
        <v>345</v>
      </c>
      <c r="SDW206" s="506" t="s">
        <v>345</v>
      </c>
      <c r="SDX206" s="506" t="s">
        <v>345</v>
      </c>
      <c r="SDY206" s="506" t="s">
        <v>345</v>
      </c>
      <c r="SDZ206" s="506" t="s">
        <v>345</v>
      </c>
      <c r="SEA206" s="506" t="s">
        <v>345</v>
      </c>
      <c r="SEB206" s="506" t="s">
        <v>345</v>
      </c>
      <c r="SEC206" s="506" t="s">
        <v>345</v>
      </c>
      <c r="SED206" s="506" t="s">
        <v>345</v>
      </c>
      <c r="SEE206" s="506" t="s">
        <v>345</v>
      </c>
      <c r="SEF206" s="506" t="s">
        <v>345</v>
      </c>
      <c r="SEG206" s="506" t="s">
        <v>345</v>
      </c>
      <c r="SEH206" s="506" t="s">
        <v>345</v>
      </c>
      <c r="SEI206" s="506" t="s">
        <v>345</v>
      </c>
      <c r="SEJ206" s="506" t="s">
        <v>345</v>
      </c>
      <c r="SEK206" s="506" t="s">
        <v>345</v>
      </c>
      <c r="SEL206" s="506" t="s">
        <v>345</v>
      </c>
      <c r="SEM206" s="506" t="s">
        <v>345</v>
      </c>
      <c r="SEN206" s="506" t="s">
        <v>345</v>
      </c>
      <c r="SEO206" s="506" t="s">
        <v>345</v>
      </c>
      <c r="SEP206" s="506" t="s">
        <v>345</v>
      </c>
      <c r="SEQ206" s="506" t="s">
        <v>345</v>
      </c>
      <c r="SER206" s="506" t="s">
        <v>345</v>
      </c>
      <c r="SES206" s="506" t="s">
        <v>345</v>
      </c>
      <c r="SET206" s="506" t="s">
        <v>345</v>
      </c>
      <c r="SEU206" s="506" t="s">
        <v>345</v>
      </c>
      <c r="SEV206" s="506" t="s">
        <v>345</v>
      </c>
      <c r="SEW206" s="506" t="s">
        <v>345</v>
      </c>
      <c r="SEX206" s="506" t="s">
        <v>345</v>
      </c>
      <c r="SEY206" s="506" t="s">
        <v>345</v>
      </c>
      <c r="SEZ206" s="506" t="s">
        <v>345</v>
      </c>
      <c r="SFA206" s="506" t="s">
        <v>345</v>
      </c>
      <c r="SFB206" s="506" t="s">
        <v>345</v>
      </c>
      <c r="SFC206" s="506" t="s">
        <v>345</v>
      </c>
      <c r="SFD206" s="506" t="s">
        <v>345</v>
      </c>
      <c r="SFE206" s="506" t="s">
        <v>345</v>
      </c>
      <c r="SFF206" s="506" t="s">
        <v>345</v>
      </c>
      <c r="SFG206" s="506" t="s">
        <v>345</v>
      </c>
      <c r="SFH206" s="506" t="s">
        <v>345</v>
      </c>
      <c r="SFI206" s="506" t="s">
        <v>345</v>
      </c>
      <c r="SFJ206" s="506" t="s">
        <v>345</v>
      </c>
      <c r="SFK206" s="506" t="s">
        <v>345</v>
      </c>
      <c r="SFL206" s="506" t="s">
        <v>345</v>
      </c>
      <c r="SFM206" s="506" t="s">
        <v>345</v>
      </c>
      <c r="SFN206" s="506" t="s">
        <v>345</v>
      </c>
      <c r="SFO206" s="506" t="s">
        <v>345</v>
      </c>
      <c r="SFP206" s="506" t="s">
        <v>345</v>
      </c>
      <c r="SFQ206" s="506" t="s">
        <v>345</v>
      </c>
      <c r="SFR206" s="506" t="s">
        <v>345</v>
      </c>
      <c r="SFS206" s="506" t="s">
        <v>345</v>
      </c>
      <c r="SFT206" s="506" t="s">
        <v>345</v>
      </c>
      <c r="SFU206" s="506" t="s">
        <v>345</v>
      </c>
      <c r="SFV206" s="506" t="s">
        <v>345</v>
      </c>
      <c r="SFW206" s="506" t="s">
        <v>345</v>
      </c>
      <c r="SFX206" s="506" t="s">
        <v>345</v>
      </c>
      <c r="SFY206" s="506" t="s">
        <v>345</v>
      </c>
      <c r="SFZ206" s="506" t="s">
        <v>345</v>
      </c>
      <c r="SGA206" s="506" t="s">
        <v>345</v>
      </c>
      <c r="SGB206" s="506" t="s">
        <v>345</v>
      </c>
      <c r="SGC206" s="506" t="s">
        <v>345</v>
      </c>
      <c r="SGD206" s="506" t="s">
        <v>345</v>
      </c>
      <c r="SGE206" s="506" t="s">
        <v>345</v>
      </c>
      <c r="SGF206" s="506" t="s">
        <v>345</v>
      </c>
      <c r="SGG206" s="506" t="s">
        <v>345</v>
      </c>
      <c r="SGH206" s="506" t="s">
        <v>345</v>
      </c>
      <c r="SGI206" s="506" t="s">
        <v>345</v>
      </c>
      <c r="SGJ206" s="506" t="s">
        <v>345</v>
      </c>
      <c r="SGK206" s="506" t="s">
        <v>345</v>
      </c>
      <c r="SGL206" s="506" t="s">
        <v>345</v>
      </c>
      <c r="SGM206" s="506" t="s">
        <v>345</v>
      </c>
      <c r="SGN206" s="506" t="s">
        <v>345</v>
      </c>
      <c r="SGO206" s="506" t="s">
        <v>345</v>
      </c>
      <c r="SGP206" s="506" t="s">
        <v>345</v>
      </c>
      <c r="SGQ206" s="506" t="s">
        <v>345</v>
      </c>
      <c r="SGR206" s="506" t="s">
        <v>345</v>
      </c>
      <c r="SGS206" s="506" t="s">
        <v>345</v>
      </c>
      <c r="SGT206" s="506" t="s">
        <v>345</v>
      </c>
      <c r="SGU206" s="506" t="s">
        <v>345</v>
      </c>
      <c r="SGV206" s="506" t="s">
        <v>345</v>
      </c>
      <c r="SGW206" s="506" t="s">
        <v>345</v>
      </c>
      <c r="SGX206" s="506" t="s">
        <v>345</v>
      </c>
      <c r="SGY206" s="506" t="s">
        <v>345</v>
      </c>
      <c r="SGZ206" s="506" t="s">
        <v>345</v>
      </c>
      <c r="SHA206" s="506" t="s">
        <v>345</v>
      </c>
      <c r="SHB206" s="506" t="s">
        <v>345</v>
      </c>
      <c r="SHC206" s="506" t="s">
        <v>345</v>
      </c>
      <c r="SHD206" s="506" t="s">
        <v>345</v>
      </c>
      <c r="SHE206" s="506" t="s">
        <v>345</v>
      </c>
      <c r="SHF206" s="506" t="s">
        <v>345</v>
      </c>
      <c r="SHG206" s="506" t="s">
        <v>345</v>
      </c>
      <c r="SHH206" s="506" t="s">
        <v>345</v>
      </c>
      <c r="SHI206" s="506" t="s">
        <v>345</v>
      </c>
      <c r="SHJ206" s="506" t="s">
        <v>345</v>
      </c>
      <c r="SHK206" s="506" t="s">
        <v>345</v>
      </c>
      <c r="SHL206" s="506" t="s">
        <v>345</v>
      </c>
      <c r="SHM206" s="506" t="s">
        <v>345</v>
      </c>
      <c r="SHN206" s="506" t="s">
        <v>345</v>
      </c>
      <c r="SHO206" s="506" t="s">
        <v>345</v>
      </c>
      <c r="SHP206" s="506" t="s">
        <v>345</v>
      </c>
      <c r="SHQ206" s="506" t="s">
        <v>345</v>
      </c>
      <c r="SHR206" s="506" t="s">
        <v>345</v>
      </c>
      <c r="SHS206" s="506" t="s">
        <v>345</v>
      </c>
      <c r="SHT206" s="506" t="s">
        <v>345</v>
      </c>
      <c r="SHU206" s="506" t="s">
        <v>345</v>
      </c>
      <c r="SHV206" s="506" t="s">
        <v>345</v>
      </c>
      <c r="SHW206" s="506" t="s">
        <v>345</v>
      </c>
      <c r="SHX206" s="506" t="s">
        <v>345</v>
      </c>
      <c r="SHY206" s="506" t="s">
        <v>345</v>
      </c>
      <c r="SHZ206" s="506" t="s">
        <v>345</v>
      </c>
      <c r="SIA206" s="506" t="s">
        <v>345</v>
      </c>
      <c r="SIB206" s="506" t="s">
        <v>345</v>
      </c>
      <c r="SIC206" s="506" t="s">
        <v>345</v>
      </c>
      <c r="SID206" s="506" t="s">
        <v>345</v>
      </c>
      <c r="SIE206" s="506" t="s">
        <v>345</v>
      </c>
      <c r="SIF206" s="506" t="s">
        <v>345</v>
      </c>
      <c r="SIG206" s="506" t="s">
        <v>345</v>
      </c>
      <c r="SIH206" s="506" t="s">
        <v>345</v>
      </c>
      <c r="SII206" s="506" t="s">
        <v>345</v>
      </c>
      <c r="SIJ206" s="506" t="s">
        <v>345</v>
      </c>
      <c r="SIK206" s="506" t="s">
        <v>345</v>
      </c>
      <c r="SIL206" s="506" t="s">
        <v>345</v>
      </c>
      <c r="SIM206" s="506" t="s">
        <v>345</v>
      </c>
      <c r="SIN206" s="506" t="s">
        <v>345</v>
      </c>
      <c r="SIO206" s="506" t="s">
        <v>345</v>
      </c>
      <c r="SIP206" s="506" t="s">
        <v>345</v>
      </c>
      <c r="SIQ206" s="506" t="s">
        <v>345</v>
      </c>
      <c r="SIR206" s="506" t="s">
        <v>345</v>
      </c>
      <c r="SIS206" s="506" t="s">
        <v>345</v>
      </c>
      <c r="SIT206" s="506" t="s">
        <v>345</v>
      </c>
      <c r="SIU206" s="506" t="s">
        <v>345</v>
      </c>
      <c r="SIV206" s="506" t="s">
        <v>345</v>
      </c>
      <c r="SIW206" s="506" t="s">
        <v>345</v>
      </c>
      <c r="SIX206" s="506" t="s">
        <v>345</v>
      </c>
      <c r="SIY206" s="506" t="s">
        <v>345</v>
      </c>
      <c r="SIZ206" s="506" t="s">
        <v>345</v>
      </c>
      <c r="SJA206" s="506" t="s">
        <v>345</v>
      </c>
      <c r="SJB206" s="506" t="s">
        <v>345</v>
      </c>
      <c r="SJC206" s="506" t="s">
        <v>345</v>
      </c>
      <c r="SJD206" s="506" t="s">
        <v>345</v>
      </c>
      <c r="SJE206" s="506" t="s">
        <v>345</v>
      </c>
      <c r="SJF206" s="506" t="s">
        <v>345</v>
      </c>
      <c r="SJG206" s="506" t="s">
        <v>345</v>
      </c>
      <c r="SJH206" s="506" t="s">
        <v>345</v>
      </c>
      <c r="SJI206" s="506" t="s">
        <v>345</v>
      </c>
      <c r="SJJ206" s="506" t="s">
        <v>345</v>
      </c>
      <c r="SJK206" s="506" t="s">
        <v>345</v>
      </c>
      <c r="SJL206" s="506" t="s">
        <v>345</v>
      </c>
      <c r="SJM206" s="506" t="s">
        <v>345</v>
      </c>
      <c r="SJN206" s="506" t="s">
        <v>345</v>
      </c>
      <c r="SJO206" s="506" t="s">
        <v>345</v>
      </c>
      <c r="SJP206" s="506" t="s">
        <v>345</v>
      </c>
      <c r="SJQ206" s="506" t="s">
        <v>345</v>
      </c>
      <c r="SJR206" s="506" t="s">
        <v>345</v>
      </c>
      <c r="SJS206" s="506" t="s">
        <v>345</v>
      </c>
      <c r="SJT206" s="506" t="s">
        <v>345</v>
      </c>
      <c r="SJU206" s="506" t="s">
        <v>345</v>
      </c>
      <c r="SJV206" s="506" t="s">
        <v>345</v>
      </c>
      <c r="SJW206" s="506" t="s">
        <v>345</v>
      </c>
      <c r="SJX206" s="506" t="s">
        <v>345</v>
      </c>
      <c r="SJY206" s="506" t="s">
        <v>345</v>
      </c>
      <c r="SJZ206" s="506" t="s">
        <v>345</v>
      </c>
      <c r="SKA206" s="506" t="s">
        <v>345</v>
      </c>
      <c r="SKB206" s="506" t="s">
        <v>345</v>
      </c>
      <c r="SKC206" s="506" t="s">
        <v>345</v>
      </c>
      <c r="SKD206" s="506" t="s">
        <v>345</v>
      </c>
      <c r="SKE206" s="506" t="s">
        <v>345</v>
      </c>
      <c r="SKF206" s="506" t="s">
        <v>345</v>
      </c>
      <c r="SKG206" s="506" t="s">
        <v>345</v>
      </c>
      <c r="SKH206" s="506" t="s">
        <v>345</v>
      </c>
      <c r="SKI206" s="506" t="s">
        <v>345</v>
      </c>
      <c r="SKJ206" s="506" t="s">
        <v>345</v>
      </c>
      <c r="SKK206" s="506" t="s">
        <v>345</v>
      </c>
      <c r="SKL206" s="506" t="s">
        <v>345</v>
      </c>
      <c r="SKM206" s="506" t="s">
        <v>345</v>
      </c>
      <c r="SKN206" s="506" t="s">
        <v>345</v>
      </c>
      <c r="SKO206" s="506" t="s">
        <v>345</v>
      </c>
      <c r="SKP206" s="506" t="s">
        <v>345</v>
      </c>
      <c r="SKQ206" s="506" t="s">
        <v>345</v>
      </c>
      <c r="SKR206" s="506" t="s">
        <v>345</v>
      </c>
      <c r="SKS206" s="506" t="s">
        <v>345</v>
      </c>
      <c r="SKT206" s="506" t="s">
        <v>345</v>
      </c>
      <c r="SKU206" s="506" t="s">
        <v>345</v>
      </c>
      <c r="SKV206" s="506" t="s">
        <v>345</v>
      </c>
      <c r="SKW206" s="506" t="s">
        <v>345</v>
      </c>
      <c r="SKX206" s="506" t="s">
        <v>345</v>
      </c>
      <c r="SKY206" s="506" t="s">
        <v>345</v>
      </c>
      <c r="SKZ206" s="506" t="s">
        <v>345</v>
      </c>
      <c r="SLA206" s="506" t="s">
        <v>345</v>
      </c>
      <c r="SLB206" s="506" t="s">
        <v>345</v>
      </c>
      <c r="SLC206" s="506" t="s">
        <v>345</v>
      </c>
      <c r="SLD206" s="506" t="s">
        <v>345</v>
      </c>
      <c r="SLE206" s="506" t="s">
        <v>345</v>
      </c>
      <c r="SLF206" s="506" t="s">
        <v>345</v>
      </c>
      <c r="SLG206" s="506" t="s">
        <v>345</v>
      </c>
      <c r="SLH206" s="506" t="s">
        <v>345</v>
      </c>
      <c r="SLI206" s="506" t="s">
        <v>345</v>
      </c>
      <c r="SLJ206" s="506" t="s">
        <v>345</v>
      </c>
      <c r="SLK206" s="506" t="s">
        <v>345</v>
      </c>
      <c r="SLL206" s="506" t="s">
        <v>345</v>
      </c>
      <c r="SLM206" s="506" t="s">
        <v>345</v>
      </c>
      <c r="SLN206" s="506" t="s">
        <v>345</v>
      </c>
      <c r="SLO206" s="506" t="s">
        <v>345</v>
      </c>
      <c r="SLP206" s="506" t="s">
        <v>345</v>
      </c>
      <c r="SLQ206" s="506" t="s">
        <v>345</v>
      </c>
      <c r="SLR206" s="506" t="s">
        <v>345</v>
      </c>
      <c r="SLS206" s="506" t="s">
        <v>345</v>
      </c>
      <c r="SLT206" s="506" t="s">
        <v>345</v>
      </c>
      <c r="SLU206" s="506" t="s">
        <v>345</v>
      </c>
      <c r="SLV206" s="506" t="s">
        <v>345</v>
      </c>
      <c r="SLW206" s="506" t="s">
        <v>345</v>
      </c>
      <c r="SLX206" s="506" t="s">
        <v>345</v>
      </c>
      <c r="SLY206" s="506" t="s">
        <v>345</v>
      </c>
      <c r="SLZ206" s="506" t="s">
        <v>345</v>
      </c>
      <c r="SMA206" s="506" t="s">
        <v>345</v>
      </c>
      <c r="SMB206" s="506" t="s">
        <v>345</v>
      </c>
      <c r="SMC206" s="506" t="s">
        <v>345</v>
      </c>
      <c r="SMD206" s="506" t="s">
        <v>345</v>
      </c>
      <c r="SME206" s="506" t="s">
        <v>345</v>
      </c>
      <c r="SMF206" s="506" t="s">
        <v>345</v>
      </c>
      <c r="SMG206" s="506" t="s">
        <v>345</v>
      </c>
      <c r="SMH206" s="506" t="s">
        <v>345</v>
      </c>
      <c r="SMI206" s="506" t="s">
        <v>345</v>
      </c>
      <c r="SMJ206" s="506" t="s">
        <v>345</v>
      </c>
      <c r="SMK206" s="506" t="s">
        <v>345</v>
      </c>
      <c r="SML206" s="506" t="s">
        <v>345</v>
      </c>
      <c r="SMM206" s="506" t="s">
        <v>345</v>
      </c>
      <c r="SMN206" s="506" t="s">
        <v>345</v>
      </c>
      <c r="SMO206" s="506" t="s">
        <v>345</v>
      </c>
      <c r="SMP206" s="506" t="s">
        <v>345</v>
      </c>
      <c r="SMQ206" s="506" t="s">
        <v>345</v>
      </c>
      <c r="SMR206" s="506" t="s">
        <v>345</v>
      </c>
      <c r="SMS206" s="506" t="s">
        <v>345</v>
      </c>
      <c r="SMT206" s="506" t="s">
        <v>345</v>
      </c>
      <c r="SMU206" s="506" t="s">
        <v>345</v>
      </c>
      <c r="SMV206" s="506" t="s">
        <v>345</v>
      </c>
      <c r="SMW206" s="506" t="s">
        <v>345</v>
      </c>
      <c r="SMX206" s="506" t="s">
        <v>345</v>
      </c>
      <c r="SMY206" s="506" t="s">
        <v>345</v>
      </c>
      <c r="SMZ206" s="506" t="s">
        <v>345</v>
      </c>
      <c r="SNA206" s="506" t="s">
        <v>345</v>
      </c>
      <c r="SNB206" s="506" t="s">
        <v>345</v>
      </c>
      <c r="SNC206" s="506" t="s">
        <v>345</v>
      </c>
      <c r="SND206" s="506" t="s">
        <v>345</v>
      </c>
      <c r="SNE206" s="506" t="s">
        <v>345</v>
      </c>
      <c r="SNF206" s="506" t="s">
        <v>345</v>
      </c>
      <c r="SNG206" s="506" t="s">
        <v>345</v>
      </c>
      <c r="SNH206" s="506" t="s">
        <v>345</v>
      </c>
      <c r="SNI206" s="506" t="s">
        <v>345</v>
      </c>
      <c r="SNJ206" s="506" t="s">
        <v>345</v>
      </c>
      <c r="SNK206" s="506" t="s">
        <v>345</v>
      </c>
      <c r="SNL206" s="506" t="s">
        <v>345</v>
      </c>
      <c r="SNM206" s="506" t="s">
        <v>345</v>
      </c>
      <c r="SNN206" s="506" t="s">
        <v>345</v>
      </c>
      <c r="SNO206" s="506" t="s">
        <v>345</v>
      </c>
      <c r="SNP206" s="506" t="s">
        <v>345</v>
      </c>
      <c r="SNQ206" s="506" t="s">
        <v>345</v>
      </c>
      <c r="SNR206" s="506" t="s">
        <v>345</v>
      </c>
      <c r="SNS206" s="506" t="s">
        <v>345</v>
      </c>
      <c r="SNT206" s="506" t="s">
        <v>345</v>
      </c>
      <c r="SNU206" s="506" t="s">
        <v>345</v>
      </c>
      <c r="SNV206" s="506" t="s">
        <v>345</v>
      </c>
      <c r="SNW206" s="506" t="s">
        <v>345</v>
      </c>
      <c r="SNX206" s="506" t="s">
        <v>345</v>
      </c>
      <c r="SNY206" s="506" t="s">
        <v>345</v>
      </c>
      <c r="SNZ206" s="506" t="s">
        <v>345</v>
      </c>
      <c r="SOA206" s="506" t="s">
        <v>345</v>
      </c>
      <c r="SOB206" s="506" t="s">
        <v>345</v>
      </c>
      <c r="SOC206" s="506" t="s">
        <v>345</v>
      </c>
      <c r="SOD206" s="506" t="s">
        <v>345</v>
      </c>
      <c r="SOE206" s="506" t="s">
        <v>345</v>
      </c>
      <c r="SOF206" s="506" t="s">
        <v>345</v>
      </c>
      <c r="SOG206" s="506" t="s">
        <v>345</v>
      </c>
      <c r="SOH206" s="506" t="s">
        <v>345</v>
      </c>
      <c r="SOI206" s="506" t="s">
        <v>345</v>
      </c>
      <c r="SOJ206" s="506" t="s">
        <v>345</v>
      </c>
      <c r="SOK206" s="506" t="s">
        <v>345</v>
      </c>
      <c r="SOL206" s="506" t="s">
        <v>345</v>
      </c>
      <c r="SOM206" s="506" t="s">
        <v>345</v>
      </c>
      <c r="SON206" s="506" t="s">
        <v>345</v>
      </c>
      <c r="SOO206" s="506" t="s">
        <v>345</v>
      </c>
      <c r="SOP206" s="506" t="s">
        <v>345</v>
      </c>
      <c r="SOQ206" s="506" t="s">
        <v>345</v>
      </c>
      <c r="SOR206" s="506" t="s">
        <v>345</v>
      </c>
      <c r="SOS206" s="506" t="s">
        <v>345</v>
      </c>
      <c r="SOT206" s="506" t="s">
        <v>345</v>
      </c>
      <c r="SOU206" s="506" t="s">
        <v>345</v>
      </c>
      <c r="SOV206" s="506" t="s">
        <v>345</v>
      </c>
      <c r="SOW206" s="506" t="s">
        <v>345</v>
      </c>
      <c r="SOX206" s="506" t="s">
        <v>345</v>
      </c>
      <c r="SOY206" s="506" t="s">
        <v>345</v>
      </c>
      <c r="SOZ206" s="506" t="s">
        <v>345</v>
      </c>
      <c r="SPA206" s="506" t="s">
        <v>345</v>
      </c>
      <c r="SPB206" s="506" t="s">
        <v>345</v>
      </c>
      <c r="SPC206" s="506" t="s">
        <v>345</v>
      </c>
      <c r="SPD206" s="506" t="s">
        <v>345</v>
      </c>
      <c r="SPE206" s="506" t="s">
        <v>345</v>
      </c>
      <c r="SPF206" s="506" t="s">
        <v>345</v>
      </c>
      <c r="SPG206" s="506" t="s">
        <v>345</v>
      </c>
      <c r="SPH206" s="506" t="s">
        <v>345</v>
      </c>
      <c r="SPI206" s="506" t="s">
        <v>345</v>
      </c>
      <c r="SPJ206" s="506" t="s">
        <v>345</v>
      </c>
      <c r="SPK206" s="506" t="s">
        <v>345</v>
      </c>
      <c r="SPL206" s="506" t="s">
        <v>345</v>
      </c>
      <c r="SPM206" s="506" t="s">
        <v>345</v>
      </c>
      <c r="SPN206" s="506" t="s">
        <v>345</v>
      </c>
      <c r="SPO206" s="506" t="s">
        <v>345</v>
      </c>
      <c r="SPP206" s="506" t="s">
        <v>345</v>
      </c>
      <c r="SPQ206" s="506" t="s">
        <v>345</v>
      </c>
      <c r="SPR206" s="506" t="s">
        <v>345</v>
      </c>
      <c r="SPS206" s="506" t="s">
        <v>345</v>
      </c>
      <c r="SPT206" s="506" t="s">
        <v>345</v>
      </c>
      <c r="SPU206" s="506" t="s">
        <v>345</v>
      </c>
      <c r="SPV206" s="506" t="s">
        <v>345</v>
      </c>
      <c r="SPW206" s="506" t="s">
        <v>345</v>
      </c>
      <c r="SPX206" s="506" t="s">
        <v>345</v>
      </c>
      <c r="SPY206" s="506" t="s">
        <v>345</v>
      </c>
      <c r="SPZ206" s="506" t="s">
        <v>345</v>
      </c>
      <c r="SQA206" s="506" t="s">
        <v>345</v>
      </c>
      <c r="SQB206" s="506" t="s">
        <v>345</v>
      </c>
      <c r="SQC206" s="506" t="s">
        <v>345</v>
      </c>
      <c r="SQD206" s="506" t="s">
        <v>345</v>
      </c>
      <c r="SQE206" s="506" t="s">
        <v>345</v>
      </c>
      <c r="SQF206" s="506" t="s">
        <v>345</v>
      </c>
      <c r="SQG206" s="506" t="s">
        <v>345</v>
      </c>
      <c r="SQH206" s="506" t="s">
        <v>345</v>
      </c>
      <c r="SQI206" s="506" t="s">
        <v>345</v>
      </c>
      <c r="SQJ206" s="506" t="s">
        <v>345</v>
      </c>
      <c r="SQK206" s="506" t="s">
        <v>345</v>
      </c>
      <c r="SQL206" s="506" t="s">
        <v>345</v>
      </c>
      <c r="SQM206" s="506" t="s">
        <v>345</v>
      </c>
      <c r="SQN206" s="506" t="s">
        <v>345</v>
      </c>
      <c r="SQO206" s="506" t="s">
        <v>345</v>
      </c>
      <c r="SQP206" s="506" t="s">
        <v>345</v>
      </c>
      <c r="SQQ206" s="506" t="s">
        <v>345</v>
      </c>
      <c r="SQR206" s="506" t="s">
        <v>345</v>
      </c>
      <c r="SQS206" s="506" t="s">
        <v>345</v>
      </c>
      <c r="SQT206" s="506" t="s">
        <v>345</v>
      </c>
      <c r="SQU206" s="506" t="s">
        <v>345</v>
      </c>
      <c r="SQV206" s="506" t="s">
        <v>345</v>
      </c>
      <c r="SQW206" s="506" t="s">
        <v>345</v>
      </c>
      <c r="SQX206" s="506" t="s">
        <v>345</v>
      </c>
      <c r="SQY206" s="506" t="s">
        <v>345</v>
      </c>
      <c r="SQZ206" s="506" t="s">
        <v>345</v>
      </c>
      <c r="SRA206" s="506" t="s">
        <v>345</v>
      </c>
      <c r="SRB206" s="506" t="s">
        <v>345</v>
      </c>
      <c r="SRC206" s="506" t="s">
        <v>345</v>
      </c>
      <c r="SRD206" s="506" t="s">
        <v>345</v>
      </c>
      <c r="SRE206" s="506" t="s">
        <v>345</v>
      </c>
      <c r="SRF206" s="506" t="s">
        <v>345</v>
      </c>
      <c r="SRG206" s="506" t="s">
        <v>345</v>
      </c>
      <c r="SRH206" s="506" t="s">
        <v>345</v>
      </c>
      <c r="SRI206" s="506" t="s">
        <v>345</v>
      </c>
      <c r="SRJ206" s="506" t="s">
        <v>345</v>
      </c>
      <c r="SRK206" s="506" t="s">
        <v>345</v>
      </c>
      <c r="SRL206" s="506" t="s">
        <v>345</v>
      </c>
      <c r="SRM206" s="506" t="s">
        <v>345</v>
      </c>
      <c r="SRN206" s="506" t="s">
        <v>345</v>
      </c>
      <c r="SRO206" s="506" t="s">
        <v>345</v>
      </c>
      <c r="SRP206" s="506" t="s">
        <v>345</v>
      </c>
      <c r="SRQ206" s="506" t="s">
        <v>345</v>
      </c>
      <c r="SRR206" s="506" t="s">
        <v>345</v>
      </c>
      <c r="SRS206" s="506" t="s">
        <v>345</v>
      </c>
      <c r="SRT206" s="506" t="s">
        <v>345</v>
      </c>
      <c r="SRU206" s="506" t="s">
        <v>345</v>
      </c>
      <c r="SRV206" s="506" t="s">
        <v>345</v>
      </c>
      <c r="SRW206" s="506" t="s">
        <v>345</v>
      </c>
      <c r="SRX206" s="506" t="s">
        <v>345</v>
      </c>
      <c r="SRY206" s="506" t="s">
        <v>345</v>
      </c>
      <c r="SRZ206" s="506" t="s">
        <v>345</v>
      </c>
      <c r="SSA206" s="506" t="s">
        <v>345</v>
      </c>
      <c r="SSB206" s="506" t="s">
        <v>345</v>
      </c>
      <c r="SSC206" s="506" t="s">
        <v>345</v>
      </c>
      <c r="SSD206" s="506" t="s">
        <v>345</v>
      </c>
      <c r="SSE206" s="506" t="s">
        <v>345</v>
      </c>
      <c r="SSF206" s="506" t="s">
        <v>345</v>
      </c>
      <c r="SSG206" s="506" t="s">
        <v>345</v>
      </c>
      <c r="SSH206" s="506" t="s">
        <v>345</v>
      </c>
      <c r="SSI206" s="506" t="s">
        <v>345</v>
      </c>
      <c r="SSJ206" s="506" t="s">
        <v>345</v>
      </c>
      <c r="SSK206" s="506" t="s">
        <v>345</v>
      </c>
      <c r="SSL206" s="506" t="s">
        <v>345</v>
      </c>
      <c r="SSM206" s="506" t="s">
        <v>345</v>
      </c>
      <c r="SSN206" s="506" t="s">
        <v>345</v>
      </c>
      <c r="SSO206" s="506" t="s">
        <v>345</v>
      </c>
      <c r="SSP206" s="506" t="s">
        <v>345</v>
      </c>
      <c r="SSQ206" s="506" t="s">
        <v>345</v>
      </c>
      <c r="SSR206" s="506" t="s">
        <v>345</v>
      </c>
      <c r="SSS206" s="506" t="s">
        <v>345</v>
      </c>
      <c r="SST206" s="506" t="s">
        <v>345</v>
      </c>
      <c r="SSU206" s="506" t="s">
        <v>345</v>
      </c>
      <c r="SSV206" s="506" t="s">
        <v>345</v>
      </c>
      <c r="SSW206" s="506" t="s">
        <v>345</v>
      </c>
      <c r="SSX206" s="506" t="s">
        <v>345</v>
      </c>
      <c r="SSY206" s="506" t="s">
        <v>345</v>
      </c>
      <c r="SSZ206" s="506" t="s">
        <v>345</v>
      </c>
      <c r="STA206" s="506" t="s">
        <v>345</v>
      </c>
      <c r="STB206" s="506" t="s">
        <v>345</v>
      </c>
      <c r="STC206" s="506" t="s">
        <v>345</v>
      </c>
      <c r="STD206" s="506" t="s">
        <v>345</v>
      </c>
      <c r="STE206" s="506" t="s">
        <v>345</v>
      </c>
      <c r="STF206" s="506" t="s">
        <v>345</v>
      </c>
      <c r="STG206" s="506" t="s">
        <v>345</v>
      </c>
      <c r="STH206" s="506" t="s">
        <v>345</v>
      </c>
      <c r="STI206" s="506" t="s">
        <v>345</v>
      </c>
      <c r="STJ206" s="506" t="s">
        <v>345</v>
      </c>
      <c r="STK206" s="506" t="s">
        <v>345</v>
      </c>
      <c r="STL206" s="506" t="s">
        <v>345</v>
      </c>
      <c r="STM206" s="506" t="s">
        <v>345</v>
      </c>
      <c r="STN206" s="506" t="s">
        <v>345</v>
      </c>
      <c r="STO206" s="506" t="s">
        <v>345</v>
      </c>
      <c r="STP206" s="506" t="s">
        <v>345</v>
      </c>
      <c r="STQ206" s="506" t="s">
        <v>345</v>
      </c>
      <c r="STR206" s="506" t="s">
        <v>345</v>
      </c>
      <c r="STS206" s="506" t="s">
        <v>345</v>
      </c>
      <c r="STT206" s="506" t="s">
        <v>345</v>
      </c>
      <c r="STU206" s="506" t="s">
        <v>345</v>
      </c>
      <c r="STV206" s="506" t="s">
        <v>345</v>
      </c>
      <c r="STW206" s="506" t="s">
        <v>345</v>
      </c>
      <c r="STX206" s="506" t="s">
        <v>345</v>
      </c>
      <c r="STY206" s="506" t="s">
        <v>345</v>
      </c>
      <c r="STZ206" s="506" t="s">
        <v>345</v>
      </c>
      <c r="SUA206" s="506" t="s">
        <v>345</v>
      </c>
      <c r="SUB206" s="506" t="s">
        <v>345</v>
      </c>
      <c r="SUC206" s="506" t="s">
        <v>345</v>
      </c>
      <c r="SUD206" s="506" t="s">
        <v>345</v>
      </c>
      <c r="SUE206" s="506" t="s">
        <v>345</v>
      </c>
      <c r="SUF206" s="506" t="s">
        <v>345</v>
      </c>
      <c r="SUG206" s="506" t="s">
        <v>345</v>
      </c>
      <c r="SUH206" s="506" t="s">
        <v>345</v>
      </c>
      <c r="SUI206" s="506" t="s">
        <v>345</v>
      </c>
      <c r="SUJ206" s="506" t="s">
        <v>345</v>
      </c>
      <c r="SUK206" s="506" t="s">
        <v>345</v>
      </c>
      <c r="SUL206" s="506" t="s">
        <v>345</v>
      </c>
      <c r="SUM206" s="506" t="s">
        <v>345</v>
      </c>
      <c r="SUN206" s="506" t="s">
        <v>345</v>
      </c>
      <c r="SUO206" s="506" t="s">
        <v>345</v>
      </c>
      <c r="SUP206" s="506" t="s">
        <v>345</v>
      </c>
      <c r="SUQ206" s="506" t="s">
        <v>345</v>
      </c>
      <c r="SUR206" s="506" t="s">
        <v>345</v>
      </c>
      <c r="SUS206" s="506" t="s">
        <v>345</v>
      </c>
      <c r="SUT206" s="506" t="s">
        <v>345</v>
      </c>
      <c r="SUU206" s="506" t="s">
        <v>345</v>
      </c>
      <c r="SUV206" s="506" t="s">
        <v>345</v>
      </c>
      <c r="SUW206" s="506" t="s">
        <v>345</v>
      </c>
      <c r="SUX206" s="506" t="s">
        <v>345</v>
      </c>
      <c r="SUY206" s="506" t="s">
        <v>345</v>
      </c>
      <c r="SUZ206" s="506" t="s">
        <v>345</v>
      </c>
      <c r="SVA206" s="506" t="s">
        <v>345</v>
      </c>
      <c r="SVB206" s="506" t="s">
        <v>345</v>
      </c>
      <c r="SVC206" s="506" t="s">
        <v>345</v>
      </c>
      <c r="SVD206" s="506" t="s">
        <v>345</v>
      </c>
      <c r="SVE206" s="506" t="s">
        <v>345</v>
      </c>
      <c r="SVF206" s="506" t="s">
        <v>345</v>
      </c>
      <c r="SVG206" s="506" t="s">
        <v>345</v>
      </c>
      <c r="SVH206" s="506" t="s">
        <v>345</v>
      </c>
      <c r="SVI206" s="506" t="s">
        <v>345</v>
      </c>
      <c r="SVJ206" s="506" t="s">
        <v>345</v>
      </c>
      <c r="SVK206" s="506" t="s">
        <v>345</v>
      </c>
      <c r="SVL206" s="506" t="s">
        <v>345</v>
      </c>
      <c r="SVM206" s="506" t="s">
        <v>345</v>
      </c>
      <c r="SVN206" s="506" t="s">
        <v>345</v>
      </c>
      <c r="SVO206" s="506" t="s">
        <v>345</v>
      </c>
      <c r="SVP206" s="506" t="s">
        <v>345</v>
      </c>
      <c r="SVQ206" s="506" t="s">
        <v>345</v>
      </c>
      <c r="SVR206" s="506" t="s">
        <v>345</v>
      </c>
      <c r="SVS206" s="506" t="s">
        <v>345</v>
      </c>
      <c r="SVT206" s="506" t="s">
        <v>345</v>
      </c>
      <c r="SVU206" s="506" t="s">
        <v>345</v>
      </c>
      <c r="SVV206" s="506" t="s">
        <v>345</v>
      </c>
      <c r="SVW206" s="506" t="s">
        <v>345</v>
      </c>
      <c r="SVX206" s="506" t="s">
        <v>345</v>
      </c>
      <c r="SVY206" s="506" t="s">
        <v>345</v>
      </c>
      <c r="SVZ206" s="506" t="s">
        <v>345</v>
      </c>
      <c r="SWA206" s="506" t="s">
        <v>345</v>
      </c>
      <c r="SWB206" s="506" t="s">
        <v>345</v>
      </c>
      <c r="SWC206" s="506" t="s">
        <v>345</v>
      </c>
      <c r="SWD206" s="506" t="s">
        <v>345</v>
      </c>
      <c r="SWE206" s="506" t="s">
        <v>345</v>
      </c>
      <c r="SWF206" s="506" t="s">
        <v>345</v>
      </c>
      <c r="SWG206" s="506" t="s">
        <v>345</v>
      </c>
      <c r="SWH206" s="506" t="s">
        <v>345</v>
      </c>
      <c r="SWI206" s="506" t="s">
        <v>345</v>
      </c>
      <c r="SWJ206" s="506" t="s">
        <v>345</v>
      </c>
      <c r="SWK206" s="506" t="s">
        <v>345</v>
      </c>
      <c r="SWL206" s="506" t="s">
        <v>345</v>
      </c>
      <c r="SWM206" s="506" t="s">
        <v>345</v>
      </c>
      <c r="SWN206" s="506" t="s">
        <v>345</v>
      </c>
      <c r="SWO206" s="506" t="s">
        <v>345</v>
      </c>
      <c r="SWP206" s="506" t="s">
        <v>345</v>
      </c>
      <c r="SWQ206" s="506" t="s">
        <v>345</v>
      </c>
      <c r="SWR206" s="506" t="s">
        <v>345</v>
      </c>
      <c r="SWS206" s="506" t="s">
        <v>345</v>
      </c>
      <c r="SWT206" s="506" t="s">
        <v>345</v>
      </c>
      <c r="SWU206" s="506" t="s">
        <v>345</v>
      </c>
      <c r="SWV206" s="506" t="s">
        <v>345</v>
      </c>
      <c r="SWW206" s="506" t="s">
        <v>345</v>
      </c>
      <c r="SWX206" s="506" t="s">
        <v>345</v>
      </c>
      <c r="SWY206" s="506" t="s">
        <v>345</v>
      </c>
      <c r="SWZ206" s="506" t="s">
        <v>345</v>
      </c>
      <c r="SXA206" s="506" t="s">
        <v>345</v>
      </c>
      <c r="SXB206" s="506" t="s">
        <v>345</v>
      </c>
      <c r="SXC206" s="506" t="s">
        <v>345</v>
      </c>
      <c r="SXD206" s="506" t="s">
        <v>345</v>
      </c>
      <c r="SXE206" s="506" t="s">
        <v>345</v>
      </c>
      <c r="SXF206" s="506" t="s">
        <v>345</v>
      </c>
      <c r="SXG206" s="506" t="s">
        <v>345</v>
      </c>
      <c r="SXH206" s="506" t="s">
        <v>345</v>
      </c>
      <c r="SXI206" s="506" t="s">
        <v>345</v>
      </c>
      <c r="SXJ206" s="506" t="s">
        <v>345</v>
      </c>
      <c r="SXK206" s="506" t="s">
        <v>345</v>
      </c>
      <c r="SXL206" s="506" t="s">
        <v>345</v>
      </c>
      <c r="SXM206" s="506" t="s">
        <v>345</v>
      </c>
      <c r="SXN206" s="506" t="s">
        <v>345</v>
      </c>
      <c r="SXO206" s="506" t="s">
        <v>345</v>
      </c>
      <c r="SXP206" s="506" t="s">
        <v>345</v>
      </c>
      <c r="SXQ206" s="506" t="s">
        <v>345</v>
      </c>
      <c r="SXR206" s="506" t="s">
        <v>345</v>
      </c>
      <c r="SXS206" s="506" t="s">
        <v>345</v>
      </c>
      <c r="SXT206" s="506" t="s">
        <v>345</v>
      </c>
      <c r="SXU206" s="506" t="s">
        <v>345</v>
      </c>
      <c r="SXV206" s="506" t="s">
        <v>345</v>
      </c>
      <c r="SXW206" s="506" t="s">
        <v>345</v>
      </c>
      <c r="SXX206" s="506" t="s">
        <v>345</v>
      </c>
      <c r="SXY206" s="506" t="s">
        <v>345</v>
      </c>
      <c r="SXZ206" s="506" t="s">
        <v>345</v>
      </c>
      <c r="SYA206" s="506" t="s">
        <v>345</v>
      </c>
      <c r="SYB206" s="506" t="s">
        <v>345</v>
      </c>
      <c r="SYC206" s="506" t="s">
        <v>345</v>
      </c>
      <c r="SYD206" s="506" t="s">
        <v>345</v>
      </c>
      <c r="SYE206" s="506" t="s">
        <v>345</v>
      </c>
      <c r="SYF206" s="506" t="s">
        <v>345</v>
      </c>
      <c r="SYG206" s="506" t="s">
        <v>345</v>
      </c>
      <c r="SYH206" s="506" t="s">
        <v>345</v>
      </c>
      <c r="SYI206" s="506" t="s">
        <v>345</v>
      </c>
      <c r="SYJ206" s="506" t="s">
        <v>345</v>
      </c>
      <c r="SYK206" s="506" t="s">
        <v>345</v>
      </c>
      <c r="SYL206" s="506" t="s">
        <v>345</v>
      </c>
      <c r="SYM206" s="506" t="s">
        <v>345</v>
      </c>
      <c r="SYN206" s="506" t="s">
        <v>345</v>
      </c>
      <c r="SYO206" s="506" t="s">
        <v>345</v>
      </c>
      <c r="SYP206" s="506" t="s">
        <v>345</v>
      </c>
      <c r="SYQ206" s="506" t="s">
        <v>345</v>
      </c>
      <c r="SYR206" s="506" t="s">
        <v>345</v>
      </c>
      <c r="SYS206" s="506" t="s">
        <v>345</v>
      </c>
      <c r="SYT206" s="506" t="s">
        <v>345</v>
      </c>
      <c r="SYU206" s="506" t="s">
        <v>345</v>
      </c>
      <c r="SYV206" s="506" t="s">
        <v>345</v>
      </c>
      <c r="SYW206" s="506" t="s">
        <v>345</v>
      </c>
      <c r="SYX206" s="506" t="s">
        <v>345</v>
      </c>
      <c r="SYY206" s="506" t="s">
        <v>345</v>
      </c>
      <c r="SYZ206" s="506" t="s">
        <v>345</v>
      </c>
      <c r="SZA206" s="506" t="s">
        <v>345</v>
      </c>
      <c r="SZB206" s="506" t="s">
        <v>345</v>
      </c>
      <c r="SZC206" s="506" t="s">
        <v>345</v>
      </c>
      <c r="SZD206" s="506" t="s">
        <v>345</v>
      </c>
      <c r="SZE206" s="506" t="s">
        <v>345</v>
      </c>
      <c r="SZF206" s="506" t="s">
        <v>345</v>
      </c>
      <c r="SZG206" s="506" t="s">
        <v>345</v>
      </c>
      <c r="SZH206" s="506" t="s">
        <v>345</v>
      </c>
      <c r="SZI206" s="506" t="s">
        <v>345</v>
      </c>
      <c r="SZJ206" s="506" t="s">
        <v>345</v>
      </c>
      <c r="SZK206" s="506" t="s">
        <v>345</v>
      </c>
      <c r="SZL206" s="506" t="s">
        <v>345</v>
      </c>
      <c r="SZM206" s="506" t="s">
        <v>345</v>
      </c>
      <c r="SZN206" s="506" t="s">
        <v>345</v>
      </c>
      <c r="SZO206" s="506" t="s">
        <v>345</v>
      </c>
      <c r="SZP206" s="506" t="s">
        <v>345</v>
      </c>
      <c r="SZQ206" s="506" t="s">
        <v>345</v>
      </c>
      <c r="SZR206" s="506" t="s">
        <v>345</v>
      </c>
      <c r="SZS206" s="506" t="s">
        <v>345</v>
      </c>
      <c r="SZT206" s="506" t="s">
        <v>345</v>
      </c>
      <c r="SZU206" s="506" t="s">
        <v>345</v>
      </c>
      <c r="SZV206" s="506" t="s">
        <v>345</v>
      </c>
      <c r="SZW206" s="506" t="s">
        <v>345</v>
      </c>
      <c r="SZX206" s="506" t="s">
        <v>345</v>
      </c>
      <c r="SZY206" s="506" t="s">
        <v>345</v>
      </c>
      <c r="SZZ206" s="506" t="s">
        <v>345</v>
      </c>
      <c r="TAA206" s="506" t="s">
        <v>345</v>
      </c>
      <c r="TAB206" s="506" t="s">
        <v>345</v>
      </c>
      <c r="TAC206" s="506" t="s">
        <v>345</v>
      </c>
      <c r="TAD206" s="506" t="s">
        <v>345</v>
      </c>
      <c r="TAE206" s="506" t="s">
        <v>345</v>
      </c>
      <c r="TAF206" s="506" t="s">
        <v>345</v>
      </c>
      <c r="TAG206" s="506" t="s">
        <v>345</v>
      </c>
      <c r="TAH206" s="506" t="s">
        <v>345</v>
      </c>
      <c r="TAI206" s="506" t="s">
        <v>345</v>
      </c>
      <c r="TAJ206" s="506" t="s">
        <v>345</v>
      </c>
      <c r="TAK206" s="506" t="s">
        <v>345</v>
      </c>
      <c r="TAL206" s="506" t="s">
        <v>345</v>
      </c>
      <c r="TAM206" s="506" t="s">
        <v>345</v>
      </c>
      <c r="TAN206" s="506" t="s">
        <v>345</v>
      </c>
      <c r="TAO206" s="506" t="s">
        <v>345</v>
      </c>
      <c r="TAP206" s="506" t="s">
        <v>345</v>
      </c>
      <c r="TAQ206" s="506" t="s">
        <v>345</v>
      </c>
      <c r="TAR206" s="506" t="s">
        <v>345</v>
      </c>
      <c r="TAS206" s="506" t="s">
        <v>345</v>
      </c>
      <c r="TAT206" s="506" t="s">
        <v>345</v>
      </c>
      <c r="TAU206" s="506" t="s">
        <v>345</v>
      </c>
      <c r="TAV206" s="506" t="s">
        <v>345</v>
      </c>
      <c r="TAW206" s="506" t="s">
        <v>345</v>
      </c>
      <c r="TAX206" s="506" t="s">
        <v>345</v>
      </c>
      <c r="TAY206" s="506" t="s">
        <v>345</v>
      </c>
      <c r="TAZ206" s="506" t="s">
        <v>345</v>
      </c>
      <c r="TBA206" s="506" t="s">
        <v>345</v>
      </c>
      <c r="TBB206" s="506" t="s">
        <v>345</v>
      </c>
      <c r="TBC206" s="506" t="s">
        <v>345</v>
      </c>
      <c r="TBD206" s="506" t="s">
        <v>345</v>
      </c>
      <c r="TBE206" s="506" t="s">
        <v>345</v>
      </c>
      <c r="TBF206" s="506" t="s">
        <v>345</v>
      </c>
      <c r="TBG206" s="506" t="s">
        <v>345</v>
      </c>
      <c r="TBH206" s="506" t="s">
        <v>345</v>
      </c>
      <c r="TBI206" s="506" t="s">
        <v>345</v>
      </c>
      <c r="TBJ206" s="506" t="s">
        <v>345</v>
      </c>
      <c r="TBK206" s="506" t="s">
        <v>345</v>
      </c>
      <c r="TBL206" s="506" t="s">
        <v>345</v>
      </c>
      <c r="TBM206" s="506" t="s">
        <v>345</v>
      </c>
      <c r="TBN206" s="506" t="s">
        <v>345</v>
      </c>
      <c r="TBO206" s="506" t="s">
        <v>345</v>
      </c>
      <c r="TBP206" s="506" t="s">
        <v>345</v>
      </c>
      <c r="TBQ206" s="506" t="s">
        <v>345</v>
      </c>
      <c r="TBR206" s="506" t="s">
        <v>345</v>
      </c>
      <c r="TBS206" s="506" t="s">
        <v>345</v>
      </c>
      <c r="TBT206" s="506" t="s">
        <v>345</v>
      </c>
      <c r="TBU206" s="506" t="s">
        <v>345</v>
      </c>
      <c r="TBV206" s="506" t="s">
        <v>345</v>
      </c>
      <c r="TBW206" s="506" t="s">
        <v>345</v>
      </c>
      <c r="TBX206" s="506" t="s">
        <v>345</v>
      </c>
      <c r="TBY206" s="506" t="s">
        <v>345</v>
      </c>
      <c r="TBZ206" s="506" t="s">
        <v>345</v>
      </c>
      <c r="TCA206" s="506" t="s">
        <v>345</v>
      </c>
      <c r="TCB206" s="506" t="s">
        <v>345</v>
      </c>
      <c r="TCC206" s="506" t="s">
        <v>345</v>
      </c>
      <c r="TCD206" s="506" t="s">
        <v>345</v>
      </c>
      <c r="TCE206" s="506" t="s">
        <v>345</v>
      </c>
      <c r="TCF206" s="506" t="s">
        <v>345</v>
      </c>
      <c r="TCG206" s="506" t="s">
        <v>345</v>
      </c>
      <c r="TCH206" s="506" t="s">
        <v>345</v>
      </c>
      <c r="TCI206" s="506" t="s">
        <v>345</v>
      </c>
      <c r="TCJ206" s="506" t="s">
        <v>345</v>
      </c>
      <c r="TCK206" s="506" t="s">
        <v>345</v>
      </c>
      <c r="TCL206" s="506" t="s">
        <v>345</v>
      </c>
      <c r="TCM206" s="506" t="s">
        <v>345</v>
      </c>
      <c r="TCN206" s="506" t="s">
        <v>345</v>
      </c>
      <c r="TCO206" s="506" t="s">
        <v>345</v>
      </c>
      <c r="TCP206" s="506" t="s">
        <v>345</v>
      </c>
      <c r="TCQ206" s="506" t="s">
        <v>345</v>
      </c>
      <c r="TCR206" s="506" t="s">
        <v>345</v>
      </c>
      <c r="TCS206" s="506" t="s">
        <v>345</v>
      </c>
      <c r="TCT206" s="506" t="s">
        <v>345</v>
      </c>
      <c r="TCU206" s="506" t="s">
        <v>345</v>
      </c>
      <c r="TCV206" s="506" t="s">
        <v>345</v>
      </c>
      <c r="TCW206" s="506" t="s">
        <v>345</v>
      </c>
      <c r="TCX206" s="506" t="s">
        <v>345</v>
      </c>
      <c r="TCY206" s="506" t="s">
        <v>345</v>
      </c>
      <c r="TCZ206" s="506" t="s">
        <v>345</v>
      </c>
      <c r="TDA206" s="506" t="s">
        <v>345</v>
      </c>
      <c r="TDB206" s="506" t="s">
        <v>345</v>
      </c>
      <c r="TDC206" s="506" t="s">
        <v>345</v>
      </c>
      <c r="TDD206" s="506" t="s">
        <v>345</v>
      </c>
      <c r="TDE206" s="506" t="s">
        <v>345</v>
      </c>
      <c r="TDF206" s="506" t="s">
        <v>345</v>
      </c>
      <c r="TDG206" s="506" t="s">
        <v>345</v>
      </c>
      <c r="TDH206" s="506" t="s">
        <v>345</v>
      </c>
      <c r="TDI206" s="506" t="s">
        <v>345</v>
      </c>
      <c r="TDJ206" s="506" t="s">
        <v>345</v>
      </c>
      <c r="TDK206" s="506" t="s">
        <v>345</v>
      </c>
      <c r="TDL206" s="506" t="s">
        <v>345</v>
      </c>
      <c r="TDM206" s="506" t="s">
        <v>345</v>
      </c>
      <c r="TDN206" s="506" t="s">
        <v>345</v>
      </c>
      <c r="TDO206" s="506" t="s">
        <v>345</v>
      </c>
      <c r="TDP206" s="506" t="s">
        <v>345</v>
      </c>
      <c r="TDQ206" s="506" t="s">
        <v>345</v>
      </c>
      <c r="TDR206" s="506" t="s">
        <v>345</v>
      </c>
      <c r="TDS206" s="506" t="s">
        <v>345</v>
      </c>
      <c r="TDT206" s="506" t="s">
        <v>345</v>
      </c>
      <c r="TDU206" s="506" t="s">
        <v>345</v>
      </c>
      <c r="TDV206" s="506" t="s">
        <v>345</v>
      </c>
      <c r="TDW206" s="506" t="s">
        <v>345</v>
      </c>
      <c r="TDX206" s="506" t="s">
        <v>345</v>
      </c>
      <c r="TDY206" s="506" t="s">
        <v>345</v>
      </c>
      <c r="TDZ206" s="506" t="s">
        <v>345</v>
      </c>
      <c r="TEA206" s="506" t="s">
        <v>345</v>
      </c>
      <c r="TEB206" s="506" t="s">
        <v>345</v>
      </c>
      <c r="TEC206" s="506" t="s">
        <v>345</v>
      </c>
      <c r="TED206" s="506" t="s">
        <v>345</v>
      </c>
      <c r="TEE206" s="506" t="s">
        <v>345</v>
      </c>
      <c r="TEF206" s="506" t="s">
        <v>345</v>
      </c>
      <c r="TEG206" s="506" t="s">
        <v>345</v>
      </c>
      <c r="TEH206" s="506" t="s">
        <v>345</v>
      </c>
      <c r="TEI206" s="506" t="s">
        <v>345</v>
      </c>
      <c r="TEJ206" s="506" t="s">
        <v>345</v>
      </c>
      <c r="TEK206" s="506" t="s">
        <v>345</v>
      </c>
      <c r="TEL206" s="506" t="s">
        <v>345</v>
      </c>
      <c r="TEM206" s="506" t="s">
        <v>345</v>
      </c>
      <c r="TEN206" s="506" t="s">
        <v>345</v>
      </c>
      <c r="TEO206" s="506" t="s">
        <v>345</v>
      </c>
      <c r="TEP206" s="506" t="s">
        <v>345</v>
      </c>
      <c r="TEQ206" s="506" t="s">
        <v>345</v>
      </c>
      <c r="TER206" s="506" t="s">
        <v>345</v>
      </c>
      <c r="TES206" s="506" t="s">
        <v>345</v>
      </c>
      <c r="TET206" s="506" t="s">
        <v>345</v>
      </c>
      <c r="TEU206" s="506" t="s">
        <v>345</v>
      </c>
      <c r="TEV206" s="506" t="s">
        <v>345</v>
      </c>
      <c r="TEW206" s="506" t="s">
        <v>345</v>
      </c>
      <c r="TEX206" s="506" t="s">
        <v>345</v>
      </c>
      <c r="TEY206" s="506" t="s">
        <v>345</v>
      </c>
      <c r="TEZ206" s="506" t="s">
        <v>345</v>
      </c>
      <c r="TFA206" s="506" t="s">
        <v>345</v>
      </c>
      <c r="TFB206" s="506" t="s">
        <v>345</v>
      </c>
      <c r="TFC206" s="506" t="s">
        <v>345</v>
      </c>
      <c r="TFD206" s="506" t="s">
        <v>345</v>
      </c>
      <c r="TFE206" s="506" t="s">
        <v>345</v>
      </c>
      <c r="TFF206" s="506" t="s">
        <v>345</v>
      </c>
      <c r="TFG206" s="506" t="s">
        <v>345</v>
      </c>
      <c r="TFH206" s="506" t="s">
        <v>345</v>
      </c>
      <c r="TFI206" s="506" t="s">
        <v>345</v>
      </c>
      <c r="TFJ206" s="506" t="s">
        <v>345</v>
      </c>
      <c r="TFK206" s="506" t="s">
        <v>345</v>
      </c>
      <c r="TFL206" s="506" t="s">
        <v>345</v>
      </c>
      <c r="TFM206" s="506" t="s">
        <v>345</v>
      </c>
      <c r="TFN206" s="506" t="s">
        <v>345</v>
      </c>
      <c r="TFO206" s="506" t="s">
        <v>345</v>
      </c>
      <c r="TFP206" s="506" t="s">
        <v>345</v>
      </c>
      <c r="TFQ206" s="506" t="s">
        <v>345</v>
      </c>
      <c r="TFR206" s="506" t="s">
        <v>345</v>
      </c>
      <c r="TFS206" s="506" t="s">
        <v>345</v>
      </c>
      <c r="TFT206" s="506" t="s">
        <v>345</v>
      </c>
      <c r="TFU206" s="506" t="s">
        <v>345</v>
      </c>
      <c r="TFV206" s="506" t="s">
        <v>345</v>
      </c>
      <c r="TFW206" s="506" t="s">
        <v>345</v>
      </c>
      <c r="TFX206" s="506" t="s">
        <v>345</v>
      </c>
      <c r="TFY206" s="506" t="s">
        <v>345</v>
      </c>
      <c r="TFZ206" s="506" t="s">
        <v>345</v>
      </c>
      <c r="TGA206" s="506" t="s">
        <v>345</v>
      </c>
      <c r="TGB206" s="506" t="s">
        <v>345</v>
      </c>
      <c r="TGC206" s="506" t="s">
        <v>345</v>
      </c>
      <c r="TGD206" s="506" t="s">
        <v>345</v>
      </c>
      <c r="TGE206" s="506" t="s">
        <v>345</v>
      </c>
      <c r="TGF206" s="506" t="s">
        <v>345</v>
      </c>
      <c r="TGG206" s="506" t="s">
        <v>345</v>
      </c>
      <c r="TGH206" s="506" t="s">
        <v>345</v>
      </c>
      <c r="TGI206" s="506" t="s">
        <v>345</v>
      </c>
      <c r="TGJ206" s="506" t="s">
        <v>345</v>
      </c>
      <c r="TGK206" s="506" t="s">
        <v>345</v>
      </c>
      <c r="TGL206" s="506" t="s">
        <v>345</v>
      </c>
      <c r="TGM206" s="506" t="s">
        <v>345</v>
      </c>
      <c r="TGN206" s="506" t="s">
        <v>345</v>
      </c>
      <c r="TGO206" s="506" t="s">
        <v>345</v>
      </c>
      <c r="TGP206" s="506" t="s">
        <v>345</v>
      </c>
      <c r="TGQ206" s="506" t="s">
        <v>345</v>
      </c>
      <c r="TGR206" s="506" t="s">
        <v>345</v>
      </c>
      <c r="TGS206" s="506" t="s">
        <v>345</v>
      </c>
      <c r="TGT206" s="506" t="s">
        <v>345</v>
      </c>
      <c r="TGU206" s="506" t="s">
        <v>345</v>
      </c>
      <c r="TGV206" s="506" t="s">
        <v>345</v>
      </c>
      <c r="TGW206" s="506" t="s">
        <v>345</v>
      </c>
      <c r="TGX206" s="506" t="s">
        <v>345</v>
      </c>
      <c r="TGY206" s="506" t="s">
        <v>345</v>
      </c>
      <c r="TGZ206" s="506" t="s">
        <v>345</v>
      </c>
      <c r="THA206" s="506" t="s">
        <v>345</v>
      </c>
      <c r="THB206" s="506" t="s">
        <v>345</v>
      </c>
      <c r="THC206" s="506" t="s">
        <v>345</v>
      </c>
      <c r="THD206" s="506" t="s">
        <v>345</v>
      </c>
      <c r="THE206" s="506" t="s">
        <v>345</v>
      </c>
      <c r="THF206" s="506" t="s">
        <v>345</v>
      </c>
      <c r="THG206" s="506" t="s">
        <v>345</v>
      </c>
      <c r="THH206" s="506" t="s">
        <v>345</v>
      </c>
      <c r="THI206" s="506" t="s">
        <v>345</v>
      </c>
      <c r="THJ206" s="506" t="s">
        <v>345</v>
      </c>
      <c r="THK206" s="506" t="s">
        <v>345</v>
      </c>
      <c r="THL206" s="506" t="s">
        <v>345</v>
      </c>
      <c r="THM206" s="506" t="s">
        <v>345</v>
      </c>
      <c r="THN206" s="506" t="s">
        <v>345</v>
      </c>
      <c r="THO206" s="506" t="s">
        <v>345</v>
      </c>
      <c r="THP206" s="506" t="s">
        <v>345</v>
      </c>
      <c r="THQ206" s="506" t="s">
        <v>345</v>
      </c>
      <c r="THR206" s="506" t="s">
        <v>345</v>
      </c>
      <c r="THS206" s="506" t="s">
        <v>345</v>
      </c>
      <c r="THT206" s="506" t="s">
        <v>345</v>
      </c>
      <c r="THU206" s="506" t="s">
        <v>345</v>
      </c>
      <c r="THV206" s="506" t="s">
        <v>345</v>
      </c>
      <c r="THW206" s="506" t="s">
        <v>345</v>
      </c>
      <c r="THX206" s="506" t="s">
        <v>345</v>
      </c>
      <c r="THY206" s="506" t="s">
        <v>345</v>
      </c>
      <c r="THZ206" s="506" t="s">
        <v>345</v>
      </c>
      <c r="TIA206" s="506" t="s">
        <v>345</v>
      </c>
      <c r="TIB206" s="506" t="s">
        <v>345</v>
      </c>
      <c r="TIC206" s="506" t="s">
        <v>345</v>
      </c>
      <c r="TID206" s="506" t="s">
        <v>345</v>
      </c>
      <c r="TIE206" s="506" t="s">
        <v>345</v>
      </c>
      <c r="TIF206" s="506" t="s">
        <v>345</v>
      </c>
      <c r="TIG206" s="506" t="s">
        <v>345</v>
      </c>
      <c r="TIH206" s="506" t="s">
        <v>345</v>
      </c>
      <c r="TII206" s="506" t="s">
        <v>345</v>
      </c>
      <c r="TIJ206" s="506" t="s">
        <v>345</v>
      </c>
      <c r="TIK206" s="506" t="s">
        <v>345</v>
      </c>
      <c r="TIL206" s="506" t="s">
        <v>345</v>
      </c>
      <c r="TIM206" s="506" t="s">
        <v>345</v>
      </c>
      <c r="TIN206" s="506" t="s">
        <v>345</v>
      </c>
      <c r="TIO206" s="506" t="s">
        <v>345</v>
      </c>
      <c r="TIP206" s="506" t="s">
        <v>345</v>
      </c>
      <c r="TIQ206" s="506" t="s">
        <v>345</v>
      </c>
      <c r="TIR206" s="506" t="s">
        <v>345</v>
      </c>
      <c r="TIS206" s="506" t="s">
        <v>345</v>
      </c>
      <c r="TIT206" s="506" t="s">
        <v>345</v>
      </c>
      <c r="TIU206" s="506" t="s">
        <v>345</v>
      </c>
      <c r="TIV206" s="506" t="s">
        <v>345</v>
      </c>
      <c r="TIW206" s="506" t="s">
        <v>345</v>
      </c>
      <c r="TIX206" s="506" t="s">
        <v>345</v>
      </c>
      <c r="TIY206" s="506" t="s">
        <v>345</v>
      </c>
      <c r="TIZ206" s="506" t="s">
        <v>345</v>
      </c>
      <c r="TJA206" s="506" t="s">
        <v>345</v>
      </c>
      <c r="TJB206" s="506" t="s">
        <v>345</v>
      </c>
      <c r="TJC206" s="506" t="s">
        <v>345</v>
      </c>
      <c r="TJD206" s="506" t="s">
        <v>345</v>
      </c>
      <c r="TJE206" s="506" t="s">
        <v>345</v>
      </c>
      <c r="TJF206" s="506" t="s">
        <v>345</v>
      </c>
      <c r="TJG206" s="506" t="s">
        <v>345</v>
      </c>
      <c r="TJH206" s="506" t="s">
        <v>345</v>
      </c>
      <c r="TJI206" s="506" t="s">
        <v>345</v>
      </c>
      <c r="TJJ206" s="506" t="s">
        <v>345</v>
      </c>
      <c r="TJK206" s="506" t="s">
        <v>345</v>
      </c>
      <c r="TJL206" s="506" t="s">
        <v>345</v>
      </c>
      <c r="TJM206" s="506" t="s">
        <v>345</v>
      </c>
      <c r="TJN206" s="506" t="s">
        <v>345</v>
      </c>
      <c r="TJO206" s="506" t="s">
        <v>345</v>
      </c>
      <c r="TJP206" s="506" t="s">
        <v>345</v>
      </c>
      <c r="TJQ206" s="506" t="s">
        <v>345</v>
      </c>
      <c r="TJR206" s="506" t="s">
        <v>345</v>
      </c>
      <c r="TJS206" s="506" t="s">
        <v>345</v>
      </c>
      <c r="TJT206" s="506" t="s">
        <v>345</v>
      </c>
      <c r="TJU206" s="506" t="s">
        <v>345</v>
      </c>
      <c r="TJV206" s="506" t="s">
        <v>345</v>
      </c>
      <c r="TJW206" s="506" t="s">
        <v>345</v>
      </c>
      <c r="TJX206" s="506" t="s">
        <v>345</v>
      </c>
      <c r="TJY206" s="506" t="s">
        <v>345</v>
      </c>
      <c r="TJZ206" s="506" t="s">
        <v>345</v>
      </c>
      <c r="TKA206" s="506" t="s">
        <v>345</v>
      </c>
      <c r="TKB206" s="506" t="s">
        <v>345</v>
      </c>
      <c r="TKC206" s="506" t="s">
        <v>345</v>
      </c>
      <c r="TKD206" s="506" t="s">
        <v>345</v>
      </c>
      <c r="TKE206" s="506" t="s">
        <v>345</v>
      </c>
      <c r="TKF206" s="506" t="s">
        <v>345</v>
      </c>
      <c r="TKG206" s="506" t="s">
        <v>345</v>
      </c>
      <c r="TKH206" s="506" t="s">
        <v>345</v>
      </c>
      <c r="TKI206" s="506" t="s">
        <v>345</v>
      </c>
      <c r="TKJ206" s="506" t="s">
        <v>345</v>
      </c>
      <c r="TKK206" s="506" t="s">
        <v>345</v>
      </c>
      <c r="TKL206" s="506" t="s">
        <v>345</v>
      </c>
      <c r="TKM206" s="506" t="s">
        <v>345</v>
      </c>
      <c r="TKN206" s="506" t="s">
        <v>345</v>
      </c>
      <c r="TKO206" s="506" t="s">
        <v>345</v>
      </c>
      <c r="TKP206" s="506" t="s">
        <v>345</v>
      </c>
      <c r="TKQ206" s="506" t="s">
        <v>345</v>
      </c>
      <c r="TKR206" s="506" t="s">
        <v>345</v>
      </c>
      <c r="TKS206" s="506" t="s">
        <v>345</v>
      </c>
      <c r="TKT206" s="506" t="s">
        <v>345</v>
      </c>
      <c r="TKU206" s="506" t="s">
        <v>345</v>
      </c>
      <c r="TKV206" s="506" t="s">
        <v>345</v>
      </c>
      <c r="TKW206" s="506" t="s">
        <v>345</v>
      </c>
      <c r="TKX206" s="506" t="s">
        <v>345</v>
      </c>
      <c r="TKY206" s="506" t="s">
        <v>345</v>
      </c>
      <c r="TKZ206" s="506" t="s">
        <v>345</v>
      </c>
      <c r="TLA206" s="506" t="s">
        <v>345</v>
      </c>
      <c r="TLB206" s="506" t="s">
        <v>345</v>
      </c>
      <c r="TLC206" s="506" t="s">
        <v>345</v>
      </c>
      <c r="TLD206" s="506" t="s">
        <v>345</v>
      </c>
      <c r="TLE206" s="506" t="s">
        <v>345</v>
      </c>
      <c r="TLF206" s="506" t="s">
        <v>345</v>
      </c>
      <c r="TLG206" s="506" t="s">
        <v>345</v>
      </c>
      <c r="TLH206" s="506" t="s">
        <v>345</v>
      </c>
      <c r="TLI206" s="506" t="s">
        <v>345</v>
      </c>
      <c r="TLJ206" s="506" t="s">
        <v>345</v>
      </c>
      <c r="TLK206" s="506" t="s">
        <v>345</v>
      </c>
      <c r="TLL206" s="506" t="s">
        <v>345</v>
      </c>
      <c r="TLM206" s="506" t="s">
        <v>345</v>
      </c>
      <c r="TLN206" s="506" t="s">
        <v>345</v>
      </c>
      <c r="TLO206" s="506" t="s">
        <v>345</v>
      </c>
      <c r="TLP206" s="506" t="s">
        <v>345</v>
      </c>
      <c r="TLQ206" s="506" t="s">
        <v>345</v>
      </c>
      <c r="TLR206" s="506" t="s">
        <v>345</v>
      </c>
      <c r="TLS206" s="506" t="s">
        <v>345</v>
      </c>
      <c r="TLT206" s="506" t="s">
        <v>345</v>
      </c>
      <c r="TLU206" s="506" t="s">
        <v>345</v>
      </c>
      <c r="TLV206" s="506" t="s">
        <v>345</v>
      </c>
      <c r="TLW206" s="506" t="s">
        <v>345</v>
      </c>
      <c r="TLX206" s="506" t="s">
        <v>345</v>
      </c>
      <c r="TLY206" s="506" t="s">
        <v>345</v>
      </c>
      <c r="TLZ206" s="506" t="s">
        <v>345</v>
      </c>
      <c r="TMA206" s="506" t="s">
        <v>345</v>
      </c>
      <c r="TMB206" s="506" t="s">
        <v>345</v>
      </c>
      <c r="TMC206" s="506" t="s">
        <v>345</v>
      </c>
      <c r="TMD206" s="506" t="s">
        <v>345</v>
      </c>
      <c r="TME206" s="506" t="s">
        <v>345</v>
      </c>
      <c r="TMF206" s="506" t="s">
        <v>345</v>
      </c>
      <c r="TMG206" s="506" t="s">
        <v>345</v>
      </c>
      <c r="TMH206" s="506" t="s">
        <v>345</v>
      </c>
      <c r="TMI206" s="506" t="s">
        <v>345</v>
      </c>
      <c r="TMJ206" s="506" t="s">
        <v>345</v>
      </c>
      <c r="TMK206" s="506" t="s">
        <v>345</v>
      </c>
      <c r="TML206" s="506" t="s">
        <v>345</v>
      </c>
      <c r="TMM206" s="506" t="s">
        <v>345</v>
      </c>
      <c r="TMN206" s="506" t="s">
        <v>345</v>
      </c>
      <c r="TMO206" s="506" t="s">
        <v>345</v>
      </c>
      <c r="TMP206" s="506" t="s">
        <v>345</v>
      </c>
      <c r="TMQ206" s="506" t="s">
        <v>345</v>
      </c>
      <c r="TMR206" s="506" t="s">
        <v>345</v>
      </c>
      <c r="TMS206" s="506" t="s">
        <v>345</v>
      </c>
      <c r="TMT206" s="506" t="s">
        <v>345</v>
      </c>
      <c r="TMU206" s="506" t="s">
        <v>345</v>
      </c>
      <c r="TMV206" s="506" t="s">
        <v>345</v>
      </c>
      <c r="TMW206" s="506" t="s">
        <v>345</v>
      </c>
      <c r="TMX206" s="506" t="s">
        <v>345</v>
      </c>
      <c r="TMY206" s="506" t="s">
        <v>345</v>
      </c>
      <c r="TMZ206" s="506" t="s">
        <v>345</v>
      </c>
      <c r="TNA206" s="506" t="s">
        <v>345</v>
      </c>
      <c r="TNB206" s="506" t="s">
        <v>345</v>
      </c>
      <c r="TNC206" s="506" t="s">
        <v>345</v>
      </c>
      <c r="TND206" s="506" t="s">
        <v>345</v>
      </c>
      <c r="TNE206" s="506" t="s">
        <v>345</v>
      </c>
      <c r="TNF206" s="506" t="s">
        <v>345</v>
      </c>
      <c r="TNG206" s="506" t="s">
        <v>345</v>
      </c>
      <c r="TNH206" s="506" t="s">
        <v>345</v>
      </c>
      <c r="TNI206" s="506" t="s">
        <v>345</v>
      </c>
      <c r="TNJ206" s="506" t="s">
        <v>345</v>
      </c>
      <c r="TNK206" s="506" t="s">
        <v>345</v>
      </c>
      <c r="TNL206" s="506" t="s">
        <v>345</v>
      </c>
      <c r="TNM206" s="506" t="s">
        <v>345</v>
      </c>
      <c r="TNN206" s="506" t="s">
        <v>345</v>
      </c>
      <c r="TNO206" s="506" t="s">
        <v>345</v>
      </c>
      <c r="TNP206" s="506" t="s">
        <v>345</v>
      </c>
      <c r="TNQ206" s="506" t="s">
        <v>345</v>
      </c>
      <c r="TNR206" s="506" t="s">
        <v>345</v>
      </c>
      <c r="TNS206" s="506" t="s">
        <v>345</v>
      </c>
      <c r="TNT206" s="506" t="s">
        <v>345</v>
      </c>
      <c r="TNU206" s="506" t="s">
        <v>345</v>
      </c>
      <c r="TNV206" s="506" t="s">
        <v>345</v>
      </c>
      <c r="TNW206" s="506" t="s">
        <v>345</v>
      </c>
      <c r="TNX206" s="506" t="s">
        <v>345</v>
      </c>
      <c r="TNY206" s="506" t="s">
        <v>345</v>
      </c>
      <c r="TNZ206" s="506" t="s">
        <v>345</v>
      </c>
      <c r="TOA206" s="506" t="s">
        <v>345</v>
      </c>
      <c r="TOB206" s="506" t="s">
        <v>345</v>
      </c>
      <c r="TOC206" s="506" t="s">
        <v>345</v>
      </c>
      <c r="TOD206" s="506" t="s">
        <v>345</v>
      </c>
      <c r="TOE206" s="506" t="s">
        <v>345</v>
      </c>
      <c r="TOF206" s="506" t="s">
        <v>345</v>
      </c>
      <c r="TOG206" s="506" t="s">
        <v>345</v>
      </c>
      <c r="TOH206" s="506" t="s">
        <v>345</v>
      </c>
      <c r="TOI206" s="506" t="s">
        <v>345</v>
      </c>
      <c r="TOJ206" s="506" t="s">
        <v>345</v>
      </c>
      <c r="TOK206" s="506" t="s">
        <v>345</v>
      </c>
      <c r="TOL206" s="506" t="s">
        <v>345</v>
      </c>
      <c r="TOM206" s="506" t="s">
        <v>345</v>
      </c>
      <c r="TON206" s="506" t="s">
        <v>345</v>
      </c>
      <c r="TOO206" s="506" t="s">
        <v>345</v>
      </c>
      <c r="TOP206" s="506" t="s">
        <v>345</v>
      </c>
      <c r="TOQ206" s="506" t="s">
        <v>345</v>
      </c>
      <c r="TOR206" s="506" t="s">
        <v>345</v>
      </c>
      <c r="TOS206" s="506" t="s">
        <v>345</v>
      </c>
      <c r="TOT206" s="506" t="s">
        <v>345</v>
      </c>
      <c r="TOU206" s="506" t="s">
        <v>345</v>
      </c>
      <c r="TOV206" s="506" t="s">
        <v>345</v>
      </c>
      <c r="TOW206" s="506" t="s">
        <v>345</v>
      </c>
      <c r="TOX206" s="506" t="s">
        <v>345</v>
      </c>
      <c r="TOY206" s="506" t="s">
        <v>345</v>
      </c>
      <c r="TOZ206" s="506" t="s">
        <v>345</v>
      </c>
      <c r="TPA206" s="506" t="s">
        <v>345</v>
      </c>
      <c r="TPB206" s="506" t="s">
        <v>345</v>
      </c>
      <c r="TPC206" s="506" t="s">
        <v>345</v>
      </c>
      <c r="TPD206" s="506" t="s">
        <v>345</v>
      </c>
      <c r="TPE206" s="506" t="s">
        <v>345</v>
      </c>
      <c r="TPF206" s="506" t="s">
        <v>345</v>
      </c>
      <c r="TPG206" s="506" t="s">
        <v>345</v>
      </c>
      <c r="TPH206" s="506" t="s">
        <v>345</v>
      </c>
      <c r="TPI206" s="506" t="s">
        <v>345</v>
      </c>
      <c r="TPJ206" s="506" t="s">
        <v>345</v>
      </c>
      <c r="TPK206" s="506" t="s">
        <v>345</v>
      </c>
      <c r="TPL206" s="506" t="s">
        <v>345</v>
      </c>
      <c r="TPM206" s="506" t="s">
        <v>345</v>
      </c>
      <c r="TPN206" s="506" t="s">
        <v>345</v>
      </c>
      <c r="TPO206" s="506" t="s">
        <v>345</v>
      </c>
      <c r="TPP206" s="506" t="s">
        <v>345</v>
      </c>
      <c r="TPQ206" s="506" t="s">
        <v>345</v>
      </c>
      <c r="TPR206" s="506" t="s">
        <v>345</v>
      </c>
      <c r="TPS206" s="506" t="s">
        <v>345</v>
      </c>
      <c r="TPT206" s="506" t="s">
        <v>345</v>
      </c>
      <c r="TPU206" s="506" t="s">
        <v>345</v>
      </c>
      <c r="TPV206" s="506" t="s">
        <v>345</v>
      </c>
      <c r="TPW206" s="506" t="s">
        <v>345</v>
      </c>
      <c r="TPX206" s="506" t="s">
        <v>345</v>
      </c>
      <c r="TPY206" s="506" t="s">
        <v>345</v>
      </c>
      <c r="TPZ206" s="506" t="s">
        <v>345</v>
      </c>
      <c r="TQA206" s="506" t="s">
        <v>345</v>
      </c>
      <c r="TQB206" s="506" t="s">
        <v>345</v>
      </c>
      <c r="TQC206" s="506" t="s">
        <v>345</v>
      </c>
      <c r="TQD206" s="506" t="s">
        <v>345</v>
      </c>
      <c r="TQE206" s="506" t="s">
        <v>345</v>
      </c>
      <c r="TQF206" s="506" t="s">
        <v>345</v>
      </c>
      <c r="TQG206" s="506" t="s">
        <v>345</v>
      </c>
      <c r="TQH206" s="506" t="s">
        <v>345</v>
      </c>
      <c r="TQI206" s="506" t="s">
        <v>345</v>
      </c>
      <c r="TQJ206" s="506" t="s">
        <v>345</v>
      </c>
      <c r="TQK206" s="506" t="s">
        <v>345</v>
      </c>
      <c r="TQL206" s="506" t="s">
        <v>345</v>
      </c>
      <c r="TQM206" s="506" t="s">
        <v>345</v>
      </c>
      <c r="TQN206" s="506" t="s">
        <v>345</v>
      </c>
      <c r="TQO206" s="506" t="s">
        <v>345</v>
      </c>
      <c r="TQP206" s="506" t="s">
        <v>345</v>
      </c>
      <c r="TQQ206" s="506" t="s">
        <v>345</v>
      </c>
      <c r="TQR206" s="506" t="s">
        <v>345</v>
      </c>
      <c r="TQS206" s="506" t="s">
        <v>345</v>
      </c>
      <c r="TQT206" s="506" t="s">
        <v>345</v>
      </c>
      <c r="TQU206" s="506" t="s">
        <v>345</v>
      </c>
      <c r="TQV206" s="506" t="s">
        <v>345</v>
      </c>
      <c r="TQW206" s="506" t="s">
        <v>345</v>
      </c>
      <c r="TQX206" s="506" t="s">
        <v>345</v>
      </c>
      <c r="TQY206" s="506" t="s">
        <v>345</v>
      </c>
      <c r="TQZ206" s="506" t="s">
        <v>345</v>
      </c>
      <c r="TRA206" s="506" t="s">
        <v>345</v>
      </c>
      <c r="TRB206" s="506" t="s">
        <v>345</v>
      </c>
      <c r="TRC206" s="506" t="s">
        <v>345</v>
      </c>
      <c r="TRD206" s="506" t="s">
        <v>345</v>
      </c>
      <c r="TRE206" s="506" t="s">
        <v>345</v>
      </c>
      <c r="TRF206" s="506" t="s">
        <v>345</v>
      </c>
      <c r="TRG206" s="506" t="s">
        <v>345</v>
      </c>
      <c r="TRH206" s="506" t="s">
        <v>345</v>
      </c>
      <c r="TRI206" s="506" t="s">
        <v>345</v>
      </c>
      <c r="TRJ206" s="506" t="s">
        <v>345</v>
      </c>
      <c r="TRK206" s="506" t="s">
        <v>345</v>
      </c>
      <c r="TRL206" s="506" t="s">
        <v>345</v>
      </c>
      <c r="TRM206" s="506" t="s">
        <v>345</v>
      </c>
      <c r="TRN206" s="506" t="s">
        <v>345</v>
      </c>
      <c r="TRO206" s="506" t="s">
        <v>345</v>
      </c>
      <c r="TRP206" s="506" t="s">
        <v>345</v>
      </c>
      <c r="TRQ206" s="506" t="s">
        <v>345</v>
      </c>
      <c r="TRR206" s="506" t="s">
        <v>345</v>
      </c>
      <c r="TRS206" s="506" t="s">
        <v>345</v>
      </c>
      <c r="TRT206" s="506" t="s">
        <v>345</v>
      </c>
      <c r="TRU206" s="506" t="s">
        <v>345</v>
      </c>
      <c r="TRV206" s="506" t="s">
        <v>345</v>
      </c>
      <c r="TRW206" s="506" t="s">
        <v>345</v>
      </c>
      <c r="TRX206" s="506" t="s">
        <v>345</v>
      </c>
      <c r="TRY206" s="506" t="s">
        <v>345</v>
      </c>
      <c r="TRZ206" s="506" t="s">
        <v>345</v>
      </c>
      <c r="TSA206" s="506" t="s">
        <v>345</v>
      </c>
      <c r="TSB206" s="506" t="s">
        <v>345</v>
      </c>
      <c r="TSC206" s="506" t="s">
        <v>345</v>
      </c>
      <c r="TSD206" s="506" t="s">
        <v>345</v>
      </c>
      <c r="TSE206" s="506" t="s">
        <v>345</v>
      </c>
      <c r="TSF206" s="506" t="s">
        <v>345</v>
      </c>
      <c r="TSG206" s="506" t="s">
        <v>345</v>
      </c>
      <c r="TSH206" s="506" t="s">
        <v>345</v>
      </c>
      <c r="TSI206" s="506" t="s">
        <v>345</v>
      </c>
      <c r="TSJ206" s="506" t="s">
        <v>345</v>
      </c>
      <c r="TSK206" s="506" t="s">
        <v>345</v>
      </c>
      <c r="TSL206" s="506" t="s">
        <v>345</v>
      </c>
      <c r="TSM206" s="506" t="s">
        <v>345</v>
      </c>
      <c r="TSN206" s="506" t="s">
        <v>345</v>
      </c>
      <c r="TSO206" s="506" t="s">
        <v>345</v>
      </c>
      <c r="TSP206" s="506" t="s">
        <v>345</v>
      </c>
      <c r="TSQ206" s="506" t="s">
        <v>345</v>
      </c>
      <c r="TSR206" s="506" t="s">
        <v>345</v>
      </c>
      <c r="TSS206" s="506" t="s">
        <v>345</v>
      </c>
      <c r="TST206" s="506" t="s">
        <v>345</v>
      </c>
      <c r="TSU206" s="506" t="s">
        <v>345</v>
      </c>
      <c r="TSV206" s="506" t="s">
        <v>345</v>
      </c>
      <c r="TSW206" s="506" t="s">
        <v>345</v>
      </c>
      <c r="TSX206" s="506" t="s">
        <v>345</v>
      </c>
      <c r="TSY206" s="506" t="s">
        <v>345</v>
      </c>
      <c r="TSZ206" s="506" t="s">
        <v>345</v>
      </c>
      <c r="TTA206" s="506" t="s">
        <v>345</v>
      </c>
      <c r="TTB206" s="506" t="s">
        <v>345</v>
      </c>
      <c r="TTC206" s="506" t="s">
        <v>345</v>
      </c>
      <c r="TTD206" s="506" t="s">
        <v>345</v>
      </c>
      <c r="TTE206" s="506" t="s">
        <v>345</v>
      </c>
      <c r="TTF206" s="506" t="s">
        <v>345</v>
      </c>
      <c r="TTG206" s="506" t="s">
        <v>345</v>
      </c>
      <c r="TTH206" s="506" t="s">
        <v>345</v>
      </c>
      <c r="TTI206" s="506" t="s">
        <v>345</v>
      </c>
      <c r="TTJ206" s="506" t="s">
        <v>345</v>
      </c>
      <c r="TTK206" s="506" t="s">
        <v>345</v>
      </c>
      <c r="TTL206" s="506" t="s">
        <v>345</v>
      </c>
      <c r="TTM206" s="506" t="s">
        <v>345</v>
      </c>
      <c r="TTN206" s="506" t="s">
        <v>345</v>
      </c>
      <c r="TTO206" s="506" t="s">
        <v>345</v>
      </c>
      <c r="TTP206" s="506" t="s">
        <v>345</v>
      </c>
      <c r="TTQ206" s="506" t="s">
        <v>345</v>
      </c>
      <c r="TTR206" s="506" t="s">
        <v>345</v>
      </c>
      <c r="TTS206" s="506" t="s">
        <v>345</v>
      </c>
      <c r="TTT206" s="506" t="s">
        <v>345</v>
      </c>
      <c r="TTU206" s="506" t="s">
        <v>345</v>
      </c>
      <c r="TTV206" s="506" t="s">
        <v>345</v>
      </c>
      <c r="TTW206" s="506" t="s">
        <v>345</v>
      </c>
      <c r="TTX206" s="506" t="s">
        <v>345</v>
      </c>
      <c r="TTY206" s="506" t="s">
        <v>345</v>
      </c>
      <c r="TTZ206" s="506" t="s">
        <v>345</v>
      </c>
      <c r="TUA206" s="506" t="s">
        <v>345</v>
      </c>
      <c r="TUB206" s="506" t="s">
        <v>345</v>
      </c>
      <c r="TUC206" s="506" t="s">
        <v>345</v>
      </c>
      <c r="TUD206" s="506" t="s">
        <v>345</v>
      </c>
      <c r="TUE206" s="506" t="s">
        <v>345</v>
      </c>
      <c r="TUF206" s="506" t="s">
        <v>345</v>
      </c>
      <c r="TUG206" s="506" t="s">
        <v>345</v>
      </c>
      <c r="TUH206" s="506" t="s">
        <v>345</v>
      </c>
      <c r="TUI206" s="506" t="s">
        <v>345</v>
      </c>
      <c r="TUJ206" s="506" t="s">
        <v>345</v>
      </c>
      <c r="TUK206" s="506" t="s">
        <v>345</v>
      </c>
      <c r="TUL206" s="506" t="s">
        <v>345</v>
      </c>
      <c r="TUM206" s="506" t="s">
        <v>345</v>
      </c>
      <c r="TUN206" s="506" t="s">
        <v>345</v>
      </c>
      <c r="TUO206" s="506" t="s">
        <v>345</v>
      </c>
      <c r="TUP206" s="506" t="s">
        <v>345</v>
      </c>
      <c r="TUQ206" s="506" t="s">
        <v>345</v>
      </c>
      <c r="TUR206" s="506" t="s">
        <v>345</v>
      </c>
      <c r="TUS206" s="506" t="s">
        <v>345</v>
      </c>
      <c r="TUT206" s="506" t="s">
        <v>345</v>
      </c>
      <c r="TUU206" s="506" t="s">
        <v>345</v>
      </c>
      <c r="TUV206" s="506" t="s">
        <v>345</v>
      </c>
      <c r="TUW206" s="506" t="s">
        <v>345</v>
      </c>
      <c r="TUX206" s="506" t="s">
        <v>345</v>
      </c>
      <c r="TUY206" s="506" t="s">
        <v>345</v>
      </c>
      <c r="TUZ206" s="506" t="s">
        <v>345</v>
      </c>
      <c r="TVA206" s="506" t="s">
        <v>345</v>
      </c>
      <c r="TVB206" s="506" t="s">
        <v>345</v>
      </c>
      <c r="TVC206" s="506" t="s">
        <v>345</v>
      </c>
      <c r="TVD206" s="506" t="s">
        <v>345</v>
      </c>
      <c r="TVE206" s="506" t="s">
        <v>345</v>
      </c>
      <c r="TVF206" s="506" t="s">
        <v>345</v>
      </c>
      <c r="TVG206" s="506" t="s">
        <v>345</v>
      </c>
      <c r="TVH206" s="506" t="s">
        <v>345</v>
      </c>
      <c r="TVI206" s="506" t="s">
        <v>345</v>
      </c>
      <c r="TVJ206" s="506" t="s">
        <v>345</v>
      </c>
      <c r="TVK206" s="506" t="s">
        <v>345</v>
      </c>
      <c r="TVL206" s="506" t="s">
        <v>345</v>
      </c>
      <c r="TVM206" s="506" t="s">
        <v>345</v>
      </c>
      <c r="TVN206" s="506" t="s">
        <v>345</v>
      </c>
      <c r="TVO206" s="506" t="s">
        <v>345</v>
      </c>
      <c r="TVP206" s="506" t="s">
        <v>345</v>
      </c>
      <c r="TVQ206" s="506" t="s">
        <v>345</v>
      </c>
      <c r="TVR206" s="506" t="s">
        <v>345</v>
      </c>
      <c r="TVS206" s="506" t="s">
        <v>345</v>
      </c>
      <c r="TVT206" s="506" t="s">
        <v>345</v>
      </c>
      <c r="TVU206" s="506" t="s">
        <v>345</v>
      </c>
      <c r="TVV206" s="506" t="s">
        <v>345</v>
      </c>
      <c r="TVW206" s="506" t="s">
        <v>345</v>
      </c>
      <c r="TVX206" s="506" t="s">
        <v>345</v>
      </c>
      <c r="TVY206" s="506" t="s">
        <v>345</v>
      </c>
      <c r="TVZ206" s="506" t="s">
        <v>345</v>
      </c>
      <c r="TWA206" s="506" t="s">
        <v>345</v>
      </c>
      <c r="TWB206" s="506" t="s">
        <v>345</v>
      </c>
      <c r="TWC206" s="506" t="s">
        <v>345</v>
      </c>
      <c r="TWD206" s="506" t="s">
        <v>345</v>
      </c>
      <c r="TWE206" s="506" t="s">
        <v>345</v>
      </c>
      <c r="TWF206" s="506" t="s">
        <v>345</v>
      </c>
      <c r="TWG206" s="506" t="s">
        <v>345</v>
      </c>
      <c r="TWH206" s="506" t="s">
        <v>345</v>
      </c>
      <c r="TWI206" s="506" t="s">
        <v>345</v>
      </c>
      <c r="TWJ206" s="506" t="s">
        <v>345</v>
      </c>
      <c r="TWK206" s="506" t="s">
        <v>345</v>
      </c>
      <c r="TWL206" s="506" t="s">
        <v>345</v>
      </c>
      <c r="TWM206" s="506" t="s">
        <v>345</v>
      </c>
      <c r="TWN206" s="506" t="s">
        <v>345</v>
      </c>
      <c r="TWO206" s="506" t="s">
        <v>345</v>
      </c>
      <c r="TWP206" s="506" t="s">
        <v>345</v>
      </c>
      <c r="TWQ206" s="506" t="s">
        <v>345</v>
      </c>
      <c r="TWR206" s="506" t="s">
        <v>345</v>
      </c>
      <c r="TWS206" s="506" t="s">
        <v>345</v>
      </c>
      <c r="TWT206" s="506" t="s">
        <v>345</v>
      </c>
      <c r="TWU206" s="506" t="s">
        <v>345</v>
      </c>
      <c r="TWV206" s="506" t="s">
        <v>345</v>
      </c>
      <c r="TWW206" s="506" t="s">
        <v>345</v>
      </c>
      <c r="TWX206" s="506" t="s">
        <v>345</v>
      </c>
      <c r="TWY206" s="506" t="s">
        <v>345</v>
      </c>
      <c r="TWZ206" s="506" t="s">
        <v>345</v>
      </c>
      <c r="TXA206" s="506" t="s">
        <v>345</v>
      </c>
      <c r="TXB206" s="506" t="s">
        <v>345</v>
      </c>
      <c r="TXC206" s="506" t="s">
        <v>345</v>
      </c>
      <c r="TXD206" s="506" t="s">
        <v>345</v>
      </c>
      <c r="TXE206" s="506" t="s">
        <v>345</v>
      </c>
      <c r="TXF206" s="506" t="s">
        <v>345</v>
      </c>
      <c r="TXG206" s="506" t="s">
        <v>345</v>
      </c>
      <c r="TXH206" s="506" t="s">
        <v>345</v>
      </c>
      <c r="TXI206" s="506" t="s">
        <v>345</v>
      </c>
      <c r="TXJ206" s="506" t="s">
        <v>345</v>
      </c>
      <c r="TXK206" s="506" t="s">
        <v>345</v>
      </c>
      <c r="TXL206" s="506" t="s">
        <v>345</v>
      </c>
      <c r="TXM206" s="506" t="s">
        <v>345</v>
      </c>
      <c r="TXN206" s="506" t="s">
        <v>345</v>
      </c>
      <c r="TXO206" s="506" t="s">
        <v>345</v>
      </c>
      <c r="TXP206" s="506" t="s">
        <v>345</v>
      </c>
      <c r="TXQ206" s="506" t="s">
        <v>345</v>
      </c>
      <c r="TXR206" s="506" t="s">
        <v>345</v>
      </c>
      <c r="TXS206" s="506" t="s">
        <v>345</v>
      </c>
      <c r="TXT206" s="506" t="s">
        <v>345</v>
      </c>
      <c r="TXU206" s="506" t="s">
        <v>345</v>
      </c>
      <c r="TXV206" s="506" t="s">
        <v>345</v>
      </c>
      <c r="TXW206" s="506" t="s">
        <v>345</v>
      </c>
      <c r="TXX206" s="506" t="s">
        <v>345</v>
      </c>
      <c r="TXY206" s="506" t="s">
        <v>345</v>
      </c>
      <c r="TXZ206" s="506" t="s">
        <v>345</v>
      </c>
      <c r="TYA206" s="506" t="s">
        <v>345</v>
      </c>
      <c r="TYB206" s="506" t="s">
        <v>345</v>
      </c>
      <c r="TYC206" s="506" t="s">
        <v>345</v>
      </c>
      <c r="TYD206" s="506" t="s">
        <v>345</v>
      </c>
      <c r="TYE206" s="506" t="s">
        <v>345</v>
      </c>
      <c r="TYF206" s="506" t="s">
        <v>345</v>
      </c>
      <c r="TYG206" s="506" t="s">
        <v>345</v>
      </c>
      <c r="TYH206" s="506" t="s">
        <v>345</v>
      </c>
      <c r="TYI206" s="506" t="s">
        <v>345</v>
      </c>
      <c r="TYJ206" s="506" t="s">
        <v>345</v>
      </c>
      <c r="TYK206" s="506" t="s">
        <v>345</v>
      </c>
      <c r="TYL206" s="506" t="s">
        <v>345</v>
      </c>
      <c r="TYM206" s="506" t="s">
        <v>345</v>
      </c>
      <c r="TYN206" s="506" t="s">
        <v>345</v>
      </c>
      <c r="TYO206" s="506" t="s">
        <v>345</v>
      </c>
      <c r="TYP206" s="506" t="s">
        <v>345</v>
      </c>
      <c r="TYQ206" s="506" t="s">
        <v>345</v>
      </c>
      <c r="TYR206" s="506" t="s">
        <v>345</v>
      </c>
      <c r="TYS206" s="506" t="s">
        <v>345</v>
      </c>
      <c r="TYT206" s="506" t="s">
        <v>345</v>
      </c>
      <c r="TYU206" s="506" t="s">
        <v>345</v>
      </c>
      <c r="TYV206" s="506" t="s">
        <v>345</v>
      </c>
      <c r="TYW206" s="506" t="s">
        <v>345</v>
      </c>
      <c r="TYX206" s="506" t="s">
        <v>345</v>
      </c>
      <c r="TYY206" s="506" t="s">
        <v>345</v>
      </c>
      <c r="TYZ206" s="506" t="s">
        <v>345</v>
      </c>
      <c r="TZA206" s="506" t="s">
        <v>345</v>
      </c>
      <c r="TZB206" s="506" t="s">
        <v>345</v>
      </c>
      <c r="TZC206" s="506" t="s">
        <v>345</v>
      </c>
      <c r="TZD206" s="506" t="s">
        <v>345</v>
      </c>
      <c r="TZE206" s="506" t="s">
        <v>345</v>
      </c>
      <c r="TZF206" s="506" t="s">
        <v>345</v>
      </c>
      <c r="TZG206" s="506" t="s">
        <v>345</v>
      </c>
      <c r="TZH206" s="506" t="s">
        <v>345</v>
      </c>
      <c r="TZI206" s="506" t="s">
        <v>345</v>
      </c>
      <c r="TZJ206" s="506" t="s">
        <v>345</v>
      </c>
      <c r="TZK206" s="506" t="s">
        <v>345</v>
      </c>
      <c r="TZL206" s="506" t="s">
        <v>345</v>
      </c>
      <c r="TZM206" s="506" t="s">
        <v>345</v>
      </c>
      <c r="TZN206" s="506" t="s">
        <v>345</v>
      </c>
      <c r="TZO206" s="506" t="s">
        <v>345</v>
      </c>
      <c r="TZP206" s="506" t="s">
        <v>345</v>
      </c>
      <c r="TZQ206" s="506" t="s">
        <v>345</v>
      </c>
      <c r="TZR206" s="506" t="s">
        <v>345</v>
      </c>
      <c r="TZS206" s="506" t="s">
        <v>345</v>
      </c>
      <c r="TZT206" s="506" t="s">
        <v>345</v>
      </c>
      <c r="TZU206" s="506" t="s">
        <v>345</v>
      </c>
      <c r="TZV206" s="506" t="s">
        <v>345</v>
      </c>
      <c r="TZW206" s="506" t="s">
        <v>345</v>
      </c>
      <c r="TZX206" s="506" t="s">
        <v>345</v>
      </c>
      <c r="TZY206" s="506" t="s">
        <v>345</v>
      </c>
      <c r="TZZ206" s="506" t="s">
        <v>345</v>
      </c>
      <c r="UAA206" s="506" t="s">
        <v>345</v>
      </c>
      <c r="UAB206" s="506" t="s">
        <v>345</v>
      </c>
      <c r="UAC206" s="506" t="s">
        <v>345</v>
      </c>
      <c r="UAD206" s="506" t="s">
        <v>345</v>
      </c>
      <c r="UAE206" s="506" t="s">
        <v>345</v>
      </c>
      <c r="UAF206" s="506" t="s">
        <v>345</v>
      </c>
      <c r="UAG206" s="506" t="s">
        <v>345</v>
      </c>
      <c r="UAH206" s="506" t="s">
        <v>345</v>
      </c>
      <c r="UAI206" s="506" t="s">
        <v>345</v>
      </c>
      <c r="UAJ206" s="506" t="s">
        <v>345</v>
      </c>
      <c r="UAK206" s="506" t="s">
        <v>345</v>
      </c>
      <c r="UAL206" s="506" t="s">
        <v>345</v>
      </c>
      <c r="UAM206" s="506" t="s">
        <v>345</v>
      </c>
      <c r="UAN206" s="506" t="s">
        <v>345</v>
      </c>
      <c r="UAO206" s="506" t="s">
        <v>345</v>
      </c>
      <c r="UAP206" s="506" t="s">
        <v>345</v>
      </c>
      <c r="UAQ206" s="506" t="s">
        <v>345</v>
      </c>
      <c r="UAR206" s="506" t="s">
        <v>345</v>
      </c>
      <c r="UAS206" s="506" t="s">
        <v>345</v>
      </c>
      <c r="UAT206" s="506" t="s">
        <v>345</v>
      </c>
      <c r="UAU206" s="506" t="s">
        <v>345</v>
      </c>
      <c r="UAV206" s="506" t="s">
        <v>345</v>
      </c>
      <c r="UAW206" s="506" t="s">
        <v>345</v>
      </c>
      <c r="UAX206" s="506" t="s">
        <v>345</v>
      </c>
      <c r="UAY206" s="506" t="s">
        <v>345</v>
      </c>
      <c r="UAZ206" s="506" t="s">
        <v>345</v>
      </c>
      <c r="UBA206" s="506" t="s">
        <v>345</v>
      </c>
      <c r="UBB206" s="506" t="s">
        <v>345</v>
      </c>
      <c r="UBC206" s="506" t="s">
        <v>345</v>
      </c>
      <c r="UBD206" s="506" t="s">
        <v>345</v>
      </c>
      <c r="UBE206" s="506" t="s">
        <v>345</v>
      </c>
      <c r="UBF206" s="506" t="s">
        <v>345</v>
      </c>
      <c r="UBG206" s="506" t="s">
        <v>345</v>
      </c>
      <c r="UBH206" s="506" t="s">
        <v>345</v>
      </c>
      <c r="UBI206" s="506" t="s">
        <v>345</v>
      </c>
      <c r="UBJ206" s="506" t="s">
        <v>345</v>
      </c>
      <c r="UBK206" s="506" t="s">
        <v>345</v>
      </c>
      <c r="UBL206" s="506" t="s">
        <v>345</v>
      </c>
      <c r="UBM206" s="506" t="s">
        <v>345</v>
      </c>
      <c r="UBN206" s="506" t="s">
        <v>345</v>
      </c>
      <c r="UBO206" s="506" t="s">
        <v>345</v>
      </c>
      <c r="UBP206" s="506" t="s">
        <v>345</v>
      </c>
      <c r="UBQ206" s="506" t="s">
        <v>345</v>
      </c>
      <c r="UBR206" s="506" t="s">
        <v>345</v>
      </c>
      <c r="UBS206" s="506" t="s">
        <v>345</v>
      </c>
      <c r="UBT206" s="506" t="s">
        <v>345</v>
      </c>
      <c r="UBU206" s="506" t="s">
        <v>345</v>
      </c>
      <c r="UBV206" s="506" t="s">
        <v>345</v>
      </c>
      <c r="UBW206" s="506" t="s">
        <v>345</v>
      </c>
      <c r="UBX206" s="506" t="s">
        <v>345</v>
      </c>
      <c r="UBY206" s="506" t="s">
        <v>345</v>
      </c>
      <c r="UBZ206" s="506" t="s">
        <v>345</v>
      </c>
      <c r="UCA206" s="506" t="s">
        <v>345</v>
      </c>
      <c r="UCB206" s="506" t="s">
        <v>345</v>
      </c>
      <c r="UCC206" s="506" t="s">
        <v>345</v>
      </c>
      <c r="UCD206" s="506" t="s">
        <v>345</v>
      </c>
      <c r="UCE206" s="506" t="s">
        <v>345</v>
      </c>
      <c r="UCF206" s="506" t="s">
        <v>345</v>
      </c>
      <c r="UCG206" s="506" t="s">
        <v>345</v>
      </c>
      <c r="UCH206" s="506" t="s">
        <v>345</v>
      </c>
      <c r="UCI206" s="506" t="s">
        <v>345</v>
      </c>
      <c r="UCJ206" s="506" t="s">
        <v>345</v>
      </c>
      <c r="UCK206" s="506" t="s">
        <v>345</v>
      </c>
      <c r="UCL206" s="506" t="s">
        <v>345</v>
      </c>
      <c r="UCM206" s="506" t="s">
        <v>345</v>
      </c>
      <c r="UCN206" s="506" t="s">
        <v>345</v>
      </c>
      <c r="UCO206" s="506" t="s">
        <v>345</v>
      </c>
      <c r="UCP206" s="506" t="s">
        <v>345</v>
      </c>
      <c r="UCQ206" s="506" t="s">
        <v>345</v>
      </c>
      <c r="UCR206" s="506" t="s">
        <v>345</v>
      </c>
      <c r="UCS206" s="506" t="s">
        <v>345</v>
      </c>
      <c r="UCT206" s="506" t="s">
        <v>345</v>
      </c>
      <c r="UCU206" s="506" t="s">
        <v>345</v>
      </c>
      <c r="UCV206" s="506" t="s">
        <v>345</v>
      </c>
      <c r="UCW206" s="506" t="s">
        <v>345</v>
      </c>
      <c r="UCX206" s="506" t="s">
        <v>345</v>
      </c>
      <c r="UCY206" s="506" t="s">
        <v>345</v>
      </c>
      <c r="UCZ206" s="506" t="s">
        <v>345</v>
      </c>
      <c r="UDA206" s="506" t="s">
        <v>345</v>
      </c>
      <c r="UDB206" s="506" t="s">
        <v>345</v>
      </c>
      <c r="UDC206" s="506" t="s">
        <v>345</v>
      </c>
      <c r="UDD206" s="506" t="s">
        <v>345</v>
      </c>
      <c r="UDE206" s="506" t="s">
        <v>345</v>
      </c>
      <c r="UDF206" s="506" t="s">
        <v>345</v>
      </c>
      <c r="UDG206" s="506" t="s">
        <v>345</v>
      </c>
      <c r="UDH206" s="506" t="s">
        <v>345</v>
      </c>
      <c r="UDI206" s="506" t="s">
        <v>345</v>
      </c>
      <c r="UDJ206" s="506" t="s">
        <v>345</v>
      </c>
      <c r="UDK206" s="506" t="s">
        <v>345</v>
      </c>
      <c r="UDL206" s="506" t="s">
        <v>345</v>
      </c>
      <c r="UDM206" s="506" t="s">
        <v>345</v>
      </c>
      <c r="UDN206" s="506" t="s">
        <v>345</v>
      </c>
      <c r="UDO206" s="506" t="s">
        <v>345</v>
      </c>
      <c r="UDP206" s="506" t="s">
        <v>345</v>
      </c>
      <c r="UDQ206" s="506" t="s">
        <v>345</v>
      </c>
      <c r="UDR206" s="506" t="s">
        <v>345</v>
      </c>
      <c r="UDS206" s="506" t="s">
        <v>345</v>
      </c>
      <c r="UDT206" s="506" t="s">
        <v>345</v>
      </c>
      <c r="UDU206" s="506" t="s">
        <v>345</v>
      </c>
      <c r="UDV206" s="506" t="s">
        <v>345</v>
      </c>
      <c r="UDW206" s="506" t="s">
        <v>345</v>
      </c>
      <c r="UDX206" s="506" t="s">
        <v>345</v>
      </c>
      <c r="UDY206" s="506" t="s">
        <v>345</v>
      </c>
      <c r="UDZ206" s="506" t="s">
        <v>345</v>
      </c>
      <c r="UEA206" s="506" t="s">
        <v>345</v>
      </c>
      <c r="UEB206" s="506" t="s">
        <v>345</v>
      </c>
      <c r="UEC206" s="506" t="s">
        <v>345</v>
      </c>
      <c r="UED206" s="506" t="s">
        <v>345</v>
      </c>
      <c r="UEE206" s="506" t="s">
        <v>345</v>
      </c>
      <c r="UEF206" s="506" t="s">
        <v>345</v>
      </c>
      <c r="UEG206" s="506" t="s">
        <v>345</v>
      </c>
      <c r="UEH206" s="506" t="s">
        <v>345</v>
      </c>
      <c r="UEI206" s="506" t="s">
        <v>345</v>
      </c>
      <c r="UEJ206" s="506" t="s">
        <v>345</v>
      </c>
      <c r="UEK206" s="506" t="s">
        <v>345</v>
      </c>
      <c r="UEL206" s="506" t="s">
        <v>345</v>
      </c>
      <c r="UEM206" s="506" t="s">
        <v>345</v>
      </c>
      <c r="UEN206" s="506" t="s">
        <v>345</v>
      </c>
      <c r="UEO206" s="506" t="s">
        <v>345</v>
      </c>
      <c r="UEP206" s="506" t="s">
        <v>345</v>
      </c>
      <c r="UEQ206" s="506" t="s">
        <v>345</v>
      </c>
      <c r="UER206" s="506" t="s">
        <v>345</v>
      </c>
      <c r="UES206" s="506" t="s">
        <v>345</v>
      </c>
      <c r="UET206" s="506" t="s">
        <v>345</v>
      </c>
      <c r="UEU206" s="506" t="s">
        <v>345</v>
      </c>
      <c r="UEV206" s="506" t="s">
        <v>345</v>
      </c>
      <c r="UEW206" s="506" t="s">
        <v>345</v>
      </c>
      <c r="UEX206" s="506" t="s">
        <v>345</v>
      </c>
      <c r="UEY206" s="506" t="s">
        <v>345</v>
      </c>
      <c r="UEZ206" s="506" t="s">
        <v>345</v>
      </c>
      <c r="UFA206" s="506" t="s">
        <v>345</v>
      </c>
      <c r="UFB206" s="506" t="s">
        <v>345</v>
      </c>
      <c r="UFC206" s="506" t="s">
        <v>345</v>
      </c>
      <c r="UFD206" s="506" t="s">
        <v>345</v>
      </c>
      <c r="UFE206" s="506" t="s">
        <v>345</v>
      </c>
      <c r="UFF206" s="506" t="s">
        <v>345</v>
      </c>
      <c r="UFG206" s="506" t="s">
        <v>345</v>
      </c>
      <c r="UFH206" s="506" t="s">
        <v>345</v>
      </c>
      <c r="UFI206" s="506" t="s">
        <v>345</v>
      </c>
      <c r="UFJ206" s="506" t="s">
        <v>345</v>
      </c>
      <c r="UFK206" s="506" t="s">
        <v>345</v>
      </c>
      <c r="UFL206" s="506" t="s">
        <v>345</v>
      </c>
      <c r="UFM206" s="506" t="s">
        <v>345</v>
      </c>
      <c r="UFN206" s="506" t="s">
        <v>345</v>
      </c>
      <c r="UFO206" s="506" t="s">
        <v>345</v>
      </c>
      <c r="UFP206" s="506" t="s">
        <v>345</v>
      </c>
      <c r="UFQ206" s="506" t="s">
        <v>345</v>
      </c>
      <c r="UFR206" s="506" t="s">
        <v>345</v>
      </c>
      <c r="UFS206" s="506" t="s">
        <v>345</v>
      </c>
      <c r="UFT206" s="506" t="s">
        <v>345</v>
      </c>
      <c r="UFU206" s="506" t="s">
        <v>345</v>
      </c>
      <c r="UFV206" s="506" t="s">
        <v>345</v>
      </c>
      <c r="UFW206" s="506" t="s">
        <v>345</v>
      </c>
      <c r="UFX206" s="506" t="s">
        <v>345</v>
      </c>
      <c r="UFY206" s="506" t="s">
        <v>345</v>
      </c>
      <c r="UFZ206" s="506" t="s">
        <v>345</v>
      </c>
      <c r="UGA206" s="506" t="s">
        <v>345</v>
      </c>
      <c r="UGB206" s="506" t="s">
        <v>345</v>
      </c>
      <c r="UGC206" s="506" t="s">
        <v>345</v>
      </c>
      <c r="UGD206" s="506" t="s">
        <v>345</v>
      </c>
      <c r="UGE206" s="506" t="s">
        <v>345</v>
      </c>
      <c r="UGF206" s="506" t="s">
        <v>345</v>
      </c>
      <c r="UGG206" s="506" t="s">
        <v>345</v>
      </c>
      <c r="UGH206" s="506" t="s">
        <v>345</v>
      </c>
      <c r="UGI206" s="506" t="s">
        <v>345</v>
      </c>
      <c r="UGJ206" s="506" t="s">
        <v>345</v>
      </c>
      <c r="UGK206" s="506" t="s">
        <v>345</v>
      </c>
      <c r="UGL206" s="506" t="s">
        <v>345</v>
      </c>
      <c r="UGM206" s="506" t="s">
        <v>345</v>
      </c>
      <c r="UGN206" s="506" t="s">
        <v>345</v>
      </c>
      <c r="UGO206" s="506" t="s">
        <v>345</v>
      </c>
      <c r="UGP206" s="506" t="s">
        <v>345</v>
      </c>
      <c r="UGQ206" s="506" t="s">
        <v>345</v>
      </c>
      <c r="UGR206" s="506" t="s">
        <v>345</v>
      </c>
      <c r="UGS206" s="506" t="s">
        <v>345</v>
      </c>
      <c r="UGT206" s="506" t="s">
        <v>345</v>
      </c>
      <c r="UGU206" s="506" t="s">
        <v>345</v>
      </c>
      <c r="UGV206" s="506" t="s">
        <v>345</v>
      </c>
      <c r="UGW206" s="506" t="s">
        <v>345</v>
      </c>
      <c r="UGX206" s="506" t="s">
        <v>345</v>
      </c>
      <c r="UGY206" s="506" t="s">
        <v>345</v>
      </c>
      <c r="UGZ206" s="506" t="s">
        <v>345</v>
      </c>
      <c r="UHA206" s="506" t="s">
        <v>345</v>
      </c>
      <c r="UHB206" s="506" t="s">
        <v>345</v>
      </c>
      <c r="UHC206" s="506" t="s">
        <v>345</v>
      </c>
      <c r="UHD206" s="506" t="s">
        <v>345</v>
      </c>
      <c r="UHE206" s="506" t="s">
        <v>345</v>
      </c>
      <c r="UHF206" s="506" t="s">
        <v>345</v>
      </c>
      <c r="UHG206" s="506" t="s">
        <v>345</v>
      </c>
      <c r="UHH206" s="506" t="s">
        <v>345</v>
      </c>
      <c r="UHI206" s="506" t="s">
        <v>345</v>
      </c>
      <c r="UHJ206" s="506" t="s">
        <v>345</v>
      </c>
      <c r="UHK206" s="506" t="s">
        <v>345</v>
      </c>
      <c r="UHL206" s="506" t="s">
        <v>345</v>
      </c>
      <c r="UHM206" s="506" t="s">
        <v>345</v>
      </c>
      <c r="UHN206" s="506" t="s">
        <v>345</v>
      </c>
      <c r="UHO206" s="506" t="s">
        <v>345</v>
      </c>
      <c r="UHP206" s="506" t="s">
        <v>345</v>
      </c>
      <c r="UHQ206" s="506" t="s">
        <v>345</v>
      </c>
      <c r="UHR206" s="506" t="s">
        <v>345</v>
      </c>
      <c r="UHS206" s="506" t="s">
        <v>345</v>
      </c>
      <c r="UHT206" s="506" t="s">
        <v>345</v>
      </c>
      <c r="UHU206" s="506" t="s">
        <v>345</v>
      </c>
      <c r="UHV206" s="506" t="s">
        <v>345</v>
      </c>
      <c r="UHW206" s="506" t="s">
        <v>345</v>
      </c>
      <c r="UHX206" s="506" t="s">
        <v>345</v>
      </c>
      <c r="UHY206" s="506" t="s">
        <v>345</v>
      </c>
      <c r="UHZ206" s="506" t="s">
        <v>345</v>
      </c>
      <c r="UIA206" s="506" t="s">
        <v>345</v>
      </c>
      <c r="UIB206" s="506" t="s">
        <v>345</v>
      </c>
      <c r="UIC206" s="506" t="s">
        <v>345</v>
      </c>
      <c r="UID206" s="506" t="s">
        <v>345</v>
      </c>
      <c r="UIE206" s="506" t="s">
        <v>345</v>
      </c>
      <c r="UIF206" s="506" t="s">
        <v>345</v>
      </c>
      <c r="UIG206" s="506" t="s">
        <v>345</v>
      </c>
      <c r="UIH206" s="506" t="s">
        <v>345</v>
      </c>
      <c r="UII206" s="506" t="s">
        <v>345</v>
      </c>
      <c r="UIJ206" s="506" t="s">
        <v>345</v>
      </c>
      <c r="UIK206" s="506" t="s">
        <v>345</v>
      </c>
      <c r="UIL206" s="506" t="s">
        <v>345</v>
      </c>
      <c r="UIM206" s="506" t="s">
        <v>345</v>
      </c>
      <c r="UIN206" s="506" t="s">
        <v>345</v>
      </c>
      <c r="UIO206" s="506" t="s">
        <v>345</v>
      </c>
      <c r="UIP206" s="506" t="s">
        <v>345</v>
      </c>
      <c r="UIQ206" s="506" t="s">
        <v>345</v>
      </c>
      <c r="UIR206" s="506" t="s">
        <v>345</v>
      </c>
      <c r="UIS206" s="506" t="s">
        <v>345</v>
      </c>
      <c r="UIT206" s="506" t="s">
        <v>345</v>
      </c>
      <c r="UIU206" s="506" t="s">
        <v>345</v>
      </c>
      <c r="UIV206" s="506" t="s">
        <v>345</v>
      </c>
      <c r="UIW206" s="506" t="s">
        <v>345</v>
      </c>
      <c r="UIX206" s="506" t="s">
        <v>345</v>
      </c>
      <c r="UIY206" s="506" t="s">
        <v>345</v>
      </c>
      <c r="UIZ206" s="506" t="s">
        <v>345</v>
      </c>
      <c r="UJA206" s="506" t="s">
        <v>345</v>
      </c>
      <c r="UJB206" s="506" t="s">
        <v>345</v>
      </c>
      <c r="UJC206" s="506" t="s">
        <v>345</v>
      </c>
      <c r="UJD206" s="506" t="s">
        <v>345</v>
      </c>
      <c r="UJE206" s="506" t="s">
        <v>345</v>
      </c>
      <c r="UJF206" s="506" t="s">
        <v>345</v>
      </c>
      <c r="UJG206" s="506" t="s">
        <v>345</v>
      </c>
      <c r="UJH206" s="506" t="s">
        <v>345</v>
      </c>
      <c r="UJI206" s="506" t="s">
        <v>345</v>
      </c>
      <c r="UJJ206" s="506" t="s">
        <v>345</v>
      </c>
      <c r="UJK206" s="506" t="s">
        <v>345</v>
      </c>
      <c r="UJL206" s="506" t="s">
        <v>345</v>
      </c>
      <c r="UJM206" s="506" t="s">
        <v>345</v>
      </c>
      <c r="UJN206" s="506" t="s">
        <v>345</v>
      </c>
      <c r="UJO206" s="506" t="s">
        <v>345</v>
      </c>
      <c r="UJP206" s="506" t="s">
        <v>345</v>
      </c>
      <c r="UJQ206" s="506" t="s">
        <v>345</v>
      </c>
      <c r="UJR206" s="506" t="s">
        <v>345</v>
      </c>
      <c r="UJS206" s="506" t="s">
        <v>345</v>
      </c>
      <c r="UJT206" s="506" t="s">
        <v>345</v>
      </c>
      <c r="UJU206" s="506" t="s">
        <v>345</v>
      </c>
      <c r="UJV206" s="506" t="s">
        <v>345</v>
      </c>
      <c r="UJW206" s="506" t="s">
        <v>345</v>
      </c>
      <c r="UJX206" s="506" t="s">
        <v>345</v>
      </c>
      <c r="UJY206" s="506" t="s">
        <v>345</v>
      </c>
      <c r="UJZ206" s="506" t="s">
        <v>345</v>
      </c>
      <c r="UKA206" s="506" t="s">
        <v>345</v>
      </c>
      <c r="UKB206" s="506" t="s">
        <v>345</v>
      </c>
      <c r="UKC206" s="506" t="s">
        <v>345</v>
      </c>
      <c r="UKD206" s="506" t="s">
        <v>345</v>
      </c>
      <c r="UKE206" s="506" t="s">
        <v>345</v>
      </c>
      <c r="UKF206" s="506" t="s">
        <v>345</v>
      </c>
      <c r="UKG206" s="506" t="s">
        <v>345</v>
      </c>
      <c r="UKH206" s="506" t="s">
        <v>345</v>
      </c>
      <c r="UKI206" s="506" t="s">
        <v>345</v>
      </c>
      <c r="UKJ206" s="506" t="s">
        <v>345</v>
      </c>
      <c r="UKK206" s="506" t="s">
        <v>345</v>
      </c>
      <c r="UKL206" s="506" t="s">
        <v>345</v>
      </c>
      <c r="UKM206" s="506" t="s">
        <v>345</v>
      </c>
      <c r="UKN206" s="506" t="s">
        <v>345</v>
      </c>
      <c r="UKO206" s="506" t="s">
        <v>345</v>
      </c>
      <c r="UKP206" s="506" t="s">
        <v>345</v>
      </c>
      <c r="UKQ206" s="506" t="s">
        <v>345</v>
      </c>
      <c r="UKR206" s="506" t="s">
        <v>345</v>
      </c>
      <c r="UKS206" s="506" t="s">
        <v>345</v>
      </c>
      <c r="UKT206" s="506" t="s">
        <v>345</v>
      </c>
      <c r="UKU206" s="506" t="s">
        <v>345</v>
      </c>
      <c r="UKV206" s="506" t="s">
        <v>345</v>
      </c>
      <c r="UKW206" s="506" t="s">
        <v>345</v>
      </c>
      <c r="UKX206" s="506" t="s">
        <v>345</v>
      </c>
      <c r="UKY206" s="506" t="s">
        <v>345</v>
      </c>
      <c r="UKZ206" s="506" t="s">
        <v>345</v>
      </c>
      <c r="ULA206" s="506" t="s">
        <v>345</v>
      </c>
      <c r="ULB206" s="506" t="s">
        <v>345</v>
      </c>
      <c r="ULC206" s="506" t="s">
        <v>345</v>
      </c>
      <c r="ULD206" s="506" t="s">
        <v>345</v>
      </c>
      <c r="ULE206" s="506" t="s">
        <v>345</v>
      </c>
      <c r="ULF206" s="506" t="s">
        <v>345</v>
      </c>
      <c r="ULG206" s="506" t="s">
        <v>345</v>
      </c>
      <c r="ULH206" s="506" t="s">
        <v>345</v>
      </c>
      <c r="ULI206" s="506" t="s">
        <v>345</v>
      </c>
      <c r="ULJ206" s="506" t="s">
        <v>345</v>
      </c>
      <c r="ULK206" s="506" t="s">
        <v>345</v>
      </c>
      <c r="ULL206" s="506" t="s">
        <v>345</v>
      </c>
      <c r="ULM206" s="506" t="s">
        <v>345</v>
      </c>
      <c r="ULN206" s="506" t="s">
        <v>345</v>
      </c>
      <c r="ULO206" s="506" t="s">
        <v>345</v>
      </c>
      <c r="ULP206" s="506" t="s">
        <v>345</v>
      </c>
      <c r="ULQ206" s="506" t="s">
        <v>345</v>
      </c>
      <c r="ULR206" s="506" t="s">
        <v>345</v>
      </c>
      <c r="ULS206" s="506" t="s">
        <v>345</v>
      </c>
      <c r="ULT206" s="506" t="s">
        <v>345</v>
      </c>
      <c r="ULU206" s="506" t="s">
        <v>345</v>
      </c>
      <c r="ULV206" s="506" t="s">
        <v>345</v>
      </c>
      <c r="ULW206" s="506" t="s">
        <v>345</v>
      </c>
      <c r="ULX206" s="506" t="s">
        <v>345</v>
      </c>
      <c r="ULY206" s="506" t="s">
        <v>345</v>
      </c>
      <c r="ULZ206" s="506" t="s">
        <v>345</v>
      </c>
      <c r="UMA206" s="506" t="s">
        <v>345</v>
      </c>
      <c r="UMB206" s="506" t="s">
        <v>345</v>
      </c>
      <c r="UMC206" s="506" t="s">
        <v>345</v>
      </c>
      <c r="UMD206" s="506" t="s">
        <v>345</v>
      </c>
      <c r="UME206" s="506" t="s">
        <v>345</v>
      </c>
      <c r="UMF206" s="506" t="s">
        <v>345</v>
      </c>
      <c r="UMG206" s="506" t="s">
        <v>345</v>
      </c>
      <c r="UMH206" s="506" t="s">
        <v>345</v>
      </c>
      <c r="UMI206" s="506" t="s">
        <v>345</v>
      </c>
      <c r="UMJ206" s="506" t="s">
        <v>345</v>
      </c>
      <c r="UMK206" s="506" t="s">
        <v>345</v>
      </c>
      <c r="UML206" s="506" t="s">
        <v>345</v>
      </c>
      <c r="UMM206" s="506" t="s">
        <v>345</v>
      </c>
      <c r="UMN206" s="506" t="s">
        <v>345</v>
      </c>
      <c r="UMO206" s="506" t="s">
        <v>345</v>
      </c>
      <c r="UMP206" s="506" t="s">
        <v>345</v>
      </c>
      <c r="UMQ206" s="506" t="s">
        <v>345</v>
      </c>
      <c r="UMR206" s="506" t="s">
        <v>345</v>
      </c>
      <c r="UMS206" s="506" t="s">
        <v>345</v>
      </c>
      <c r="UMT206" s="506" t="s">
        <v>345</v>
      </c>
      <c r="UMU206" s="506" t="s">
        <v>345</v>
      </c>
      <c r="UMV206" s="506" t="s">
        <v>345</v>
      </c>
      <c r="UMW206" s="506" t="s">
        <v>345</v>
      </c>
      <c r="UMX206" s="506" t="s">
        <v>345</v>
      </c>
      <c r="UMY206" s="506" t="s">
        <v>345</v>
      </c>
      <c r="UMZ206" s="506" t="s">
        <v>345</v>
      </c>
      <c r="UNA206" s="506" t="s">
        <v>345</v>
      </c>
      <c r="UNB206" s="506" t="s">
        <v>345</v>
      </c>
      <c r="UNC206" s="506" t="s">
        <v>345</v>
      </c>
      <c r="UND206" s="506" t="s">
        <v>345</v>
      </c>
      <c r="UNE206" s="506" t="s">
        <v>345</v>
      </c>
      <c r="UNF206" s="506" t="s">
        <v>345</v>
      </c>
      <c r="UNG206" s="506" t="s">
        <v>345</v>
      </c>
      <c r="UNH206" s="506" t="s">
        <v>345</v>
      </c>
      <c r="UNI206" s="506" t="s">
        <v>345</v>
      </c>
      <c r="UNJ206" s="506" t="s">
        <v>345</v>
      </c>
      <c r="UNK206" s="506" t="s">
        <v>345</v>
      </c>
      <c r="UNL206" s="506" t="s">
        <v>345</v>
      </c>
      <c r="UNM206" s="506" t="s">
        <v>345</v>
      </c>
      <c r="UNN206" s="506" t="s">
        <v>345</v>
      </c>
      <c r="UNO206" s="506" t="s">
        <v>345</v>
      </c>
      <c r="UNP206" s="506" t="s">
        <v>345</v>
      </c>
      <c r="UNQ206" s="506" t="s">
        <v>345</v>
      </c>
      <c r="UNR206" s="506" t="s">
        <v>345</v>
      </c>
      <c r="UNS206" s="506" t="s">
        <v>345</v>
      </c>
      <c r="UNT206" s="506" t="s">
        <v>345</v>
      </c>
      <c r="UNU206" s="506" t="s">
        <v>345</v>
      </c>
      <c r="UNV206" s="506" t="s">
        <v>345</v>
      </c>
      <c r="UNW206" s="506" t="s">
        <v>345</v>
      </c>
      <c r="UNX206" s="506" t="s">
        <v>345</v>
      </c>
      <c r="UNY206" s="506" t="s">
        <v>345</v>
      </c>
      <c r="UNZ206" s="506" t="s">
        <v>345</v>
      </c>
      <c r="UOA206" s="506" t="s">
        <v>345</v>
      </c>
      <c r="UOB206" s="506" t="s">
        <v>345</v>
      </c>
      <c r="UOC206" s="506" t="s">
        <v>345</v>
      </c>
      <c r="UOD206" s="506" t="s">
        <v>345</v>
      </c>
      <c r="UOE206" s="506" t="s">
        <v>345</v>
      </c>
      <c r="UOF206" s="506" t="s">
        <v>345</v>
      </c>
      <c r="UOG206" s="506" t="s">
        <v>345</v>
      </c>
      <c r="UOH206" s="506" t="s">
        <v>345</v>
      </c>
      <c r="UOI206" s="506" t="s">
        <v>345</v>
      </c>
      <c r="UOJ206" s="506" t="s">
        <v>345</v>
      </c>
      <c r="UOK206" s="506" t="s">
        <v>345</v>
      </c>
      <c r="UOL206" s="506" t="s">
        <v>345</v>
      </c>
      <c r="UOM206" s="506" t="s">
        <v>345</v>
      </c>
      <c r="UON206" s="506" t="s">
        <v>345</v>
      </c>
      <c r="UOO206" s="506" t="s">
        <v>345</v>
      </c>
      <c r="UOP206" s="506" t="s">
        <v>345</v>
      </c>
      <c r="UOQ206" s="506" t="s">
        <v>345</v>
      </c>
      <c r="UOR206" s="506" t="s">
        <v>345</v>
      </c>
      <c r="UOS206" s="506" t="s">
        <v>345</v>
      </c>
      <c r="UOT206" s="506" t="s">
        <v>345</v>
      </c>
      <c r="UOU206" s="506" t="s">
        <v>345</v>
      </c>
      <c r="UOV206" s="506" t="s">
        <v>345</v>
      </c>
      <c r="UOW206" s="506" t="s">
        <v>345</v>
      </c>
      <c r="UOX206" s="506" t="s">
        <v>345</v>
      </c>
      <c r="UOY206" s="506" t="s">
        <v>345</v>
      </c>
      <c r="UOZ206" s="506" t="s">
        <v>345</v>
      </c>
      <c r="UPA206" s="506" t="s">
        <v>345</v>
      </c>
      <c r="UPB206" s="506" t="s">
        <v>345</v>
      </c>
      <c r="UPC206" s="506" t="s">
        <v>345</v>
      </c>
      <c r="UPD206" s="506" t="s">
        <v>345</v>
      </c>
      <c r="UPE206" s="506" t="s">
        <v>345</v>
      </c>
      <c r="UPF206" s="506" t="s">
        <v>345</v>
      </c>
      <c r="UPG206" s="506" t="s">
        <v>345</v>
      </c>
      <c r="UPH206" s="506" t="s">
        <v>345</v>
      </c>
      <c r="UPI206" s="506" t="s">
        <v>345</v>
      </c>
      <c r="UPJ206" s="506" t="s">
        <v>345</v>
      </c>
      <c r="UPK206" s="506" t="s">
        <v>345</v>
      </c>
      <c r="UPL206" s="506" t="s">
        <v>345</v>
      </c>
      <c r="UPM206" s="506" t="s">
        <v>345</v>
      </c>
      <c r="UPN206" s="506" t="s">
        <v>345</v>
      </c>
      <c r="UPO206" s="506" t="s">
        <v>345</v>
      </c>
      <c r="UPP206" s="506" t="s">
        <v>345</v>
      </c>
      <c r="UPQ206" s="506" t="s">
        <v>345</v>
      </c>
      <c r="UPR206" s="506" t="s">
        <v>345</v>
      </c>
      <c r="UPS206" s="506" t="s">
        <v>345</v>
      </c>
      <c r="UPT206" s="506" t="s">
        <v>345</v>
      </c>
      <c r="UPU206" s="506" t="s">
        <v>345</v>
      </c>
      <c r="UPV206" s="506" t="s">
        <v>345</v>
      </c>
      <c r="UPW206" s="506" t="s">
        <v>345</v>
      </c>
      <c r="UPX206" s="506" t="s">
        <v>345</v>
      </c>
      <c r="UPY206" s="506" t="s">
        <v>345</v>
      </c>
      <c r="UPZ206" s="506" t="s">
        <v>345</v>
      </c>
      <c r="UQA206" s="506" t="s">
        <v>345</v>
      </c>
      <c r="UQB206" s="506" t="s">
        <v>345</v>
      </c>
      <c r="UQC206" s="506" t="s">
        <v>345</v>
      </c>
      <c r="UQD206" s="506" t="s">
        <v>345</v>
      </c>
      <c r="UQE206" s="506" t="s">
        <v>345</v>
      </c>
      <c r="UQF206" s="506" t="s">
        <v>345</v>
      </c>
      <c r="UQG206" s="506" t="s">
        <v>345</v>
      </c>
      <c r="UQH206" s="506" t="s">
        <v>345</v>
      </c>
      <c r="UQI206" s="506" t="s">
        <v>345</v>
      </c>
      <c r="UQJ206" s="506" t="s">
        <v>345</v>
      </c>
      <c r="UQK206" s="506" t="s">
        <v>345</v>
      </c>
      <c r="UQL206" s="506" t="s">
        <v>345</v>
      </c>
      <c r="UQM206" s="506" t="s">
        <v>345</v>
      </c>
      <c r="UQN206" s="506" t="s">
        <v>345</v>
      </c>
      <c r="UQO206" s="506" t="s">
        <v>345</v>
      </c>
      <c r="UQP206" s="506" t="s">
        <v>345</v>
      </c>
      <c r="UQQ206" s="506" t="s">
        <v>345</v>
      </c>
      <c r="UQR206" s="506" t="s">
        <v>345</v>
      </c>
      <c r="UQS206" s="506" t="s">
        <v>345</v>
      </c>
      <c r="UQT206" s="506" t="s">
        <v>345</v>
      </c>
      <c r="UQU206" s="506" t="s">
        <v>345</v>
      </c>
      <c r="UQV206" s="506" t="s">
        <v>345</v>
      </c>
      <c r="UQW206" s="506" t="s">
        <v>345</v>
      </c>
      <c r="UQX206" s="506" t="s">
        <v>345</v>
      </c>
      <c r="UQY206" s="506" t="s">
        <v>345</v>
      </c>
      <c r="UQZ206" s="506" t="s">
        <v>345</v>
      </c>
      <c r="URA206" s="506" t="s">
        <v>345</v>
      </c>
      <c r="URB206" s="506" t="s">
        <v>345</v>
      </c>
      <c r="URC206" s="506" t="s">
        <v>345</v>
      </c>
      <c r="URD206" s="506" t="s">
        <v>345</v>
      </c>
      <c r="URE206" s="506" t="s">
        <v>345</v>
      </c>
      <c r="URF206" s="506" t="s">
        <v>345</v>
      </c>
      <c r="URG206" s="506" t="s">
        <v>345</v>
      </c>
      <c r="URH206" s="506" t="s">
        <v>345</v>
      </c>
      <c r="URI206" s="506" t="s">
        <v>345</v>
      </c>
      <c r="URJ206" s="506" t="s">
        <v>345</v>
      </c>
      <c r="URK206" s="506" t="s">
        <v>345</v>
      </c>
      <c r="URL206" s="506" t="s">
        <v>345</v>
      </c>
      <c r="URM206" s="506" t="s">
        <v>345</v>
      </c>
      <c r="URN206" s="506" t="s">
        <v>345</v>
      </c>
      <c r="URO206" s="506" t="s">
        <v>345</v>
      </c>
      <c r="URP206" s="506" t="s">
        <v>345</v>
      </c>
      <c r="URQ206" s="506" t="s">
        <v>345</v>
      </c>
      <c r="URR206" s="506" t="s">
        <v>345</v>
      </c>
      <c r="URS206" s="506" t="s">
        <v>345</v>
      </c>
      <c r="URT206" s="506" t="s">
        <v>345</v>
      </c>
      <c r="URU206" s="506" t="s">
        <v>345</v>
      </c>
      <c r="URV206" s="506" t="s">
        <v>345</v>
      </c>
      <c r="URW206" s="506" t="s">
        <v>345</v>
      </c>
      <c r="URX206" s="506" t="s">
        <v>345</v>
      </c>
      <c r="URY206" s="506" t="s">
        <v>345</v>
      </c>
      <c r="URZ206" s="506" t="s">
        <v>345</v>
      </c>
      <c r="USA206" s="506" t="s">
        <v>345</v>
      </c>
      <c r="USB206" s="506" t="s">
        <v>345</v>
      </c>
      <c r="USC206" s="506" t="s">
        <v>345</v>
      </c>
      <c r="USD206" s="506" t="s">
        <v>345</v>
      </c>
      <c r="USE206" s="506" t="s">
        <v>345</v>
      </c>
      <c r="USF206" s="506" t="s">
        <v>345</v>
      </c>
      <c r="USG206" s="506" t="s">
        <v>345</v>
      </c>
      <c r="USH206" s="506" t="s">
        <v>345</v>
      </c>
      <c r="USI206" s="506" t="s">
        <v>345</v>
      </c>
      <c r="USJ206" s="506" t="s">
        <v>345</v>
      </c>
      <c r="USK206" s="506" t="s">
        <v>345</v>
      </c>
      <c r="USL206" s="506" t="s">
        <v>345</v>
      </c>
      <c r="USM206" s="506" t="s">
        <v>345</v>
      </c>
      <c r="USN206" s="506" t="s">
        <v>345</v>
      </c>
      <c r="USO206" s="506" t="s">
        <v>345</v>
      </c>
      <c r="USP206" s="506" t="s">
        <v>345</v>
      </c>
      <c r="USQ206" s="506" t="s">
        <v>345</v>
      </c>
      <c r="USR206" s="506" t="s">
        <v>345</v>
      </c>
      <c r="USS206" s="506" t="s">
        <v>345</v>
      </c>
      <c r="UST206" s="506" t="s">
        <v>345</v>
      </c>
      <c r="USU206" s="506" t="s">
        <v>345</v>
      </c>
      <c r="USV206" s="506" t="s">
        <v>345</v>
      </c>
      <c r="USW206" s="506" t="s">
        <v>345</v>
      </c>
      <c r="USX206" s="506" t="s">
        <v>345</v>
      </c>
      <c r="USY206" s="506" t="s">
        <v>345</v>
      </c>
      <c r="USZ206" s="506" t="s">
        <v>345</v>
      </c>
      <c r="UTA206" s="506" t="s">
        <v>345</v>
      </c>
      <c r="UTB206" s="506" t="s">
        <v>345</v>
      </c>
      <c r="UTC206" s="506" t="s">
        <v>345</v>
      </c>
      <c r="UTD206" s="506" t="s">
        <v>345</v>
      </c>
      <c r="UTE206" s="506" t="s">
        <v>345</v>
      </c>
      <c r="UTF206" s="506" t="s">
        <v>345</v>
      </c>
      <c r="UTG206" s="506" t="s">
        <v>345</v>
      </c>
      <c r="UTH206" s="506" t="s">
        <v>345</v>
      </c>
      <c r="UTI206" s="506" t="s">
        <v>345</v>
      </c>
      <c r="UTJ206" s="506" t="s">
        <v>345</v>
      </c>
      <c r="UTK206" s="506" t="s">
        <v>345</v>
      </c>
      <c r="UTL206" s="506" t="s">
        <v>345</v>
      </c>
      <c r="UTM206" s="506" t="s">
        <v>345</v>
      </c>
      <c r="UTN206" s="506" t="s">
        <v>345</v>
      </c>
      <c r="UTO206" s="506" t="s">
        <v>345</v>
      </c>
      <c r="UTP206" s="506" t="s">
        <v>345</v>
      </c>
      <c r="UTQ206" s="506" t="s">
        <v>345</v>
      </c>
      <c r="UTR206" s="506" t="s">
        <v>345</v>
      </c>
      <c r="UTS206" s="506" t="s">
        <v>345</v>
      </c>
      <c r="UTT206" s="506" t="s">
        <v>345</v>
      </c>
      <c r="UTU206" s="506" t="s">
        <v>345</v>
      </c>
      <c r="UTV206" s="506" t="s">
        <v>345</v>
      </c>
      <c r="UTW206" s="506" t="s">
        <v>345</v>
      </c>
      <c r="UTX206" s="506" t="s">
        <v>345</v>
      </c>
      <c r="UTY206" s="506" t="s">
        <v>345</v>
      </c>
      <c r="UTZ206" s="506" t="s">
        <v>345</v>
      </c>
      <c r="UUA206" s="506" t="s">
        <v>345</v>
      </c>
      <c r="UUB206" s="506" t="s">
        <v>345</v>
      </c>
      <c r="UUC206" s="506" t="s">
        <v>345</v>
      </c>
      <c r="UUD206" s="506" t="s">
        <v>345</v>
      </c>
      <c r="UUE206" s="506" t="s">
        <v>345</v>
      </c>
      <c r="UUF206" s="506" t="s">
        <v>345</v>
      </c>
      <c r="UUG206" s="506" t="s">
        <v>345</v>
      </c>
      <c r="UUH206" s="506" t="s">
        <v>345</v>
      </c>
      <c r="UUI206" s="506" t="s">
        <v>345</v>
      </c>
      <c r="UUJ206" s="506" t="s">
        <v>345</v>
      </c>
      <c r="UUK206" s="506" t="s">
        <v>345</v>
      </c>
      <c r="UUL206" s="506" t="s">
        <v>345</v>
      </c>
      <c r="UUM206" s="506" t="s">
        <v>345</v>
      </c>
      <c r="UUN206" s="506" t="s">
        <v>345</v>
      </c>
      <c r="UUO206" s="506" t="s">
        <v>345</v>
      </c>
      <c r="UUP206" s="506" t="s">
        <v>345</v>
      </c>
      <c r="UUQ206" s="506" t="s">
        <v>345</v>
      </c>
      <c r="UUR206" s="506" t="s">
        <v>345</v>
      </c>
      <c r="UUS206" s="506" t="s">
        <v>345</v>
      </c>
      <c r="UUT206" s="506" t="s">
        <v>345</v>
      </c>
      <c r="UUU206" s="506" t="s">
        <v>345</v>
      </c>
      <c r="UUV206" s="506" t="s">
        <v>345</v>
      </c>
      <c r="UUW206" s="506" t="s">
        <v>345</v>
      </c>
      <c r="UUX206" s="506" t="s">
        <v>345</v>
      </c>
      <c r="UUY206" s="506" t="s">
        <v>345</v>
      </c>
      <c r="UUZ206" s="506" t="s">
        <v>345</v>
      </c>
      <c r="UVA206" s="506" t="s">
        <v>345</v>
      </c>
      <c r="UVB206" s="506" t="s">
        <v>345</v>
      </c>
      <c r="UVC206" s="506" t="s">
        <v>345</v>
      </c>
      <c r="UVD206" s="506" t="s">
        <v>345</v>
      </c>
      <c r="UVE206" s="506" t="s">
        <v>345</v>
      </c>
      <c r="UVF206" s="506" t="s">
        <v>345</v>
      </c>
      <c r="UVG206" s="506" t="s">
        <v>345</v>
      </c>
      <c r="UVH206" s="506" t="s">
        <v>345</v>
      </c>
      <c r="UVI206" s="506" t="s">
        <v>345</v>
      </c>
      <c r="UVJ206" s="506" t="s">
        <v>345</v>
      </c>
      <c r="UVK206" s="506" t="s">
        <v>345</v>
      </c>
      <c r="UVL206" s="506" t="s">
        <v>345</v>
      </c>
      <c r="UVM206" s="506" t="s">
        <v>345</v>
      </c>
      <c r="UVN206" s="506" t="s">
        <v>345</v>
      </c>
      <c r="UVO206" s="506" t="s">
        <v>345</v>
      </c>
      <c r="UVP206" s="506" t="s">
        <v>345</v>
      </c>
      <c r="UVQ206" s="506" t="s">
        <v>345</v>
      </c>
      <c r="UVR206" s="506" t="s">
        <v>345</v>
      </c>
      <c r="UVS206" s="506" t="s">
        <v>345</v>
      </c>
      <c r="UVT206" s="506" t="s">
        <v>345</v>
      </c>
      <c r="UVU206" s="506" t="s">
        <v>345</v>
      </c>
      <c r="UVV206" s="506" t="s">
        <v>345</v>
      </c>
      <c r="UVW206" s="506" t="s">
        <v>345</v>
      </c>
      <c r="UVX206" s="506" t="s">
        <v>345</v>
      </c>
      <c r="UVY206" s="506" t="s">
        <v>345</v>
      </c>
      <c r="UVZ206" s="506" t="s">
        <v>345</v>
      </c>
      <c r="UWA206" s="506" t="s">
        <v>345</v>
      </c>
      <c r="UWB206" s="506" t="s">
        <v>345</v>
      </c>
      <c r="UWC206" s="506" t="s">
        <v>345</v>
      </c>
      <c r="UWD206" s="506" t="s">
        <v>345</v>
      </c>
      <c r="UWE206" s="506" t="s">
        <v>345</v>
      </c>
      <c r="UWF206" s="506" t="s">
        <v>345</v>
      </c>
      <c r="UWG206" s="506" t="s">
        <v>345</v>
      </c>
      <c r="UWH206" s="506" t="s">
        <v>345</v>
      </c>
      <c r="UWI206" s="506" t="s">
        <v>345</v>
      </c>
      <c r="UWJ206" s="506" t="s">
        <v>345</v>
      </c>
      <c r="UWK206" s="506" t="s">
        <v>345</v>
      </c>
      <c r="UWL206" s="506" t="s">
        <v>345</v>
      </c>
      <c r="UWM206" s="506" t="s">
        <v>345</v>
      </c>
      <c r="UWN206" s="506" t="s">
        <v>345</v>
      </c>
      <c r="UWO206" s="506" t="s">
        <v>345</v>
      </c>
      <c r="UWP206" s="506" t="s">
        <v>345</v>
      </c>
      <c r="UWQ206" s="506" t="s">
        <v>345</v>
      </c>
      <c r="UWR206" s="506" t="s">
        <v>345</v>
      </c>
      <c r="UWS206" s="506" t="s">
        <v>345</v>
      </c>
      <c r="UWT206" s="506" t="s">
        <v>345</v>
      </c>
      <c r="UWU206" s="506" t="s">
        <v>345</v>
      </c>
      <c r="UWV206" s="506" t="s">
        <v>345</v>
      </c>
      <c r="UWW206" s="506" t="s">
        <v>345</v>
      </c>
      <c r="UWX206" s="506" t="s">
        <v>345</v>
      </c>
      <c r="UWY206" s="506" t="s">
        <v>345</v>
      </c>
      <c r="UWZ206" s="506" t="s">
        <v>345</v>
      </c>
      <c r="UXA206" s="506" t="s">
        <v>345</v>
      </c>
      <c r="UXB206" s="506" t="s">
        <v>345</v>
      </c>
      <c r="UXC206" s="506" t="s">
        <v>345</v>
      </c>
      <c r="UXD206" s="506" t="s">
        <v>345</v>
      </c>
      <c r="UXE206" s="506" t="s">
        <v>345</v>
      </c>
      <c r="UXF206" s="506" t="s">
        <v>345</v>
      </c>
      <c r="UXG206" s="506" t="s">
        <v>345</v>
      </c>
      <c r="UXH206" s="506" t="s">
        <v>345</v>
      </c>
      <c r="UXI206" s="506" t="s">
        <v>345</v>
      </c>
      <c r="UXJ206" s="506" t="s">
        <v>345</v>
      </c>
      <c r="UXK206" s="506" t="s">
        <v>345</v>
      </c>
      <c r="UXL206" s="506" t="s">
        <v>345</v>
      </c>
      <c r="UXM206" s="506" t="s">
        <v>345</v>
      </c>
      <c r="UXN206" s="506" t="s">
        <v>345</v>
      </c>
      <c r="UXO206" s="506" t="s">
        <v>345</v>
      </c>
      <c r="UXP206" s="506" t="s">
        <v>345</v>
      </c>
      <c r="UXQ206" s="506" t="s">
        <v>345</v>
      </c>
      <c r="UXR206" s="506" t="s">
        <v>345</v>
      </c>
      <c r="UXS206" s="506" t="s">
        <v>345</v>
      </c>
      <c r="UXT206" s="506" t="s">
        <v>345</v>
      </c>
      <c r="UXU206" s="506" t="s">
        <v>345</v>
      </c>
      <c r="UXV206" s="506" t="s">
        <v>345</v>
      </c>
      <c r="UXW206" s="506" t="s">
        <v>345</v>
      </c>
      <c r="UXX206" s="506" t="s">
        <v>345</v>
      </c>
      <c r="UXY206" s="506" t="s">
        <v>345</v>
      </c>
      <c r="UXZ206" s="506" t="s">
        <v>345</v>
      </c>
      <c r="UYA206" s="506" t="s">
        <v>345</v>
      </c>
      <c r="UYB206" s="506" t="s">
        <v>345</v>
      </c>
      <c r="UYC206" s="506" t="s">
        <v>345</v>
      </c>
      <c r="UYD206" s="506" t="s">
        <v>345</v>
      </c>
      <c r="UYE206" s="506" t="s">
        <v>345</v>
      </c>
      <c r="UYF206" s="506" t="s">
        <v>345</v>
      </c>
      <c r="UYG206" s="506" t="s">
        <v>345</v>
      </c>
      <c r="UYH206" s="506" t="s">
        <v>345</v>
      </c>
      <c r="UYI206" s="506" t="s">
        <v>345</v>
      </c>
      <c r="UYJ206" s="506" t="s">
        <v>345</v>
      </c>
      <c r="UYK206" s="506" t="s">
        <v>345</v>
      </c>
      <c r="UYL206" s="506" t="s">
        <v>345</v>
      </c>
      <c r="UYM206" s="506" t="s">
        <v>345</v>
      </c>
      <c r="UYN206" s="506" t="s">
        <v>345</v>
      </c>
      <c r="UYO206" s="506" t="s">
        <v>345</v>
      </c>
      <c r="UYP206" s="506" t="s">
        <v>345</v>
      </c>
      <c r="UYQ206" s="506" t="s">
        <v>345</v>
      </c>
      <c r="UYR206" s="506" t="s">
        <v>345</v>
      </c>
      <c r="UYS206" s="506" t="s">
        <v>345</v>
      </c>
      <c r="UYT206" s="506" t="s">
        <v>345</v>
      </c>
      <c r="UYU206" s="506" t="s">
        <v>345</v>
      </c>
      <c r="UYV206" s="506" t="s">
        <v>345</v>
      </c>
      <c r="UYW206" s="506" t="s">
        <v>345</v>
      </c>
      <c r="UYX206" s="506" t="s">
        <v>345</v>
      </c>
      <c r="UYY206" s="506" t="s">
        <v>345</v>
      </c>
      <c r="UYZ206" s="506" t="s">
        <v>345</v>
      </c>
      <c r="UZA206" s="506" t="s">
        <v>345</v>
      </c>
      <c r="UZB206" s="506" t="s">
        <v>345</v>
      </c>
      <c r="UZC206" s="506" t="s">
        <v>345</v>
      </c>
      <c r="UZD206" s="506" t="s">
        <v>345</v>
      </c>
      <c r="UZE206" s="506" t="s">
        <v>345</v>
      </c>
      <c r="UZF206" s="506" t="s">
        <v>345</v>
      </c>
      <c r="UZG206" s="506" t="s">
        <v>345</v>
      </c>
      <c r="UZH206" s="506" t="s">
        <v>345</v>
      </c>
      <c r="UZI206" s="506" t="s">
        <v>345</v>
      </c>
      <c r="UZJ206" s="506" t="s">
        <v>345</v>
      </c>
      <c r="UZK206" s="506" t="s">
        <v>345</v>
      </c>
      <c r="UZL206" s="506" t="s">
        <v>345</v>
      </c>
      <c r="UZM206" s="506" t="s">
        <v>345</v>
      </c>
      <c r="UZN206" s="506" t="s">
        <v>345</v>
      </c>
      <c r="UZO206" s="506" t="s">
        <v>345</v>
      </c>
      <c r="UZP206" s="506" t="s">
        <v>345</v>
      </c>
      <c r="UZQ206" s="506" t="s">
        <v>345</v>
      </c>
      <c r="UZR206" s="506" t="s">
        <v>345</v>
      </c>
      <c r="UZS206" s="506" t="s">
        <v>345</v>
      </c>
      <c r="UZT206" s="506" t="s">
        <v>345</v>
      </c>
      <c r="UZU206" s="506" t="s">
        <v>345</v>
      </c>
      <c r="UZV206" s="506" t="s">
        <v>345</v>
      </c>
      <c r="UZW206" s="506" t="s">
        <v>345</v>
      </c>
      <c r="UZX206" s="506" t="s">
        <v>345</v>
      </c>
      <c r="UZY206" s="506" t="s">
        <v>345</v>
      </c>
      <c r="UZZ206" s="506" t="s">
        <v>345</v>
      </c>
      <c r="VAA206" s="506" t="s">
        <v>345</v>
      </c>
      <c r="VAB206" s="506" t="s">
        <v>345</v>
      </c>
      <c r="VAC206" s="506" t="s">
        <v>345</v>
      </c>
      <c r="VAD206" s="506" t="s">
        <v>345</v>
      </c>
      <c r="VAE206" s="506" t="s">
        <v>345</v>
      </c>
      <c r="VAF206" s="506" t="s">
        <v>345</v>
      </c>
      <c r="VAG206" s="506" t="s">
        <v>345</v>
      </c>
      <c r="VAH206" s="506" t="s">
        <v>345</v>
      </c>
      <c r="VAI206" s="506" t="s">
        <v>345</v>
      </c>
      <c r="VAJ206" s="506" t="s">
        <v>345</v>
      </c>
      <c r="VAK206" s="506" t="s">
        <v>345</v>
      </c>
      <c r="VAL206" s="506" t="s">
        <v>345</v>
      </c>
      <c r="VAM206" s="506" t="s">
        <v>345</v>
      </c>
      <c r="VAN206" s="506" t="s">
        <v>345</v>
      </c>
      <c r="VAO206" s="506" t="s">
        <v>345</v>
      </c>
      <c r="VAP206" s="506" t="s">
        <v>345</v>
      </c>
      <c r="VAQ206" s="506" t="s">
        <v>345</v>
      </c>
      <c r="VAR206" s="506" t="s">
        <v>345</v>
      </c>
      <c r="VAS206" s="506" t="s">
        <v>345</v>
      </c>
      <c r="VAT206" s="506" t="s">
        <v>345</v>
      </c>
      <c r="VAU206" s="506" t="s">
        <v>345</v>
      </c>
      <c r="VAV206" s="506" t="s">
        <v>345</v>
      </c>
      <c r="VAW206" s="506" t="s">
        <v>345</v>
      </c>
      <c r="VAX206" s="506" t="s">
        <v>345</v>
      </c>
      <c r="VAY206" s="506" t="s">
        <v>345</v>
      </c>
      <c r="VAZ206" s="506" t="s">
        <v>345</v>
      </c>
      <c r="VBA206" s="506" t="s">
        <v>345</v>
      </c>
      <c r="VBB206" s="506" t="s">
        <v>345</v>
      </c>
      <c r="VBC206" s="506" t="s">
        <v>345</v>
      </c>
      <c r="VBD206" s="506" t="s">
        <v>345</v>
      </c>
      <c r="VBE206" s="506" t="s">
        <v>345</v>
      </c>
      <c r="VBF206" s="506" t="s">
        <v>345</v>
      </c>
      <c r="VBG206" s="506" t="s">
        <v>345</v>
      </c>
      <c r="VBH206" s="506" t="s">
        <v>345</v>
      </c>
      <c r="VBI206" s="506" t="s">
        <v>345</v>
      </c>
      <c r="VBJ206" s="506" t="s">
        <v>345</v>
      </c>
      <c r="VBK206" s="506" t="s">
        <v>345</v>
      </c>
      <c r="VBL206" s="506" t="s">
        <v>345</v>
      </c>
      <c r="VBM206" s="506" t="s">
        <v>345</v>
      </c>
      <c r="VBN206" s="506" t="s">
        <v>345</v>
      </c>
      <c r="VBO206" s="506" t="s">
        <v>345</v>
      </c>
      <c r="VBP206" s="506" t="s">
        <v>345</v>
      </c>
      <c r="VBQ206" s="506" t="s">
        <v>345</v>
      </c>
      <c r="VBR206" s="506" t="s">
        <v>345</v>
      </c>
      <c r="VBS206" s="506" t="s">
        <v>345</v>
      </c>
      <c r="VBT206" s="506" t="s">
        <v>345</v>
      </c>
      <c r="VBU206" s="506" t="s">
        <v>345</v>
      </c>
      <c r="VBV206" s="506" t="s">
        <v>345</v>
      </c>
      <c r="VBW206" s="506" t="s">
        <v>345</v>
      </c>
      <c r="VBX206" s="506" t="s">
        <v>345</v>
      </c>
      <c r="VBY206" s="506" t="s">
        <v>345</v>
      </c>
      <c r="VBZ206" s="506" t="s">
        <v>345</v>
      </c>
      <c r="VCA206" s="506" t="s">
        <v>345</v>
      </c>
      <c r="VCB206" s="506" t="s">
        <v>345</v>
      </c>
      <c r="VCC206" s="506" t="s">
        <v>345</v>
      </c>
      <c r="VCD206" s="506" t="s">
        <v>345</v>
      </c>
      <c r="VCE206" s="506" t="s">
        <v>345</v>
      </c>
      <c r="VCF206" s="506" t="s">
        <v>345</v>
      </c>
      <c r="VCG206" s="506" t="s">
        <v>345</v>
      </c>
      <c r="VCH206" s="506" t="s">
        <v>345</v>
      </c>
      <c r="VCI206" s="506" t="s">
        <v>345</v>
      </c>
      <c r="VCJ206" s="506" t="s">
        <v>345</v>
      </c>
      <c r="VCK206" s="506" t="s">
        <v>345</v>
      </c>
      <c r="VCL206" s="506" t="s">
        <v>345</v>
      </c>
      <c r="VCM206" s="506" t="s">
        <v>345</v>
      </c>
      <c r="VCN206" s="506" t="s">
        <v>345</v>
      </c>
      <c r="VCO206" s="506" t="s">
        <v>345</v>
      </c>
      <c r="VCP206" s="506" t="s">
        <v>345</v>
      </c>
      <c r="VCQ206" s="506" t="s">
        <v>345</v>
      </c>
      <c r="VCR206" s="506" t="s">
        <v>345</v>
      </c>
      <c r="VCS206" s="506" t="s">
        <v>345</v>
      </c>
      <c r="VCT206" s="506" t="s">
        <v>345</v>
      </c>
      <c r="VCU206" s="506" t="s">
        <v>345</v>
      </c>
      <c r="VCV206" s="506" t="s">
        <v>345</v>
      </c>
      <c r="VCW206" s="506" t="s">
        <v>345</v>
      </c>
      <c r="VCX206" s="506" t="s">
        <v>345</v>
      </c>
      <c r="VCY206" s="506" t="s">
        <v>345</v>
      </c>
      <c r="VCZ206" s="506" t="s">
        <v>345</v>
      </c>
      <c r="VDA206" s="506" t="s">
        <v>345</v>
      </c>
      <c r="VDB206" s="506" t="s">
        <v>345</v>
      </c>
      <c r="VDC206" s="506" t="s">
        <v>345</v>
      </c>
      <c r="VDD206" s="506" t="s">
        <v>345</v>
      </c>
      <c r="VDE206" s="506" t="s">
        <v>345</v>
      </c>
      <c r="VDF206" s="506" t="s">
        <v>345</v>
      </c>
      <c r="VDG206" s="506" t="s">
        <v>345</v>
      </c>
      <c r="VDH206" s="506" t="s">
        <v>345</v>
      </c>
      <c r="VDI206" s="506" t="s">
        <v>345</v>
      </c>
      <c r="VDJ206" s="506" t="s">
        <v>345</v>
      </c>
      <c r="VDK206" s="506" t="s">
        <v>345</v>
      </c>
      <c r="VDL206" s="506" t="s">
        <v>345</v>
      </c>
      <c r="VDM206" s="506" t="s">
        <v>345</v>
      </c>
      <c r="VDN206" s="506" t="s">
        <v>345</v>
      </c>
      <c r="VDO206" s="506" t="s">
        <v>345</v>
      </c>
      <c r="VDP206" s="506" t="s">
        <v>345</v>
      </c>
      <c r="VDQ206" s="506" t="s">
        <v>345</v>
      </c>
      <c r="VDR206" s="506" t="s">
        <v>345</v>
      </c>
      <c r="VDS206" s="506" t="s">
        <v>345</v>
      </c>
      <c r="VDT206" s="506" t="s">
        <v>345</v>
      </c>
      <c r="VDU206" s="506" t="s">
        <v>345</v>
      </c>
      <c r="VDV206" s="506" t="s">
        <v>345</v>
      </c>
      <c r="VDW206" s="506" t="s">
        <v>345</v>
      </c>
      <c r="VDX206" s="506" t="s">
        <v>345</v>
      </c>
      <c r="VDY206" s="506" t="s">
        <v>345</v>
      </c>
      <c r="VDZ206" s="506" t="s">
        <v>345</v>
      </c>
      <c r="VEA206" s="506" t="s">
        <v>345</v>
      </c>
      <c r="VEB206" s="506" t="s">
        <v>345</v>
      </c>
      <c r="VEC206" s="506" t="s">
        <v>345</v>
      </c>
      <c r="VED206" s="506" t="s">
        <v>345</v>
      </c>
      <c r="VEE206" s="506" t="s">
        <v>345</v>
      </c>
      <c r="VEF206" s="506" t="s">
        <v>345</v>
      </c>
      <c r="VEG206" s="506" t="s">
        <v>345</v>
      </c>
      <c r="VEH206" s="506" t="s">
        <v>345</v>
      </c>
      <c r="VEI206" s="506" t="s">
        <v>345</v>
      </c>
      <c r="VEJ206" s="506" t="s">
        <v>345</v>
      </c>
      <c r="VEK206" s="506" t="s">
        <v>345</v>
      </c>
      <c r="VEL206" s="506" t="s">
        <v>345</v>
      </c>
      <c r="VEM206" s="506" t="s">
        <v>345</v>
      </c>
      <c r="VEN206" s="506" t="s">
        <v>345</v>
      </c>
      <c r="VEO206" s="506" t="s">
        <v>345</v>
      </c>
      <c r="VEP206" s="506" t="s">
        <v>345</v>
      </c>
      <c r="VEQ206" s="506" t="s">
        <v>345</v>
      </c>
      <c r="VER206" s="506" t="s">
        <v>345</v>
      </c>
      <c r="VES206" s="506" t="s">
        <v>345</v>
      </c>
      <c r="VET206" s="506" t="s">
        <v>345</v>
      </c>
      <c r="VEU206" s="506" t="s">
        <v>345</v>
      </c>
      <c r="VEV206" s="506" t="s">
        <v>345</v>
      </c>
      <c r="VEW206" s="506" t="s">
        <v>345</v>
      </c>
      <c r="VEX206" s="506" t="s">
        <v>345</v>
      </c>
      <c r="VEY206" s="506" t="s">
        <v>345</v>
      </c>
      <c r="VEZ206" s="506" t="s">
        <v>345</v>
      </c>
      <c r="VFA206" s="506" t="s">
        <v>345</v>
      </c>
      <c r="VFB206" s="506" t="s">
        <v>345</v>
      </c>
      <c r="VFC206" s="506" t="s">
        <v>345</v>
      </c>
      <c r="VFD206" s="506" t="s">
        <v>345</v>
      </c>
      <c r="VFE206" s="506" t="s">
        <v>345</v>
      </c>
      <c r="VFF206" s="506" t="s">
        <v>345</v>
      </c>
      <c r="VFG206" s="506" t="s">
        <v>345</v>
      </c>
      <c r="VFH206" s="506" t="s">
        <v>345</v>
      </c>
      <c r="VFI206" s="506" t="s">
        <v>345</v>
      </c>
      <c r="VFJ206" s="506" t="s">
        <v>345</v>
      </c>
      <c r="VFK206" s="506" t="s">
        <v>345</v>
      </c>
      <c r="VFL206" s="506" t="s">
        <v>345</v>
      </c>
      <c r="VFM206" s="506" t="s">
        <v>345</v>
      </c>
      <c r="VFN206" s="506" t="s">
        <v>345</v>
      </c>
      <c r="VFO206" s="506" t="s">
        <v>345</v>
      </c>
      <c r="VFP206" s="506" t="s">
        <v>345</v>
      </c>
      <c r="VFQ206" s="506" t="s">
        <v>345</v>
      </c>
      <c r="VFR206" s="506" t="s">
        <v>345</v>
      </c>
      <c r="VFS206" s="506" t="s">
        <v>345</v>
      </c>
      <c r="VFT206" s="506" t="s">
        <v>345</v>
      </c>
      <c r="VFU206" s="506" t="s">
        <v>345</v>
      </c>
      <c r="VFV206" s="506" t="s">
        <v>345</v>
      </c>
      <c r="VFW206" s="506" t="s">
        <v>345</v>
      </c>
      <c r="VFX206" s="506" t="s">
        <v>345</v>
      </c>
      <c r="VFY206" s="506" t="s">
        <v>345</v>
      </c>
      <c r="VFZ206" s="506" t="s">
        <v>345</v>
      </c>
      <c r="VGA206" s="506" t="s">
        <v>345</v>
      </c>
      <c r="VGB206" s="506" t="s">
        <v>345</v>
      </c>
      <c r="VGC206" s="506" t="s">
        <v>345</v>
      </c>
      <c r="VGD206" s="506" t="s">
        <v>345</v>
      </c>
      <c r="VGE206" s="506" t="s">
        <v>345</v>
      </c>
      <c r="VGF206" s="506" t="s">
        <v>345</v>
      </c>
      <c r="VGG206" s="506" t="s">
        <v>345</v>
      </c>
      <c r="VGH206" s="506" t="s">
        <v>345</v>
      </c>
      <c r="VGI206" s="506" t="s">
        <v>345</v>
      </c>
      <c r="VGJ206" s="506" t="s">
        <v>345</v>
      </c>
      <c r="VGK206" s="506" t="s">
        <v>345</v>
      </c>
      <c r="VGL206" s="506" t="s">
        <v>345</v>
      </c>
      <c r="VGM206" s="506" t="s">
        <v>345</v>
      </c>
      <c r="VGN206" s="506" t="s">
        <v>345</v>
      </c>
      <c r="VGO206" s="506" t="s">
        <v>345</v>
      </c>
      <c r="VGP206" s="506" t="s">
        <v>345</v>
      </c>
      <c r="VGQ206" s="506" t="s">
        <v>345</v>
      </c>
      <c r="VGR206" s="506" t="s">
        <v>345</v>
      </c>
      <c r="VGS206" s="506" t="s">
        <v>345</v>
      </c>
      <c r="VGT206" s="506" t="s">
        <v>345</v>
      </c>
      <c r="VGU206" s="506" t="s">
        <v>345</v>
      </c>
      <c r="VGV206" s="506" t="s">
        <v>345</v>
      </c>
      <c r="VGW206" s="506" t="s">
        <v>345</v>
      </c>
      <c r="VGX206" s="506" t="s">
        <v>345</v>
      </c>
      <c r="VGY206" s="506" t="s">
        <v>345</v>
      </c>
      <c r="VGZ206" s="506" t="s">
        <v>345</v>
      </c>
      <c r="VHA206" s="506" t="s">
        <v>345</v>
      </c>
      <c r="VHB206" s="506" t="s">
        <v>345</v>
      </c>
      <c r="VHC206" s="506" t="s">
        <v>345</v>
      </c>
      <c r="VHD206" s="506" t="s">
        <v>345</v>
      </c>
      <c r="VHE206" s="506" t="s">
        <v>345</v>
      </c>
      <c r="VHF206" s="506" t="s">
        <v>345</v>
      </c>
      <c r="VHG206" s="506" t="s">
        <v>345</v>
      </c>
      <c r="VHH206" s="506" t="s">
        <v>345</v>
      </c>
      <c r="VHI206" s="506" t="s">
        <v>345</v>
      </c>
      <c r="VHJ206" s="506" t="s">
        <v>345</v>
      </c>
      <c r="VHK206" s="506" t="s">
        <v>345</v>
      </c>
      <c r="VHL206" s="506" t="s">
        <v>345</v>
      </c>
      <c r="VHM206" s="506" t="s">
        <v>345</v>
      </c>
      <c r="VHN206" s="506" t="s">
        <v>345</v>
      </c>
      <c r="VHO206" s="506" t="s">
        <v>345</v>
      </c>
      <c r="VHP206" s="506" t="s">
        <v>345</v>
      </c>
      <c r="VHQ206" s="506" t="s">
        <v>345</v>
      </c>
      <c r="VHR206" s="506" t="s">
        <v>345</v>
      </c>
      <c r="VHS206" s="506" t="s">
        <v>345</v>
      </c>
      <c r="VHT206" s="506" t="s">
        <v>345</v>
      </c>
      <c r="VHU206" s="506" t="s">
        <v>345</v>
      </c>
      <c r="VHV206" s="506" t="s">
        <v>345</v>
      </c>
      <c r="VHW206" s="506" t="s">
        <v>345</v>
      </c>
      <c r="VHX206" s="506" t="s">
        <v>345</v>
      </c>
      <c r="VHY206" s="506" t="s">
        <v>345</v>
      </c>
      <c r="VHZ206" s="506" t="s">
        <v>345</v>
      </c>
      <c r="VIA206" s="506" t="s">
        <v>345</v>
      </c>
      <c r="VIB206" s="506" t="s">
        <v>345</v>
      </c>
      <c r="VIC206" s="506" t="s">
        <v>345</v>
      </c>
      <c r="VID206" s="506" t="s">
        <v>345</v>
      </c>
      <c r="VIE206" s="506" t="s">
        <v>345</v>
      </c>
      <c r="VIF206" s="506" t="s">
        <v>345</v>
      </c>
      <c r="VIG206" s="506" t="s">
        <v>345</v>
      </c>
      <c r="VIH206" s="506" t="s">
        <v>345</v>
      </c>
      <c r="VII206" s="506" t="s">
        <v>345</v>
      </c>
      <c r="VIJ206" s="506" t="s">
        <v>345</v>
      </c>
      <c r="VIK206" s="506" t="s">
        <v>345</v>
      </c>
      <c r="VIL206" s="506" t="s">
        <v>345</v>
      </c>
      <c r="VIM206" s="506" t="s">
        <v>345</v>
      </c>
      <c r="VIN206" s="506" t="s">
        <v>345</v>
      </c>
      <c r="VIO206" s="506" t="s">
        <v>345</v>
      </c>
      <c r="VIP206" s="506" t="s">
        <v>345</v>
      </c>
      <c r="VIQ206" s="506" t="s">
        <v>345</v>
      </c>
      <c r="VIR206" s="506" t="s">
        <v>345</v>
      </c>
      <c r="VIS206" s="506" t="s">
        <v>345</v>
      </c>
      <c r="VIT206" s="506" t="s">
        <v>345</v>
      </c>
      <c r="VIU206" s="506" t="s">
        <v>345</v>
      </c>
      <c r="VIV206" s="506" t="s">
        <v>345</v>
      </c>
      <c r="VIW206" s="506" t="s">
        <v>345</v>
      </c>
      <c r="VIX206" s="506" t="s">
        <v>345</v>
      </c>
      <c r="VIY206" s="506" t="s">
        <v>345</v>
      </c>
      <c r="VIZ206" s="506" t="s">
        <v>345</v>
      </c>
      <c r="VJA206" s="506" t="s">
        <v>345</v>
      </c>
      <c r="VJB206" s="506" t="s">
        <v>345</v>
      </c>
      <c r="VJC206" s="506" t="s">
        <v>345</v>
      </c>
      <c r="VJD206" s="506" t="s">
        <v>345</v>
      </c>
      <c r="VJE206" s="506" t="s">
        <v>345</v>
      </c>
      <c r="VJF206" s="506" t="s">
        <v>345</v>
      </c>
      <c r="VJG206" s="506" t="s">
        <v>345</v>
      </c>
      <c r="VJH206" s="506" t="s">
        <v>345</v>
      </c>
      <c r="VJI206" s="506" t="s">
        <v>345</v>
      </c>
      <c r="VJJ206" s="506" t="s">
        <v>345</v>
      </c>
      <c r="VJK206" s="506" t="s">
        <v>345</v>
      </c>
      <c r="VJL206" s="506" t="s">
        <v>345</v>
      </c>
      <c r="VJM206" s="506" t="s">
        <v>345</v>
      </c>
      <c r="VJN206" s="506" t="s">
        <v>345</v>
      </c>
      <c r="VJO206" s="506" t="s">
        <v>345</v>
      </c>
      <c r="VJP206" s="506" t="s">
        <v>345</v>
      </c>
      <c r="VJQ206" s="506" t="s">
        <v>345</v>
      </c>
      <c r="VJR206" s="506" t="s">
        <v>345</v>
      </c>
      <c r="VJS206" s="506" t="s">
        <v>345</v>
      </c>
      <c r="VJT206" s="506" t="s">
        <v>345</v>
      </c>
      <c r="VJU206" s="506" t="s">
        <v>345</v>
      </c>
      <c r="VJV206" s="506" t="s">
        <v>345</v>
      </c>
      <c r="VJW206" s="506" t="s">
        <v>345</v>
      </c>
      <c r="VJX206" s="506" t="s">
        <v>345</v>
      </c>
      <c r="VJY206" s="506" t="s">
        <v>345</v>
      </c>
      <c r="VJZ206" s="506" t="s">
        <v>345</v>
      </c>
      <c r="VKA206" s="506" t="s">
        <v>345</v>
      </c>
      <c r="VKB206" s="506" t="s">
        <v>345</v>
      </c>
      <c r="VKC206" s="506" t="s">
        <v>345</v>
      </c>
      <c r="VKD206" s="506" t="s">
        <v>345</v>
      </c>
      <c r="VKE206" s="506" t="s">
        <v>345</v>
      </c>
      <c r="VKF206" s="506" t="s">
        <v>345</v>
      </c>
      <c r="VKG206" s="506" t="s">
        <v>345</v>
      </c>
      <c r="VKH206" s="506" t="s">
        <v>345</v>
      </c>
      <c r="VKI206" s="506" t="s">
        <v>345</v>
      </c>
      <c r="VKJ206" s="506" t="s">
        <v>345</v>
      </c>
      <c r="VKK206" s="506" t="s">
        <v>345</v>
      </c>
      <c r="VKL206" s="506" t="s">
        <v>345</v>
      </c>
      <c r="VKM206" s="506" t="s">
        <v>345</v>
      </c>
      <c r="VKN206" s="506" t="s">
        <v>345</v>
      </c>
      <c r="VKO206" s="506" t="s">
        <v>345</v>
      </c>
      <c r="VKP206" s="506" t="s">
        <v>345</v>
      </c>
      <c r="VKQ206" s="506" t="s">
        <v>345</v>
      </c>
      <c r="VKR206" s="506" t="s">
        <v>345</v>
      </c>
      <c r="VKS206" s="506" t="s">
        <v>345</v>
      </c>
      <c r="VKT206" s="506" t="s">
        <v>345</v>
      </c>
      <c r="VKU206" s="506" t="s">
        <v>345</v>
      </c>
      <c r="VKV206" s="506" t="s">
        <v>345</v>
      </c>
      <c r="VKW206" s="506" t="s">
        <v>345</v>
      </c>
      <c r="VKX206" s="506" t="s">
        <v>345</v>
      </c>
      <c r="VKY206" s="506" t="s">
        <v>345</v>
      </c>
      <c r="VKZ206" s="506" t="s">
        <v>345</v>
      </c>
      <c r="VLA206" s="506" t="s">
        <v>345</v>
      </c>
      <c r="VLB206" s="506" t="s">
        <v>345</v>
      </c>
      <c r="VLC206" s="506" t="s">
        <v>345</v>
      </c>
      <c r="VLD206" s="506" t="s">
        <v>345</v>
      </c>
      <c r="VLE206" s="506" t="s">
        <v>345</v>
      </c>
      <c r="VLF206" s="506" t="s">
        <v>345</v>
      </c>
      <c r="VLG206" s="506" t="s">
        <v>345</v>
      </c>
      <c r="VLH206" s="506" t="s">
        <v>345</v>
      </c>
      <c r="VLI206" s="506" t="s">
        <v>345</v>
      </c>
      <c r="VLJ206" s="506" t="s">
        <v>345</v>
      </c>
      <c r="VLK206" s="506" t="s">
        <v>345</v>
      </c>
      <c r="VLL206" s="506" t="s">
        <v>345</v>
      </c>
      <c r="VLM206" s="506" t="s">
        <v>345</v>
      </c>
      <c r="VLN206" s="506" t="s">
        <v>345</v>
      </c>
      <c r="VLO206" s="506" t="s">
        <v>345</v>
      </c>
      <c r="VLP206" s="506" t="s">
        <v>345</v>
      </c>
      <c r="VLQ206" s="506" t="s">
        <v>345</v>
      </c>
      <c r="VLR206" s="506" t="s">
        <v>345</v>
      </c>
      <c r="VLS206" s="506" t="s">
        <v>345</v>
      </c>
      <c r="VLT206" s="506" t="s">
        <v>345</v>
      </c>
      <c r="VLU206" s="506" t="s">
        <v>345</v>
      </c>
      <c r="VLV206" s="506" t="s">
        <v>345</v>
      </c>
      <c r="VLW206" s="506" t="s">
        <v>345</v>
      </c>
      <c r="VLX206" s="506" t="s">
        <v>345</v>
      </c>
      <c r="VLY206" s="506" t="s">
        <v>345</v>
      </c>
      <c r="VLZ206" s="506" t="s">
        <v>345</v>
      </c>
      <c r="VMA206" s="506" t="s">
        <v>345</v>
      </c>
      <c r="VMB206" s="506" t="s">
        <v>345</v>
      </c>
      <c r="VMC206" s="506" t="s">
        <v>345</v>
      </c>
      <c r="VMD206" s="506" t="s">
        <v>345</v>
      </c>
      <c r="VME206" s="506" t="s">
        <v>345</v>
      </c>
      <c r="VMF206" s="506" t="s">
        <v>345</v>
      </c>
      <c r="VMG206" s="506" t="s">
        <v>345</v>
      </c>
      <c r="VMH206" s="506" t="s">
        <v>345</v>
      </c>
      <c r="VMI206" s="506" t="s">
        <v>345</v>
      </c>
      <c r="VMJ206" s="506" t="s">
        <v>345</v>
      </c>
      <c r="VMK206" s="506" t="s">
        <v>345</v>
      </c>
      <c r="VML206" s="506" t="s">
        <v>345</v>
      </c>
      <c r="VMM206" s="506" t="s">
        <v>345</v>
      </c>
      <c r="VMN206" s="506" t="s">
        <v>345</v>
      </c>
      <c r="VMO206" s="506" t="s">
        <v>345</v>
      </c>
      <c r="VMP206" s="506" t="s">
        <v>345</v>
      </c>
      <c r="VMQ206" s="506" t="s">
        <v>345</v>
      </c>
      <c r="VMR206" s="506" t="s">
        <v>345</v>
      </c>
      <c r="VMS206" s="506" t="s">
        <v>345</v>
      </c>
      <c r="VMT206" s="506" t="s">
        <v>345</v>
      </c>
      <c r="VMU206" s="506" t="s">
        <v>345</v>
      </c>
      <c r="VMV206" s="506" t="s">
        <v>345</v>
      </c>
      <c r="VMW206" s="506" t="s">
        <v>345</v>
      </c>
      <c r="VMX206" s="506" t="s">
        <v>345</v>
      </c>
      <c r="VMY206" s="506" t="s">
        <v>345</v>
      </c>
      <c r="VMZ206" s="506" t="s">
        <v>345</v>
      </c>
      <c r="VNA206" s="506" t="s">
        <v>345</v>
      </c>
      <c r="VNB206" s="506" t="s">
        <v>345</v>
      </c>
      <c r="VNC206" s="506" t="s">
        <v>345</v>
      </c>
      <c r="VND206" s="506" t="s">
        <v>345</v>
      </c>
      <c r="VNE206" s="506" t="s">
        <v>345</v>
      </c>
      <c r="VNF206" s="506" t="s">
        <v>345</v>
      </c>
      <c r="VNG206" s="506" t="s">
        <v>345</v>
      </c>
      <c r="VNH206" s="506" t="s">
        <v>345</v>
      </c>
      <c r="VNI206" s="506" t="s">
        <v>345</v>
      </c>
      <c r="VNJ206" s="506" t="s">
        <v>345</v>
      </c>
      <c r="VNK206" s="506" t="s">
        <v>345</v>
      </c>
      <c r="VNL206" s="506" t="s">
        <v>345</v>
      </c>
      <c r="VNM206" s="506" t="s">
        <v>345</v>
      </c>
      <c r="VNN206" s="506" t="s">
        <v>345</v>
      </c>
      <c r="VNO206" s="506" t="s">
        <v>345</v>
      </c>
      <c r="VNP206" s="506" t="s">
        <v>345</v>
      </c>
      <c r="VNQ206" s="506" t="s">
        <v>345</v>
      </c>
      <c r="VNR206" s="506" t="s">
        <v>345</v>
      </c>
      <c r="VNS206" s="506" t="s">
        <v>345</v>
      </c>
      <c r="VNT206" s="506" t="s">
        <v>345</v>
      </c>
      <c r="VNU206" s="506" t="s">
        <v>345</v>
      </c>
      <c r="VNV206" s="506" t="s">
        <v>345</v>
      </c>
      <c r="VNW206" s="506" t="s">
        <v>345</v>
      </c>
      <c r="VNX206" s="506" t="s">
        <v>345</v>
      </c>
      <c r="VNY206" s="506" t="s">
        <v>345</v>
      </c>
      <c r="VNZ206" s="506" t="s">
        <v>345</v>
      </c>
      <c r="VOA206" s="506" t="s">
        <v>345</v>
      </c>
      <c r="VOB206" s="506" t="s">
        <v>345</v>
      </c>
      <c r="VOC206" s="506" t="s">
        <v>345</v>
      </c>
      <c r="VOD206" s="506" t="s">
        <v>345</v>
      </c>
      <c r="VOE206" s="506" t="s">
        <v>345</v>
      </c>
      <c r="VOF206" s="506" t="s">
        <v>345</v>
      </c>
      <c r="VOG206" s="506" t="s">
        <v>345</v>
      </c>
      <c r="VOH206" s="506" t="s">
        <v>345</v>
      </c>
      <c r="VOI206" s="506" t="s">
        <v>345</v>
      </c>
      <c r="VOJ206" s="506" t="s">
        <v>345</v>
      </c>
      <c r="VOK206" s="506" t="s">
        <v>345</v>
      </c>
      <c r="VOL206" s="506" t="s">
        <v>345</v>
      </c>
      <c r="VOM206" s="506" t="s">
        <v>345</v>
      </c>
      <c r="VON206" s="506" t="s">
        <v>345</v>
      </c>
      <c r="VOO206" s="506" t="s">
        <v>345</v>
      </c>
      <c r="VOP206" s="506" t="s">
        <v>345</v>
      </c>
      <c r="VOQ206" s="506" t="s">
        <v>345</v>
      </c>
      <c r="VOR206" s="506" t="s">
        <v>345</v>
      </c>
      <c r="VOS206" s="506" t="s">
        <v>345</v>
      </c>
      <c r="VOT206" s="506" t="s">
        <v>345</v>
      </c>
      <c r="VOU206" s="506" t="s">
        <v>345</v>
      </c>
      <c r="VOV206" s="506" t="s">
        <v>345</v>
      </c>
      <c r="VOW206" s="506" t="s">
        <v>345</v>
      </c>
      <c r="VOX206" s="506" t="s">
        <v>345</v>
      </c>
      <c r="VOY206" s="506" t="s">
        <v>345</v>
      </c>
      <c r="VOZ206" s="506" t="s">
        <v>345</v>
      </c>
      <c r="VPA206" s="506" t="s">
        <v>345</v>
      </c>
      <c r="VPB206" s="506" t="s">
        <v>345</v>
      </c>
      <c r="VPC206" s="506" t="s">
        <v>345</v>
      </c>
      <c r="VPD206" s="506" t="s">
        <v>345</v>
      </c>
      <c r="VPE206" s="506" t="s">
        <v>345</v>
      </c>
      <c r="VPF206" s="506" t="s">
        <v>345</v>
      </c>
      <c r="VPG206" s="506" t="s">
        <v>345</v>
      </c>
      <c r="VPH206" s="506" t="s">
        <v>345</v>
      </c>
      <c r="VPI206" s="506" t="s">
        <v>345</v>
      </c>
      <c r="VPJ206" s="506" t="s">
        <v>345</v>
      </c>
      <c r="VPK206" s="506" t="s">
        <v>345</v>
      </c>
      <c r="VPL206" s="506" t="s">
        <v>345</v>
      </c>
      <c r="VPM206" s="506" t="s">
        <v>345</v>
      </c>
      <c r="VPN206" s="506" t="s">
        <v>345</v>
      </c>
      <c r="VPO206" s="506" t="s">
        <v>345</v>
      </c>
      <c r="VPP206" s="506" t="s">
        <v>345</v>
      </c>
      <c r="VPQ206" s="506" t="s">
        <v>345</v>
      </c>
      <c r="VPR206" s="506" t="s">
        <v>345</v>
      </c>
      <c r="VPS206" s="506" t="s">
        <v>345</v>
      </c>
      <c r="VPT206" s="506" t="s">
        <v>345</v>
      </c>
      <c r="VPU206" s="506" t="s">
        <v>345</v>
      </c>
      <c r="VPV206" s="506" t="s">
        <v>345</v>
      </c>
      <c r="VPW206" s="506" t="s">
        <v>345</v>
      </c>
      <c r="VPX206" s="506" t="s">
        <v>345</v>
      </c>
      <c r="VPY206" s="506" t="s">
        <v>345</v>
      </c>
      <c r="VPZ206" s="506" t="s">
        <v>345</v>
      </c>
      <c r="VQA206" s="506" t="s">
        <v>345</v>
      </c>
      <c r="VQB206" s="506" t="s">
        <v>345</v>
      </c>
      <c r="VQC206" s="506" t="s">
        <v>345</v>
      </c>
      <c r="VQD206" s="506" t="s">
        <v>345</v>
      </c>
      <c r="VQE206" s="506" t="s">
        <v>345</v>
      </c>
      <c r="VQF206" s="506" t="s">
        <v>345</v>
      </c>
      <c r="VQG206" s="506" t="s">
        <v>345</v>
      </c>
      <c r="VQH206" s="506" t="s">
        <v>345</v>
      </c>
      <c r="VQI206" s="506" t="s">
        <v>345</v>
      </c>
      <c r="VQJ206" s="506" t="s">
        <v>345</v>
      </c>
      <c r="VQK206" s="506" t="s">
        <v>345</v>
      </c>
      <c r="VQL206" s="506" t="s">
        <v>345</v>
      </c>
      <c r="VQM206" s="506" t="s">
        <v>345</v>
      </c>
      <c r="VQN206" s="506" t="s">
        <v>345</v>
      </c>
      <c r="VQO206" s="506" t="s">
        <v>345</v>
      </c>
      <c r="VQP206" s="506" t="s">
        <v>345</v>
      </c>
      <c r="VQQ206" s="506" t="s">
        <v>345</v>
      </c>
      <c r="VQR206" s="506" t="s">
        <v>345</v>
      </c>
      <c r="VQS206" s="506" t="s">
        <v>345</v>
      </c>
      <c r="VQT206" s="506" t="s">
        <v>345</v>
      </c>
      <c r="VQU206" s="506" t="s">
        <v>345</v>
      </c>
      <c r="VQV206" s="506" t="s">
        <v>345</v>
      </c>
      <c r="VQW206" s="506" t="s">
        <v>345</v>
      </c>
      <c r="VQX206" s="506" t="s">
        <v>345</v>
      </c>
      <c r="VQY206" s="506" t="s">
        <v>345</v>
      </c>
      <c r="VQZ206" s="506" t="s">
        <v>345</v>
      </c>
      <c r="VRA206" s="506" t="s">
        <v>345</v>
      </c>
      <c r="VRB206" s="506" t="s">
        <v>345</v>
      </c>
      <c r="VRC206" s="506" t="s">
        <v>345</v>
      </c>
      <c r="VRD206" s="506" t="s">
        <v>345</v>
      </c>
      <c r="VRE206" s="506" t="s">
        <v>345</v>
      </c>
      <c r="VRF206" s="506" t="s">
        <v>345</v>
      </c>
      <c r="VRG206" s="506" t="s">
        <v>345</v>
      </c>
      <c r="VRH206" s="506" t="s">
        <v>345</v>
      </c>
      <c r="VRI206" s="506" t="s">
        <v>345</v>
      </c>
      <c r="VRJ206" s="506" t="s">
        <v>345</v>
      </c>
      <c r="VRK206" s="506" t="s">
        <v>345</v>
      </c>
      <c r="VRL206" s="506" t="s">
        <v>345</v>
      </c>
      <c r="VRM206" s="506" t="s">
        <v>345</v>
      </c>
      <c r="VRN206" s="506" t="s">
        <v>345</v>
      </c>
      <c r="VRO206" s="506" t="s">
        <v>345</v>
      </c>
      <c r="VRP206" s="506" t="s">
        <v>345</v>
      </c>
      <c r="VRQ206" s="506" t="s">
        <v>345</v>
      </c>
      <c r="VRR206" s="506" t="s">
        <v>345</v>
      </c>
      <c r="VRS206" s="506" t="s">
        <v>345</v>
      </c>
      <c r="VRT206" s="506" t="s">
        <v>345</v>
      </c>
      <c r="VRU206" s="506" t="s">
        <v>345</v>
      </c>
      <c r="VRV206" s="506" t="s">
        <v>345</v>
      </c>
      <c r="VRW206" s="506" t="s">
        <v>345</v>
      </c>
      <c r="VRX206" s="506" t="s">
        <v>345</v>
      </c>
      <c r="VRY206" s="506" t="s">
        <v>345</v>
      </c>
      <c r="VRZ206" s="506" t="s">
        <v>345</v>
      </c>
      <c r="VSA206" s="506" t="s">
        <v>345</v>
      </c>
      <c r="VSB206" s="506" t="s">
        <v>345</v>
      </c>
      <c r="VSC206" s="506" t="s">
        <v>345</v>
      </c>
      <c r="VSD206" s="506" t="s">
        <v>345</v>
      </c>
      <c r="VSE206" s="506" t="s">
        <v>345</v>
      </c>
      <c r="VSF206" s="506" t="s">
        <v>345</v>
      </c>
      <c r="VSG206" s="506" t="s">
        <v>345</v>
      </c>
      <c r="VSH206" s="506" t="s">
        <v>345</v>
      </c>
      <c r="VSI206" s="506" t="s">
        <v>345</v>
      </c>
      <c r="VSJ206" s="506" t="s">
        <v>345</v>
      </c>
      <c r="VSK206" s="506" t="s">
        <v>345</v>
      </c>
      <c r="VSL206" s="506" t="s">
        <v>345</v>
      </c>
      <c r="VSM206" s="506" t="s">
        <v>345</v>
      </c>
      <c r="VSN206" s="506" t="s">
        <v>345</v>
      </c>
      <c r="VSO206" s="506" t="s">
        <v>345</v>
      </c>
      <c r="VSP206" s="506" t="s">
        <v>345</v>
      </c>
      <c r="VSQ206" s="506" t="s">
        <v>345</v>
      </c>
      <c r="VSR206" s="506" t="s">
        <v>345</v>
      </c>
      <c r="VSS206" s="506" t="s">
        <v>345</v>
      </c>
      <c r="VST206" s="506" t="s">
        <v>345</v>
      </c>
      <c r="VSU206" s="506" t="s">
        <v>345</v>
      </c>
      <c r="VSV206" s="506" t="s">
        <v>345</v>
      </c>
      <c r="VSW206" s="506" t="s">
        <v>345</v>
      </c>
      <c r="VSX206" s="506" t="s">
        <v>345</v>
      </c>
      <c r="VSY206" s="506" t="s">
        <v>345</v>
      </c>
      <c r="VSZ206" s="506" t="s">
        <v>345</v>
      </c>
      <c r="VTA206" s="506" t="s">
        <v>345</v>
      </c>
      <c r="VTB206" s="506" t="s">
        <v>345</v>
      </c>
      <c r="VTC206" s="506" t="s">
        <v>345</v>
      </c>
      <c r="VTD206" s="506" t="s">
        <v>345</v>
      </c>
      <c r="VTE206" s="506" t="s">
        <v>345</v>
      </c>
      <c r="VTF206" s="506" t="s">
        <v>345</v>
      </c>
      <c r="VTG206" s="506" t="s">
        <v>345</v>
      </c>
      <c r="VTH206" s="506" t="s">
        <v>345</v>
      </c>
      <c r="VTI206" s="506" t="s">
        <v>345</v>
      </c>
      <c r="VTJ206" s="506" t="s">
        <v>345</v>
      </c>
      <c r="VTK206" s="506" t="s">
        <v>345</v>
      </c>
      <c r="VTL206" s="506" t="s">
        <v>345</v>
      </c>
      <c r="VTM206" s="506" t="s">
        <v>345</v>
      </c>
      <c r="VTN206" s="506" t="s">
        <v>345</v>
      </c>
      <c r="VTO206" s="506" t="s">
        <v>345</v>
      </c>
      <c r="VTP206" s="506" t="s">
        <v>345</v>
      </c>
      <c r="VTQ206" s="506" t="s">
        <v>345</v>
      </c>
      <c r="VTR206" s="506" t="s">
        <v>345</v>
      </c>
      <c r="VTS206" s="506" t="s">
        <v>345</v>
      </c>
      <c r="VTT206" s="506" t="s">
        <v>345</v>
      </c>
      <c r="VTU206" s="506" t="s">
        <v>345</v>
      </c>
      <c r="VTV206" s="506" t="s">
        <v>345</v>
      </c>
      <c r="VTW206" s="506" t="s">
        <v>345</v>
      </c>
      <c r="VTX206" s="506" t="s">
        <v>345</v>
      </c>
      <c r="VTY206" s="506" t="s">
        <v>345</v>
      </c>
      <c r="VTZ206" s="506" t="s">
        <v>345</v>
      </c>
      <c r="VUA206" s="506" t="s">
        <v>345</v>
      </c>
      <c r="VUB206" s="506" t="s">
        <v>345</v>
      </c>
      <c r="VUC206" s="506" t="s">
        <v>345</v>
      </c>
      <c r="VUD206" s="506" t="s">
        <v>345</v>
      </c>
      <c r="VUE206" s="506" t="s">
        <v>345</v>
      </c>
      <c r="VUF206" s="506" t="s">
        <v>345</v>
      </c>
      <c r="VUG206" s="506" t="s">
        <v>345</v>
      </c>
      <c r="VUH206" s="506" t="s">
        <v>345</v>
      </c>
      <c r="VUI206" s="506" t="s">
        <v>345</v>
      </c>
      <c r="VUJ206" s="506" t="s">
        <v>345</v>
      </c>
      <c r="VUK206" s="506" t="s">
        <v>345</v>
      </c>
      <c r="VUL206" s="506" t="s">
        <v>345</v>
      </c>
      <c r="VUM206" s="506" t="s">
        <v>345</v>
      </c>
      <c r="VUN206" s="506" t="s">
        <v>345</v>
      </c>
      <c r="VUO206" s="506" t="s">
        <v>345</v>
      </c>
      <c r="VUP206" s="506" t="s">
        <v>345</v>
      </c>
      <c r="VUQ206" s="506" t="s">
        <v>345</v>
      </c>
      <c r="VUR206" s="506" t="s">
        <v>345</v>
      </c>
      <c r="VUS206" s="506" t="s">
        <v>345</v>
      </c>
      <c r="VUT206" s="506" t="s">
        <v>345</v>
      </c>
      <c r="VUU206" s="506" t="s">
        <v>345</v>
      </c>
      <c r="VUV206" s="506" t="s">
        <v>345</v>
      </c>
      <c r="VUW206" s="506" t="s">
        <v>345</v>
      </c>
      <c r="VUX206" s="506" t="s">
        <v>345</v>
      </c>
      <c r="VUY206" s="506" t="s">
        <v>345</v>
      </c>
      <c r="VUZ206" s="506" t="s">
        <v>345</v>
      </c>
      <c r="VVA206" s="506" t="s">
        <v>345</v>
      </c>
      <c r="VVB206" s="506" t="s">
        <v>345</v>
      </c>
      <c r="VVC206" s="506" t="s">
        <v>345</v>
      </c>
      <c r="VVD206" s="506" t="s">
        <v>345</v>
      </c>
      <c r="VVE206" s="506" t="s">
        <v>345</v>
      </c>
      <c r="VVF206" s="506" t="s">
        <v>345</v>
      </c>
      <c r="VVG206" s="506" t="s">
        <v>345</v>
      </c>
      <c r="VVH206" s="506" t="s">
        <v>345</v>
      </c>
      <c r="VVI206" s="506" t="s">
        <v>345</v>
      </c>
      <c r="VVJ206" s="506" t="s">
        <v>345</v>
      </c>
      <c r="VVK206" s="506" t="s">
        <v>345</v>
      </c>
      <c r="VVL206" s="506" t="s">
        <v>345</v>
      </c>
      <c r="VVM206" s="506" t="s">
        <v>345</v>
      </c>
      <c r="VVN206" s="506" t="s">
        <v>345</v>
      </c>
      <c r="VVO206" s="506" t="s">
        <v>345</v>
      </c>
      <c r="VVP206" s="506" t="s">
        <v>345</v>
      </c>
      <c r="VVQ206" s="506" t="s">
        <v>345</v>
      </c>
      <c r="VVR206" s="506" t="s">
        <v>345</v>
      </c>
      <c r="VVS206" s="506" t="s">
        <v>345</v>
      </c>
      <c r="VVT206" s="506" t="s">
        <v>345</v>
      </c>
      <c r="VVU206" s="506" t="s">
        <v>345</v>
      </c>
      <c r="VVV206" s="506" t="s">
        <v>345</v>
      </c>
      <c r="VVW206" s="506" t="s">
        <v>345</v>
      </c>
      <c r="VVX206" s="506" t="s">
        <v>345</v>
      </c>
      <c r="VVY206" s="506" t="s">
        <v>345</v>
      </c>
      <c r="VVZ206" s="506" t="s">
        <v>345</v>
      </c>
      <c r="VWA206" s="506" t="s">
        <v>345</v>
      </c>
      <c r="VWB206" s="506" t="s">
        <v>345</v>
      </c>
      <c r="VWC206" s="506" t="s">
        <v>345</v>
      </c>
      <c r="VWD206" s="506" t="s">
        <v>345</v>
      </c>
      <c r="VWE206" s="506" t="s">
        <v>345</v>
      </c>
      <c r="VWF206" s="506" t="s">
        <v>345</v>
      </c>
      <c r="VWG206" s="506" t="s">
        <v>345</v>
      </c>
      <c r="VWH206" s="506" t="s">
        <v>345</v>
      </c>
      <c r="VWI206" s="506" t="s">
        <v>345</v>
      </c>
      <c r="VWJ206" s="506" t="s">
        <v>345</v>
      </c>
      <c r="VWK206" s="506" t="s">
        <v>345</v>
      </c>
      <c r="VWL206" s="506" t="s">
        <v>345</v>
      </c>
      <c r="VWM206" s="506" t="s">
        <v>345</v>
      </c>
      <c r="VWN206" s="506" t="s">
        <v>345</v>
      </c>
      <c r="VWO206" s="506" t="s">
        <v>345</v>
      </c>
      <c r="VWP206" s="506" t="s">
        <v>345</v>
      </c>
      <c r="VWQ206" s="506" t="s">
        <v>345</v>
      </c>
      <c r="VWR206" s="506" t="s">
        <v>345</v>
      </c>
      <c r="VWS206" s="506" t="s">
        <v>345</v>
      </c>
      <c r="VWT206" s="506" t="s">
        <v>345</v>
      </c>
      <c r="VWU206" s="506" t="s">
        <v>345</v>
      </c>
      <c r="VWV206" s="506" t="s">
        <v>345</v>
      </c>
      <c r="VWW206" s="506" t="s">
        <v>345</v>
      </c>
      <c r="VWX206" s="506" t="s">
        <v>345</v>
      </c>
      <c r="VWY206" s="506" t="s">
        <v>345</v>
      </c>
      <c r="VWZ206" s="506" t="s">
        <v>345</v>
      </c>
      <c r="VXA206" s="506" t="s">
        <v>345</v>
      </c>
      <c r="VXB206" s="506" t="s">
        <v>345</v>
      </c>
      <c r="VXC206" s="506" t="s">
        <v>345</v>
      </c>
      <c r="VXD206" s="506" t="s">
        <v>345</v>
      </c>
      <c r="VXE206" s="506" t="s">
        <v>345</v>
      </c>
      <c r="VXF206" s="506" t="s">
        <v>345</v>
      </c>
      <c r="VXG206" s="506" t="s">
        <v>345</v>
      </c>
      <c r="VXH206" s="506" t="s">
        <v>345</v>
      </c>
      <c r="VXI206" s="506" t="s">
        <v>345</v>
      </c>
      <c r="VXJ206" s="506" t="s">
        <v>345</v>
      </c>
      <c r="VXK206" s="506" t="s">
        <v>345</v>
      </c>
      <c r="VXL206" s="506" t="s">
        <v>345</v>
      </c>
      <c r="VXM206" s="506" t="s">
        <v>345</v>
      </c>
      <c r="VXN206" s="506" t="s">
        <v>345</v>
      </c>
      <c r="VXO206" s="506" t="s">
        <v>345</v>
      </c>
      <c r="VXP206" s="506" t="s">
        <v>345</v>
      </c>
      <c r="VXQ206" s="506" t="s">
        <v>345</v>
      </c>
      <c r="VXR206" s="506" t="s">
        <v>345</v>
      </c>
      <c r="VXS206" s="506" t="s">
        <v>345</v>
      </c>
      <c r="VXT206" s="506" t="s">
        <v>345</v>
      </c>
      <c r="VXU206" s="506" t="s">
        <v>345</v>
      </c>
      <c r="VXV206" s="506" t="s">
        <v>345</v>
      </c>
      <c r="VXW206" s="506" t="s">
        <v>345</v>
      </c>
      <c r="VXX206" s="506" t="s">
        <v>345</v>
      </c>
      <c r="VXY206" s="506" t="s">
        <v>345</v>
      </c>
      <c r="VXZ206" s="506" t="s">
        <v>345</v>
      </c>
      <c r="VYA206" s="506" t="s">
        <v>345</v>
      </c>
      <c r="VYB206" s="506" t="s">
        <v>345</v>
      </c>
      <c r="VYC206" s="506" t="s">
        <v>345</v>
      </c>
      <c r="VYD206" s="506" t="s">
        <v>345</v>
      </c>
      <c r="VYE206" s="506" t="s">
        <v>345</v>
      </c>
      <c r="VYF206" s="506" t="s">
        <v>345</v>
      </c>
      <c r="VYG206" s="506" t="s">
        <v>345</v>
      </c>
      <c r="VYH206" s="506" t="s">
        <v>345</v>
      </c>
      <c r="VYI206" s="506" t="s">
        <v>345</v>
      </c>
      <c r="VYJ206" s="506" t="s">
        <v>345</v>
      </c>
      <c r="VYK206" s="506" t="s">
        <v>345</v>
      </c>
      <c r="VYL206" s="506" t="s">
        <v>345</v>
      </c>
      <c r="VYM206" s="506" t="s">
        <v>345</v>
      </c>
      <c r="VYN206" s="506" t="s">
        <v>345</v>
      </c>
      <c r="VYO206" s="506" t="s">
        <v>345</v>
      </c>
      <c r="VYP206" s="506" t="s">
        <v>345</v>
      </c>
      <c r="VYQ206" s="506" t="s">
        <v>345</v>
      </c>
      <c r="VYR206" s="506" t="s">
        <v>345</v>
      </c>
      <c r="VYS206" s="506" t="s">
        <v>345</v>
      </c>
      <c r="VYT206" s="506" t="s">
        <v>345</v>
      </c>
      <c r="VYU206" s="506" t="s">
        <v>345</v>
      </c>
      <c r="VYV206" s="506" t="s">
        <v>345</v>
      </c>
      <c r="VYW206" s="506" t="s">
        <v>345</v>
      </c>
      <c r="VYX206" s="506" t="s">
        <v>345</v>
      </c>
      <c r="VYY206" s="506" t="s">
        <v>345</v>
      </c>
      <c r="VYZ206" s="506" t="s">
        <v>345</v>
      </c>
      <c r="VZA206" s="506" t="s">
        <v>345</v>
      </c>
      <c r="VZB206" s="506" t="s">
        <v>345</v>
      </c>
      <c r="VZC206" s="506" t="s">
        <v>345</v>
      </c>
      <c r="VZD206" s="506" t="s">
        <v>345</v>
      </c>
      <c r="VZE206" s="506" t="s">
        <v>345</v>
      </c>
      <c r="VZF206" s="506" t="s">
        <v>345</v>
      </c>
      <c r="VZG206" s="506" t="s">
        <v>345</v>
      </c>
      <c r="VZH206" s="506" t="s">
        <v>345</v>
      </c>
      <c r="VZI206" s="506" t="s">
        <v>345</v>
      </c>
      <c r="VZJ206" s="506" t="s">
        <v>345</v>
      </c>
      <c r="VZK206" s="506" t="s">
        <v>345</v>
      </c>
      <c r="VZL206" s="506" t="s">
        <v>345</v>
      </c>
      <c r="VZM206" s="506" t="s">
        <v>345</v>
      </c>
      <c r="VZN206" s="506" t="s">
        <v>345</v>
      </c>
      <c r="VZO206" s="506" t="s">
        <v>345</v>
      </c>
      <c r="VZP206" s="506" t="s">
        <v>345</v>
      </c>
      <c r="VZQ206" s="506" t="s">
        <v>345</v>
      </c>
      <c r="VZR206" s="506" t="s">
        <v>345</v>
      </c>
      <c r="VZS206" s="506" t="s">
        <v>345</v>
      </c>
      <c r="VZT206" s="506" t="s">
        <v>345</v>
      </c>
      <c r="VZU206" s="506" t="s">
        <v>345</v>
      </c>
      <c r="VZV206" s="506" t="s">
        <v>345</v>
      </c>
      <c r="VZW206" s="506" t="s">
        <v>345</v>
      </c>
      <c r="VZX206" s="506" t="s">
        <v>345</v>
      </c>
      <c r="VZY206" s="506" t="s">
        <v>345</v>
      </c>
      <c r="VZZ206" s="506" t="s">
        <v>345</v>
      </c>
      <c r="WAA206" s="506" t="s">
        <v>345</v>
      </c>
      <c r="WAB206" s="506" t="s">
        <v>345</v>
      </c>
      <c r="WAC206" s="506" t="s">
        <v>345</v>
      </c>
      <c r="WAD206" s="506" t="s">
        <v>345</v>
      </c>
      <c r="WAE206" s="506" t="s">
        <v>345</v>
      </c>
      <c r="WAF206" s="506" t="s">
        <v>345</v>
      </c>
      <c r="WAG206" s="506" t="s">
        <v>345</v>
      </c>
      <c r="WAH206" s="506" t="s">
        <v>345</v>
      </c>
      <c r="WAI206" s="506" t="s">
        <v>345</v>
      </c>
      <c r="WAJ206" s="506" t="s">
        <v>345</v>
      </c>
      <c r="WAK206" s="506" t="s">
        <v>345</v>
      </c>
      <c r="WAL206" s="506" t="s">
        <v>345</v>
      </c>
      <c r="WAM206" s="506" t="s">
        <v>345</v>
      </c>
      <c r="WAN206" s="506" t="s">
        <v>345</v>
      </c>
      <c r="WAO206" s="506" t="s">
        <v>345</v>
      </c>
      <c r="WAP206" s="506" t="s">
        <v>345</v>
      </c>
      <c r="WAQ206" s="506" t="s">
        <v>345</v>
      </c>
      <c r="WAR206" s="506" t="s">
        <v>345</v>
      </c>
      <c r="WAS206" s="506" t="s">
        <v>345</v>
      </c>
      <c r="WAT206" s="506" t="s">
        <v>345</v>
      </c>
      <c r="WAU206" s="506" t="s">
        <v>345</v>
      </c>
      <c r="WAV206" s="506" t="s">
        <v>345</v>
      </c>
      <c r="WAW206" s="506" t="s">
        <v>345</v>
      </c>
      <c r="WAX206" s="506" t="s">
        <v>345</v>
      </c>
      <c r="WAY206" s="506" t="s">
        <v>345</v>
      </c>
      <c r="WAZ206" s="506" t="s">
        <v>345</v>
      </c>
      <c r="WBA206" s="506" t="s">
        <v>345</v>
      </c>
      <c r="WBB206" s="506" t="s">
        <v>345</v>
      </c>
      <c r="WBC206" s="506" t="s">
        <v>345</v>
      </c>
      <c r="WBD206" s="506" t="s">
        <v>345</v>
      </c>
      <c r="WBE206" s="506" t="s">
        <v>345</v>
      </c>
      <c r="WBF206" s="506" t="s">
        <v>345</v>
      </c>
      <c r="WBG206" s="506" t="s">
        <v>345</v>
      </c>
      <c r="WBH206" s="506" t="s">
        <v>345</v>
      </c>
      <c r="WBI206" s="506" t="s">
        <v>345</v>
      </c>
      <c r="WBJ206" s="506" t="s">
        <v>345</v>
      </c>
      <c r="WBK206" s="506" t="s">
        <v>345</v>
      </c>
      <c r="WBL206" s="506" t="s">
        <v>345</v>
      </c>
      <c r="WBM206" s="506" t="s">
        <v>345</v>
      </c>
      <c r="WBN206" s="506" t="s">
        <v>345</v>
      </c>
      <c r="WBO206" s="506" t="s">
        <v>345</v>
      </c>
      <c r="WBP206" s="506" t="s">
        <v>345</v>
      </c>
      <c r="WBQ206" s="506" t="s">
        <v>345</v>
      </c>
      <c r="WBR206" s="506" t="s">
        <v>345</v>
      </c>
      <c r="WBS206" s="506" t="s">
        <v>345</v>
      </c>
      <c r="WBT206" s="506" t="s">
        <v>345</v>
      </c>
      <c r="WBU206" s="506" t="s">
        <v>345</v>
      </c>
      <c r="WBV206" s="506" t="s">
        <v>345</v>
      </c>
      <c r="WBW206" s="506" t="s">
        <v>345</v>
      </c>
      <c r="WBX206" s="506" t="s">
        <v>345</v>
      </c>
      <c r="WBY206" s="506" t="s">
        <v>345</v>
      </c>
      <c r="WBZ206" s="506" t="s">
        <v>345</v>
      </c>
      <c r="WCA206" s="506" t="s">
        <v>345</v>
      </c>
      <c r="WCB206" s="506" t="s">
        <v>345</v>
      </c>
      <c r="WCC206" s="506" t="s">
        <v>345</v>
      </c>
      <c r="WCD206" s="506" t="s">
        <v>345</v>
      </c>
      <c r="WCE206" s="506" t="s">
        <v>345</v>
      </c>
      <c r="WCF206" s="506" t="s">
        <v>345</v>
      </c>
      <c r="WCG206" s="506" t="s">
        <v>345</v>
      </c>
      <c r="WCH206" s="506" t="s">
        <v>345</v>
      </c>
      <c r="WCI206" s="506" t="s">
        <v>345</v>
      </c>
      <c r="WCJ206" s="506" t="s">
        <v>345</v>
      </c>
      <c r="WCK206" s="506" t="s">
        <v>345</v>
      </c>
      <c r="WCL206" s="506" t="s">
        <v>345</v>
      </c>
      <c r="WCM206" s="506" t="s">
        <v>345</v>
      </c>
      <c r="WCN206" s="506" t="s">
        <v>345</v>
      </c>
      <c r="WCO206" s="506" t="s">
        <v>345</v>
      </c>
      <c r="WCP206" s="506" t="s">
        <v>345</v>
      </c>
      <c r="WCQ206" s="506" t="s">
        <v>345</v>
      </c>
      <c r="WCR206" s="506" t="s">
        <v>345</v>
      </c>
      <c r="WCS206" s="506" t="s">
        <v>345</v>
      </c>
      <c r="WCT206" s="506" t="s">
        <v>345</v>
      </c>
      <c r="WCU206" s="506" t="s">
        <v>345</v>
      </c>
      <c r="WCV206" s="506" t="s">
        <v>345</v>
      </c>
      <c r="WCW206" s="506" t="s">
        <v>345</v>
      </c>
      <c r="WCX206" s="506" t="s">
        <v>345</v>
      </c>
      <c r="WCY206" s="506" t="s">
        <v>345</v>
      </c>
      <c r="WCZ206" s="506" t="s">
        <v>345</v>
      </c>
      <c r="WDA206" s="506" t="s">
        <v>345</v>
      </c>
      <c r="WDB206" s="506" t="s">
        <v>345</v>
      </c>
      <c r="WDC206" s="506" t="s">
        <v>345</v>
      </c>
      <c r="WDD206" s="506" t="s">
        <v>345</v>
      </c>
      <c r="WDE206" s="506" t="s">
        <v>345</v>
      </c>
      <c r="WDF206" s="506" t="s">
        <v>345</v>
      </c>
      <c r="WDG206" s="506" t="s">
        <v>345</v>
      </c>
      <c r="WDH206" s="506" t="s">
        <v>345</v>
      </c>
      <c r="WDI206" s="506" t="s">
        <v>345</v>
      </c>
      <c r="WDJ206" s="506" t="s">
        <v>345</v>
      </c>
      <c r="WDK206" s="506" t="s">
        <v>345</v>
      </c>
      <c r="WDL206" s="506" t="s">
        <v>345</v>
      </c>
      <c r="WDM206" s="506" t="s">
        <v>345</v>
      </c>
      <c r="WDN206" s="506" t="s">
        <v>345</v>
      </c>
      <c r="WDO206" s="506" t="s">
        <v>345</v>
      </c>
      <c r="WDP206" s="506" t="s">
        <v>345</v>
      </c>
      <c r="WDQ206" s="506" t="s">
        <v>345</v>
      </c>
      <c r="WDR206" s="506" t="s">
        <v>345</v>
      </c>
      <c r="WDS206" s="506" t="s">
        <v>345</v>
      </c>
      <c r="WDT206" s="506" t="s">
        <v>345</v>
      </c>
      <c r="WDU206" s="506" t="s">
        <v>345</v>
      </c>
      <c r="WDV206" s="506" t="s">
        <v>345</v>
      </c>
      <c r="WDW206" s="506" t="s">
        <v>345</v>
      </c>
      <c r="WDX206" s="506" t="s">
        <v>345</v>
      </c>
      <c r="WDY206" s="506" t="s">
        <v>345</v>
      </c>
      <c r="WDZ206" s="506" t="s">
        <v>345</v>
      </c>
      <c r="WEA206" s="506" t="s">
        <v>345</v>
      </c>
      <c r="WEB206" s="506" t="s">
        <v>345</v>
      </c>
      <c r="WEC206" s="506" t="s">
        <v>345</v>
      </c>
      <c r="WED206" s="506" t="s">
        <v>345</v>
      </c>
      <c r="WEE206" s="506" t="s">
        <v>345</v>
      </c>
      <c r="WEF206" s="506" t="s">
        <v>345</v>
      </c>
      <c r="WEG206" s="506" t="s">
        <v>345</v>
      </c>
      <c r="WEH206" s="506" t="s">
        <v>345</v>
      </c>
      <c r="WEI206" s="506" t="s">
        <v>345</v>
      </c>
      <c r="WEJ206" s="506" t="s">
        <v>345</v>
      </c>
      <c r="WEK206" s="506" t="s">
        <v>345</v>
      </c>
      <c r="WEL206" s="506" t="s">
        <v>345</v>
      </c>
      <c r="WEM206" s="506" t="s">
        <v>345</v>
      </c>
      <c r="WEN206" s="506" t="s">
        <v>345</v>
      </c>
      <c r="WEO206" s="506" t="s">
        <v>345</v>
      </c>
      <c r="WEP206" s="506" t="s">
        <v>345</v>
      </c>
      <c r="WEQ206" s="506" t="s">
        <v>345</v>
      </c>
      <c r="WER206" s="506" t="s">
        <v>345</v>
      </c>
      <c r="WES206" s="506" t="s">
        <v>345</v>
      </c>
      <c r="WET206" s="506" t="s">
        <v>345</v>
      </c>
      <c r="WEU206" s="506" t="s">
        <v>345</v>
      </c>
      <c r="WEV206" s="506" t="s">
        <v>345</v>
      </c>
      <c r="WEW206" s="506" t="s">
        <v>345</v>
      </c>
      <c r="WEX206" s="506" t="s">
        <v>345</v>
      </c>
      <c r="WEY206" s="506" t="s">
        <v>345</v>
      </c>
      <c r="WEZ206" s="506" t="s">
        <v>345</v>
      </c>
      <c r="WFA206" s="506" t="s">
        <v>345</v>
      </c>
      <c r="WFB206" s="506" t="s">
        <v>345</v>
      </c>
      <c r="WFC206" s="506" t="s">
        <v>345</v>
      </c>
      <c r="WFD206" s="506" t="s">
        <v>345</v>
      </c>
      <c r="WFE206" s="506" t="s">
        <v>345</v>
      </c>
      <c r="WFF206" s="506" t="s">
        <v>345</v>
      </c>
      <c r="WFG206" s="506" t="s">
        <v>345</v>
      </c>
      <c r="WFH206" s="506" t="s">
        <v>345</v>
      </c>
      <c r="WFI206" s="506" t="s">
        <v>345</v>
      </c>
      <c r="WFJ206" s="506" t="s">
        <v>345</v>
      </c>
      <c r="WFK206" s="506" t="s">
        <v>345</v>
      </c>
      <c r="WFL206" s="506" t="s">
        <v>345</v>
      </c>
      <c r="WFM206" s="506" t="s">
        <v>345</v>
      </c>
      <c r="WFN206" s="506" t="s">
        <v>345</v>
      </c>
      <c r="WFO206" s="506" t="s">
        <v>345</v>
      </c>
      <c r="WFP206" s="506" t="s">
        <v>345</v>
      </c>
      <c r="WFQ206" s="506" t="s">
        <v>345</v>
      </c>
      <c r="WFR206" s="506" t="s">
        <v>345</v>
      </c>
      <c r="WFS206" s="506" t="s">
        <v>345</v>
      </c>
      <c r="WFT206" s="506" t="s">
        <v>345</v>
      </c>
      <c r="WFU206" s="506" t="s">
        <v>345</v>
      </c>
      <c r="WFV206" s="506" t="s">
        <v>345</v>
      </c>
      <c r="WFW206" s="506" t="s">
        <v>345</v>
      </c>
      <c r="WFX206" s="506" t="s">
        <v>345</v>
      </c>
      <c r="WFY206" s="506" t="s">
        <v>345</v>
      </c>
      <c r="WFZ206" s="506" t="s">
        <v>345</v>
      </c>
      <c r="WGA206" s="506" t="s">
        <v>345</v>
      </c>
      <c r="WGB206" s="506" t="s">
        <v>345</v>
      </c>
      <c r="WGC206" s="506" t="s">
        <v>345</v>
      </c>
      <c r="WGD206" s="506" t="s">
        <v>345</v>
      </c>
      <c r="WGE206" s="506" t="s">
        <v>345</v>
      </c>
      <c r="WGF206" s="506" t="s">
        <v>345</v>
      </c>
      <c r="WGG206" s="506" t="s">
        <v>345</v>
      </c>
      <c r="WGH206" s="506" t="s">
        <v>345</v>
      </c>
      <c r="WGI206" s="506" t="s">
        <v>345</v>
      </c>
      <c r="WGJ206" s="506" t="s">
        <v>345</v>
      </c>
      <c r="WGK206" s="506" t="s">
        <v>345</v>
      </c>
      <c r="WGL206" s="506" t="s">
        <v>345</v>
      </c>
      <c r="WGM206" s="506" t="s">
        <v>345</v>
      </c>
      <c r="WGN206" s="506" t="s">
        <v>345</v>
      </c>
      <c r="WGO206" s="506" t="s">
        <v>345</v>
      </c>
      <c r="WGP206" s="506" t="s">
        <v>345</v>
      </c>
      <c r="WGQ206" s="506" t="s">
        <v>345</v>
      </c>
      <c r="WGR206" s="506" t="s">
        <v>345</v>
      </c>
      <c r="WGS206" s="506" t="s">
        <v>345</v>
      </c>
      <c r="WGT206" s="506" t="s">
        <v>345</v>
      </c>
      <c r="WGU206" s="506" t="s">
        <v>345</v>
      </c>
      <c r="WGV206" s="506" t="s">
        <v>345</v>
      </c>
      <c r="WGW206" s="506" t="s">
        <v>345</v>
      </c>
      <c r="WGX206" s="506" t="s">
        <v>345</v>
      </c>
      <c r="WGY206" s="506" t="s">
        <v>345</v>
      </c>
      <c r="WGZ206" s="506" t="s">
        <v>345</v>
      </c>
      <c r="WHA206" s="506" t="s">
        <v>345</v>
      </c>
      <c r="WHB206" s="506" t="s">
        <v>345</v>
      </c>
      <c r="WHC206" s="506" t="s">
        <v>345</v>
      </c>
      <c r="WHD206" s="506" t="s">
        <v>345</v>
      </c>
      <c r="WHE206" s="506" t="s">
        <v>345</v>
      </c>
      <c r="WHF206" s="506" t="s">
        <v>345</v>
      </c>
      <c r="WHG206" s="506" t="s">
        <v>345</v>
      </c>
      <c r="WHH206" s="506" t="s">
        <v>345</v>
      </c>
      <c r="WHI206" s="506" t="s">
        <v>345</v>
      </c>
      <c r="WHJ206" s="506" t="s">
        <v>345</v>
      </c>
      <c r="WHK206" s="506" t="s">
        <v>345</v>
      </c>
      <c r="WHL206" s="506" t="s">
        <v>345</v>
      </c>
      <c r="WHM206" s="506" t="s">
        <v>345</v>
      </c>
      <c r="WHN206" s="506" t="s">
        <v>345</v>
      </c>
      <c r="WHO206" s="506" t="s">
        <v>345</v>
      </c>
      <c r="WHP206" s="506" t="s">
        <v>345</v>
      </c>
      <c r="WHQ206" s="506" t="s">
        <v>345</v>
      </c>
      <c r="WHR206" s="506" t="s">
        <v>345</v>
      </c>
      <c r="WHS206" s="506" t="s">
        <v>345</v>
      </c>
      <c r="WHT206" s="506" t="s">
        <v>345</v>
      </c>
      <c r="WHU206" s="506" t="s">
        <v>345</v>
      </c>
      <c r="WHV206" s="506" t="s">
        <v>345</v>
      </c>
      <c r="WHW206" s="506" t="s">
        <v>345</v>
      </c>
      <c r="WHX206" s="506" t="s">
        <v>345</v>
      </c>
      <c r="WHY206" s="506" t="s">
        <v>345</v>
      </c>
      <c r="WHZ206" s="506" t="s">
        <v>345</v>
      </c>
      <c r="WIA206" s="506" t="s">
        <v>345</v>
      </c>
      <c r="WIB206" s="506" t="s">
        <v>345</v>
      </c>
      <c r="WIC206" s="506" t="s">
        <v>345</v>
      </c>
      <c r="WID206" s="506" t="s">
        <v>345</v>
      </c>
      <c r="WIE206" s="506" t="s">
        <v>345</v>
      </c>
      <c r="WIF206" s="506" t="s">
        <v>345</v>
      </c>
      <c r="WIG206" s="506" t="s">
        <v>345</v>
      </c>
      <c r="WIH206" s="506" t="s">
        <v>345</v>
      </c>
      <c r="WII206" s="506" t="s">
        <v>345</v>
      </c>
      <c r="WIJ206" s="506" t="s">
        <v>345</v>
      </c>
      <c r="WIK206" s="506" t="s">
        <v>345</v>
      </c>
      <c r="WIL206" s="506" t="s">
        <v>345</v>
      </c>
      <c r="WIM206" s="506" t="s">
        <v>345</v>
      </c>
      <c r="WIN206" s="506" t="s">
        <v>345</v>
      </c>
      <c r="WIO206" s="506" t="s">
        <v>345</v>
      </c>
      <c r="WIP206" s="506" t="s">
        <v>345</v>
      </c>
      <c r="WIQ206" s="506" t="s">
        <v>345</v>
      </c>
      <c r="WIR206" s="506" t="s">
        <v>345</v>
      </c>
      <c r="WIS206" s="506" t="s">
        <v>345</v>
      </c>
      <c r="WIT206" s="506" t="s">
        <v>345</v>
      </c>
      <c r="WIU206" s="506" t="s">
        <v>345</v>
      </c>
      <c r="WIV206" s="506" t="s">
        <v>345</v>
      </c>
      <c r="WIW206" s="506" t="s">
        <v>345</v>
      </c>
      <c r="WIX206" s="506" t="s">
        <v>345</v>
      </c>
      <c r="WIY206" s="506" t="s">
        <v>345</v>
      </c>
      <c r="WIZ206" s="506" t="s">
        <v>345</v>
      </c>
      <c r="WJA206" s="506" t="s">
        <v>345</v>
      </c>
      <c r="WJB206" s="506" t="s">
        <v>345</v>
      </c>
      <c r="WJC206" s="506" t="s">
        <v>345</v>
      </c>
      <c r="WJD206" s="506" t="s">
        <v>345</v>
      </c>
      <c r="WJE206" s="506" t="s">
        <v>345</v>
      </c>
      <c r="WJF206" s="506" t="s">
        <v>345</v>
      </c>
      <c r="WJG206" s="506" t="s">
        <v>345</v>
      </c>
      <c r="WJH206" s="506" t="s">
        <v>345</v>
      </c>
      <c r="WJI206" s="506" t="s">
        <v>345</v>
      </c>
      <c r="WJJ206" s="506" t="s">
        <v>345</v>
      </c>
      <c r="WJK206" s="506" t="s">
        <v>345</v>
      </c>
      <c r="WJL206" s="506" t="s">
        <v>345</v>
      </c>
      <c r="WJM206" s="506" t="s">
        <v>345</v>
      </c>
      <c r="WJN206" s="506" t="s">
        <v>345</v>
      </c>
      <c r="WJO206" s="506" t="s">
        <v>345</v>
      </c>
      <c r="WJP206" s="506" t="s">
        <v>345</v>
      </c>
      <c r="WJQ206" s="506" t="s">
        <v>345</v>
      </c>
      <c r="WJR206" s="506" t="s">
        <v>345</v>
      </c>
      <c r="WJS206" s="506" t="s">
        <v>345</v>
      </c>
      <c r="WJT206" s="506" t="s">
        <v>345</v>
      </c>
      <c r="WJU206" s="506" t="s">
        <v>345</v>
      </c>
      <c r="WJV206" s="506" t="s">
        <v>345</v>
      </c>
      <c r="WJW206" s="506" t="s">
        <v>345</v>
      </c>
      <c r="WJX206" s="506" t="s">
        <v>345</v>
      </c>
      <c r="WJY206" s="506" t="s">
        <v>345</v>
      </c>
      <c r="WJZ206" s="506" t="s">
        <v>345</v>
      </c>
      <c r="WKA206" s="506" t="s">
        <v>345</v>
      </c>
      <c r="WKB206" s="506" t="s">
        <v>345</v>
      </c>
      <c r="WKC206" s="506" t="s">
        <v>345</v>
      </c>
      <c r="WKD206" s="506" t="s">
        <v>345</v>
      </c>
      <c r="WKE206" s="506" t="s">
        <v>345</v>
      </c>
      <c r="WKF206" s="506" t="s">
        <v>345</v>
      </c>
      <c r="WKG206" s="506" t="s">
        <v>345</v>
      </c>
      <c r="WKH206" s="506" t="s">
        <v>345</v>
      </c>
      <c r="WKI206" s="506" t="s">
        <v>345</v>
      </c>
      <c r="WKJ206" s="506" t="s">
        <v>345</v>
      </c>
      <c r="WKK206" s="506" t="s">
        <v>345</v>
      </c>
      <c r="WKL206" s="506" t="s">
        <v>345</v>
      </c>
      <c r="WKM206" s="506" t="s">
        <v>345</v>
      </c>
      <c r="WKN206" s="506" t="s">
        <v>345</v>
      </c>
      <c r="WKO206" s="506" t="s">
        <v>345</v>
      </c>
      <c r="WKP206" s="506" t="s">
        <v>345</v>
      </c>
      <c r="WKQ206" s="506" t="s">
        <v>345</v>
      </c>
      <c r="WKR206" s="506" t="s">
        <v>345</v>
      </c>
      <c r="WKS206" s="506" t="s">
        <v>345</v>
      </c>
      <c r="WKT206" s="506" t="s">
        <v>345</v>
      </c>
      <c r="WKU206" s="506" t="s">
        <v>345</v>
      </c>
      <c r="WKV206" s="506" t="s">
        <v>345</v>
      </c>
      <c r="WKW206" s="506" t="s">
        <v>345</v>
      </c>
      <c r="WKX206" s="506" t="s">
        <v>345</v>
      </c>
      <c r="WKY206" s="506" t="s">
        <v>345</v>
      </c>
      <c r="WKZ206" s="506" t="s">
        <v>345</v>
      </c>
      <c r="WLA206" s="506" t="s">
        <v>345</v>
      </c>
      <c r="WLB206" s="506" t="s">
        <v>345</v>
      </c>
      <c r="WLC206" s="506" t="s">
        <v>345</v>
      </c>
      <c r="WLD206" s="506" t="s">
        <v>345</v>
      </c>
      <c r="WLE206" s="506" t="s">
        <v>345</v>
      </c>
      <c r="WLF206" s="506" t="s">
        <v>345</v>
      </c>
      <c r="WLG206" s="506" t="s">
        <v>345</v>
      </c>
      <c r="WLH206" s="506" t="s">
        <v>345</v>
      </c>
      <c r="WLI206" s="506" t="s">
        <v>345</v>
      </c>
      <c r="WLJ206" s="506" t="s">
        <v>345</v>
      </c>
      <c r="WLK206" s="506" t="s">
        <v>345</v>
      </c>
      <c r="WLL206" s="506" t="s">
        <v>345</v>
      </c>
      <c r="WLM206" s="506" t="s">
        <v>345</v>
      </c>
      <c r="WLN206" s="506" t="s">
        <v>345</v>
      </c>
      <c r="WLO206" s="506" t="s">
        <v>345</v>
      </c>
      <c r="WLP206" s="506" t="s">
        <v>345</v>
      </c>
      <c r="WLQ206" s="506" t="s">
        <v>345</v>
      </c>
      <c r="WLR206" s="506" t="s">
        <v>345</v>
      </c>
      <c r="WLS206" s="506" t="s">
        <v>345</v>
      </c>
      <c r="WLT206" s="506" t="s">
        <v>345</v>
      </c>
      <c r="WLU206" s="506" t="s">
        <v>345</v>
      </c>
      <c r="WLV206" s="506" t="s">
        <v>345</v>
      </c>
      <c r="WLW206" s="506" t="s">
        <v>345</v>
      </c>
      <c r="WLX206" s="506" t="s">
        <v>345</v>
      </c>
      <c r="WLY206" s="506" t="s">
        <v>345</v>
      </c>
      <c r="WLZ206" s="506" t="s">
        <v>345</v>
      </c>
      <c r="WMA206" s="506" t="s">
        <v>345</v>
      </c>
      <c r="WMB206" s="506" t="s">
        <v>345</v>
      </c>
      <c r="WMC206" s="506" t="s">
        <v>345</v>
      </c>
      <c r="WMD206" s="506" t="s">
        <v>345</v>
      </c>
      <c r="WME206" s="506" t="s">
        <v>345</v>
      </c>
      <c r="WMF206" s="506" t="s">
        <v>345</v>
      </c>
      <c r="WMG206" s="506" t="s">
        <v>345</v>
      </c>
      <c r="WMH206" s="506" t="s">
        <v>345</v>
      </c>
      <c r="WMI206" s="506" t="s">
        <v>345</v>
      </c>
      <c r="WMJ206" s="506" t="s">
        <v>345</v>
      </c>
      <c r="WMK206" s="506" t="s">
        <v>345</v>
      </c>
      <c r="WML206" s="506" t="s">
        <v>345</v>
      </c>
      <c r="WMM206" s="506" t="s">
        <v>345</v>
      </c>
      <c r="WMN206" s="506" t="s">
        <v>345</v>
      </c>
      <c r="WMO206" s="506" t="s">
        <v>345</v>
      </c>
      <c r="WMP206" s="506" t="s">
        <v>345</v>
      </c>
      <c r="WMQ206" s="506" t="s">
        <v>345</v>
      </c>
      <c r="WMR206" s="506" t="s">
        <v>345</v>
      </c>
      <c r="WMS206" s="506" t="s">
        <v>345</v>
      </c>
      <c r="WMT206" s="506" t="s">
        <v>345</v>
      </c>
      <c r="WMU206" s="506" t="s">
        <v>345</v>
      </c>
      <c r="WMV206" s="506" t="s">
        <v>345</v>
      </c>
      <c r="WMW206" s="506" t="s">
        <v>345</v>
      </c>
      <c r="WMX206" s="506" t="s">
        <v>345</v>
      </c>
      <c r="WMY206" s="506" t="s">
        <v>345</v>
      </c>
      <c r="WMZ206" s="506" t="s">
        <v>345</v>
      </c>
      <c r="WNA206" s="506" t="s">
        <v>345</v>
      </c>
      <c r="WNB206" s="506" t="s">
        <v>345</v>
      </c>
      <c r="WNC206" s="506" t="s">
        <v>345</v>
      </c>
      <c r="WND206" s="506" t="s">
        <v>345</v>
      </c>
      <c r="WNE206" s="506" t="s">
        <v>345</v>
      </c>
      <c r="WNF206" s="506" t="s">
        <v>345</v>
      </c>
      <c r="WNG206" s="506" t="s">
        <v>345</v>
      </c>
      <c r="WNH206" s="506" t="s">
        <v>345</v>
      </c>
      <c r="WNI206" s="506" t="s">
        <v>345</v>
      </c>
      <c r="WNJ206" s="506" t="s">
        <v>345</v>
      </c>
      <c r="WNK206" s="506" t="s">
        <v>345</v>
      </c>
      <c r="WNL206" s="506" t="s">
        <v>345</v>
      </c>
      <c r="WNM206" s="506" t="s">
        <v>345</v>
      </c>
      <c r="WNN206" s="506" t="s">
        <v>345</v>
      </c>
      <c r="WNO206" s="506" t="s">
        <v>345</v>
      </c>
      <c r="WNP206" s="506" t="s">
        <v>345</v>
      </c>
      <c r="WNQ206" s="506" t="s">
        <v>345</v>
      </c>
      <c r="WNR206" s="506" t="s">
        <v>345</v>
      </c>
      <c r="WNS206" s="506" t="s">
        <v>345</v>
      </c>
      <c r="WNT206" s="506" t="s">
        <v>345</v>
      </c>
      <c r="WNU206" s="506" t="s">
        <v>345</v>
      </c>
      <c r="WNV206" s="506" t="s">
        <v>345</v>
      </c>
      <c r="WNW206" s="506" t="s">
        <v>345</v>
      </c>
      <c r="WNX206" s="506" t="s">
        <v>345</v>
      </c>
      <c r="WNY206" s="506" t="s">
        <v>345</v>
      </c>
      <c r="WNZ206" s="506" t="s">
        <v>345</v>
      </c>
      <c r="WOA206" s="506" t="s">
        <v>345</v>
      </c>
      <c r="WOB206" s="506" t="s">
        <v>345</v>
      </c>
      <c r="WOC206" s="506" t="s">
        <v>345</v>
      </c>
      <c r="WOD206" s="506" t="s">
        <v>345</v>
      </c>
      <c r="WOE206" s="506" t="s">
        <v>345</v>
      </c>
      <c r="WOF206" s="506" t="s">
        <v>345</v>
      </c>
      <c r="WOG206" s="506" t="s">
        <v>345</v>
      </c>
      <c r="WOH206" s="506" t="s">
        <v>345</v>
      </c>
      <c r="WOI206" s="506" t="s">
        <v>345</v>
      </c>
      <c r="WOJ206" s="506" t="s">
        <v>345</v>
      </c>
      <c r="WOK206" s="506" t="s">
        <v>345</v>
      </c>
      <c r="WOL206" s="506" t="s">
        <v>345</v>
      </c>
      <c r="WOM206" s="506" t="s">
        <v>345</v>
      </c>
      <c r="WON206" s="506" t="s">
        <v>345</v>
      </c>
      <c r="WOO206" s="506" t="s">
        <v>345</v>
      </c>
      <c r="WOP206" s="506" t="s">
        <v>345</v>
      </c>
      <c r="WOQ206" s="506" t="s">
        <v>345</v>
      </c>
      <c r="WOR206" s="506" t="s">
        <v>345</v>
      </c>
      <c r="WOS206" s="506" t="s">
        <v>345</v>
      </c>
      <c r="WOT206" s="506" t="s">
        <v>345</v>
      </c>
      <c r="WOU206" s="506" t="s">
        <v>345</v>
      </c>
      <c r="WOV206" s="506" t="s">
        <v>345</v>
      </c>
      <c r="WOW206" s="506" t="s">
        <v>345</v>
      </c>
      <c r="WOX206" s="506" t="s">
        <v>345</v>
      </c>
      <c r="WOY206" s="506" t="s">
        <v>345</v>
      </c>
      <c r="WOZ206" s="506" t="s">
        <v>345</v>
      </c>
      <c r="WPA206" s="506" t="s">
        <v>345</v>
      </c>
      <c r="WPB206" s="506" t="s">
        <v>345</v>
      </c>
      <c r="WPC206" s="506" t="s">
        <v>345</v>
      </c>
      <c r="WPD206" s="506" t="s">
        <v>345</v>
      </c>
      <c r="WPE206" s="506" t="s">
        <v>345</v>
      </c>
      <c r="WPF206" s="506" t="s">
        <v>345</v>
      </c>
      <c r="WPG206" s="506" t="s">
        <v>345</v>
      </c>
      <c r="WPH206" s="506" t="s">
        <v>345</v>
      </c>
      <c r="WPI206" s="506" t="s">
        <v>345</v>
      </c>
      <c r="WPJ206" s="506" t="s">
        <v>345</v>
      </c>
      <c r="WPK206" s="506" t="s">
        <v>345</v>
      </c>
      <c r="WPL206" s="506" t="s">
        <v>345</v>
      </c>
      <c r="WPM206" s="506" t="s">
        <v>345</v>
      </c>
      <c r="WPN206" s="506" t="s">
        <v>345</v>
      </c>
      <c r="WPO206" s="506" t="s">
        <v>345</v>
      </c>
      <c r="WPP206" s="506" t="s">
        <v>345</v>
      </c>
      <c r="WPQ206" s="506" t="s">
        <v>345</v>
      </c>
      <c r="WPR206" s="506" t="s">
        <v>345</v>
      </c>
      <c r="WPS206" s="506" t="s">
        <v>345</v>
      </c>
      <c r="WPT206" s="506" t="s">
        <v>345</v>
      </c>
      <c r="WPU206" s="506" t="s">
        <v>345</v>
      </c>
      <c r="WPV206" s="506" t="s">
        <v>345</v>
      </c>
      <c r="WPW206" s="506" t="s">
        <v>345</v>
      </c>
      <c r="WPX206" s="506" t="s">
        <v>345</v>
      </c>
      <c r="WPY206" s="506" t="s">
        <v>345</v>
      </c>
      <c r="WPZ206" s="506" t="s">
        <v>345</v>
      </c>
      <c r="WQA206" s="506" t="s">
        <v>345</v>
      </c>
      <c r="WQB206" s="506" t="s">
        <v>345</v>
      </c>
      <c r="WQC206" s="506" t="s">
        <v>345</v>
      </c>
      <c r="WQD206" s="506" t="s">
        <v>345</v>
      </c>
      <c r="WQE206" s="506" t="s">
        <v>345</v>
      </c>
      <c r="WQF206" s="506" t="s">
        <v>345</v>
      </c>
      <c r="WQG206" s="506" t="s">
        <v>345</v>
      </c>
      <c r="WQH206" s="506" t="s">
        <v>345</v>
      </c>
      <c r="WQI206" s="506" t="s">
        <v>345</v>
      </c>
      <c r="WQJ206" s="506" t="s">
        <v>345</v>
      </c>
      <c r="WQK206" s="506" t="s">
        <v>345</v>
      </c>
      <c r="WQL206" s="506" t="s">
        <v>345</v>
      </c>
      <c r="WQM206" s="506" t="s">
        <v>345</v>
      </c>
      <c r="WQN206" s="506" t="s">
        <v>345</v>
      </c>
      <c r="WQO206" s="506" t="s">
        <v>345</v>
      </c>
      <c r="WQP206" s="506" t="s">
        <v>345</v>
      </c>
      <c r="WQQ206" s="506" t="s">
        <v>345</v>
      </c>
      <c r="WQR206" s="506" t="s">
        <v>345</v>
      </c>
      <c r="WQS206" s="506" t="s">
        <v>345</v>
      </c>
      <c r="WQT206" s="506" t="s">
        <v>345</v>
      </c>
      <c r="WQU206" s="506" t="s">
        <v>345</v>
      </c>
      <c r="WQV206" s="506" t="s">
        <v>345</v>
      </c>
      <c r="WQW206" s="506" t="s">
        <v>345</v>
      </c>
      <c r="WQX206" s="506" t="s">
        <v>345</v>
      </c>
      <c r="WQY206" s="506" t="s">
        <v>345</v>
      </c>
      <c r="WQZ206" s="506" t="s">
        <v>345</v>
      </c>
      <c r="WRA206" s="506" t="s">
        <v>345</v>
      </c>
      <c r="WRB206" s="506" t="s">
        <v>345</v>
      </c>
      <c r="WRC206" s="506" t="s">
        <v>345</v>
      </c>
      <c r="WRD206" s="506" t="s">
        <v>345</v>
      </c>
      <c r="WRE206" s="506" t="s">
        <v>345</v>
      </c>
      <c r="WRF206" s="506" t="s">
        <v>345</v>
      </c>
      <c r="WRG206" s="506" t="s">
        <v>345</v>
      </c>
      <c r="WRH206" s="506" t="s">
        <v>345</v>
      </c>
      <c r="WRI206" s="506" t="s">
        <v>345</v>
      </c>
      <c r="WRJ206" s="506" t="s">
        <v>345</v>
      </c>
      <c r="WRK206" s="506" t="s">
        <v>345</v>
      </c>
      <c r="WRL206" s="506" t="s">
        <v>345</v>
      </c>
      <c r="WRM206" s="506" t="s">
        <v>345</v>
      </c>
      <c r="WRN206" s="506" t="s">
        <v>345</v>
      </c>
      <c r="WRO206" s="506" t="s">
        <v>345</v>
      </c>
      <c r="WRP206" s="506" t="s">
        <v>345</v>
      </c>
      <c r="WRQ206" s="506" t="s">
        <v>345</v>
      </c>
      <c r="WRR206" s="506" t="s">
        <v>345</v>
      </c>
      <c r="WRS206" s="506" t="s">
        <v>345</v>
      </c>
      <c r="WRT206" s="506" t="s">
        <v>345</v>
      </c>
      <c r="WRU206" s="506" t="s">
        <v>345</v>
      </c>
      <c r="WRV206" s="506" t="s">
        <v>345</v>
      </c>
      <c r="WRW206" s="506" t="s">
        <v>345</v>
      </c>
      <c r="WRX206" s="506" t="s">
        <v>345</v>
      </c>
      <c r="WRY206" s="506" t="s">
        <v>345</v>
      </c>
      <c r="WRZ206" s="506" t="s">
        <v>345</v>
      </c>
      <c r="WSA206" s="506" t="s">
        <v>345</v>
      </c>
      <c r="WSB206" s="506" t="s">
        <v>345</v>
      </c>
      <c r="WSC206" s="506" t="s">
        <v>345</v>
      </c>
      <c r="WSD206" s="506" t="s">
        <v>345</v>
      </c>
      <c r="WSE206" s="506" t="s">
        <v>345</v>
      </c>
      <c r="WSF206" s="506" t="s">
        <v>345</v>
      </c>
      <c r="WSG206" s="506" t="s">
        <v>345</v>
      </c>
      <c r="WSH206" s="506" t="s">
        <v>345</v>
      </c>
      <c r="WSI206" s="506" t="s">
        <v>345</v>
      </c>
      <c r="WSJ206" s="506" t="s">
        <v>345</v>
      </c>
      <c r="WSK206" s="506" t="s">
        <v>345</v>
      </c>
      <c r="WSL206" s="506" t="s">
        <v>345</v>
      </c>
      <c r="WSM206" s="506" t="s">
        <v>345</v>
      </c>
      <c r="WSN206" s="506" t="s">
        <v>345</v>
      </c>
      <c r="WSO206" s="506" t="s">
        <v>345</v>
      </c>
      <c r="WSP206" s="506" t="s">
        <v>345</v>
      </c>
      <c r="WSQ206" s="506" t="s">
        <v>345</v>
      </c>
      <c r="WSR206" s="506" t="s">
        <v>345</v>
      </c>
      <c r="WSS206" s="506" t="s">
        <v>345</v>
      </c>
      <c r="WST206" s="506" t="s">
        <v>345</v>
      </c>
      <c r="WSU206" s="506" t="s">
        <v>345</v>
      </c>
      <c r="WSV206" s="506" t="s">
        <v>345</v>
      </c>
      <c r="WSW206" s="506" t="s">
        <v>345</v>
      </c>
      <c r="WSX206" s="506" t="s">
        <v>345</v>
      </c>
      <c r="WSY206" s="506" t="s">
        <v>345</v>
      </c>
      <c r="WSZ206" s="506" t="s">
        <v>345</v>
      </c>
      <c r="WTA206" s="506" t="s">
        <v>345</v>
      </c>
      <c r="WTB206" s="506" t="s">
        <v>345</v>
      </c>
      <c r="WTC206" s="506" t="s">
        <v>345</v>
      </c>
      <c r="WTD206" s="506" t="s">
        <v>345</v>
      </c>
      <c r="WTE206" s="506" t="s">
        <v>345</v>
      </c>
      <c r="WTF206" s="506" t="s">
        <v>345</v>
      </c>
      <c r="WTG206" s="506" t="s">
        <v>345</v>
      </c>
      <c r="WTH206" s="506" t="s">
        <v>345</v>
      </c>
      <c r="WTI206" s="506" t="s">
        <v>345</v>
      </c>
      <c r="WTJ206" s="506" t="s">
        <v>345</v>
      </c>
      <c r="WTK206" s="506" t="s">
        <v>345</v>
      </c>
      <c r="WTL206" s="506" t="s">
        <v>345</v>
      </c>
      <c r="WTM206" s="506" t="s">
        <v>345</v>
      </c>
      <c r="WTN206" s="506" t="s">
        <v>345</v>
      </c>
      <c r="WTO206" s="506" t="s">
        <v>345</v>
      </c>
      <c r="WTP206" s="506" t="s">
        <v>345</v>
      </c>
      <c r="WTQ206" s="506" t="s">
        <v>345</v>
      </c>
      <c r="WTR206" s="506" t="s">
        <v>345</v>
      </c>
      <c r="WTS206" s="506" t="s">
        <v>345</v>
      </c>
      <c r="WTT206" s="506" t="s">
        <v>345</v>
      </c>
      <c r="WTU206" s="506" t="s">
        <v>345</v>
      </c>
      <c r="WTV206" s="506" t="s">
        <v>345</v>
      </c>
      <c r="WTW206" s="506" t="s">
        <v>345</v>
      </c>
      <c r="WTX206" s="506" t="s">
        <v>345</v>
      </c>
      <c r="WTY206" s="506" t="s">
        <v>345</v>
      </c>
      <c r="WTZ206" s="506" t="s">
        <v>345</v>
      </c>
      <c r="WUA206" s="506" t="s">
        <v>345</v>
      </c>
      <c r="WUB206" s="506" t="s">
        <v>345</v>
      </c>
      <c r="WUC206" s="506" t="s">
        <v>345</v>
      </c>
      <c r="WUD206" s="506" t="s">
        <v>345</v>
      </c>
      <c r="WUE206" s="506" t="s">
        <v>345</v>
      </c>
      <c r="WUF206" s="506" t="s">
        <v>345</v>
      </c>
      <c r="WUG206" s="506" t="s">
        <v>345</v>
      </c>
      <c r="WUH206" s="506" t="s">
        <v>345</v>
      </c>
      <c r="WUI206" s="506" t="s">
        <v>345</v>
      </c>
      <c r="WUJ206" s="506" t="s">
        <v>345</v>
      </c>
      <c r="WUK206" s="506" t="s">
        <v>345</v>
      </c>
      <c r="WUL206" s="506" t="s">
        <v>345</v>
      </c>
      <c r="WUM206" s="506" t="s">
        <v>345</v>
      </c>
      <c r="WUN206" s="506" t="s">
        <v>345</v>
      </c>
      <c r="WUO206" s="506" t="s">
        <v>345</v>
      </c>
      <c r="WUP206" s="506" t="s">
        <v>345</v>
      </c>
      <c r="WUQ206" s="506" t="s">
        <v>345</v>
      </c>
      <c r="WUR206" s="506" t="s">
        <v>345</v>
      </c>
      <c r="WUS206" s="506" t="s">
        <v>345</v>
      </c>
      <c r="WUT206" s="506" t="s">
        <v>345</v>
      </c>
      <c r="WUU206" s="506" t="s">
        <v>345</v>
      </c>
      <c r="WUV206" s="506" t="s">
        <v>345</v>
      </c>
      <c r="WUW206" s="506" t="s">
        <v>345</v>
      </c>
      <c r="WUX206" s="506" t="s">
        <v>345</v>
      </c>
      <c r="WUY206" s="506" t="s">
        <v>345</v>
      </c>
      <c r="WUZ206" s="506" t="s">
        <v>345</v>
      </c>
      <c r="WVA206" s="506" t="s">
        <v>345</v>
      </c>
      <c r="WVB206" s="506" t="s">
        <v>345</v>
      </c>
      <c r="WVC206" s="506" t="s">
        <v>345</v>
      </c>
      <c r="WVD206" s="506" t="s">
        <v>345</v>
      </c>
      <c r="WVE206" s="506" t="s">
        <v>345</v>
      </c>
      <c r="WVF206" s="506" t="s">
        <v>345</v>
      </c>
      <c r="WVG206" s="506" t="s">
        <v>345</v>
      </c>
      <c r="WVH206" s="506" t="s">
        <v>345</v>
      </c>
      <c r="WVI206" s="506" t="s">
        <v>345</v>
      </c>
      <c r="WVJ206" s="506" t="s">
        <v>345</v>
      </c>
      <c r="WVK206" s="506" t="s">
        <v>345</v>
      </c>
      <c r="WVL206" s="506" t="s">
        <v>345</v>
      </c>
      <c r="WVM206" s="506" t="s">
        <v>345</v>
      </c>
      <c r="WVN206" s="506" t="s">
        <v>345</v>
      </c>
      <c r="WVO206" s="506" t="s">
        <v>345</v>
      </c>
      <c r="WVP206" s="506" t="s">
        <v>345</v>
      </c>
      <c r="WVQ206" s="506" t="s">
        <v>345</v>
      </c>
      <c r="WVR206" s="506" t="s">
        <v>345</v>
      </c>
      <c r="WVS206" s="506" t="s">
        <v>345</v>
      </c>
      <c r="WVT206" s="506" t="s">
        <v>345</v>
      </c>
      <c r="WVU206" s="506" t="s">
        <v>345</v>
      </c>
      <c r="WVV206" s="506" t="s">
        <v>345</v>
      </c>
      <c r="WVW206" s="506" t="s">
        <v>345</v>
      </c>
      <c r="WVX206" s="506" t="s">
        <v>345</v>
      </c>
      <c r="WVY206" s="506" t="s">
        <v>345</v>
      </c>
      <c r="WVZ206" s="506" t="s">
        <v>345</v>
      </c>
      <c r="WWA206" s="506" t="s">
        <v>345</v>
      </c>
      <c r="WWB206" s="506" t="s">
        <v>345</v>
      </c>
      <c r="WWC206" s="506" t="s">
        <v>345</v>
      </c>
      <c r="WWD206" s="506" t="s">
        <v>345</v>
      </c>
      <c r="WWE206" s="506" t="s">
        <v>345</v>
      </c>
      <c r="WWF206" s="506" t="s">
        <v>345</v>
      </c>
      <c r="WWG206" s="506" t="s">
        <v>345</v>
      </c>
      <c r="WWH206" s="506" t="s">
        <v>345</v>
      </c>
      <c r="WWI206" s="506" t="s">
        <v>345</v>
      </c>
      <c r="WWJ206" s="506" t="s">
        <v>345</v>
      </c>
      <c r="WWK206" s="506" t="s">
        <v>345</v>
      </c>
      <c r="WWL206" s="506" t="s">
        <v>345</v>
      </c>
      <c r="WWM206" s="506" t="s">
        <v>345</v>
      </c>
      <c r="WWN206" s="506" t="s">
        <v>345</v>
      </c>
      <c r="WWO206" s="506" t="s">
        <v>345</v>
      </c>
      <c r="WWP206" s="506" t="s">
        <v>345</v>
      </c>
      <c r="WWQ206" s="506" t="s">
        <v>345</v>
      </c>
      <c r="WWR206" s="506" t="s">
        <v>345</v>
      </c>
      <c r="WWS206" s="506" t="s">
        <v>345</v>
      </c>
      <c r="WWT206" s="506" t="s">
        <v>345</v>
      </c>
      <c r="WWU206" s="506" t="s">
        <v>345</v>
      </c>
      <c r="WWV206" s="506" t="s">
        <v>345</v>
      </c>
      <c r="WWW206" s="506" t="s">
        <v>345</v>
      </c>
      <c r="WWX206" s="506" t="s">
        <v>345</v>
      </c>
      <c r="WWY206" s="506" t="s">
        <v>345</v>
      </c>
      <c r="WWZ206" s="506" t="s">
        <v>345</v>
      </c>
      <c r="WXA206" s="506" t="s">
        <v>345</v>
      </c>
      <c r="WXB206" s="506" t="s">
        <v>345</v>
      </c>
      <c r="WXC206" s="506" t="s">
        <v>345</v>
      </c>
      <c r="WXD206" s="506" t="s">
        <v>345</v>
      </c>
      <c r="WXE206" s="506" t="s">
        <v>345</v>
      </c>
      <c r="WXF206" s="506" t="s">
        <v>345</v>
      </c>
      <c r="WXG206" s="506" t="s">
        <v>345</v>
      </c>
      <c r="WXH206" s="506" t="s">
        <v>345</v>
      </c>
      <c r="WXI206" s="506" t="s">
        <v>345</v>
      </c>
      <c r="WXJ206" s="506" t="s">
        <v>345</v>
      </c>
      <c r="WXK206" s="506" t="s">
        <v>345</v>
      </c>
      <c r="WXL206" s="506" t="s">
        <v>345</v>
      </c>
      <c r="WXM206" s="506" t="s">
        <v>345</v>
      </c>
      <c r="WXN206" s="506" t="s">
        <v>345</v>
      </c>
      <c r="WXO206" s="506" t="s">
        <v>345</v>
      </c>
      <c r="WXP206" s="506" t="s">
        <v>345</v>
      </c>
      <c r="WXQ206" s="506" t="s">
        <v>345</v>
      </c>
      <c r="WXR206" s="506" t="s">
        <v>345</v>
      </c>
      <c r="WXS206" s="506" t="s">
        <v>345</v>
      </c>
      <c r="WXT206" s="506" t="s">
        <v>345</v>
      </c>
      <c r="WXU206" s="506" t="s">
        <v>345</v>
      </c>
      <c r="WXV206" s="506" t="s">
        <v>345</v>
      </c>
      <c r="WXW206" s="506" t="s">
        <v>345</v>
      </c>
      <c r="WXX206" s="506" t="s">
        <v>345</v>
      </c>
      <c r="WXY206" s="506" t="s">
        <v>345</v>
      </c>
      <c r="WXZ206" s="506" t="s">
        <v>345</v>
      </c>
      <c r="WYA206" s="506" t="s">
        <v>345</v>
      </c>
      <c r="WYB206" s="506" t="s">
        <v>345</v>
      </c>
      <c r="WYC206" s="506" t="s">
        <v>345</v>
      </c>
      <c r="WYD206" s="506" t="s">
        <v>345</v>
      </c>
      <c r="WYE206" s="506" t="s">
        <v>345</v>
      </c>
      <c r="WYF206" s="506" t="s">
        <v>345</v>
      </c>
      <c r="WYG206" s="506" t="s">
        <v>345</v>
      </c>
      <c r="WYH206" s="506" t="s">
        <v>345</v>
      </c>
      <c r="WYI206" s="506" t="s">
        <v>345</v>
      </c>
      <c r="WYJ206" s="506" t="s">
        <v>345</v>
      </c>
      <c r="WYK206" s="506" t="s">
        <v>345</v>
      </c>
      <c r="WYL206" s="506" t="s">
        <v>345</v>
      </c>
      <c r="WYM206" s="506" t="s">
        <v>345</v>
      </c>
      <c r="WYN206" s="506" t="s">
        <v>345</v>
      </c>
      <c r="WYO206" s="506" t="s">
        <v>345</v>
      </c>
      <c r="WYP206" s="506" t="s">
        <v>345</v>
      </c>
      <c r="WYQ206" s="506" t="s">
        <v>345</v>
      </c>
      <c r="WYR206" s="506" t="s">
        <v>345</v>
      </c>
      <c r="WYS206" s="506" t="s">
        <v>345</v>
      </c>
      <c r="WYT206" s="506" t="s">
        <v>345</v>
      </c>
      <c r="WYU206" s="506" t="s">
        <v>345</v>
      </c>
      <c r="WYV206" s="506" t="s">
        <v>345</v>
      </c>
      <c r="WYW206" s="506" t="s">
        <v>345</v>
      </c>
      <c r="WYX206" s="506" t="s">
        <v>345</v>
      </c>
      <c r="WYY206" s="506" t="s">
        <v>345</v>
      </c>
      <c r="WYZ206" s="506" t="s">
        <v>345</v>
      </c>
      <c r="WZA206" s="506" t="s">
        <v>345</v>
      </c>
      <c r="WZB206" s="506" t="s">
        <v>345</v>
      </c>
      <c r="WZC206" s="506" t="s">
        <v>345</v>
      </c>
      <c r="WZD206" s="506" t="s">
        <v>345</v>
      </c>
      <c r="WZE206" s="506" t="s">
        <v>345</v>
      </c>
      <c r="WZF206" s="506" t="s">
        <v>345</v>
      </c>
      <c r="WZG206" s="506" t="s">
        <v>345</v>
      </c>
      <c r="WZH206" s="506" t="s">
        <v>345</v>
      </c>
      <c r="WZI206" s="506" t="s">
        <v>345</v>
      </c>
      <c r="WZJ206" s="506" t="s">
        <v>345</v>
      </c>
      <c r="WZK206" s="506" t="s">
        <v>345</v>
      </c>
      <c r="WZL206" s="506" t="s">
        <v>345</v>
      </c>
      <c r="WZM206" s="506" t="s">
        <v>345</v>
      </c>
      <c r="WZN206" s="506" t="s">
        <v>345</v>
      </c>
      <c r="WZO206" s="506" t="s">
        <v>345</v>
      </c>
      <c r="WZP206" s="506" t="s">
        <v>345</v>
      </c>
      <c r="WZQ206" s="506" t="s">
        <v>345</v>
      </c>
      <c r="WZR206" s="506" t="s">
        <v>345</v>
      </c>
      <c r="WZS206" s="506" t="s">
        <v>345</v>
      </c>
      <c r="WZT206" s="506" t="s">
        <v>345</v>
      </c>
      <c r="WZU206" s="506" t="s">
        <v>345</v>
      </c>
      <c r="WZV206" s="506" t="s">
        <v>345</v>
      </c>
      <c r="WZW206" s="506" t="s">
        <v>345</v>
      </c>
      <c r="WZX206" s="506" t="s">
        <v>345</v>
      </c>
      <c r="WZY206" s="506" t="s">
        <v>345</v>
      </c>
      <c r="WZZ206" s="506" t="s">
        <v>345</v>
      </c>
      <c r="XAA206" s="506" t="s">
        <v>345</v>
      </c>
      <c r="XAB206" s="506" t="s">
        <v>345</v>
      </c>
      <c r="XAC206" s="506" t="s">
        <v>345</v>
      </c>
      <c r="XAD206" s="506" t="s">
        <v>345</v>
      </c>
      <c r="XAE206" s="506" t="s">
        <v>345</v>
      </c>
      <c r="XAF206" s="506" t="s">
        <v>345</v>
      </c>
      <c r="XAG206" s="506" t="s">
        <v>345</v>
      </c>
      <c r="XAH206" s="506" t="s">
        <v>345</v>
      </c>
      <c r="XAI206" s="506" t="s">
        <v>345</v>
      </c>
      <c r="XAJ206" s="506" t="s">
        <v>345</v>
      </c>
      <c r="XAK206" s="506" t="s">
        <v>345</v>
      </c>
      <c r="XAL206" s="506" t="s">
        <v>345</v>
      </c>
      <c r="XAM206" s="506" t="s">
        <v>345</v>
      </c>
      <c r="XAN206" s="506" t="s">
        <v>345</v>
      </c>
      <c r="XAO206" s="506" t="s">
        <v>345</v>
      </c>
      <c r="XAP206" s="506" t="s">
        <v>345</v>
      </c>
      <c r="XAQ206" s="506" t="s">
        <v>345</v>
      </c>
      <c r="XAR206" s="506" t="s">
        <v>345</v>
      </c>
      <c r="XAS206" s="506" t="s">
        <v>345</v>
      </c>
      <c r="XAT206" s="506" t="s">
        <v>345</v>
      </c>
      <c r="XAU206" s="506" t="s">
        <v>345</v>
      </c>
      <c r="XAV206" s="506" t="s">
        <v>345</v>
      </c>
      <c r="XAW206" s="506" t="s">
        <v>345</v>
      </c>
      <c r="XAX206" s="506" t="s">
        <v>345</v>
      </c>
      <c r="XAY206" s="506" t="s">
        <v>345</v>
      </c>
      <c r="XAZ206" s="506" t="s">
        <v>345</v>
      </c>
      <c r="XBA206" s="506" t="s">
        <v>345</v>
      </c>
      <c r="XBB206" s="506" t="s">
        <v>345</v>
      </c>
      <c r="XBC206" s="506" t="s">
        <v>345</v>
      </c>
      <c r="XBD206" s="506" t="s">
        <v>345</v>
      </c>
      <c r="XBE206" s="506" t="s">
        <v>345</v>
      </c>
      <c r="XBF206" s="506" t="s">
        <v>345</v>
      </c>
      <c r="XBG206" s="506" t="s">
        <v>345</v>
      </c>
      <c r="XBH206" s="506" t="s">
        <v>345</v>
      </c>
      <c r="XBI206" s="506" t="s">
        <v>345</v>
      </c>
      <c r="XBJ206" s="506" t="s">
        <v>345</v>
      </c>
      <c r="XBK206" s="506" t="s">
        <v>345</v>
      </c>
      <c r="XBL206" s="506" t="s">
        <v>345</v>
      </c>
      <c r="XBM206" s="506" t="s">
        <v>345</v>
      </c>
      <c r="XBN206" s="506" t="s">
        <v>345</v>
      </c>
      <c r="XBO206" s="506" t="s">
        <v>345</v>
      </c>
      <c r="XBP206" s="506" t="s">
        <v>345</v>
      </c>
      <c r="XBQ206" s="506" t="s">
        <v>345</v>
      </c>
      <c r="XBR206" s="506" t="s">
        <v>345</v>
      </c>
      <c r="XBS206" s="506" t="s">
        <v>345</v>
      </c>
      <c r="XBT206" s="506" t="s">
        <v>345</v>
      </c>
      <c r="XBU206" s="506" t="s">
        <v>345</v>
      </c>
      <c r="XBV206" s="506" t="s">
        <v>345</v>
      </c>
      <c r="XBW206" s="506" t="s">
        <v>345</v>
      </c>
      <c r="XBX206" s="506" t="s">
        <v>345</v>
      </c>
      <c r="XBY206" s="506" t="s">
        <v>345</v>
      </c>
      <c r="XBZ206" s="506" t="s">
        <v>345</v>
      </c>
      <c r="XCA206" s="506" t="s">
        <v>345</v>
      </c>
      <c r="XCB206" s="506" t="s">
        <v>345</v>
      </c>
      <c r="XCC206" s="506" t="s">
        <v>345</v>
      </c>
      <c r="XCD206" s="506" t="s">
        <v>345</v>
      </c>
      <c r="XCE206" s="506" t="s">
        <v>345</v>
      </c>
      <c r="XCF206" s="506" t="s">
        <v>345</v>
      </c>
      <c r="XCG206" s="506" t="s">
        <v>345</v>
      </c>
      <c r="XCH206" s="506" t="s">
        <v>345</v>
      </c>
      <c r="XCI206" s="506" t="s">
        <v>345</v>
      </c>
      <c r="XCJ206" s="506" t="s">
        <v>345</v>
      </c>
      <c r="XCK206" s="506" t="s">
        <v>345</v>
      </c>
      <c r="XCL206" s="506" t="s">
        <v>345</v>
      </c>
      <c r="XCM206" s="506" t="s">
        <v>345</v>
      </c>
      <c r="XCN206" s="506" t="s">
        <v>345</v>
      </c>
      <c r="XCO206" s="506" t="s">
        <v>345</v>
      </c>
      <c r="XCP206" s="506" t="s">
        <v>345</v>
      </c>
      <c r="XCQ206" s="506" t="s">
        <v>345</v>
      </c>
      <c r="XCR206" s="506" t="s">
        <v>345</v>
      </c>
      <c r="XCS206" s="506" t="s">
        <v>345</v>
      </c>
      <c r="XCT206" s="506" t="s">
        <v>345</v>
      </c>
      <c r="XCU206" s="506" t="s">
        <v>345</v>
      </c>
      <c r="XCV206" s="506" t="s">
        <v>345</v>
      </c>
      <c r="XCW206" s="506" t="s">
        <v>345</v>
      </c>
      <c r="XCX206" s="506" t="s">
        <v>345</v>
      </c>
      <c r="XCY206" s="506" t="s">
        <v>345</v>
      </c>
      <c r="XCZ206" s="506" t="s">
        <v>345</v>
      </c>
      <c r="XDA206" s="506" t="s">
        <v>345</v>
      </c>
      <c r="XDB206" s="506" t="s">
        <v>345</v>
      </c>
      <c r="XDC206" s="506" t="s">
        <v>345</v>
      </c>
      <c r="XDD206" s="506" t="s">
        <v>345</v>
      </c>
      <c r="XDE206" s="506" t="s">
        <v>345</v>
      </c>
      <c r="XDF206" s="506" t="s">
        <v>345</v>
      </c>
      <c r="XDG206" s="506" t="s">
        <v>345</v>
      </c>
      <c r="XDH206" s="506" t="s">
        <v>345</v>
      </c>
      <c r="XDI206" s="506" t="s">
        <v>345</v>
      </c>
      <c r="XDJ206" s="506" t="s">
        <v>345</v>
      </c>
      <c r="XDK206" s="506" t="s">
        <v>345</v>
      </c>
      <c r="XDL206" s="506" t="s">
        <v>345</v>
      </c>
      <c r="XDM206" s="506" t="s">
        <v>345</v>
      </c>
      <c r="XDN206" s="506" t="s">
        <v>345</v>
      </c>
      <c r="XDO206" s="506" t="s">
        <v>345</v>
      </c>
      <c r="XDP206" s="506" t="s">
        <v>345</v>
      </c>
      <c r="XDQ206" s="506" t="s">
        <v>345</v>
      </c>
      <c r="XDR206" s="506" t="s">
        <v>345</v>
      </c>
      <c r="XDS206" s="506" t="s">
        <v>345</v>
      </c>
      <c r="XDT206" s="506" t="s">
        <v>345</v>
      </c>
      <c r="XDU206" s="506" t="s">
        <v>345</v>
      </c>
      <c r="XDV206" s="506" t="s">
        <v>345</v>
      </c>
      <c r="XDW206" s="506" t="s">
        <v>345</v>
      </c>
      <c r="XDX206" s="506" t="s">
        <v>345</v>
      </c>
      <c r="XDY206" s="506" t="s">
        <v>345</v>
      </c>
      <c r="XDZ206" s="506" t="s">
        <v>345</v>
      </c>
      <c r="XEA206" s="506" t="s">
        <v>345</v>
      </c>
      <c r="XEB206" s="506" t="s">
        <v>345</v>
      </c>
      <c r="XEC206" s="506" t="s">
        <v>345</v>
      </c>
      <c r="XED206" s="506" t="s">
        <v>345</v>
      </c>
      <c r="XEE206" s="506" t="s">
        <v>345</v>
      </c>
      <c r="XEF206" s="506" t="s">
        <v>345</v>
      </c>
      <c r="XEG206" s="506" t="s">
        <v>345</v>
      </c>
      <c r="XEH206" s="506" t="s">
        <v>345</v>
      </c>
      <c r="XEI206" s="506" t="s">
        <v>345</v>
      </c>
      <c r="XEJ206" s="506" t="s">
        <v>345</v>
      </c>
      <c r="XEK206" s="506" t="s">
        <v>345</v>
      </c>
      <c r="XEL206" s="506" t="s">
        <v>345</v>
      </c>
      <c r="XEM206" s="506" t="s">
        <v>345</v>
      </c>
      <c r="XEN206" s="506" t="s">
        <v>345</v>
      </c>
      <c r="XEO206" s="506" t="s">
        <v>345</v>
      </c>
      <c r="XEP206" s="506" t="s">
        <v>345</v>
      </c>
      <c r="XEQ206" s="506" t="s">
        <v>345</v>
      </c>
      <c r="XER206" s="506" t="s">
        <v>345</v>
      </c>
      <c r="XES206" s="506" t="s">
        <v>345</v>
      </c>
      <c r="XET206" s="506" t="s">
        <v>345</v>
      </c>
      <c r="XEU206" s="506" t="s">
        <v>345</v>
      </c>
      <c r="XEV206" s="506" t="s">
        <v>345</v>
      </c>
      <c r="XEW206" s="506" t="s">
        <v>345</v>
      </c>
      <c r="XEX206" s="506" t="s">
        <v>345</v>
      </c>
      <c r="XEY206" s="506" t="s">
        <v>345</v>
      </c>
      <c r="XEZ206" s="506" t="s">
        <v>345</v>
      </c>
      <c r="XFA206" s="506" t="s">
        <v>345</v>
      </c>
      <c r="XFB206" s="506" t="s">
        <v>345</v>
      </c>
      <c r="XFC206" s="506" t="s">
        <v>345</v>
      </c>
      <c r="XFD206" s="506" t="s">
        <v>345</v>
      </c>
    </row>
    <row r="207" spans="1:16384" s="506" customFormat="1" ht="20.100000000000001" customHeight="1">
      <c r="A207" s="550" t="s">
        <v>1263</v>
      </c>
      <c r="B207" s="498" t="s">
        <v>1411</v>
      </c>
      <c r="C207" s="499" t="s">
        <v>10</v>
      </c>
      <c r="D207" s="577" t="s">
        <v>1371</v>
      </c>
      <c r="E207" s="501">
        <v>0</v>
      </c>
      <c r="F207" s="502">
        <v>0</v>
      </c>
      <c r="G207" s="502">
        <v>0</v>
      </c>
      <c r="H207" s="502">
        <v>0</v>
      </c>
      <c r="I207" s="502">
        <v>0</v>
      </c>
      <c r="J207" s="503">
        <v>0</v>
      </c>
      <c r="K207" s="504">
        <v>0</v>
      </c>
      <c r="L207" s="501">
        <v>0</v>
      </c>
      <c r="M207" s="502">
        <v>0</v>
      </c>
      <c r="N207" s="502">
        <v>0</v>
      </c>
      <c r="O207" s="502">
        <v>0</v>
      </c>
      <c r="P207" s="502">
        <v>0</v>
      </c>
      <c r="Q207" s="503">
        <v>0</v>
      </c>
      <c r="R207" s="504">
        <v>0</v>
      </c>
      <c r="S207" s="525" t="e">
        <f>((R207/K207)-1)*100</f>
        <v>#DIV/0!</v>
      </c>
      <c r="T207" s="526"/>
      <c r="DJ207" s="506" t="s">
        <v>1263</v>
      </c>
      <c r="DK207" s="506" t="s">
        <v>1263</v>
      </c>
      <c r="DL207" s="506" t="s">
        <v>1263</v>
      </c>
      <c r="DM207" s="506" t="s">
        <v>1263</v>
      </c>
      <c r="DN207" s="506" t="s">
        <v>1263</v>
      </c>
      <c r="DO207" s="506" t="s">
        <v>1263</v>
      </c>
      <c r="DP207" s="506" t="s">
        <v>1263</v>
      </c>
      <c r="DQ207" s="506" t="s">
        <v>1263</v>
      </c>
      <c r="DR207" s="506" t="s">
        <v>1263</v>
      </c>
      <c r="DS207" s="506" t="s">
        <v>1263</v>
      </c>
      <c r="DT207" s="506" t="s">
        <v>1263</v>
      </c>
      <c r="DU207" s="506" t="s">
        <v>1263</v>
      </c>
      <c r="DV207" s="506" t="s">
        <v>1263</v>
      </c>
      <c r="DW207" s="506" t="s">
        <v>1263</v>
      </c>
      <c r="DX207" s="506" t="s">
        <v>1263</v>
      </c>
      <c r="DY207" s="506" t="s">
        <v>1263</v>
      </c>
      <c r="DZ207" s="506" t="s">
        <v>1263</v>
      </c>
      <c r="EA207" s="506" t="s">
        <v>1263</v>
      </c>
      <c r="EB207" s="506" t="s">
        <v>1263</v>
      </c>
      <c r="EC207" s="506" t="s">
        <v>1263</v>
      </c>
      <c r="ED207" s="506" t="s">
        <v>1263</v>
      </c>
      <c r="EE207" s="506" t="s">
        <v>1263</v>
      </c>
      <c r="EF207" s="506" t="s">
        <v>1263</v>
      </c>
      <c r="EG207" s="506" t="s">
        <v>1263</v>
      </c>
      <c r="EH207" s="506" t="s">
        <v>1263</v>
      </c>
      <c r="EI207" s="506" t="s">
        <v>1263</v>
      </c>
      <c r="EJ207" s="506" t="s">
        <v>1263</v>
      </c>
      <c r="EK207" s="506" t="s">
        <v>1263</v>
      </c>
      <c r="EL207" s="506" t="s">
        <v>1263</v>
      </c>
      <c r="EM207" s="506" t="s">
        <v>1263</v>
      </c>
      <c r="EN207" s="506" t="s">
        <v>1263</v>
      </c>
      <c r="EO207" s="506" t="s">
        <v>1263</v>
      </c>
      <c r="EP207" s="506" t="s">
        <v>1263</v>
      </c>
      <c r="EQ207" s="506" t="s">
        <v>1263</v>
      </c>
      <c r="ER207" s="506" t="s">
        <v>1263</v>
      </c>
      <c r="ES207" s="506" t="s">
        <v>1263</v>
      </c>
      <c r="ET207" s="506" t="s">
        <v>1263</v>
      </c>
      <c r="EU207" s="506" t="s">
        <v>1263</v>
      </c>
      <c r="EV207" s="506" t="s">
        <v>1263</v>
      </c>
      <c r="EW207" s="506" t="s">
        <v>1263</v>
      </c>
      <c r="EX207" s="506" t="s">
        <v>1263</v>
      </c>
      <c r="EY207" s="506" t="s">
        <v>1263</v>
      </c>
      <c r="EZ207" s="506" t="s">
        <v>1263</v>
      </c>
      <c r="FA207" s="506" t="s">
        <v>1263</v>
      </c>
      <c r="FB207" s="506" t="s">
        <v>1263</v>
      </c>
      <c r="FC207" s="506" t="s">
        <v>1263</v>
      </c>
      <c r="FD207" s="506" t="s">
        <v>1263</v>
      </c>
      <c r="FE207" s="506" t="s">
        <v>1263</v>
      </c>
      <c r="FF207" s="506" t="s">
        <v>1263</v>
      </c>
      <c r="FG207" s="506" t="s">
        <v>1263</v>
      </c>
      <c r="FH207" s="506" t="s">
        <v>1263</v>
      </c>
      <c r="FI207" s="506" t="s">
        <v>1263</v>
      </c>
      <c r="FJ207" s="506" t="s">
        <v>1263</v>
      </c>
      <c r="FK207" s="506" t="s">
        <v>1263</v>
      </c>
      <c r="FL207" s="506" t="s">
        <v>1263</v>
      </c>
      <c r="FM207" s="506" t="s">
        <v>1263</v>
      </c>
      <c r="FN207" s="506" t="s">
        <v>1263</v>
      </c>
      <c r="FO207" s="506" t="s">
        <v>1263</v>
      </c>
      <c r="FP207" s="506" t="s">
        <v>1263</v>
      </c>
      <c r="FQ207" s="506" t="s">
        <v>1263</v>
      </c>
      <c r="FR207" s="506" t="s">
        <v>1263</v>
      </c>
      <c r="FS207" s="506" t="s">
        <v>1263</v>
      </c>
      <c r="FT207" s="506" t="s">
        <v>1263</v>
      </c>
      <c r="FU207" s="506" t="s">
        <v>1263</v>
      </c>
      <c r="FV207" s="506" t="s">
        <v>1263</v>
      </c>
      <c r="FW207" s="506" t="s">
        <v>1263</v>
      </c>
      <c r="FX207" s="506" t="s">
        <v>1263</v>
      </c>
      <c r="FY207" s="506" t="s">
        <v>1263</v>
      </c>
      <c r="FZ207" s="506" t="s">
        <v>1263</v>
      </c>
      <c r="GA207" s="506" t="s">
        <v>1263</v>
      </c>
      <c r="GB207" s="506" t="s">
        <v>1263</v>
      </c>
      <c r="GC207" s="506" t="s">
        <v>1263</v>
      </c>
      <c r="GD207" s="506" t="s">
        <v>1263</v>
      </c>
      <c r="GE207" s="506" t="s">
        <v>1263</v>
      </c>
      <c r="GF207" s="506" t="s">
        <v>1263</v>
      </c>
      <c r="GG207" s="506" t="s">
        <v>1263</v>
      </c>
      <c r="GH207" s="506" t="s">
        <v>1263</v>
      </c>
      <c r="GI207" s="506" t="s">
        <v>1263</v>
      </c>
      <c r="GJ207" s="506" t="s">
        <v>1263</v>
      </c>
      <c r="GK207" s="506" t="s">
        <v>1263</v>
      </c>
      <c r="GL207" s="506" t="s">
        <v>1263</v>
      </c>
      <c r="GM207" s="506" t="s">
        <v>1263</v>
      </c>
      <c r="GN207" s="506" t="s">
        <v>1263</v>
      </c>
      <c r="GO207" s="506" t="s">
        <v>1263</v>
      </c>
      <c r="GP207" s="506" t="s">
        <v>1263</v>
      </c>
      <c r="GQ207" s="506" t="s">
        <v>1263</v>
      </c>
      <c r="GR207" s="506" t="s">
        <v>1263</v>
      </c>
      <c r="GS207" s="506" t="s">
        <v>1263</v>
      </c>
      <c r="GT207" s="506" t="s">
        <v>1263</v>
      </c>
      <c r="GU207" s="506" t="s">
        <v>1263</v>
      </c>
      <c r="GV207" s="506" t="s">
        <v>1263</v>
      </c>
      <c r="GW207" s="506" t="s">
        <v>1263</v>
      </c>
      <c r="GX207" s="506" t="s">
        <v>1263</v>
      </c>
      <c r="GY207" s="506" t="s">
        <v>1263</v>
      </c>
      <c r="GZ207" s="506" t="s">
        <v>1263</v>
      </c>
      <c r="HA207" s="506" t="s">
        <v>1263</v>
      </c>
      <c r="HB207" s="506" t="s">
        <v>1263</v>
      </c>
      <c r="HC207" s="506" t="s">
        <v>1263</v>
      </c>
      <c r="HD207" s="506" t="s">
        <v>1263</v>
      </c>
      <c r="HE207" s="506" t="s">
        <v>1263</v>
      </c>
      <c r="HF207" s="506" t="s">
        <v>1263</v>
      </c>
      <c r="HG207" s="506" t="s">
        <v>1263</v>
      </c>
      <c r="HH207" s="506" t="s">
        <v>1263</v>
      </c>
      <c r="HI207" s="506" t="s">
        <v>1263</v>
      </c>
      <c r="HJ207" s="506" t="s">
        <v>1263</v>
      </c>
      <c r="HK207" s="506" t="s">
        <v>1263</v>
      </c>
      <c r="HL207" s="506" t="s">
        <v>1263</v>
      </c>
      <c r="HM207" s="506" t="s">
        <v>1263</v>
      </c>
      <c r="HN207" s="506" t="s">
        <v>1263</v>
      </c>
      <c r="HO207" s="506" t="s">
        <v>1263</v>
      </c>
      <c r="HP207" s="506" t="s">
        <v>1263</v>
      </c>
      <c r="HQ207" s="506" t="s">
        <v>1263</v>
      </c>
      <c r="HR207" s="506" t="s">
        <v>1263</v>
      </c>
      <c r="HS207" s="506" t="s">
        <v>1263</v>
      </c>
      <c r="HT207" s="506" t="s">
        <v>1263</v>
      </c>
      <c r="HU207" s="506" t="s">
        <v>1263</v>
      </c>
      <c r="HV207" s="506" t="s">
        <v>1263</v>
      </c>
      <c r="HW207" s="506" t="s">
        <v>1263</v>
      </c>
      <c r="HX207" s="506" t="s">
        <v>1263</v>
      </c>
      <c r="HY207" s="506" t="s">
        <v>1263</v>
      </c>
      <c r="HZ207" s="506" t="s">
        <v>1263</v>
      </c>
      <c r="IA207" s="506" t="s">
        <v>1263</v>
      </c>
      <c r="IB207" s="506" t="s">
        <v>1263</v>
      </c>
      <c r="IC207" s="506" t="s">
        <v>1263</v>
      </c>
      <c r="ID207" s="506" t="s">
        <v>1263</v>
      </c>
      <c r="IE207" s="506" t="s">
        <v>1263</v>
      </c>
      <c r="IF207" s="506" t="s">
        <v>1263</v>
      </c>
      <c r="IG207" s="506" t="s">
        <v>1263</v>
      </c>
      <c r="IH207" s="506" t="s">
        <v>1263</v>
      </c>
      <c r="II207" s="506" t="s">
        <v>1263</v>
      </c>
      <c r="IJ207" s="506" t="s">
        <v>1263</v>
      </c>
      <c r="IK207" s="506" t="s">
        <v>1263</v>
      </c>
      <c r="IL207" s="506" t="s">
        <v>1263</v>
      </c>
      <c r="IM207" s="506" t="s">
        <v>1263</v>
      </c>
      <c r="IN207" s="506" t="s">
        <v>1263</v>
      </c>
      <c r="IO207" s="506" t="s">
        <v>1263</v>
      </c>
      <c r="IP207" s="506" t="s">
        <v>1263</v>
      </c>
      <c r="IQ207" s="506" t="s">
        <v>1263</v>
      </c>
      <c r="IR207" s="506" t="s">
        <v>1263</v>
      </c>
      <c r="IS207" s="506" t="s">
        <v>1263</v>
      </c>
      <c r="IT207" s="506" t="s">
        <v>1263</v>
      </c>
      <c r="IU207" s="506" t="s">
        <v>1263</v>
      </c>
      <c r="IV207" s="506" t="s">
        <v>1263</v>
      </c>
      <c r="IW207" s="506" t="s">
        <v>1263</v>
      </c>
      <c r="IX207" s="506" t="s">
        <v>1263</v>
      </c>
      <c r="IY207" s="506" t="s">
        <v>1263</v>
      </c>
      <c r="IZ207" s="506" t="s">
        <v>1263</v>
      </c>
      <c r="JA207" s="506" t="s">
        <v>1263</v>
      </c>
      <c r="JB207" s="506" t="s">
        <v>1263</v>
      </c>
      <c r="JC207" s="506" t="s">
        <v>1263</v>
      </c>
      <c r="JD207" s="506" t="s">
        <v>1263</v>
      </c>
      <c r="JE207" s="506" t="s">
        <v>1263</v>
      </c>
      <c r="JF207" s="506" t="s">
        <v>1263</v>
      </c>
      <c r="JG207" s="506" t="s">
        <v>1263</v>
      </c>
      <c r="JH207" s="506" t="s">
        <v>1263</v>
      </c>
      <c r="JI207" s="506" t="s">
        <v>1263</v>
      </c>
      <c r="JJ207" s="506" t="s">
        <v>1263</v>
      </c>
      <c r="JK207" s="506" t="s">
        <v>1263</v>
      </c>
      <c r="JL207" s="506" t="s">
        <v>1263</v>
      </c>
      <c r="JM207" s="506" t="s">
        <v>1263</v>
      </c>
      <c r="JN207" s="506" t="s">
        <v>1263</v>
      </c>
      <c r="JO207" s="506" t="s">
        <v>1263</v>
      </c>
      <c r="JP207" s="506" t="s">
        <v>1263</v>
      </c>
      <c r="JQ207" s="506" t="s">
        <v>1263</v>
      </c>
      <c r="JR207" s="506" t="s">
        <v>1263</v>
      </c>
      <c r="JS207" s="506" t="s">
        <v>1263</v>
      </c>
      <c r="JT207" s="506" t="s">
        <v>1263</v>
      </c>
      <c r="JU207" s="506" t="s">
        <v>1263</v>
      </c>
      <c r="JV207" s="506" t="s">
        <v>1263</v>
      </c>
      <c r="JW207" s="506" t="s">
        <v>1263</v>
      </c>
      <c r="JX207" s="506" t="s">
        <v>1263</v>
      </c>
      <c r="JY207" s="506" t="s">
        <v>1263</v>
      </c>
      <c r="JZ207" s="506" t="s">
        <v>1263</v>
      </c>
      <c r="KA207" s="506" t="s">
        <v>1263</v>
      </c>
      <c r="KB207" s="506" t="s">
        <v>1263</v>
      </c>
      <c r="KC207" s="506" t="s">
        <v>1263</v>
      </c>
      <c r="KD207" s="506" t="s">
        <v>1263</v>
      </c>
      <c r="KE207" s="506" t="s">
        <v>1263</v>
      </c>
      <c r="KF207" s="506" t="s">
        <v>1263</v>
      </c>
      <c r="KG207" s="506" t="s">
        <v>1263</v>
      </c>
      <c r="KH207" s="506" t="s">
        <v>1263</v>
      </c>
      <c r="KI207" s="506" t="s">
        <v>1263</v>
      </c>
      <c r="KJ207" s="506" t="s">
        <v>1263</v>
      </c>
      <c r="KK207" s="506" t="s">
        <v>1263</v>
      </c>
      <c r="KL207" s="506" t="s">
        <v>1263</v>
      </c>
      <c r="KM207" s="506" t="s">
        <v>1263</v>
      </c>
      <c r="KN207" s="506" t="s">
        <v>1263</v>
      </c>
      <c r="KO207" s="506" t="s">
        <v>1263</v>
      </c>
      <c r="KP207" s="506" t="s">
        <v>1263</v>
      </c>
      <c r="KQ207" s="506" t="s">
        <v>1263</v>
      </c>
      <c r="KR207" s="506" t="s">
        <v>1263</v>
      </c>
      <c r="KS207" s="506" t="s">
        <v>1263</v>
      </c>
      <c r="KT207" s="506" t="s">
        <v>1263</v>
      </c>
      <c r="KU207" s="506" t="s">
        <v>1263</v>
      </c>
      <c r="KV207" s="506" t="s">
        <v>1263</v>
      </c>
      <c r="KW207" s="506" t="s">
        <v>1263</v>
      </c>
      <c r="KX207" s="506" t="s">
        <v>1263</v>
      </c>
      <c r="KY207" s="506" t="s">
        <v>1263</v>
      </c>
      <c r="KZ207" s="506" t="s">
        <v>1263</v>
      </c>
      <c r="LA207" s="506" t="s">
        <v>1263</v>
      </c>
      <c r="LB207" s="506" t="s">
        <v>1263</v>
      </c>
      <c r="LC207" s="506" t="s">
        <v>1263</v>
      </c>
      <c r="LD207" s="506" t="s">
        <v>1263</v>
      </c>
      <c r="LE207" s="506" t="s">
        <v>1263</v>
      </c>
      <c r="LF207" s="506" t="s">
        <v>1263</v>
      </c>
      <c r="LG207" s="506" t="s">
        <v>1263</v>
      </c>
      <c r="LH207" s="506" t="s">
        <v>1263</v>
      </c>
      <c r="LI207" s="506" t="s">
        <v>1263</v>
      </c>
      <c r="LJ207" s="506" t="s">
        <v>1263</v>
      </c>
      <c r="LK207" s="506" t="s">
        <v>1263</v>
      </c>
      <c r="LL207" s="506" t="s">
        <v>1263</v>
      </c>
      <c r="LM207" s="506" t="s">
        <v>1263</v>
      </c>
      <c r="LN207" s="506" t="s">
        <v>1263</v>
      </c>
      <c r="LO207" s="506" t="s">
        <v>1263</v>
      </c>
      <c r="LP207" s="506" t="s">
        <v>1263</v>
      </c>
      <c r="LQ207" s="506" t="s">
        <v>1263</v>
      </c>
      <c r="LR207" s="506" t="s">
        <v>1263</v>
      </c>
      <c r="LS207" s="506" t="s">
        <v>1263</v>
      </c>
      <c r="LT207" s="506" t="s">
        <v>1263</v>
      </c>
      <c r="LU207" s="506" t="s">
        <v>1263</v>
      </c>
      <c r="LV207" s="506" t="s">
        <v>1263</v>
      </c>
      <c r="LW207" s="506" t="s">
        <v>1263</v>
      </c>
      <c r="LX207" s="506" t="s">
        <v>1263</v>
      </c>
      <c r="LY207" s="506" t="s">
        <v>1263</v>
      </c>
      <c r="LZ207" s="506" t="s">
        <v>1263</v>
      </c>
      <c r="MA207" s="506" t="s">
        <v>1263</v>
      </c>
      <c r="MB207" s="506" t="s">
        <v>1263</v>
      </c>
      <c r="MC207" s="506" t="s">
        <v>1263</v>
      </c>
      <c r="MD207" s="506" t="s">
        <v>1263</v>
      </c>
      <c r="ME207" s="506" t="s">
        <v>1263</v>
      </c>
      <c r="MF207" s="506" t="s">
        <v>1263</v>
      </c>
      <c r="MG207" s="506" t="s">
        <v>1263</v>
      </c>
      <c r="MH207" s="506" t="s">
        <v>1263</v>
      </c>
      <c r="MI207" s="506" t="s">
        <v>1263</v>
      </c>
      <c r="MJ207" s="506" t="s">
        <v>1263</v>
      </c>
      <c r="MK207" s="506" t="s">
        <v>1263</v>
      </c>
      <c r="ML207" s="506" t="s">
        <v>1263</v>
      </c>
      <c r="MM207" s="506" t="s">
        <v>1263</v>
      </c>
      <c r="MN207" s="506" t="s">
        <v>1263</v>
      </c>
      <c r="MO207" s="506" t="s">
        <v>1263</v>
      </c>
      <c r="MP207" s="506" t="s">
        <v>1263</v>
      </c>
      <c r="MQ207" s="506" t="s">
        <v>1263</v>
      </c>
      <c r="MR207" s="506" t="s">
        <v>1263</v>
      </c>
      <c r="MS207" s="506" t="s">
        <v>1263</v>
      </c>
      <c r="MT207" s="506" t="s">
        <v>1263</v>
      </c>
      <c r="MU207" s="506" t="s">
        <v>1263</v>
      </c>
      <c r="MV207" s="506" t="s">
        <v>1263</v>
      </c>
      <c r="MW207" s="506" t="s">
        <v>1263</v>
      </c>
      <c r="MX207" s="506" t="s">
        <v>1263</v>
      </c>
      <c r="MY207" s="506" t="s">
        <v>1263</v>
      </c>
      <c r="MZ207" s="506" t="s">
        <v>1263</v>
      </c>
      <c r="NA207" s="506" t="s">
        <v>1263</v>
      </c>
      <c r="NB207" s="506" t="s">
        <v>1263</v>
      </c>
      <c r="NC207" s="506" t="s">
        <v>1263</v>
      </c>
      <c r="ND207" s="506" t="s">
        <v>1263</v>
      </c>
      <c r="NE207" s="506" t="s">
        <v>1263</v>
      </c>
      <c r="NF207" s="506" t="s">
        <v>1263</v>
      </c>
      <c r="NG207" s="506" t="s">
        <v>1263</v>
      </c>
      <c r="NH207" s="506" t="s">
        <v>1263</v>
      </c>
      <c r="NI207" s="506" t="s">
        <v>1263</v>
      </c>
      <c r="NJ207" s="506" t="s">
        <v>1263</v>
      </c>
      <c r="NK207" s="506" t="s">
        <v>1263</v>
      </c>
      <c r="NL207" s="506" t="s">
        <v>1263</v>
      </c>
      <c r="NM207" s="506" t="s">
        <v>1263</v>
      </c>
      <c r="NN207" s="506" t="s">
        <v>1263</v>
      </c>
      <c r="NO207" s="506" t="s">
        <v>1263</v>
      </c>
      <c r="NP207" s="506" t="s">
        <v>1263</v>
      </c>
      <c r="NQ207" s="506" t="s">
        <v>1263</v>
      </c>
      <c r="NR207" s="506" t="s">
        <v>1263</v>
      </c>
      <c r="NS207" s="506" t="s">
        <v>1263</v>
      </c>
      <c r="NT207" s="506" t="s">
        <v>1263</v>
      </c>
      <c r="NU207" s="506" t="s">
        <v>1263</v>
      </c>
      <c r="NV207" s="506" t="s">
        <v>1263</v>
      </c>
      <c r="NW207" s="506" t="s">
        <v>1263</v>
      </c>
      <c r="NX207" s="506" t="s">
        <v>1263</v>
      </c>
      <c r="NY207" s="506" t="s">
        <v>1263</v>
      </c>
      <c r="NZ207" s="506" t="s">
        <v>1263</v>
      </c>
      <c r="OA207" s="506" t="s">
        <v>1263</v>
      </c>
      <c r="OB207" s="506" t="s">
        <v>1263</v>
      </c>
      <c r="OC207" s="506" t="s">
        <v>1263</v>
      </c>
      <c r="OD207" s="506" t="s">
        <v>1263</v>
      </c>
      <c r="OE207" s="506" t="s">
        <v>1263</v>
      </c>
      <c r="OF207" s="506" t="s">
        <v>1263</v>
      </c>
      <c r="OG207" s="506" t="s">
        <v>1263</v>
      </c>
      <c r="OH207" s="506" t="s">
        <v>1263</v>
      </c>
      <c r="OI207" s="506" t="s">
        <v>1263</v>
      </c>
      <c r="OJ207" s="506" t="s">
        <v>1263</v>
      </c>
      <c r="OK207" s="506" t="s">
        <v>1263</v>
      </c>
      <c r="OL207" s="506" t="s">
        <v>1263</v>
      </c>
      <c r="OM207" s="506" t="s">
        <v>1263</v>
      </c>
      <c r="ON207" s="506" t="s">
        <v>1263</v>
      </c>
      <c r="OO207" s="506" t="s">
        <v>1263</v>
      </c>
      <c r="OP207" s="506" t="s">
        <v>1263</v>
      </c>
      <c r="OQ207" s="506" t="s">
        <v>1263</v>
      </c>
      <c r="OR207" s="506" t="s">
        <v>1263</v>
      </c>
      <c r="OS207" s="506" t="s">
        <v>1263</v>
      </c>
      <c r="OT207" s="506" t="s">
        <v>1263</v>
      </c>
      <c r="OU207" s="506" t="s">
        <v>1263</v>
      </c>
      <c r="OV207" s="506" t="s">
        <v>1263</v>
      </c>
      <c r="OW207" s="506" t="s">
        <v>1263</v>
      </c>
      <c r="OX207" s="506" t="s">
        <v>1263</v>
      </c>
      <c r="OY207" s="506" t="s">
        <v>1263</v>
      </c>
      <c r="OZ207" s="506" t="s">
        <v>1263</v>
      </c>
      <c r="PA207" s="506" t="s">
        <v>1263</v>
      </c>
      <c r="PB207" s="506" t="s">
        <v>1263</v>
      </c>
      <c r="PC207" s="506" t="s">
        <v>1263</v>
      </c>
      <c r="PD207" s="506" t="s">
        <v>1263</v>
      </c>
      <c r="PE207" s="506" t="s">
        <v>1263</v>
      </c>
      <c r="PF207" s="506" t="s">
        <v>1263</v>
      </c>
      <c r="PG207" s="506" t="s">
        <v>1263</v>
      </c>
      <c r="PH207" s="506" t="s">
        <v>1263</v>
      </c>
      <c r="PI207" s="506" t="s">
        <v>1263</v>
      </c>
      <c r="PJ207" s="506" t="s">
        <v>1263</v>
      </c>
      <c r="PK207" s="506" t="s">
        <v>1263</v>
      </c>
      <c r="PL207" s="506" t="s">
        <v>1263</v>
      </c>
      <c r="PM207" s="506" t="s">
        <v>1263</v>
      </c>
      <c r="PN207" s="506" t="s">
        <v>1263</v>
      </c>
      <c r="PO207" s="506" t="s">
        <v>1263</v>
      </c>
      <c r="PP207" s="506" t="s">
        <v>1263</v>
      </c>
      <c r="PQ207" s="506" t="s">
        <v>1263</v>
      </c>
      <c r="PR207" s="506" t="s">
        <v>1263</v>
      </c>
      <c r="PS207" s="506" t="s">
        <v>1263</v>
      </c>
      <c r="PT207" s="506" t="s">
        <v>1263</v>
      </c>
      <c r="PU207" s="506" t="s">
        <v>1263</v>
      </c>
      <c r="PV207" s="506" t="s">
        <v>1263</v>
      </c>
      <c r="PW207" s="506" t="s">
        <v>1263</v>
      </c>
      <c r="PX207" s="506" t="s">
        <v>1263</v>
      </c>
      <c r="PY207" s="506" t="s">
        <v>1263</v>
      </c>
      <c r="PZ207" s="506" t="s">
        <v>1263</v>
      </c>
      <c r="QA207" s="506" t="s">
        <v>1263</v>
      </c>
      <c r="QB207" s="506" t="s">
        <v>1263</v>
      </c>
      <c r="QC207" s="506" t="s">
        <v>1263</v>
      </c>
      <c r="QD207" s="506" t="s">
        <v>1263</v>
      </c>
      <c r="QE207" s="506" t="s">
        <v>1263</v>
      </c>
      <c r="QF207" s="506" t="s">
        <v>1263</v>
      </c>
      <c r="QG207" s="506" t="s">
        <v>1263</v>
      </c>
      <c r="QH207" s="506" t="s">
        <v>1263</v>
      </c>
      <c r="QI207" s="506" t="s">
        <v>1263</v>
      </c>
      <c r="QJ207" s="506" t="s">
        <v>1263</v>
      </c>
      <c r="QK207" s="506" t="s">
        <v>1263</v>
      </c>
      <c r="QL207" s="506" t="s">
        <v>1263</v>
      </c>
      <c r="QM207" s="506" t="s">
        <v>1263</v>
      </c>
      <c r="QN207" s="506" t="s">
        <v>1263</v>
      </c>
      <c r="QO207" s="506" t="s">
        <v>1263</v>
      </c>
      <c r="QP207" s="506" t="s">
        <v>1263</v>
      </c>
      <c r="QQ207" s="506" t="s">
        <v>1263</v>
      </c>
      <c r="QR207" s="506" t="s">
        <v>1263</v>
      </c>
      <c r="QS207" s="506" t="s">
        <v>1263</v>
      </c>
      <c r="QT207" s="506" t="s">
        <v>1263</v>
      </c>
      <c r="QU207" s="506" t="s">
        <v>1263</v>
      </c>
      <c r="QV207" s="506" t="s">
        <v>1263</v>
      </c>
      <c r="QW207" s="506" t="s">
        <v>1263</v>
      </c>
      <c r="QX207" s="506" t="s">
        <v>1263</v>
      </c>
      <c r="QY207" s="506" t="s">
        <v>1263</v>
      </c>
      <c r="QZ207" s="506" t="s">
        <v>1263</v>
      </c>
      <c r="RA207" s="506" t="s">
        <v>1263</v>
      </c>
      <c r="RB207" s="506" t="s">
        <v>1263</v>
      </c>
      <c r="RC207" s="506" t="s">
        <v>1263</v>
      </c>
      <c r="RD207" s="506" t="s">
        <v>1263</v>
      </c>
      <c r="RE207" s="506" t="s">
        <v>1263</v>
      </c>
      <c r="RF207" s="506" t="s">
        <v>1263</v>
      </c>
      <c r="RG207" s="506" t="s">
        <v>1263</v>
      </c>
      <c r="RH207" s="506" t="s">
        <v>1263</v>
      </c>
      <c r="RI207" s="506" t="s">
        <v>1263</v>
      </c>
      <c r="RJ207" s="506" t="s">
        <v>1263</v>
      </c>
      <c r="RK207" s="506" t="s">
        <v>1263</v>
      </c>
      <c r="RL207" s="506" t="s">
        <v>1263</v>
      </c>
      <c r="RM207" s="506" t="s">
        <v>1263</v>
      </c>
      <c r="RN207" s="506" t="s">
        <v>1263</v>
      </c>
      <c r="RO207" s="506" t="s">
        <v>1263</v>
      </c>
      <c r="RP207" s="506" t="s">
        <v>1263</v>
      </c>
      <c r="RQ207" s="506" t="s">
        <v>1263</v>
      </c>
      <c r="RR207" s="506" t="s">
        <v>1263</v>
      </c>
      <c r="RS207" s="506" t="s">
        <v>1263</v>
      </c>
      <c r="RT207" s="506" t="s">
        <v>1263</v>
      </c>
      <c r="RU207" s="506" t="s">
        <v>1263</v>
      </c>
      <c r="RV207" s="506" t="s">
        <v>1263</v>
      </c>
      <c r="RW207" s="506" t="s">
        <v>1263</v>
      </c>
      <c r="RX207" s="506" t="s">
        <v>1263</v>
      </c>
      <c r="RY207" s="506" t="s">
        <v>1263</v>
      </c>
      <c r="RZ207" s="506" t="s">
        <v>1263</v>
      </c>
      <c r="SA207" s="506" t="s">
        <v>1263</v>
      </c>
      <c r="SB207" s="506" t="s">
        <v>1263</v>
      </c>
      <c r="SC207" s="506" t="s">
        <v>1263</v>
      </c>
      <c r="SD207" s="506" t="s">
        <v>1263</v>
      </c>
      <c r="SE207" s="506" t="s">
        <v>1263</v>
      </c>
      <c r="SF207" s="506" t="s">
        <v>1263</v>
      </c>
      <c r="SG207" s="506" t="s">
        <v>1263</v>
      </c>
      <c r="SH207" s="506" t="s">
        <v>1263</v>
      </c>
      <c r="SI207" s="506" t="s">
        <v>1263</v>
      </c>
      <c r="SJ207" s="506" t="s">
        <v>1263</v>
      </c>
      <c r="SK207" s="506" t="s">
        <v>1263</v>
      </c>
      <c r="SL207" s="506" t="s">
        <v>1263</v>
      </c>
      <c r="SM207" s="506" t="s">
        <v>1263</v>
      </c>
      <c r="SN207" s="506" t="s">
        <v>1263</v>
      </c>
      <c r="SO207" s="506" t="s">
        <v>1263</v>
      </c>
      <c r="SP207" s="506" t="s">
        <v>1263</v>
      </c>
      <c r="SQ207" s="506" t="s">
        <v>1263</v>
      </c>
      <c r="SR207" s="506" t="s">
        <v>1263</v>
      </c>
      <c r="SS207" s="506" t="s">
        <v>1263</v>
      </c>
      <c r="ST207" s="506" t="s">
        <v>1263</v>
      </c>
      <c r="SU207" s="506" t="s">
        <v>1263</v>
      </c>
      <c r="SV207" s="506" t="s">
        <v>1263</v>
      </c>
      <c r="SW207" s="506" t="s">
        <v>1263</v>
      </c>
      <c r="SX207" s="506" t="s">
        <v>1263</v>
      </c>
      <c r="SY207" s="506" t="s">
        <v>1263</v>
      </c>
      <c r="SZ207" s="506" t="s">
        <v>1263</v>
      </c>
      <c r="TA207" s="506" t="s">
        <v>1263</v>
      </c>
      <c r="TB207" s="506" t="s">
        <v>1263</v>
      </c>
      <c r="TC207" s="506" t="s">
        <v>1263</v>
      </c>
      <c r="TD207" s="506" t="s">
        <v>1263</v>
      </c>
      <c r="TE207" s="506" t="s">
        <v>1263</v>
      </c>
      <c r="TF207" s="506" t="s">
        <v>1263</v>
      </c>
      <c r="TG207" s="506" t="s">
        <v>1263</v>
      </c>
      <c r="TH207" s="506" t="s">
        <v>1263</v>
      </c>
      <c r="TI207" s="506" t="s">
        <v>1263</v>
      </c>
      <c r="TJ207" s="506" t="s">
        <v>1263</v>
      </c>
      <c r="TK207" s="506" t="s">
        <v>1263</v>
      </c>
      <c r="TL207" s="506" t="s">
        <v>1263</v>
      </c>
      <c r="TM207" s="506" t="s">
        <v>1263</v>
      </c>
      <c r="TN207" s="506" t="s">
        <v>1263</v>
      </c>
      <c r="TO207" s="506" t="s">
        <v>1263</v>
      </c>
      <c r="TP207" s="506" t="s">
        <v>1263</v>
      </c>
      <c r="TQ207" s="506" t="s">
        <v>1263</v>
      </c>
      <c r="TR207" s="506" t="s">
        <v>1263</v>
      </c>
      <c r="TS207" s="506" t="s">
        <v>1263</v>
      </c>
      <c r="TT207" s="506" t="s">
        <v>1263</v>
      </c>
      <c r="TU207" s="506" t="s">
        <v>1263</v>
      </c>
      <c r="TV207" s="506" t="s">
        <v>1263</v>
      </c>
      <c r="TW207" s="506" t="s">
        <v>1263</v>
      </c>
      <c r="TX207" s="506" t="s">
        <v>1263</v>
      </c>
      <c r="TY207" s="506" t="s">
        <v>1263</v>
      </c>
      <c r="TZ207" s="506" t="s">
        <v>1263</v>
      </c>
      <c r="UA207" s="506" t="s">
        <v>1263</v>
      </c>
      <c r="UB207" s="506" t="s">
        <v>1263</v>
      </c>
      <c r="UC207" s="506" t="s">
        <v>1263</v>
      </c>
      <c r="UD207" s="506" t="s">
        <v>1263</v>
      </c>
      <c r="UE207" s="506" t="s">
        <v>1263</v>
      </c>
      <c r="UF207" s="506" t="s">
        <v>1263</v>
      </c>
      <c r="UG207" s="506" t="s">
        <v>1263</v>
      </c>
      <c r="UH207" s="506" t="s">
        <v>1263</v>
      </c>
      <c r="UI207" s="506" t="s">
        <v>1263</v>
      </c>
      <c r="UJ207" s="506" t="s">
        <v>1263</v>
      </c>
      <c r="UK207" s="506" t="s">
        <v>1263</v>
      </c>
      <c r="UL207" s="506" t="s">
        <v>1263</v>
      </c>
      <c r="UM207" s="506" t="s">
        <v>1263</v>
      </c>
      <c r="UN207" s="506" t="s">
        <v>1263</v>
      </c>
      <c r="UO207" s="506" t="s">
        <v>1263</v>
      </c>
      <c r="UP207" s="506" t="s">
        <v>1263</v>
      </c>
      <c r="UQ207" s="506" t="s">
        <v>1263</v>
      </c>
      <c r="UR207" s="506" t="s">
        <v>1263</v>
      </c>
      <c r="US207" s="506" t="s">
        <v>1263</v>
      </c>
      <c r="UT207" s="506" t="s">
        <v>1263</v>
      </c>
      <c r="UU207" s="506" t="s">
        <v>1263</v>
      </c>
      <c r="UV207" s="506" t="s">
        <v>1263</v>
      </c>
      <c r="UW207" s="506" t="s">
        <v>1263</v>
      </c>
      <c r="UX207" s="506" t="s">
        <v>1263</v>
      </c>
      <c r="UY207" s="506" t="s">
        <v>1263</v>
      </c>
      <c r="UZ207" s="506" t="s">
        <v>1263</v>
      </c>
      <c r="VA207" s="506" t="s">
        <v>1263</v>
      </c>
      <c r="VB207" s="506" t="s">
        <v>1263</v>
      </c>
      <c r="VC207" s="506" t="s">
        <v>1263</v>
      </c>
      <c r="VD207" s="506" t="s">
        <v>1263</v>
      </c>
      <c r="VE207" s="506" t="s">
        <v>1263</v>
      </c>
      <c r="VF207" s="506" t="s">
        <v>1263</v>
      </c>
      <c r="VG207" s="506" t="s">
        <v>1263</v>
      </c>
      <c r="VH207" s="506" t="s">
        <v>1263</v>
      </c>
      <c r="VI207" s="506" t="s">
        <v>1263</v>
      </c>
      <c r="VJ207" s="506" t="s">
        <v>1263</v>
      </c>
      <c r="VK207" s="506" t="s">
        <v>1263</v>
      </c>
      <c r="VL207" s="506" t="s">
        <v>1263</v>
      </c>
      <c r="VM207" s="506" t="s">
        <v>1263</v>
      </c>
      <c r="VN207" s="506" t="s">
        <v>1263</v>
      </c>
      <c r="VO207" s="506" t="s">
        <v>1263</v>
      </c>
      <c r="VP207" s="506" t="s">
        <v>1263</v>
      </c>
      <c r="VQ207" s="506" t="s">
        <v>1263</v>
      </c>
      <c r="VR207" s="506" t="s">
        <v>1263</v>
      </c>
      <c r="VS207" s="506" t="s">
        <v>1263</v>
      </c>
      <c r="VT207" s="506" t="s">
        <v>1263</v>
      </c>
      <c r="VU207" s="506" t="s">
        <v>1263</v>
      </c>
      <c r="VV207" s="506" t="s">
        <v>1263</v>
      </c>
      <c r="VW207" s="506" t="s">
        <v>1263</v>
      </c>
      <c r="VX207" s="506" t="s">
        <v>1263</v>
      </c>
      <c r="VY207" s="506" t="s">
        <v>1263</v>
      </c>
      <c r="VZ207" s="506" t="s">
        <v>1263</v>
      </c>
      <c r="WA207" s="506" t="s">
        <v>1263</v>
      </c>
      <c r="WB207" s="506" t="s">
        <v>1263</v>
      </c>
      <c r="WC207" s="506" t="s">
        <v>1263</v>
      </c>
      <c r="WD207" s="506" t="s">
        <v>1263</v>
      </c>
      <c r="WE207" s="506" t="s">
        <v>1263</v>
      </c>
      <c r="WF207" s="506" t="s">
        <v>1263</v>
      </c>
      <c r="WG207" s="506" t="s">
        <v>1263</v>
      </c>
      <c r="WH207" s="506" t="s">
        <v>1263</v>
      </c>
      <c r="WI207" s="506" t="s">
        <v>1263</v>
      </c>
      <c r="WJ207" s="506" t="s">
        <v>1263</v>
      </c>
      <c r="WK207" s="506" t="s">
        <v>1263</v>
      </c>
      <c r="WL207" s="506" t="s">
        <v>1263</v>
      </c>
      <c r="WM207" s="506" t="s">
        <v>1263</v>
      </c>
      <c r="WN207" s="506" t="s">
        <v>1263</v>
      </c>
      <c r="WO207" s="506" t="s">
        <v>1263</v>
      </c>
      <c r="WP207" s="506" t="s">
        <v>1263</v>
      </c>
      <c r="WQ207" s="506" t="s">
        <v>1263</v>
      </c>
      <c r="WR207" s="506" t="s">
        <v>1263</v>
      </c>
      <c r="WS207" s="506" t="s">
        <v>1263</v>
      </c>
      <c r="WT207" s="506" t="s">
        <v>1263</v>
      </c>
      <c r="WU207" s="506" t="s">
        <v>1263</v>
      </c>
      <c r="WV207" s="506" t="s">
        <v>1263</v>
      </c>
      <c r="WW207" s="506" t="s">
        <v>1263</v>
      </c>
      <c r="WX207" s="506" t="s">
        <v>1263</v>
      </c>
      <c r="WY207" s="506" t="s">
        <v>1263</v>
      </c>
      <c r="WZ207" s="506" t="s">
        <v>1263</v>
      </c>
      <c r="XA207" s="506" t="s">
        <v>1263</v>
      </c>
      <c r="XB207" s="506" t="s">
        <v>1263</v>
      </c>
      <c r="XC207" s="506" t="s">
        <v>1263</v>
      </c>
      <c r="XD207" s="506" t="s">
        <v>1263</v>
      </c>
      <c r="XE207" s="506" t="s">
        <v>1263</v>
      </c>
      <c r="XF207" s="506" t="s">
        <v>1263</v>
      </c>
      <c r="XG207" s="506" t="s">
        <v>1263</v>
      </c>
      <c r="XH207" s="506" t="s">
        <v>1263</v>
      </c>
      <c r="XI207" s="506" t="s">
        <v>1263</v>
      </c>
      <c r="XJ207" s="506" t="s">
        <v>1263</v>
      </c>
      <c r="XK207" s="506" t="s">
        <v>1263</v>
      </c>
      <c r="XL207" s="506" t="s">
        <v>1263</v>
      </c>
      <c r="XM207" s="506" t="s">
        <v>1263</v>
      </c>
      <c r="XN207" s="506" t="s">
        <v>1263</v>
      </c>
      <c r="XO207" s="506" t="s">
        <v>1263</v>
      </c>
      <c r="XP207" s="506" t="s">
        <v>1263</v>
      </c>
      <c r="XQ207" s="506" t="s">
        <v>1263</v>
      </c>
      <c r="XR207" s="506" t="s">
        <v>1263</v>
      </c>
      <c r="XS207" s="506" t="s">
        <v>1263</v>
      </c>
      <c r="XT207" s="506" t="s">
        <v>1263</v>
      </c>
      <c r="XU207" s="506" t="s">
        <v>1263</v>
      </c>
      <c r="XV207" s="506" t="s">
        <v>1263</v>
      </c>
      <c r="XW207" s="506" t="s">
        <v>1263</v>
      </c>
      <c r="XX207" s="506" t="s">
        <v>1263</v>
      </c>
      <c r="XY207" s="506" t="s">
        <v>1263</v>
      </c>
      <c r="XZ207" s="506" t="s">
        <v>1263</v>
      </c>
      <c r="YA207" s="506" t="s">
        <v>1263</v>
      </c>
      <c r="YB207" s="506" t="s">
        <v>1263</v>
      </c>
      <c r="YC207" s="506" t="s">
        <v>1263</v>
      </c>
      <c r="YD207" s="506" t="s">
        <v>1263</v>
      </c>
      <c r="YE207" s="506" t="s">
        <v>1263</v>
      </c>
      <c r="YF207" s="506" t="s">
        <v>1263</v>
      </c>
      <c r="YG207" s="506" t="s">
        <v>1263</v>
      </c>
      <c r="YH207" s="506" t="s">
        <v>1263</v>
      </c>
      <c r="YI207" s="506" t="s">
        <v>1263</v>
      </c>
      <c r="YJ207" s="506" t="s">
        <v>1263</v>
      </c>
      <c r="YK207" s="506" t="s">
        <v>1263</v>
      </c>
      <c r="YL207" s="506" t="s">
        <v>1263</v>
      </c>
      <c r="YM207" s="506" t="s">
        <v>1263</v>
      </c>
      <c r="YN207" s="506" t="s">
        <v>1263</v>
      </c>
      <c r="YO207" s="506" t="s">
        <v>1263</v>
      </c>
      <c r="YP207" s="506" t="s">
        <v>1263</v>
      </c>
      <c r="YQ207" s="506" t="s">
        <v>1263</v>
      </c>
      <c r="YR207" s="506" t="s">
        <v>1263</v>
      </c>
      <c r="YS207" s="506" t="s">
        <v>1263</v>
      </c>
      <c r="YT207" s="506" t="s">
        <v>1263</v>
      </c>
      <c r="YU207" s="506" t="s">
        <v>1263</v>
      </c>
      <c r="YV207" s="506" t="s">
        <v>1263</v>
      </c>
      <c r="YW207" s="506" t="s">
        <v>1263</v>
      </c>
      <c r="YX207" s="506" t="s">
        <v>1263</v>
      </c>
      <c r="YY207" s="506" t="s">
        <v>1263</v>
      </c>
      <c r="YZ207" s="506" t="s">
        <v>1263</v>
      </c>
      <c r="ZA207" s="506" t="s">
        <v>1263</v>
      </c>
      <c r="ZB207" s="506" t="s">
        <v>1263</v>
      </c>
      <c r="ZC207" s="506" t="s">
        <v>1263</v>
      </c>
      <c r="ZD207" s="506" t="s">
        <v>1263</v>
      </c>
      <c r="ZE207" s="506" t="s">
        <v>1263</v>
      </c>
      <c r="ZF207" s="506" t="s">
        <v>1263</v>
      </c>
      <c r="ZG207" s="506" t="s">
        <v>1263</v>
      </c>
      <c r="ZH207" s="506" t="s">
        <v>1263</v>
      </c>
      <c r="ZI207" s="506" t="s">
        <v>1263</v>
      </c>
      <c r="ZJ207" s="506" t="s">
        <v>1263</v>
      </c>
      <c r="ZK207" s="506" t="s">
        <v>1263</v>
      </c>
      <c r="ZL207" s="506" t="s">
        <v>1263</v>
      </c>
      <c r="ZM207" s="506" t="s">
        <v>1263</v>
      </c>
      <c r="ZN207" s="506" t="s">
        <v>1263</v>
      </c>
      <c r="ZO207" s="506" t="s">
        <v>1263</v>
      </c>
      <c r="ZP207" s="506" t="s">
        <v>1263</v>
      </c>
      <c r="ZQ207" s="506" t="s">
        <v>1263</v>
      </c>
      <c r="ZR207" s="506" t="s">
        <v>1263</v>
      </c>
      <c r="ZS207" s="506" t="s">
        <v>1263</v>
      </c>
      <c r="ZT207" s="506" t="s">
        <v>1263</v>
      </c>
      <c r="ZU207" s="506" t="s">
        <v>1263</v>
      </c>
      <c r="ZV207" s="506" t="s">
        <v>1263</v>
      </c>
      <c r="ZW207" s="506" t="s">
        <v>1263</v>
      </c>
      <c r="ZX207" s="506" t="s">
        <v>1263</v>
      </c>
      <c r="ZY207" s="506" t="s">
        <v>1263</v>
      </c>
      <c r="ZZ207" s="506" t="s">
        <v>1263</v>
      </c>
      <c r="AAA207" s="506" t="s">
        <v>1263</v>
      </c>
      <c r="AAB207" s="506" t="s">
        <v>1263</v>
      </c>
      <c r="AAC207" s="506" t="s">
        <v>1263</v>
      </c>
      <c r="AAD207" s="506" t="s">
        <v>1263</v>
      </c>
      <c r="AAE207" s="506" t="s">
        <v>1263</v>
      </c>
      <c r="AAF207" s="506" t="s">
        <v>1263</v>
      </c>
      <c r="AAG207" s="506" t="s">
        <v>1263</v>
      </c>
      <c r="AAH207" s="506" t="s">
        <v>1263</v>
      </c>
      <c r="AAI207" s="506" t="s">
        <v>1263</v>
      </c>
      <c r="AAJ207" s="506" t="s">
        <v>1263</v>
      </c>
      <c r="AAK207" s="506" t="s">
        <v>1263</v>
      </c>
      <c r="AAL207" s="506" t="s">
        <v>1263</v>
      </c>
      <c r="AAM207" s="506" t="s">
        <v>1263</v>
      </c>
      <c r="AAN207" s="506" t="s">
        <v>1263</v>
      </c>
      <c r="AAO207" s="506" t="s">
        <v>1263</v>
      </c>
      <c r="AAP207" s="506" t="s">
        <v>1263</v>
      </c>
      <c r="AAQ207" s="506" t="s">
        <v>1263</v>
      </c>
      <c r="AAR207" s="506" t="s">
        <v>1263</v>
      </c>
      <c r="AAS207" s="506" t="s">
        <v>1263</v>
      </c>
      <c r="AAT207" s="506" t="s">
        <v>1263</v>
      </c>
      <c r="AAU207" s="506" t="s">
        <v>1263</v>
      </c>
      <c r="AAV207" s="506" t="s">
        <v>1263</v>
      </c>
      <c r="AAW207" s="506" t="s">
        <v>1263</v>
      </c>
      <c r="AAX207" s="506" t="s">
        <v>1263</v>
      </c>
      <c r="AAY207" s="506" t="s">
        <v>1263</v>
      </c>
      <c r="AAZ207" s="506" t="s">
        <v>1263</v>
      </c>
      <c r="ABA207" s="506" t="s">
        <v>1263</v>
      </c>
      <c r="ABB207" s="506" t="s">
        <v>1263</v>
      </c>
      <c r="ABC207" s="506" t="s">
        <v>1263</v>
      </c>
      <c r="ABD207" s="506" t="s">
        <v>1263</v>
      </c>
      <c r="ABE207" s="506" t="s">
        <v>1263</v>
      </c>
      <c r="ABF207" s="506" t="s">
        <v>1263</v>
      </c>
      <c r="ABG207" s="506" t="s">
        <v>1263</v>
      </c>
      <c r="ABH207" s="506" t="s">
        <v>1263</v>
      </c>
      <c r="ABI207" s="506" t="s">
        <v>1263</v>
      </c>
      <c r="ABJ207" s="506" t="s">
        <v>1263</v>
      </c>
      <c r="ABK207" s="506" t="s">
        <v>1263</v>
      </c>
      <c r="ABL207" s="506" t="s">
        <v>1263</v>
      </c>
      <c r="ABM207" s="506" t="s">
        <v>1263</v>
      </c>
      <c r="ABN207" s="506" t="s">
        <v>1263</v>
      </c>
      <c r="ABO207" s="506" t="s">
        <v>1263</v>
      </c>
      <c r="ABP207" s="506" t="s">
        <v>1263</v>
      </c>
      <c r="ABQ207" s="506" t="s">
        <v>1263</v>
      </c>
      <c r="ABR207" s="506" t="s">
        <v>1263</v>
      </c>
      <c r="ABS207" s="506" t="s">
        <v>1263</v>
      </c>
      <c r="ABT207" s="506" t="s">
        <v>1263</v>
      </c>
      <c r="ABU207" s="506" t="s">
        <v>1263</v>
      </c>
      <c r="ABV207" s="506" t="s">
        <v>1263</v>
      </c>
      <c r="ABW207" s="506" t="s">
        <v>1263</v>
      </c>
      <c r="ABX207" s="506" t="s">
        <v>1263</v>
      </c>
      <c r="ABY207" s="506" t="s">
        <v>1263</v>
      </c>
      <c r="ABZ207" s="506" t="s">
        <v>1263</v>
      </c>
      <c r="ACA207" s="506" t="s">
        <v>1263</v>
      </c>
      <c r="ACB207" s="506" t="s">
        <v>1263</v>
      </c>
      <c r="ACC207" s="506" t="s">
        <v>1263</v>
      </c>
      <c r="ACD207" s="506" t="s">
        <v>1263</v>
      </c>
      <c r="ACE207" s="506" t="s">
        <v>1263</v>
      </c>
      <c r="ACF207" s="506" t="s">
        <v>1263</v>
      </c>
      <c r="ACG207" s="506" t="s">
        <v>1263</v>
      </c>
      <c r="ACH207" s="506" t="s">
        <v>1263</v>
      </c>
      <c r="ACI207" s="506" t="s">
        <v>1263</v>
      </c>
      <c r="ACJ207" s="506" t="s">
        <v>1263</v>
      </c>
      <c r="ACK207" s="506" t="s">
        <v>1263</v>
      </c>
      <c r="ACL207" s="506" t="s">
        <v>1263</v>
      </c>
      <c r="ACM207" s="506" t="s">
        <v>1263</v>
      </c>
      <c r="ACN207" s="506" t="s">
        <v>1263</v>
      </c>
      <c r="ACO207" s="506" t="s">
        <v>1263</v>
      </c>
      <c r="ACP207" s="506" t="s">
        <v>1263</v>
      </c>
      <c r="ACQ207" s="506" t="s">
        <v>1263</v>
      </c>
      <c r="ACR207" s="506" t="s">
        <v>1263</v>
      </c>
      <c r="ACS207" s="506" t="s">
        <v>1263</v>
      </c>
      <c r="ACT207" s="506" t="s">
        <v>1263</v>
      </c>
      <c r="ACU207" s="506" t="s">
        <v>1263</v>
      </c>
      <c r="ACV207" s="506" t="s">
        <v>1263</v>
      </c>
      <c r="ACW207" s="506" t="s">
        <v>1263</v>
      </c>
      <c r="ACX207" s="506" t="s">
        <v>1263</v>
      </c>
      <c r="ACY207" s="506" t="s">
        <v>1263</v>
      </c>
      <c r="ACZ207" s="506" t="s">
        <v>1263</v>
      </c>
      <c r="ADA207" s="506" t="s">
        <v>1263</v>
      </c>
      <c r="ADB207" s="506" t="s">
        <v>1263</v>
      </c>
      <c r="ADC207" s="506" t="s">
        <v>1263</v>
      </c>
      <c r="ADD207" s="506" t="s">
        <v>1263</v>
      </c>
      <c r="ADE207" s="506" t="s">
        <v>1263</v>
      </c>
      <c r="ADF207" s="506" t="s">
        <v>1263</v>
      </c>
      <c r="ADG207" s="506" t="s">
        <v>1263</v>
      </c>
      <c r="ADH207" s="506" t="s">
        <v>1263</v>
      </c>
      <c r="ADI207" s="506" t="s">
        <v>1263</v>
      </c>
      <c r="ADJ207" s="506" t="s">
        <v>1263</v>
      </c>
      <c r="ADK207" s="506" t="s">
        <v>1263</v>
      </c>
      <c r="ADL207" s="506" t="s">
        <v>1263</v>
      </c>
      <c r="ADM207" s="506" t="s">
        <v>1263</v>
      </c>
      <c r="ADN207" s="506" t="s">
        <v>1263</v>
      </c>
      <c r="ADO207" s="506" t="s">
        <v>1263</v>
      </c>
      <c r="ADP207" s="506" t="s">
        <v>1263</v>
      </c>
      <c r="ADQ207" s="506" t="s">
        <v>1263</v>
      </c>
      <c r="ADR207" s="506" t="s">
        <v>1263</v>
      </c>
      <c r="ADS207" s="506" t="s">
        <v>1263</v>
      </c>
      <c r="ADT207" s="506" t="s">
        <v>1263</v>
      </c>
      <c r="ADU207" s="506" t="s">
        <v>1263</v>
      </c>
      <c r="ADV207" s="506" t="s">
        <v>1263</v>
      </c>
      <c r="ADW207" s="506" t="s">
        <v>1263</v>
      </c>
      <c r="ADX207" s="506" t="s">
        <v>1263</v>
      </c>
      <c r="ADY207" s="506" t="s">
        <v>1263</v>
      </c>
      <c r="ADZ207" s="506" t="s">
        <v>1263</v>
      </c>
      <c r="AEA207" s="506" t="s">
        <v>1263</v>
      </c>
      <c r="AEB207" s="506" t="s">
        <v>1263</v>
      </c>
      <c r="AEC207" s="506" t="s">
        <v>1263</v>
      </c>
      <c r="AED207" s="506" t="s">
        <v>1263</v>
      </c>
      <c r="AEE207" s="506" t="s">
        <v>1263</v>
      </c>
      <c r="AEF207" s="506" t="s">
        <v>1263</v>
      </c>
      <c r="AEG207" s="506" t="s">
        <v>1263</v>
      </c>
      <c r="AEH207" s="506" t="s">
        <v>1263</v>
      </c>
      <c r="AEI207" s="506" t="s">
        <v>1263</v>
      </c>
      <c r="AEJ207" s="506" t="s">
        <v>1263</v>
      </c>
      <c r="AEK207" s="506" t="s">
        <v>1263</v>
      </c>
      <c r="AEL207" s="506" t="s">
        <v>1263</v>
      </c>
      <c r="AEM207" s="506" t="s">
        <v>1263</v>
      </c>
      <c r="AEN207" s="506" t="s">
        <v>1263</v>
      </c>
      <c r="AEO207" s="506" t="s">
        <v>1263</v>
      </c>
      <c r="AEP207" s="506" t="s">
        <v>1263</v>
      </c>
      <c r="AEQ207" s="506" t="s">
        <v>1263</v>
      </c>
      <c r="AER207" s="506" t="s">
        <v>1263</v>
      </c>
      <c r="AES207" s="506" t="s">
        <v>1263</v>
      </c>
      <c r="AET207" s="506" t="s">
        <v>1263</v>
      </c>
      <c r="AEU207" s="506" t="s">
        <v>1263</v>
      </c>
      <c r="AEV207" s="506" t="s">
        <v>1263</v>
      </c>
      <c r="AEW207" s="506" t="s">
        <v>1263</v>
      </c>
      <c r="AEX207" s="506" t="s">
        <v>1263</v>
      </c>
      <c r="AEY207" s="506" t="s">
        <v>1263</v>
      </c>
      <c r="AEZ207" s="506" t="s">
        <v>1263</v>
      </c>
      <c r="AFA207" s="506" t="s">
        <v>1263</v>
      </c>
      <c r="AFB207" s="506" t="s">
        <v>1263</v>
      </c>
      <c r="AFC207" s="506" t="s">
        <v>1263</v>
      </c>
      <c r="AFD207" s="506" t="s">
        <v>1263</v>
      </c>
      <c r="AFE207" s="506" t="s">
        <v>1263</v>
      </c>
      <c r="AFF207" s="506" t="s">
        <v>1263</v>
      </c>
      <c r="AFG207" s="506" t="s">
        <v>1263</v>
      </c>
      <c r="AFH207" s="506" t="s">
        <v>1263</v>
      </c>
      <c r="AFI207" s="506" t="s">
        <v>1263</v>
      </c>
      <c r="AFJ207" s="506" t="s">
        <v>1263</v>
      </c>
      <c r="AFK207" s="506" t="s">
        <v>1263</v>
      </c>
      <c r="AFL207" s="506" t="s">
        <v>1263</v>
      </c>
      <c r="AFM207" s="506" t="s">
        <v>1263</v>
      </c>
      <c r="AFN207" s="506" t="s">
        <v>1263</v>
      </c>
      <c r="AFO207" s="506" t="s">
        <v>1263</v>
      </c>
      <c r="AFP207" s="506" t="s">
        <v>1263</v>
      </c>
      <c r="AFQ207" s="506" t="s">
        <v>1263</v>
      </c>
      <c r="AFR207" s="506" t="s">
        <v>1263</v>
      </c>
      <c r="AFS207" s="506" t="s">
        <v>1263</v>
      </c>
      <c r="AFT207" s="506" t="s">
        <v>1263</v>
      </c>
      <c r="AFU207" s="506" t="s">
        <v>1263</v>
      </c>
      <c r="AFV207" s="506" t="s">
        <v>1263</v>
      </c>
      <c r="AFW207" s="506" t="s">
        <v>1263</v>
      </c>
      <c r="AFX207" s="506" t="s">
        <v>1263</v>
      </c>
      <c r="AFY207" s="506" t="s">
        <v>1263</v>
      </c>
      <c r="AFZ207" s="506" t="s">
        <v>1263</v>
      </c>
      <c r="AGA207" s="506" t="s">
        <v>1263</v>
      </c>
      <c r="AGB207" s="506" t="s">
        <v>1263</v>
      </c>
      <c r="AGC207" s="506" t="s">
        <v>1263</v>
      </c>
      <c r="AGD207" s="506" t="s">
        <v>1263</v>
      </c>
      <c r="AGE207" s="506" t="s">
        <v>1263</v>
      </c>
      <c r="AGF207" s="506" t="s">
        <v>1263</v>
      </c>
      <c r="AGG207" s="506" t="s">
        <v>1263</v>
      </c>
      <c r="AGH207" s="506" t="s">
        <v>1263</v>
      </c>
      <c r="AGI207" s="506" t="s">
        <v>1263</v>
      </c>
      <c r="AGJ207" s="506" t="s">
        <v>1263</v>
      </c>
      <c r="AGK207" s="506" t="s">
        <v>1263</v>
      </c>
      <c r="AGL207" s="506" t="s">
        <v>1263</v>
      </c>
      <c r="AGM207" s="506" t="s">
        <v>1263</v>
      </c>
      <c r="AGN207" s="506" t="s">
        <v>1263</v>
      </c>
      <c r="AGO207" s="506" t="s">
        <v>1263</v>
      </c>
      <c r="AGP207" s="506" t="s">
        <v>1263</v>
      </c>
      <c r="AGQ207" s="506" t="s">
        <v>1263</v>
      </c>
      <c r="AGR207" s="506" t="s">
        <v>1263</v>
      </c>
      <c r="AGS207" s="506" t="s">
        <v>1263</v>
      </c>
      <c r="AGT207" s="506" t="s">
        <v>1263</v>
      </c>
      <c r="AGU207" s="506" t="s">
        <v>1263</v>
      </c>
      <c r="AGV207" s="506" t="s">
        <v>1263</v>
      </c>
      <c r="AGW207" s="506" t="s">
        <v>1263</v>
      </c>
      <c r="AGX207" s="506" t="s">
        <v>1263</v>
      </c>
      <c r="AGY207" s="506" t="s">
        <v>1263</v>
      </c>
      <c r="AGZ207" s="506" t="s">
        <v>1263</v>
      </c>
      <c r="AHA207" s="506" t="s">
        <v>1263</v>
      </c>
      <c r="AHB207" s="506" t="s">
        <v>1263</v>
      </c>
      <c r="AHC207" s="506" t="s">
        <v>1263</v>
      </c>
      <c r="AHD207" s="506" t="s">
        <v>1263</v>
      </c>
      <c r="AHE207" s="506" t="s">
        <v>1263</v>
      </c>
      <c r="AHF207" s="506" t="s">
        <v>1263</v>
      </c>
      <c r="AHG207" s="506" t="s">
        <v>1263</v>
      </c>
      <c r="AHH207" s="506" t="s">
        <v>1263</v>
      </c>
      <c r="AHI207" s="506" t="s">
        <v>1263</v>
      </c>
      <c r="AHJ207" s="506" t="s">
        <v>1263</v>
      </c>
      <c r="AHK207" s="506" t="s">
        <v>1263</v>
      </c>
      <c r="AHL207" s="506" t="s">
        <v>1263</v>
      </c>
      <c r="AHM207" s="506" t="s">
        <v>1263</v>
      </c>
      <c r="AHN207" s="506" t="s">
        <v>1263</v>
      </c>
      <c r="AHO207" s="506" t="s">
        <v>1263</v>
      </c>
      <c r="AHP207" s="506" t="s">
        <v>1263</v>
      </c>
      <c r="AHQ207" s="506" t="s">
        <v>1263</v>
      </c>
      <c r="AHR207" s="506" t="s">
        <v>1263</v>
      </c>
      <c r="AHS207" s="506" t="s">
        <v>1263</v>
      </c>
      <c r="AHT207" s="506" t="s">
        <v>1263</v>
      </c>
      <c r="AHU207" s="506" t="s">
        <v>1263</v>
      </c>
      <c r="AHV207" s="506" t="s">
        <v>1263</v>
      </c>
      <c r="AHW207" s="506" t="s">
        <v>1263</v>
      </c>
      <c r="AHX207" s="506" t="s">
        <v>1263</v>
      </c>
      <c r="AHY207" s="506" t="s">
        <v>1263</v>
      </c>
      <c r="AHZ207" s="506" t="s">
        <v>1263</v>
      </c>
      <c r="AIA207" s="506" t="s">
        <v>1263</v>
      </c>
      <c r="AIB207" s="506" t="s">
        <v>1263</v>
      </c>
      <c r="AIC207" s="506" t="s">
        <v>1263</v>
      </c>
      <c r="AID207" s="506" t="s">
        <v>1263</v>
      </c>
      <c r="AIE207" s="506" t="s">
        <v>1263</v>
      </c>
      <c r="AIF207" s="506" t="s">
        <v>1263</v>
      </c>
      <c r="AIG207" s="506" t="s">
        <v>1263</v>
      </c>
      <c r="AIH207" s="506" t="s">
        <v>1263</v>
      </c>
      <c r="AII207" s="506" t="s">
        <v>1263</v>
      </c>
      <c r="AIJ207" s="506" t="s">
        <v>1263</v>
      </c>
      <c r="AIK207" s="506" t="s">
        <v>1263</v>
      </c>
      <c r="AIL207" s="506" t="s">
        <v>1263</v>
      </c>
      <c r="AIM207" s="506" t="s">
        <v>1263</v>
      </c>
      <c r="AIN207" s="506" t="s">
        <v>1263</v>
      </c>
      <c r="AIO207" s="506" t="s">
        <v>1263</v>
      </c>
      <c r="AIP207" s="506" t="s">
        <v>1263</v>
      </c>
      <c r="AIQ207" s="506" t="s">
        <v>1263</v>
      </c>
      <c r="AIR207" s="506" t="s">
        <v>1263</v>
      </c>
      <c r="AIS207" s="506" t="s">
        <v>1263</v>
      </c>
      <c r="AIT207" s="506" t="s">
        <v>1263</v>
      </c>
      <c r="AIU207" s="506" t="s">
        <v>1263</v>
      </c>
      <c r="AIV207" s="506" t="s">
        <v>1263</v>
      </c>
      <c r="AIW207" s="506" t="s">
        <v>1263</v>
      </c>
      <c r="AIX207" s="506" t="s">
        <v>1263</v>
      </c>
      <c r="AIY207" s="506" t="s">
        <v>1263</v>
      </c>
      <c r="AIZ207" s="506" t="s">
        <v>1263</v>
      </c>
      <c r="AJA207" s="506" t="s">
        <v>1263</v>
      </c>
      <c r="AJB207" s="506" t="s">
        <v>1263</v>
      </c>
      <c r="AJC207" s="506" t="s">
        <v>1263</v>
      </c>
      <c r="AJD207" s="506" t="s">
        <v>1263</v>
      </c>
      <c r="AJE207" s="506" t="s">
        <v>1263</v>
      </c>
      <c r="AJF207" s="506" t="s">
        <v>1263</v>
      </c>
      <c r="AJG207" s="506" t="s">
        <v>1263</v>
      </c>
      <c r="AJH207" s="506" t="s">
        <v>1263</v>
      </c>
      <c r="AJI207" s="506" t="s">
        <v>1263</v>
      </c>
      <c r="AJJ207" s="506" t="s">
        <v>1263</v>
      </c>
      <c r="AJK207" s="506" t="s">
        <v>1263</v>
      </c>
      <c r="AJL207" s="506" t="s">
        <v>1263</v>
      </c>
      <c r="AJM207" s="506" t="s">
        <v>1263</v>
      </c>
      <c r="AJN207" s="506" t="s">
        <v>1263</v>
      </c>
      <c r="AJO207" s="506" t="s">
        <v>1263</v>
      </c>
      <c r="AJP207" s="506" t="s">
        <v>1263</v>
      </c>
      <c r="AJQ207" s="506" t="s">
        <v>1263</v>
      </c>
      <c r="AJR207" s="506" t="s">
        <v>1263</v>
      </c>
      <c r="AJS207" s="506" t="s">
        <v>1263</v>
      </c>
      <c r="AJT207" s="506" t="s">
        <v>1263</v>
      </c>
      <c r="AJU207" s="506" t="s">
        <v>1263</v>
      </c>
      <c r="AJV207" s="506" t="s">
        <v>1263</v>
      </c>
      <c r="AJW207" s="506" t="s">
        <v>1263</v>
      </c>
      <c r="AJX207" s="506" t="s">
        <v>1263</v>
      </c>
      <c r="AJY207" s="506" t="s">
        <v>1263</v>
      </c>
      <c r="AJZ207" s="506" t="s">
        <v>1263</v>
      </c>
      <c r="AKA207" s="506" t="s">
        <v>1263</v>
      </c>
      <c r="AKB207" s="506" t="s">
        <v>1263</v>
      </c>
      <c r="AKC207" s="506" t="s">
        <v>1263</v>
      </c>
      <c r="AKD207" s="506" t="s">
        <v>1263</v>
      </c>
      <c r="AKE207" s="506" t="s">
        <v>1263</v>
      </c>
      <c r="AKF207" s="506" t="s">
        <v>1263</v>
      </c>
      <c r="AKG207" s="506" t="s">
        <v>1263</v>
      </c>
      <c r="AKH207" s="506" t="s">
        <v>1263</v>
      </c>
      <c r="AKI207" s="506" t="s">
        <v>1263</v>
      </c>
      <c r="AKJ207" s="506" t="s">
        <v>1263</v>
      </c>
      <c r="AKK207" s="506" t="s">
        <v>1263</v>
      </c>
      <c r="AKL207" s="506" t="s">
        <v>1263</v>
      </c>
      <c r="AKM207" s="506" t="s">
        <v>1263</v>
      </c>
      <c r="AKN207" s="506" t="s">
        <v>1263</v>
      </c>
      <c r="AKO207" s="506" t="s">
        <v>1263</v>
      </c>
      <c r="AKP207" s="506" t="s">
        <v>1263</v>
      </c>
      <c r="AKQ207" s="506" t="s">
        <v>1263</v>
      </c>
      <c r="AKR207" s="506" t="s">
        <v>1263</v>
      </c>
      <c r="AKS207" s="506" t="s">
        <v>1263</v>
      </c>
      <c r="AKT207" s="506" t="s">
        <v>1263</v>
      </c>
      <c r="AKU207" s="506" t="s">
        <v>1263</v>
      </c>
      <c r="AKV207" s="506" t="s">
        <v>1263</v>
      </c>
      <c r="AKW207" s="506" t="s">
        <v>1263</v>
      </c>
      <c r="AKX207" s="506" t="s">
        <v>1263</v>
      </c>
      <c r="AKY207" s="506" t="s">
        <v>1263</v>
      </c>
      <c r="AKZ207" s="506" t="s">
        <v>1263</v>
      </c>
      <c r="ALA207" s="506" t="s">
        <v>1263</v>
      </c>
      <c r="ALB207" s="506" t="s">
        <v>1263</v>
      </c>
      <c r="ALC207" s="506" t="s">
        <v>1263</v>
      </c>
      <c r="ALD207" s="506" t="s">
        <v>1263</v>
      </c>
      <c r="ALE207" s="506" t="s">
        <v>1263</v>
      </c>
      <c r="ALF207" s="506" t="s">
        <v>1263</v>
      </c>
      <c r="ALG207" s="506" t="s">
        <v>1263</v>
      </c>
      <c r="ALH207" s="506" t="s">
        <v>1263</v>
      </c>
      <c r="ALI207" s="506" t="s">
        <v>1263</v>
      </c>
      <c r="ALJ207" s="506" t="s">
        <v>1263</v>
      </c>
      <c r="ALK207" s="506" t="s">
        <v>1263</v>
      </c>
      <c r="ALL207" s="506" t="s">
        <v>1263</v>
      </c>
      <c r="ALM207" s="506" t="s">
        <v>1263</v>
      </c>
      <c r="ALN207" s="506" t="s">
        <v>1263</v>
      </c>
      <c r="ALO207" s="506" t="s">
        <v>1263</v>
      </c>
      <c r="ALP207" s="506" t="s">
        <v>1263</v>
      </c>
      <c r="ALQ207" s="506" t="s">
        <v>1263</v>
      </c>
      <c r="ALR207" s="506" t="s">
        <v>1263</v>
      </c>
      <c r="ALS207" s="506" t="s">
        <v>1263</v>
      </c>
      <c r="ALT207" s="506" t="s">
        <v>1263</v>
      </c>
      <c r="ALU207" s="506" t="s">
        <v>1263</v>
      </c>
      <c r="ALV207" s="506" t="s">
        <v>1263</v>
      </c>
      <c r="ALW207" s="506" t="s">
        <v>1263</v>
      </c>
      <c r="ALX207" s="506" t="s">
        <v>1263</v>
      </c>
      <c r="ALY207" s="506" t="s">
        <v>1263</v>
      </c>
      <c r="ALZ207" s="506" t="s">
        <v>1263</v>
      </c>
      <c r="AMA207" s="506" t="s">
        <v>1263</v>
      </c>
      <c r="AMB207" s="506" t="s">
        <v>1263</v>
      </c>
      <c r="AMC207" s="506" t="s">
        <v>1263</v>
      </c>
      <c r="AMD207" s="506" t="s">
        <v>1263</v>
      </c>
      <c r="AME207" s="506" t="s">
        <v>1263</v>
      </c>
      <c r="AMF207" s="506" t="s">
        <v>1263</v>
      </c>
      <c r="AMG207" s="506" t="s">
        <v>1263</v>
      </c>
      <c r="AMH207" s="506" t="s">
        <v>1263</v>
      </c>
      <c r="AMI207" s="506" t="s">
        <v>1263</v>
      </c>
      <c r="AMJ207" s="506" t="s">
        <v>1263</v>
      </c>
      <c r="AMK207" s="506" t="s">
        <v>1263</v>
      </c>
      <c r="AML207" s="506" t="s">
        <v>1263</v>
      </c>
      <c r="AMM207" s="506" t="s">
        <v>1263</v>
      </c>
      <c r="AMN207" s="506" t="s">
        <v>1263</v>
      </c>
      <c r="AMO207" s="506" t="s">
        <v>1263</v>
      </c>
      <c r="AMP207" s="506" t="s">
        <v>1263</v>
      </c>
      <c r="AMQ207" s="506" t="s">
        <v>1263</v>
      </c>
      <c r="AMR207" s="506" t="s">
        <v>1263</v>
      </c>
      <c r="AMS207" s="506" t="s">
        <v>1263</v>
      </c>
      <c r="AMT207" s="506" t="s">
        <v>1263</v>
      </c>
      <c r="AMU207" s="506" t="s">
        <v>1263</v>
      </c>
      <c r="AMV207" s="506" t="s">
        <v>1263</v>
      </c>
      <c r="AMW207" s="506" t="s">
        <v>1263</v>
      </c>
      <c r="AMX207" s="506" t="s">
        <v>1263</v>
      </c>
      <c r="AMY207" s="506" t="s">
        <v>1263</v>
      </c>
      <c r="AMZ207" s="506" t="s">
        <v>1263</v>
      </c>
      <c r="ANA207" s="506" t="s">
        <v>1263</v>
      </c>
      <c r="ANB207" s="506" t="s">
        <v>1263</v>
      </c>
      <c r="ANC207" s="506" t="s">
        <v>1263</v>
      </c>
      <c r="AND207" s="506" t="s">
        <v>1263</v>
      </c>
      <c r="ANE207" s="506" t="s">
        <v>1263</v>
      </c>
      <c r="ANF207" s="506" t="s">
        <v>1263</v>
      </c>
      <c r="ANG207" s="506" t="s">
        <v>1263</v>
      </c>
      <c r="ANH207" s="506" t="s">
        <v>1263</v>
      </c>
      <c r="ANI207" s="506" t="s">
        <v>1263</v>
      </c>
      <c r="ANJ207" s="506" t="s">
        <v>1263</v>
      </c>
      <c r="ANK207" s="506" t="s">
        <v>1263</v>
      </c>
      <c r="ANL207" s="506" t="s">
        <v>1263</v>
      </c>
      <c r="ANM207" s="506" t="s">
        <v>1263</v>
      </c>
      <c r="ANN207" s="506" t="s">
        <v>1263</v>
      </c>
      <c r="ANO207" s="506" t="s">
        <v>1263</v>
      </c>
      <c r="ANP207" s="506" t="s">
        <v>1263</v>
      </c>
      <c r="ANQ207" s="506" t="s">
        <v>1263</v>
      </c>
      <c r="ANR207" s="506" t="s">
        <v>1263</v>
      </c>
      <c r="ANS207" s="506" t="s">
        <v>1263</v>
      </c>
      <c r="ANT207" s="506" t="s">
        <v>1263</v>
      </c>
      <c r="ANU207" s="506" t="s">
        <v>1263</v>
      </c>
      <c r="ANV207" s="506" t="s">
        <v>1263</v>
      </c>
      <c r="ANW207" s="506" t="s">
        <v>1263</v>
      </c>
      <c r="ANX207" s="506" t="s">
        <v>1263</v>
      </c>
      <c r="ANY207" s="506" t="s">
        <v>1263</v>
      </c>
      <c r="ANZ207" s="506" t="s">
        <v>1263</v>
      </c>
      <c r="AOA207" s="506" t="s">
        <v>1263</v>
      </c>
      <c r="AOB207" s="506" t="s">
        <v>1263</v>
      </c>
      <c r="AOC207" s="506" t="s">
        <v>1263</v>
      </c>
      <c r="AOD207" s="506" t="s">
        <v>1263</v>
      </c>
      <c r="AOE207" s="506" t="s">
        <v>1263</v>
      </c>
      <c r="AOF207" s="506" t="s">
        <v>1263</v>
      </c>
      <c r="AOG207" s="506" t="s">
        <v>1263</v>
      </c>
      <c r="AOH207" s="506" t="s">
        <v>1263</v>
      </c>
      <c r="AOI207" s="506" t="s">
        <v>1263</v>
      </c>
      <c r="AOJ207" s="506" t="s">
        <v>1263</v>
      </c>
      <c r="AOK207" s="506" t="s">
        <v>1263</v>
      </c>
      <c r="AOL207" s="506" t="s">
        <v>1263</v>
      </c>
      <c r="AOM207" s="506" t="s">
        <v>1263</v>
      </c>
      <c r="AON207" s="506" t="s">
        <v>1263</v>
      </c>
      <c r="AOO207" s="506" t="s">
        <v>1263</v>
      </c>
      <c r="AOP207" s="506" t="s">
        <v>1263</v>
      </c>
      <c r="AOQ207" s="506" t="s">
        <v>1263</v>
      </c>
      <c r="AOR207" s="506" t="s">
        <v>1263</v>
      </c>
      <c r="AOS207" s="506" t="s">
        <v>1263</v>
      </c>
      <c r="AOT207" s="506" t="s">
        <v>1263</v>
      </c>
      <c r="AOU207" s="506" t="s">
        <v>1263</v>
      </c>
      <c r="AOV207" s="506" t="s">
        <v>1263</v>
      </c>
      <c r="AOW207" s="506" t="s">
        <v>1263</v>
      </c>
      <c r="AOX207" s="506" t="s">
        <v>1263</v>
      </c>
      <c r="AOY207" s="506" t="s">
        <v>1263</v>
      </c>
      <c r="AOZ207" s="506" t="s">
        <v>1263</v>
      </c>
      <c r="APA207" s="506" t="s">
        <v>1263</v>
      </c>
      <c r="APB207" s="506" t="s">
        <v>1263</v>
      </c>
      <c r="APC207" s="506" t="s">
        <v>1263</v>
      </c>
      <c r="APD207" s="506" t="s">
        <v>1263</v>
      </c>
      <c r="APE207" s="506" t="s">
        <v>1263</v>
      </c>
      <c r="APF207" s="506" t="s">
        <v>1263</v>
      </c>
      <c r="APG207" s="506" t="s">
        <v>1263</v>
      </c>
      <c r="APH207" s="506" t="s">
        <v>1263</v>
      </c>
      <c r="API207" s="506" t="s">
        <v>1263</v>
      </c>
      <c r="APJ207" s="506" t="s">
        <v>1263</v>
      </c>
      <c r="APK207" s="506" t="s">
        <v>1263</v>
      </c>
      <c r="APL207" s="506" t="s">
        <v>1263</v>
      </c>
      <c r="APM207" s="506" t="s">
        <v>1263</v>
      </c>
      <c r="APN207" s="506" t="s">
        <v>1263</v>
      </c>
      <c r="APO207" s="506" t="s">
        <v>1263</v>
      </c>
      <c r="APP207" s="506" t="s">
        <v>1263</v>
      </c>
      <c r="APQ207" s="506" t="s">
        <v>1263</v>
      </c>
      <c r="APR207" s="506" t="s">
        <v>1263</v>
      </c>
      <c r="APS207" s="506" t="s">
        <v>1263</v>
      </c>
      <c r="APT207" s="506" t="s">
        <v>1263</v>
      </c>
      <c r="APU207" s="506" t="s">
        <v>1263</v>
      </c>
      <c r="APV207" s="506" t="s">
        <v>1263</v>
      </c>
      <c r="APW207" s="506" t="s">
        <v>1263</v>
      </c>
      <c r="APX207" s="506" t="s">
        <v>1263</v>
      </c>
      <c r="APY207" s="506" t="s">
        <v>1263</v>
      </c>
      <c r="APZ207" s="506" t="s">
        <v>1263</v>
      </c>
      <c r="AQA207" s="506" t="s">
        <v>1263</v>
      </c>
      <c r="AQB207" s="506" t="s">
        <v>1263</v>
      </c>
      <c r="AQC207" s="506" t="s">
        <v>1263</v>
      </c>
      <c r="AQD207" s="506" t="s">
        <v>1263</v>
      </c>
      <c r="AQE207" s="506" t="s">
        <v>1263</v>
      </c>
      <c r="AQF207" s="506" t="s">
        <v>1263</v>
      </c>
      <c r="AQG207" s="506" t="s">
        <v>1263</v>
      </c>
      <c r="AQH207" s="506" t="s">
        <v>1263</v>
      </c>
      <c r="AQI207" s="506" t="s">
        <v>1263</v>
      </c>
      <c r="AQJ207" s="506" t="s">
        <v>1263</v>
      </c>
      <c r="AQK207" s="506" t="s">
        <v>1263</v>
      </c>
      <c r="AQL207" s="506" t="s">
        <v>1263</v>
      </c>
      <c r="AQM207" s="506" t="s">
        <v>1263</v>
      </c>
      <c r="AQN207" s="506" t="s">
        <v>1263</v>
      </c>
      <c r="AQO207" s="506" t="s">
        <v>1263</v>
      </c>
      <c r="AQP207" s="506" t="s">
        <v>1263</v>
      </c>
      <c r="AQQ207" s="506" t="s">
        <v>1263</v>
      </c>
      <c r="AQR207" s="506" t="s">
        <v>1263</v>
      </c>
      <c r="AQS207" s="506" t="s">
        <v>1263</v>
      </c>
      <c r="AQT207" s="506" t="s">
        <v>1263</v>
      </c>
      <c r="AQU207" s="506" t="s">
        <v>1263</v>
      </c>
      <c r="AQV207" s="506" t="s">
        <v>1263</v>
      </c>
      <c r="AQW207" s="506" t="s">
        <v>1263</v>
      </c>
      <c r="AQX207" s="506" t="s">
        <v>1263</v>
      </c>
      <c r="AQY207" s="506" t="s">
        <v>1263</v>
      </c>
      <c r="AQZ207" s="506" t="s">
        <v>1263</v>
      </c>
      <c r="ARA207" s="506" t="s">
        <v>1263</v>
      </c>
      <c r="ARB207" s="506" t="s">
        <v>1263</v>
      </c>
      <c r="ARC207" s="506" t="s">
        <v>1263</v>
      </c>
      <c r="ARD207" s="506" t="s">
        <v>1263</v>
      </c>
      <c r="ARE207" s="506" t="s">
        <v>1263</v>
      </c>
      <c r="ARF207" s="506" t="s">
        <v>1263</v>
      </c>
      <c r="ARG207" s="506" t="s">
        <v>1263</v>
      </c>
      <c r="ARH207" s="506" t="s">
        <v>1263</v>
      </c>
      <c r="ARI207" s="506" t="s">
        <v>1263</v>
      </c>
      <c r="ARJ207" s="506" t="s">
        <v>1263</v>
      </c>
      <c r="ARK207" s="506" t="s">
        <v>1263</v>
      </c>
      <c r="ARL207" s="506" t="s">
        <v>1263</v>
      </c>
      <c r="ARM207" s="506" t="s">
        <v>1263</v>
      </c>
      <c r="ARN207" s="506" t="s">
        <v>1263</v>
      </c>
      <c r="ARO207" s="506" t="s">
        <v>1263</v>
      </c>
      <c r="ARP207" s="506" t="s">
        <v>1263</v>
      </c>
      <c r="ARQ207" s="506" t="s">
        <v>1263</v>
      </c>
      <c r="ARR207" s="506" t="s">
        <v>1263</v>
      </c>
      <c r="ARS207" s="506" t="s">
        <v>1263</v>
      </c>
      <c r="ART207" s="506" t="s">
        <v>1263</v>
      </c>
      <c r="ARU207" s="506" t="s">
        <v>1263</v>
      </c>
      <c r="ARV207" s="506" t="s">
        <v>1263</v>
      </c>
      <c r="ARW207" s="506" t="s">
        <v>1263</v>
      </c>
      <c r="ARX207" s="506" t="s">
        <v>1263</v>
      </c>
      <c r="ARY207" s="506" t="s">
        <v>1263</v>
      </c>
      <c r="ARZ207" s="506" t="s">
        <v>1263</v>
      </c>
      <c r="ASA207" s="506" t="s">
        <v>1263</v>
      </c>
      <c r="ASB207" s="506" t="s">
        <v>1263</v>
      </c>
      <c r="ASC207" s="506" t="s">
        <v>1263</v>
      </c>
      <c r="ASD207" s="506" t="s">
        <v>1263</v>
      </c>
      <c r="ASE207" s="506" t="s">
        <v>1263</v>
      </c>
      <c r="ASF207" s="506" t="s">
        <v>1263</v>
      </c>
      <c r="ASG207" s="506" t="s">
        <v>1263</v>
      </c>
      <c r="ASH207" s="506" t="s">
        <v>1263</v>
      </c>
      <c r="ASI207" s="506" t="s">
        <v>1263</v>
      </c>
      <c r="ASJ207" s="506" t="s">
        <v>1263</v>
      </c>
      <c r="ASK207" s="506" t="s">
        <v>1263</v>
      </c>
      <c r="ASL207" s="506" t="s">
        <v>1263</v>
      </c>
      <c r="ASM207" s="506" t="s">
        <v>1263</v>
      </c>
      <c r="ASN207" s="506" t="s">
        <v>1263</v>
      </c>
      <c r="ASO207" s="506" t="s">
        <v>1263</v>
      </c>
      <c r="ASP207" s="506" t="s">
        <v>1263</v>
      </c>
      <c r="ASQ207" s="506" t="s">
        <v>1263</v>
      </c>
      <c r="ASR207" s="506" t="s">
        <v>1263</v>
      </c>
      <c r="ASS207" s="506" t="s">
        <v>1263</v>
      </c>
      <c r="AST207" s="506" t="s">
        <v>1263</v>
      </c>
      <c r="ASU207" s="506" t="s">
        <v>1263</v>
      </c>
      <c r="ASV207" s="506" t="s">
        <v>1263</v>
      </c>
      <c r="ASW207" s="506" t="s">
        <v>1263</v>
      </c>
      <c r="ASX207" s="506" t="s">
        <v>1263</v>
      </c>
      <c r="ASY207" s="506" t="s">
        <v>1263</v>
      </c>
      <c r="ASZ207" s="506" t="s">
        <v>1263</v>
      </c>
      <c r="ATA207" s="506" t="s">
        <v>1263</v>
      </c>
      <c r="ATB207" s="506" t="s">
        <v>1263</v>
      </c>
      <c r="ATC207" s="506" t="s">
        <v>1263</v>
      </c>
      <c r="ATD207" s="506" t="s">
        <v>1263</v>
      </c>
      <c r="ATE207" s="506" t="s">
        <v>1263</v>
      </c>
      <c r="ATF207" s="506" t="s">
        <v>1263</v>
      </c>
      <c r="ATG207" s="506" t="s">
        <v>1263</v>
      </c>
      <c r="ATH207" s="506" t="s">
        <v>1263</v>
      </c>
      <c r="ATI207" s="506" t="s">
        <v>1263</v>
      </c>
      <c r="ATJ207" s="506" t="s">
        <v>1263</v>
      </c>
      <c r="ATK207" s="506" t="s">
        <v>1263</v>
      </c>
      <c r="ATL207" s="506" t="s">
        <v>1263</v>
      </c>
      <c r="ATM207" s="506" t="s">
        <v>1263</v>
      </c>
      <c r="ATN207" s="506" t="s">
        <v>1263</v>
      </c>
      <c r="ATO207" s="506" t="s">
        <v>1263</v>
      </c>
      <c r="ATP207" s="506" t="s">
        <v>1263</v>
      </c>
      <c r="ATQ207" s="506" t="s">
        <v>1263</v>
      </c>
      <c r="ATR207" s="506" t="s">
        <v>1263</v>
      </c>
      <c r="ATS207" s="506" t="s">
        <v>1263</v>
      </c>
      <c r="ATT207" s="506" t="s">
        <v>1263</v>
      </c>
      <c r="ATU207" s="506" t="s">
        <v>1263</v>
      </c>
      <c r="ATV207" s="506" t="s">
        <v>1263</v>
      </c>
      <c r="ATW207" s="506" t="s">
        <v>1263</v>
      </c>
      <c r="ATX207" s="506" t="s">
        <v>1263</v>
      </c>
      <c r="ATY207" s="506" t="s">
        <v>1263</v>
      </c>
      <c r="ATZ207" s="506" t="s">
        <v>1263</v>
      </c>
      <c r="AUA207" s="506" t="s">
        <v>1263</v>
      </c>
      <c r="AUB207" s="506" t="s">
        <v>1263</v>
      </c>
      <c r="AUC207" s="506" t="s">
        <v>1263</v>
      </c>
      <c r="AUD207" s="506" t="s">
        <v>1263</v>
      </c>
      <c r="AUE207" s="506" t="s">
        <v>1263</v>
      </c>
      <c r="AUF207" s="506" t="s">
        <v>1263</v>
      </c>
      <c r="AUG207" s="506" t="s">
        <v>1263</v>
      </c>
      <c r="AUH207" s="506" t="s">
        <v>1263</v>
      </c>
      <c r="AUI207" s="506" t="s">
        <v>1263</v>
      </c>
      <c r="AUJ207" s="506" t="s">
        <v>1263</v>
      </c>
      <c r="AUK207" s="506" t="s">
        <v>1263</v>
      </c>
      <c r="AUL207" s="506" t="s">
        <v>1263</v>
      </c>
      <c r="AUM207" s="506" t="s">
        <v>1263</v>
      </c>
      <c r="AUN207" s="506" t="s">
        <v>1263</v>
      </c>
      <c r="AUO207" s="506" t="s">
        <v>1263</v>
      </c>
      <c r="AUP207" s="506" t="s">
        <v>1263</v>
      </c>
      <c r="AUQ207" s="506" t="s">
        <v>1263</v>
      </c>
      <c r="AUR207" s="506" t="s">
        <v>1263</v>
      </c>
      <c r="AUS207" s="506" t="s">
        <v>1263</v>
      </c>
      <c r="AUT207" s="506" t="s">
        <v>1263</v>
      </c>
      <c r="AUU207" s="506" t="s">
        <v>1263</v>
      </c>
      <c r="AUV207" s="506" t="s">
        <v>1263</v>
      </c>
      <c r="AUW207" s="506" t="s">
        <v>1263</v>
      </c>
      <c r="AUX207" s="506" t="s">
        <v>1263</v>
      </c>
      <c r="AUY207" s="506" t="s">
        <v>1263</v>
      </c>
      <c r="AUZ207" s="506" t="s">
        <v>1263</v>
      </c>
      <c r="AVA207" s="506" t="s">
        <v>1263</v>
      </c>
      <c r="AVB207" s="506" t="s">
        <v>1263</v>
      </c>
      <c r="AVC207" s="506" t="s">
        <v>1263</v>
      </c>
      <c r="AVD207" s="506" t="s">
        <v>1263</v>
      </c>
      <c r="AVE207" s="506" t="s">
        <v>1263</v>
      </c>
      <c r="AVF207" s="506" t="s">
        <v>1263</v>
      </c>
      <c r="AVG207" s="506" t="s">
        <v>1263</v>
      </c>
      <c r="AVH207" s="506" t="s">
        <v>1263</v>
      </c>
      <c r="AVI207" s="506" t="s">
        <v>1263</v>
      </c>
      <c r="AVJ207" s="506" t="s">
        <v>1263</v>
      </c>
      <c r="AVK207" s="506" t="s">
        <v>1263</v>
      </c>
      <c r="AVL207" s="506" t="s">
        <v>1263</v>
      </c>
      <c r="AVM207" s="506" t="s">
        <v>1263</v>
      </c>
      <c r="AVN207" s="506" t="s">
        <v>1263</v>
      </c>
      <c r="AVO207" s="506" t="s">
        <v>1263</v>
      </c>
      <c r="AVP207" s="506" t="s">
        <v>1263</v>
      </c>
      <c r="AVQ207" s="506" t="s">
        <v>1263</v>
      </c>
      <c r="AVR207" s="506" t="s">
        <v>1263</v>
      </c>
      <c r="AVS207" s="506" t="s">
        <v>1263</v>
      </c>
      <c r="AVT207" s="506" t="s">
        <v>1263</v>
      </c>
      <c r="AVU207" s="506" t="s">
        <v>1263</v>
      </c>
      <c r="AVV207" s="506" t="s">
        <v>1263</v>
      </c>
      <c r="AVW207" s="506" t="s">
        <v>1263</v>
      </c>
      <c r="AVX207" s="506" t="s">
        <v>1263</v>
      </c>
      <c r="AVY207" s="506" t="s">
        <v>1263</v>
      </c>
      <c r="AVZ207" s="506" t="s">
        <v>1263</v>
      </c>
      <c r="AWA207" s="506" t="s">
        <v>1263</v>
      </c>
      <c r="AWB207" s="506" t="s">
        <v>1263</v>
      </c>
      <c r="AWC207" s="506" t="s">
        <v>1263</v>
      </c>
      <c r="AWD207" s="506" t="s">
        <v>1263</v>
      </c>
      <c r="AWE207" s="506" t="s">
        <v>1263</v>
      </c>
      <c r="AWF207" s="506" t="s">
        <v>1263</v>
      </c>
      <c r="AWG207" s="506" t="s">
        <v>1263</v>
      </c>
      <c r="AWH207" s="506" t="s">
        <v>1263</v>
      </c>
      <c r="AWI207" s="506" t="s">
        <v>1263</v>
      </c>
      <c r="AWJ207" s="506" t="s">
        <v>1263</v>
      </c>
      <c r="AWK207" s="506" t="s">
        <v>1263</v>
      </c>
      <c r="AWL207" s="506" t="s">
        <v>1263</v>
      </c>
      <c r="AWM207" s="506" t="s">
        <v>1263</v>
      </c>
      <c r="AWN207" s="506" t="s">
        <v>1263</v>
      </c>
      <c r="AWO207" s="506" t="s">
        <v>1263</v>
      </c>
      <c r="AWP207" s="506" t="s">
        <v>1263</v>
      </c>
      <c r="AWQ207" s="506" t="s">
        <v>1263</v>
      </c>
      <c r="AWR207" s="506" t="s">
        <v>1263</v>
      </c>
      <c r="AWS207" s="506" t="s">
        <v>1263</v>
      </c>
      <c r="AWT207" s="506" t="s">
        <v>1263</v>
      </c>
      <c r="AWU207" s="506" t="s">
        <v>1263</v>
      </c>
      <c r="AWV207" s="506" t="s">
        <v>1263</v>
      </c>
      <c r="AWW207" s="506" t="s">
        <v>1263</v>
      </c>
      <c r="AWX207" s="506" t="s">
        <v>1263</v>
      </c>
      <c r="AWY207" s="506" t="s">
        <v>1263</v>
      </c>
      <c r="AWZ207" s="506" t="s">
        <v>1263</v>
      </c>
      <c r="AXA207" s="506" t="s">
        <v>1263</v>
      </c>
      <c r="AXB207" s="506" t="s">
        <v>1263</v>
      </c>
      <c r="AXC207" s="506" t="s">
        <v>1263</v>
      </c>
      <c r="AXD207" s="506" t="s">
        <v>1263</v>
      </c>
      <c r="AXE207" s="506" t="s">
        <v>1263</v>
      </c>
      <c r="AXF207" s="506" t="s">
        <v>1263</v>
      </c>
      <c r="AXG207" s="506" t="s">
        <v>1263</v>
      </c>
      <c r="AXH207" s="506" t="s">
        <v>1263</v>
      </c>
      <c r="AXI207" s="506" t="s">
        <v>1263</v>
      </c>
      <c r="AXJ207" s="506" t="s">
        <v>1263</v>
      </c>
      <c r="AXK207" s="506" t="s">
        <v>1263</v>
      </c>
      <c r="AXL207" s="506" t="s">
        <v>1263</v>
      </c>
      <c r="AXM207" s="506" t="s">
        <v>1263</v>
      </c>
      <c r="AXN207" s="506" t="s">
        <v>1263</v>
      </c>
      <c r="AXO207" s="506" t="s">
        <v>1263</v>
      </c>
      <c r="AXP207" s="506" t="s">
        <v>1263</v>
      </c>
      <c r="AXQ207" s="506" t="s">
        <v>1263</v>
      </c>
      <c r="AXR207" s="506" t="s">
        <v>1263</v>
      </c>
      <c r="AXS207" s="506" t="s">
        <v>1263</v>
      </c>
      <c r="AXT207" s="506" t="s">
        <v>1263</v>
      </c>
      <c r="AXU207" s="506" t="s">
        <v>1263</v>
      </c>
      <c r="AXV207" s="506" t="s">
        <v>1263</v>
      </c>
      <c r="AXW207" s="506" t="s">
        <v>1263</v>
      </c>
      <c r="AXX207" s="506" t="s">
        <v>1263</v>
      </c>
      <c r="AXY207" s="506" t="s">
        <v>1263</v>
      </c>
      <c r="AXZ207" s="506" t="s">
        <v>1263</v>
      </c>
      <c r="AYA207" s="506" t="s">
        <v>1263</v>
      </c>
      <c r="AYB207" s="506" t="s">
        <v>1263</v>
      </c>
      <c r="AYC207" s="506" t="s">
        <v>1263</v>
      </c>
      <c r="AYD207" s="506" t="s">
        <v>1263</v>
      </c>
      <c r="AYE207" s="506" t="s">
        <v>1263</v>
      </c>
      <c r="AYF207" s="506" t="s">
        <v>1263</v>
      </c>
      <c r="AYG207" s="506" t="s">
        <v>1263</v>
      </c>
      <c r="AYH207" s="506" t="s">
        <v>1263</v>
      </c>
      <c r="AYI207" s="506" t="s">
        <v>1263</v>
      </c>
      <c r="AYJ207" s="506" t="s">
        <v>1263</v>
      </c>
      <c r="AYK207" s="506" t="s">
        <v>1263</v>
      </c>
      <c r="AYL207" s="506" t="s">
        <v>1263</v>
      </c>
      <c r="AYM207" s="506" t="s">
        <v>1263</v>
      </c>
      <c r="AYN207" s="506" t="s">
        <v>1263</v>
      </c>
      <c r="AYO207" s="506" t="s">
        <v>1263</v>
      </c>
      <c r="AYP207" s="506" t="s">
        <v>1263</v>
      </c>
      <c r="AYQ207" s="506" t="s">
        <v>1263</v>
      </c>
      <c r="AYR207" s="506" t="s">
        <v>1263</v>
      </c>
      <c r="AYS207" s="506" t="s">
        <v>1263</v>
      </c>
      <c r="AYT207" s="506" t="s">
        <v>1263</v>
      </c>
      <c r="AYU207" s="506" t="s">
        <v>1263</v>
      </c>
      <c r="AYV207" s="506" t="s">
        <v>1263</v>
      </c>
      <c r="AYW207" s="506" t="s">
        <v>1263</v>
      </c>
      <c r="AYX207" s="506" t="s">
        <v>1263</v>
      </c>
      <c r="AYY207" s="506" t="s">
        <v>1263</v>
      </c>
      <c r="AYZ207" s="506" t="s">
        <v>1263</v>
      </c>
      <c r="AZA207" s="506" t="s">
        <v>1263</v>
      </c>
      <c r="AZB207" s="506" t="s">
        <v>1263</v>
      </c>
      <c r="AZC207" s="506" t="s">
        <v>1263</v>
      </c>
      <c r="AZD207" s="506" t="s">
        <v>1263</v>
      </c>
      <c r="AZE207" s="506" t="s">
        <v>1263</v>
      </c>
      <c r="AZF207" s="506" t="s">
        <v>1263</v>
      </c>
      <c r="AZG207" s="506" t="s">
        <v>1263</v>
      </c>
      <c r="AZH207" s="506" t="s">
        <v>1263</v>
      </c>
      <c r="AZI207" s="506" t="s">
        <v>1263</v>
      </c>
      <c r="AZJ207" s="506" t="s">
        <v>1263</v>
      </c>
      <c r="AZK207" s="506" t="s">
        <v>1263</v>
      </c>
      <c r="AZL207" s="506" t="s">
        <v>1263</v>
      </c>
      <c r="AZM207" s="506" t="s">
        <v>1263</v>
      </c>
      <c r="AZN207" s="506" t="s">
        <v>1263</v>
      </c>
      <c r="AZO207" s="506" t="s">
        <v>1263</v>
      </c>
      <c r="AZP207" s="506" t="s">
        <v>1263</v>
      </c>
      <c r="AZQ207" s="506" t="s">
        <v>1263</v>
      </c>
      <c r="AZR207" s="506" t="s">
        <v>1263</v>
      </c>
      <c r="AZS207" s="506" t="s">
        <v>1263</v>
      </c>
      <c r="AZT207" s="506" t="s">
        <v>1263</v>
      </c>
      <c r="AZU207" s="506" t="s">
        <v>1263</v>
      </c>
      <c r="AZV207" s="506" t="s">
        <v>1263</v>
      </c>
      <c r="AZW207" s="506" t="s">
        <v>1263</v>
      </c>
      <c r="AZX207" s="506" t="s">
        <v>1263</v>
      </c>
      <c r="AZY207" s="506" t="s">
        <v>1263</v>
      </c>
      <c r="AZZ207" s="506" t="s">
        <v>1263</v>
      </c>
      <c r="BAA207" s="506" t="s">
        <v>1263</v>
      </c>
      <c r="BAB207" s="506" t="s">
        <v>1263</v>
      </c>
      <c r="BAC207" s="506" t="s">
        <v>1263</v>
      </c>
      <c r="BAD207" s="506" t="s">
        <v>1263</v>
      </c>
      <c r="BAE207" s="506" t="s">
        <v>1263</v>
      </c>
      <c r="BAF207" s="506" t="s">
        <v>1263</v>
      </c>
      <c r="BAG207" s="506" t="s">
        <v>1263</v>
      </c>
      <c r="BAH207" s="506" t="s">
        <v>1263</v>
      </c>
      <c r="BAI207" s="506" t="s">
        <v>1263</v>
      </c>
      <c r="BAJ207" s="506" t="s">
        <v>1263</v>
      </c>
      <c r="BAK207" s="506" t="s">
        <v>1263</v>
      </c>
      <c r="BAL207" s="506" t="s">
        <v>1263</v>
      </c>
      <c r="BAM207" s="506" t="s">
        <v>1263</v>
      </c>
      <c r="BAN207" s="506" t="s">
        <v>1263</v>
      </c>
      <c r="BAO207" s="506" t="s">
        <v>1263</v>
      </c>
      <c r="BAP207" s="506" t="s">
        <v>1263</v>
      </c>
      <c r="BAQ207" s="506" t="s">
        <v>1263</v>
      </c>
      <c r="BAR207" s="506" t="s">
        <v>1263</v>
      </c>
      <c r="BAS207" s="506" t="s">
        <v>1263</v>
      </c>
      <c r="BAT207" s="506" t="s">
        <v>1263</v>
      </c>
      <c r="BAU207" s="506" t="s">
        <v>1263</v>
      </c>
      <c r="BAV207" s="506" t="s">
        <v>1263</v>
      </c>
      <c r="BAW207" s="506" t="s">
        <v>1263</v>
      </c>
      <c r="BAX207" s="506" t="s">
        <v>1263</v>
      </c>
      <c r="BAY207" s="506" t="s">
        <v>1263</v>
      </c>
      <c r="BAZ207" s="506" t="s">
        <v>1263</v>
      </c>
      <c r="BBA207" s="506" t="s">
        <v>1263</v>
      </c>
      <c r="BBB207" s="506" t="s">
        <v>1263</v>
      </c>
      <c r="BBC207" s="506" t="s">
        <v>1263</v>
      </c>
      <c r="BBD207" s="506" t="s">
        <v>1263</v>
      </c>
      <c r="BBE207" s="506" t="s">
        <v>1263</v>
      </c>
      <c r="BBF207" s="506" t="s">
        <v>1263</v>
      </c>
      <c r="BBG207" s="506" t="s">
        <v>1263</v>
      </c>
      <c r="BBH207" s="506" t="s">
        <v>1263</v>
      </c>
      <c r="BBI207" s="506" t="s">
        <v>1263</v>
      </c>
      <c r="BBJ207" s="506" t="s">
        <v>1263</v>
      </c>
      <c r="BBK207" s="506" t="s">
        <v>1263</v>
      </c>
      <c r="BBL207" s="506" t="s">
        <v>1263</v>
      </c>
      <c r="BBM207" s="506" t="s">
        <v>1263</v>
      </c>
      <c r="BBN207" s="506" t="s">
        <v>1263</v>
      </c>
      <c r="BBO207" s="506" t="s">
        <v>1263</v>
      </c>
      <c r="BBP207" s="506" t="s">
        <v>1263</v>
      </c>
      <c r="BBQ207" s="506" t="s">
        <v>1263</v>
      </c>
      <c r="BBR207" s="506" t="s">
        <v>1263</v>
      </c>
      <c r="BBS207" s="506" t="s">
        <v>1263</v>
      </c>
      <c r="BBT207" s="506" t="s">
        <v>1263</v>
      </c>
      <c r="BBU207" s="506" t="s">
        <v>1263</v>
      </c>
      <c r="BBV207" s="506" t="s">
        <v>1263</v>
      </c>
      <c r="BBW207" s="506" t="s">
        <v>1263</v>
      </c>
      <c r="BBX207" s="506" t="s">
        <v>1263</v>
      </c>
      <c r="BBY207" s="506" t="s">
        <v>1263</v>
      </c>
      <c r="BBZ207" s="506" t="s">
        <v>1263</v>
      </c>
      <c r="BCA207" s="506" t="s">
        <v>1263</v>
      </c>
      <c r="BCB207" s="506" t="s">
        <v>1263</v>
      </c>
      <c r="BCC207" s="506" t="s">
        <v>1263</v>
      </c>
      <c r="BCD207" s="506" t="s">
        <v>1263</v>
      </c>
      <c r="BCE207" s="506" t="s">
        <v>1263</v>
      </c>
      <c r="BCF207" s="506" t="s">
        <v>1263</v>
      </c>
      <c r="BCG207" s="506" t="s">
        <v>1263</v>
      </c>
      <c r="BCH207" s="506" t="s">
        <v>1263</v>
      </c>
      <c r="BCI207" s="506" t="s">
        <v>1263</v>
      </c>
      <c r="BCJ207" s="506" t="s">
        <v>1263</v>
      </c>
      <c r="BCK207" s="506" t="s">
        <v>1263</v>
      </c>
      <c r="BCL207" s="506" t="s">
        <v>1263</v>
      </c>
      <c r="BCM207" s="506" t="s">
        <v>1263</v>
      </c>
      <c r="BCN207" s="506" t="s">
        <v>1263</v>
      </c>
      <c r="BCO207" s="506" t="s">
        <v>1263</v>
      </c>
      <c r="BCP207" s="506" t="s">
        <v>1263</v>
      </c>
      <c r="BCQ207" s="506" t="s">
        <v>1263</v>
      </c>
      <c r="BCR207" s="506" t="s">
        <v>1263</v>
      </c>
      <c r="BCS207" s="506" t="s">
        <v>1263</v>
      </c>
      <c r="BCT207" s="506" t="s">
        <v>1263</v>
      </c>
      <c r="BCU207" s="506" t="s">
        <v>1263</v>
      </c>
      <c r="BCV207" s="506" t="s">
        <v>1263</v>
      </c>
      <c r="BCW207" s="506" t="s">
        <v>1263</v>
      </c>
      <c r="BCX207" s="506" t="s">
        <v>1263</v>
      </c>
      <c r="BCY207" s="506" t="s">
        <v>1263</v>
      </c>
      <c r="BCZ207" s="506" t="s">
        <v>1263</v>
      </c>
      <c r="BDA207" s="506" t="s">
        <v>1263</v>
      </c>
      <c r="BDB207" s="506" t="s">
        <v>1263</v>
      </c>
      <c r="BDC207" s="506" t="s">
        <v>1263</v>
      </c>
      <c r="BDD207" s="506" t="s">
        <v>1263</v>
      </c>
      <c r="BDE207" s="506" t="s">
        <v>1263</v>
      </c>
      <c r="BDF207" s="506" t="s">
        <v>1263</v>
      </c>
      <c r="BDG207" s="506" t="s">
        <v>1263</v>
      </c>
      <c r="BDH207" s="506" t="s">
        <v>1263</v>
      </c>
      <c r="BDI207" s="506" t="s">
        <v>1263</v>
      </c>
      <c r="BDJ207" s="506" t="s">
        <v>1263</v>
      </c>
      <c r="BDK207" s="506" t="s">
        <v>1263</v>
      </c>
      <c r="BDL207" s="506" t="s">
        <v>1263</v>
      </c>
      <c r="BDM207" s="506" t="s">
        <v>1263</v>
      </c>
      <c r="BDN207" s="506" t="s">
        <v>1263</v>
      </c>
      <c r="BDO207" s="506" t="s">
        <v>1263</v>
      </c>
      <c r="BDP207" s="506" t="s">
        <v>1263</v>
      </c>
      <c r="BDQ207" s="506" t="s">
        <v>1263</v>
      </c>
      <c r="BDR207" s="506" t="s">
        <v>1263</v>
      </c>
      <c r="BDS207" s="506" t="s">
        <v>1263</v>
      </c>
      <c r="BDT207" s="506" t="s">
        <v>1263</v>
      </c>
      <c r="BDU207" s="506" t="s">
        <v>1263</v>
      </c>
      <c r="BDV207" s="506" t="s">
        <v>1263</v>
      </c>
      <c r="BDW207" s="506" t="s">
        <v>1263</v>
      </c>
      <c r="BDX207" s="506" t="s">
        <v>1263</v>
      </c>
      <c r="BDY207" s="506" t="s">
        <v>1263</v>
      </c>
      <c r="BDZ207" s="506" t="s">
        <v>1263</v>
      </c>
      <c r="BEA207" s="506" t="s">
        <v>1263</v>
      </c>
      <c r="BEB207" s="506" t="s">
        <v>1263</v>
      </c>
      <c r="BEC207" s="506" t="s">
        <v>1263</v>
      </c>
      <c r="BED207" s="506" t="s">
        <v>1263</v>
      </c>
      <c r="BEE207" s="506" t="s">
        <v>1263</v>
      </c>
      <c r="BEF207" s="506" t="s">
        <v>1263</v>
      </c>
      <c r="BEG207" s="506" t="s">
        <v>1263</v>
      </c>
      <c r="BEH207" s="506" t="s">
        <v>1263</v>
      </c>
      <c r="BEI207" s="506" t="s">
        <v>1263</v>
      </c>
      <c r="BEJ207" s="506" t="s">
        <v>1263</v>
      </c>
      <c r="BEK207" s="506" t="s">
        <v>1263</v>
      </c>
      <c r="BEL207" s="506" t="s">
        <v>1263</v>
      </c>
      <c r="BEM207" s="506" t="s">
        <v>1263</v>
      </c>
      <c r="BEN207" s="506" t="s">
        <v>1263</v>
      </c>
      <c r="BEO207" s="506" t="s">
        <v>1263</v>
      </c>
      <c r="BEP207" s="506" t="s">
        <v>1263</v>
      </c>
      <c r="BEQ207" s="506" t="s">
        <v>1263</v>
      </c>
      <c r="BER207" s="506" t="s">
        <v>1263</v>
      </c>
      <c r="BES207" s="506" t="s">
        <v>1263</v>
      </c>
      <c r="BET207" s="506" t="s">
        <v>1263</v>
      </c>
      <c r="BEU207" s="506" t="s">
        <v>1263</v>
      </c>
      <c r="BEV207" s="506" t="s">
        <v>1263</v>
      </c>
      <c r="BEW207" s="506" t="s">
        <v>1263</v>
      </c>
      <c r="BEX207" s="506" t="s">
        <v>1263</v>
      </c>
      <c r="BEY207" s="506" t="s">
        <v>1263</v>
      </c>
      <c r="BEZ207" s="506" t="s">
        <v>1263</v>
      </c>
      <c r="BFA207" s="506" t="s">
        <v>1263</v>
      </c>
      <c r="BFB207" s="506" t="s">
        <v>1263</v>
      </c>
      <c r="BFC207" s="506" t="s">
        <v>1263</v>
      </c>
      <c r="BFD207" s="506" t="s">
        <v>1263</v>
      </c>
      <c r="BFE207" s="506" t="s">
        <v>1263</v>
      </c>
      <c r="BFF207" s="506" t="s">
        <v>1263</v>
      </c>
      <c r="BFG207" s="506" t="s">
        <v>1263</v>
      </c>
      <c r="BFH207" s="506" t="s">
        <v>1263</v>
      </c>
      <c r="BFI207" s="506" t="s">
        <v>1263</v>
      </c>
      <c r="BFJ207" s="506" t="s">
        <v>1263</v>
      </c>
      <c r="BFK207" s="506" t="s">
        <v>1263</v>
      </c>
      <c r="BFL207" s="506" t="s">
        <v>1263</v>
      </c>
      <c r="BFM207" s="506" t="s">
        <v>1263</v>
      </c>
      <c r="BFN207" s="506" t="s">
        <v>1263</v>
      </c>
      <c r="BFO207" s="506" t="s">
        <v>1263</v>
      </c>
      <c r="BFP207" s="506" t="s">
        <v>1263</v>
      </c>
      <c r="BFQ207" s="506" t="s">
        <v>1263</v>
      </c>
      <c r="BFR207" s="506" t="s">
        <v>1263</v>
      </c>
      <c r="BFS207" s="506" t="s">
        <v>1263</v>
      </c>
      <c r="BFT207" s="506" t="s">
        <v>1263</v>
      </c>
      <c r="BFU207" s="506" t="s">
        <v>1263</v>
      </c>
      <c r="BFV207" s="506" t="s">
        <v>1263</v>
      </c>
      <c r="BFW207" s="506" t="s">
        <v>1263</v>
      </c>
      <c r="BFX207" s="506" t="s">
        <v>1263</v>
      </c>
      <c r="BFY207" s="506" t="s">
        <v>1263</v>
      </c>
      <c r="BFZ207" s="506" t="s">
        <v>1263</v>
      </c>
      <c r="BGA207" s="506" t="s">
        <v>1263</v>
      </c>
      <c r="BGB207" s="506" t="s">
        <v>1263</v>
      </c>
      <c r="BGC207" s="506" t="s">
        <v>1263</v>
      </c>
      <c r="BGD207" s="506" t="s">
        <v>1263</v>
      </c>
      <c r="BGE207" s="506" t="s">
        <v>1263</v>
      </c>
      <c r="BGF207" s="506" t="s">
        <v>1263</v>
      </c>
      <c r="BGG207" s="506" t="s">
        <v>1263</v>
      </c>
      <c r="BGH207" s="506" t="s">
        <v>1263</v>
      </c>
      <c r="BGI207" s="506" t="s">
        <v>1263</v>
      </c>
      <c r="BGJ207" s="506" t="s">
        <v>1263</v>
      </c>
      <c r="BGK207" s="506" t="s">
        <v>1263</v>
      </c>
      <c r="BGL207" s="506" t="s">
        <v>1263</v>
      </c>
      <c r="BGM207" s="506" t="s">
        <v>1263</v>
      </c>
      <c r="BGN207" s="506" t="s">
        <v>1263</v>
      </c>
      <c r="BGO207" s="506" t="s">
        <v>1263</v>
      </c>
      <c r="BGP207" s="506" t="s">
        <v>1263</v>
      </c>
      <c r="BGQ207" s="506" t="s">
        <v>1263</v>
      </c>
      <c r="BGR207" s="506" t="s">
        <v>1263</v>
      </c>
      <c r="BGS207" s="506" t="s">
        <v>1263</v>
      </c>
      <c r="BGT207" s="506" t="s">
        <v>1263</v>
      </c>
      <c r="BGU207" s="506" t="s">
        <v>1263</v>
      </c>
      <c r="BGV207" s="506" t="s">
        <v>1263</v>
      </c>
      <c r="BGW207" s="506" t="s">
        <v>1263</v>
      </c>
      <c r="BGX207" s="506" t="s">
        <v>1263</v>
      </c>
      <c r="BGY207" s="506" t="s">
        <v>1263</v>
      </c>
      <c r="BGZ207" s="506" t="s">
        <v>1263</v>
      </c>
      <c r="BHA207" s="506" t="s">
        <v>1263</v>
      </c>
      <c r="BHB207" s="506" t="s">
        <v>1263</v>
      </c>
      <c r="BHC207" s="506" t="s">
        <v>1263</v>
      </c>
      <c r="BHD207" s="506" t="s">
        <v>1263</v>
      </c>
      <c r="BHE207" s="506" t="s">
        <v>1263</v>
      </c>
      <c r="BHF207" s="506" t="s">
        <v>1263</v>
      </c>
      <c r="BHG207" s="506" t="s">
        <v>1263</v>
      </c>
      <c r="BHH207" s="506" t="s">
        <v>1263</v>
      </c>
      <c r="BHI207" s="506" t="s">
        <v>1263</v>
      </c>
      <c r="BHJ207" s="506" t="s">
        <v>1263</v>
      </c>
      <c r="BHK207" s="506" t="s">
        <v>1263</v>
      </c>
      <c r="BHL207" s="506" t="s">
        <v>1263</v>
      </c>
      <c r="BHM207" s="506" t="s">
        <v>1263</v>
      </c>
      <c r="BHN207" s="506" t="s">
        <v>1263</v>
      </c>
      <c r="BHO207" s="506" t="s">
        <v>1263</v>
      </c>
      <c r="BHP207" s="506" t="s">
        <v>1263</v>
      </c>
      <c r="BHQ207" s="506" t="s">
        <v>1263</v>
      </c>
      <c r="BHR207" s="506" t="s">
        <v>1263</v>
      </c>
      <c r="BHS207" s="506" t="s">
        <v>1263</v>
      </c>
      <c r="BHT207" s="506" t="s">
        <v>1263</v>
      </c>
      <c r="BHU207" s="506" t="s">
        <v>1263</v>
      </c>
      <c r="BHV207" s="506" t="s">
        <v>1263</v>
      </c>
      <c r="BHW207" s="506" t="s">
        <v>1263</v>
      </c>
      <c r="BHX207" s="506" t="s">
        <v>1263</v>
      </c>
      <c r="BHY207" s="506" t="s">
        <v>1263</v>
      </c>
      <c r="BHZ207" s="506" t="s">
        <v>1263</v>
      </c>
      <c r="BIA207" s="506" t="s">
        <v>1263</v>
      </c>
      <c r="BIB207" s="506" t="s">
        <v>1263</v>
      </c>
      <c r="BIC207" s="506" t="s">
        <v>1263</v>
      </c>
      <c r="BID207" s="506" t="s">
        <v>1263</v>
      </c>
      <c r="BIE207" s="506" t="s">
        <v>1263</v>
      </c>
      <c r="BIF207" s="506" t="s">
        <v>1263</v>
      </c>
      <c r="BIG207" s="506" t="s">
        <v>1263</v>
      </c>
      <c r="BIH207" s="506" t="s">
        <v>1263</v>
      </c>
      <c r="BII207" s="506" t="s">
        <v>1263</v>
      </c>
      <c r="BIJ207" s="506" t="s">
        <v>1263</v>
      </c>
      <c r="BIK207" s="506" t="s">
        <v>1263</v>
      </c>
      <c r="BIL207" s="506" t="s">
        <v>1263</v>
      </c>
      <c r="BIM207" s="506" t="s">
        <v>1263</v>
      </c>
      <c r="BIN207" s="506" t="s">
        <v>1263</v>
      </c>
      <c r="BIO207" s="506" t="s">
        <v>1263</v>
      </c>
      <c r="BIP207" s="506" t="s">
        <v>1263</v>
      </c>
      <c r="BIQ207" s="506" t="s">
        <v>1263</v>
      </c>
      <c r="BIR207" s="506" t="s">
        <v>1263</v>
      </c>
      <c r="BIS207" s="506" t="s">
        <v>1263</v>
      </c>
      <c r="BIT207" s="506" t="s">
        <v>1263</v>
      </c>
      <c r="BIU207" s="506" t="s">
        <v>1263</v>
      </c>
      <c r="BIV207" s="506" t="s">
        <v>1263</v>
      </c>
      <c r="BIW207" s="506" t="s">
        <v>1263</v>
      </c>
      <c r="BIX207" s="506" t="s">
        <v>1263</v>
      </c>
      <c r="BIY207" s="506" t="s">
        <v>1263</v>
      </c>
      <c r="BIZ207" s="506" t="s">
        <v>1263</v>
      </c>
      <c r="BJA207" s="506" t="s">
        <v>1263</v>
      </c>
      <c r="BJB207" s="506" t="s">
        <v>1263</v>
      </c>
      <c r="BJC207" s="506" t="s">
        <v>1263</v>
      </c>
      <c r="BJD207" s="506" t="s">
        <v>1263</v>
      </c>
      <c r="BJE207" s="506" t="s">
        <v>1263</v>
      </c>
      <c r="BJF207" s="506" t="s">
        <v>1263</v>
      </c>
      <c r="BJG207" s="506" t="s">
        <v>1263</v>
      </c>
      <c r="BJH207" s="506" t="s">
        <v>1263</v>
      </c>
      <c r="BJI207" s="506" t="s">
        <v>1263</v>
      </c>
      <c r="BJJ207" s="506" t="s">
        <v>1263</v>
      </c>
      <c r="BJK207" s="506" t="s">
        <v>1263</v>
      </c>
      <c r="BJL207" s="506" t="s">
        <v>1263</v>
      </c>
      <c r="BJM207" s="506" t="s">
        <v>1263</v>
      </c>
      <c r="BJN207" s="506" t="s">
        <v>1263</v>
      </c>
      <c r="BJO207" s="506" t="s">
        <v>1263</v>
      </c>
      <c r="BJP207" s="506" t="s">
        <v>1263</v>
      </c>
      <c r="BJQ207" s="506" t="s">
        <v>1263</v>
      </c>
      <c r="BJR207" s="506" t="s">
        <v>1263</v>
      </c>
      <c r="BJS207" s="506" t="s">
        <v>1263</v>
      </c>
      <c r="BJT207" s="506" t="s">
        <v>1263</v>
      </c>
      <c r="BJU207" s="506" t="s">
        <v>1263</v>
      </c>
      <c r="BJV207" s="506" t="s">
        <v>1263</v>
      </c>
      <c r="BJW207" s="506" t="s">
        <v>1263</v>
      </c>
      <c r="BJX207" s="506" t="s">
        <v>1263</v>
      </c>
      <c r="BJY207" s="506" t="s">
        <v>1263</v>
      </c>
      <c r="BJZ207" s="506" t="s">
        <v>1263</v>
      </c>
      <c r="BKA207" s="506" t="s">
        <v>1263</v>
      </c>
      <c r="BKB207" s="506" t="s">
        <v>1263</v>
      </c>
      <c r="BKC207" s="506" t="s">
        <v>1263</v>
      </c>
      <c r="BKD207" s="506" t="s">
        <v>1263</v>
      </c>
      <c r="BKE207" s="506" t="s">
        <v>1263</v>
      </c>
      <c r="BKF207" s="506" t="s">
        <v>1263</v>
      </c>
      <c r="BKG207" s="506" t="s">
        <v>1263</v>
      </c>
      <c r="BKH207" s="506" t="s">
        <v>1263</v>
      </c>
      <c r="BKI207" s="506" t="s">
        <v>1263</v>
      </c>
      <c r="BKJ207" s="506" t="s">
        <v>1263</v>
      </c>
      <c r="BKK207" s="506" t="s">
        <v>1263</v>
      </c>
      <c r="BKL207" s="506" t="s">
        <v>1263</v>
      </c>
      <c r="BKM207" s="506" t="s">
        <v>1263</v>
      </c>
      <c r="BKN207" s="506" t="s">
        <v>1263</v>
      </c>
      <c r="BKO207" s="506" t="s">
        <v>1263</v>
      </c>
      <c r="BKP207" s="506" t="s">
        <v>1263</v>
      </c>
      <c r="BKQ207" s="506" t="s">
        <v>1263</v>
      </c>
      <c r="BKR207" s="506" t="s">
        <v>1263</v>
      </c>
      <c r="BKS207" s="506" t="s">
        <v>1263</v>
      </c>
      <c r="BKT207" s="506" t="s">
        <v>1263</v>
      </c>
      <c r="BKU207" s="506" t="s">
        <v>1263</v>
      </c>
      <c r="BKV207" s="506" t="s">
        <v>1263</v>
      </c>
      <c r="BKW207" s="506" t="s">
        <v>1263</v>
      </c>
      <c r="BKX207" s="506" t="s">
        <v>1263</v>
      </c>
      <c r="BKY207" s="506" t="s">
        <v>1263</v>
      </c>
      <c r="BKZ207" s="506" t="s">
        <v>1263</v>
      </c>
      <c r="BLA207" s="506" t="s">
        <v>1263</v>
      </c>
      <c r="BLB207" s="506" t="s">
        <v>1263</v>
      </c>
      <c r="BLC207" s="506" t="s">
        <v>1263</v>
      </c>
      <c r="BLD207" s="506" t="s">
        <v>1263</v>
      </c>
      <c r="BLE207" s="506" t="s">
        <v>1263</v>
      </c>
      <c r="BLF207" s="506" t="s">
        <v>1263</v>
      </c>
      <c r="BLG207" s="506" t="s">
        <v>1263</v>
      </c>
      <c r="BLH207" s="506" t="s">
        <v>1263</v>
      </c>
      <c r="BLI207" s="506" t="s">
        <v>1263</v>
      </c>
      <c r="BLJ207" s="506" t="s">
        <v>1263</v>
      </c>
      <c r="BLK207" s="506" t="s">
        <v>1263</v>
      </c>
      <c r="BLL207" s="506" t="s">
        <v>1263</v>
      </c>
      <c r="BLM207" s="506" t="s">
        <v>1263</v>
      </c>
      <c r="BLN207" s="506" t="s">
        <v>1263</v>
      </c>
      <c r="BLO207" s="506" t="s">
        <v>1263</v>
      </c>
      <c r="BLP207" s="506" t="s">
        <v>1263</v>
      </c>
      <c r="BLQ207" s="506" t="s">
        <v>1263</v>
      </c>
      <c r="BLR207" s="506" t="s">
        <v>1263</v>
      </c>
      <c r="BLS207" s="506" t="s">
        <v>1263</v>
      </c>
      <c r="BLT207" s="506" t="s">
        <v>1263</v>
      </c>
      <c r="BLU207" s="506" t="s">
        <v>1263</v>
      </c>
      <c r="BLV207" s="506" t="s">
        <v>1263</v>
      </c>
      <c r="BLW207" s="506" t="s">
        <v>1263</v>
      </c>
      <c r="BLX207" s="506" t="s">
        <v>1263</v>
      </c>
      <c r="BLY207" s="506" t="s">
        <v>1263</v>
      </c>
      <c r="BLZ207" s="506" t="s">
        <v>1263</v>
      </c>
      <c r="BMA207" s="506" t="s">
        <v>1263</v>
      </c>
      <c r="BMB207" s="506" t="s">
        <v>1263</v>
      </c>
      <c r="BMC207" s="506" t="s">
        <v>1263</v>
      </c>
      <c r="BMD207" s="506" t="s">
        <v>1263</v>
      </c>
      <c r="BME207" s="506" t="s">
        <v>1263</v>
      </c>
      <c r="BMF207" s="506" t="s">
        <v>1263</v>
      </c>
      <c r="BMG207" s="506" t="s">
        <v>1263</v>
      </c>
      <c r="BMH207" s="506" t="s">
        <v>1263</v>
      </c>
      <c r="BMI207" s="506" t="s">
        <v>1263</v>
      </c>
      <c r="BMJ207" s="506" t="s">
        <v>1263</v>
      </c>
      <c r="BMK207" s="506" t="s">
        <v>1263</v>
      </c>
      <c r="BML207" s="506" t="s">
        <v>1263</v>
      </c>
      <c r="BMM207" s="506" t="s">
        <v>1263</v>
      </c>
      <c r="BMN207" s="506" t="s">
        <v>1263</v>
      </c>
      <c r="BMO207" s="506" t="s">
        <v>1263</v>
      </c>
      <c r="BMP207" s="506" t="s">
        <v>1263</v>
      </c>
      <c r="BMQ207" s="506" t="s">
        <v>1263</v>
      </c>
      <c r="BMR207" s="506" t="s">
        <v>1263</v>
      </c>
      <c r="BMS207" s="506" t="s">
        <v>1263</v>
      </c>
      <c r="BMT207" s="506" t="s">
        <v>1263</v>
      </c>
      <c r="BMU207" s="506" t="s">
        <v>1263</v>
      </c>
      <c r="BMV207" s="506" t="s">
        <v>1263</v>
      </c>
      <c r="BMW207" s="506" t="s">
        <v>1263</v>
      </c>
      <c r="BMX207" s="506" t="s">
        <v>1263</v>
      </c>
      <c r="BMY207" s="506" t="s">
        <v>1263</v>
      </c>
      <c r="BMZ207" s="506" t="s">
        <v>1263</v>
      </c>
      <c r="BNA207" s="506" t="s">
        <v>1263</v>
      </c>
      <c r="BNB207" s="506" t="s">
        <v>1263</v>
      </c>
      <c r="BNC207" s="506" t="s">
        <v>1263</v>
      </c>
      <c r="BND207" s="506" t="s">
        <v>1263</v>
      </c>
      <c r="BNE207" s="506" t="s">
        <v>1263</v>
      </c>
      <c r="BNF207" s="506" t="s">
        <v>1263</v>
      </c>
      <c r="BNG207" s="506" t="s">
        <v>1263</v>
      </c>
      <c r="BNH207" s="506" t="s">
        <v>1263</v>
      </c>
      <c r="BNI207" s="506" t="s">
        <v>1263</v>
      </c>
      <c r="BNJ207" s="506" t="s">
        <v>1263</v>
      </c>
      <c r="BNK207" s="506" t="s">
        <v>1263</v>
      </c>
      <c r="BNL207" s="506" t="s">
        <v>1263</v>
      </c>
      <c r="BNM207" s="506" t="s">
        <v>1263</v>
      </c>
      <c r="BNN207" s="506" t="s">
        <v>1263</v>
      </c>
      <c r="BNO207" s="506" t="s">
        <v>1263</v>
      </c>
      <c r="BNP207" s="506" t="s">
        <v>1263</v>
      </c>
      <c r="BNQ207" s="506" t="s">
        <v>1263</v>
      </c>
      <c r="BNR207" s="506" t="s">
        <v>1263</v>
      </c>
      <c r="BNS207" s="506" t="s">
        <v>1263</v>
      </c>
      <c r="BNT207" s="506" t="s">
        <v>1263</v>
      </c>
      <c r="BNU207" s="506" t="s">
        <v>1263</v>
      </c>
      <c r="BNV207" s="506" t="s">
        <v>1263</v>
      </c>
      <c r="BNW207" s="506" t="s">
        <v>1263</v>
      </c>
      <c r="BNX207" s="506" t="s">
        <v>1263</v>
      </c>
      <c r="BNY207" s="506" t="s">
        <v>1263</v>
      </c>
      <c r="BNZ207" s="506" t="s">
        <v>1263</v>
      </c>
      <c r="BOA207" s="506" t="s">
        <v>1263</v>
      </c>
      <c r="BOB207" s="506" t="s">
        <v>1263</v>
      </c>
      <c r="BOC207" s="506" t="s">
        <v>1263</v>
      </c>
      <c r="BOD207" s="506" t="s">
        <v>1263</v>
      </c>
      <c r="BOE207" s="506" t="s">
        <v>1263</v>
      </c>
      <c r="BOF207" s="506" t="s">
        <v>1263</v>
      </c>
      <c r="BOG207" s="506" t="s">
        <v>1263</v>
      </c>
      <c r="BOH207" s="506" t="s">
        <v>1263</v>
      </c>
      <c r="BOI207" s="506" t="s">
        <v>1263</v>
      </c>
      <c r="BOJ207" s="506" t="s">
        <v>1263</v>
      </c>
      <c r="BOK207" s="506" t="s">
        <v>1263</v>
      </c>
      <c r="BOL207" s="506" t="s">
        <v>1263</v>
      </c>
      <c r="BOM207" s="506" t="s">
        <v>1263</v>
      </c>
      <c r="BON207" s="506" t="s">
        <v>1263</v>
      </c>
      <c r="BOO207" s="506" t="s">
        <v>1263</v>
      </c>
      <c r="BOP207" s="506" t="s">
        <v>1263</v>
      </c>
      <c r="BOQ207" s="506" t="s">
        <v>1263</v>
      </c>
      <c r="BOR207" s="506" t="s">
        <v>1263</v>
      </c>
      <c r="BOS207" s="506" t="s">
        <v>1263</v>
      </c>
      <c r="BOT207" s="506" t="s">
        <v>1263</v>
      </c>
      <c r="BOU207" s="506" t="s">
        <v>1263</v>
      </c>
      <c r="BOV207" s="506" t="s">
        <v>1263</v>
      </c>
      <c r="BOW207" s="506" t="s">
        <v>1263</v>
      </c>
      <c r="BOX207" s="506" t="s">
        <v>1263</v>
      </c>
      <c r="BOY207" s="506" t="s">
        <v>1263</v>
      </c>
      <c r="BOZ207" s="506" t="s">
        <v>1263</v>
      </c>
      <c r="BPA207" s="506" t="s">
        <v>1263</v>
      </c>
      <c r="BPB207" s="506" t="s">
        <v>1263</v>
      </c>
      <c r="BPC207" s="506" t="s">
        <v>1263</v>
      </c>
      <c r="BPD207" s="506" t="s">
        <v>1263</v>
      </c>
      <c r="BPE207" s="506" t="s">
        <v>1263</v>
      </c>
      <c r="BPF207" s="506" t="s">
        <v>1263</v>
      </c>
      <c r="BPG207" s="506" t="s">
        <v>1263</v>
      </c>
      <c r="BPH207" s="506" t="s">
        <v>1263</v>
      </c>
      <c r="BPI207" s="506" t="s">
        <v>1263</v>
      </c>
      <c r="BPJ207" s="506" t="s">
        <v>1263</v>
      </c>
      <c r="BPK207" s="506" t="s">
        <v>1263</v>
      </c>
      <c r="BPL207" s="506" t="s">
        <v>1263</v>
      </c>
      <c r="BPM207" s="506" t="s">
        <v>1263</v>
      </c>
      <c r="BPN207" s="506" t="s">
        <v>1263</v>
      </c>
      <c r="BPO207" s="506" t="s">
        <v>1263</v>
      </c>
      <c r="BPP207" s="506" t="s">
        <v>1263</v>
      </c>
      <c r="BPQ207" s="506" t="s">
        <v>1263</v>
      </c>
      <c r="BPR207" s="506" t="s">
        <v>1263</v>
      </c>
      <c r="BPS207" s="506" t="s">
        <v>1263</v>
      </c>
      <c r="BPT207" s="506" t="s">
        <v>1263</v>
      </c>
      <c r="BPU207" s="506" t="s">
        <v>1263</v>
      </c>
      <c r="BPV207" s="506" t="s">
        <v>1263</v>
      </c>
      <c r="BPW207" s="506" t="s">
        <v>1263</v>
      </c>
      <c r="BPX207" s="506" t="s">
        <v>1263</v>
      </c>
      <c r="BPY207" s="506" t="s">
        <v>1263</v>
      </c>
      <c r="BPZ207" s="506" t="s">
        <v>1263</v>
      </c>
      <c r="BQA207" s="506" t="s">
        <v>1263</v>
      </c>
      <c r="BQB207" s="506" t="s">
        <v>1263</v>
      </c>
      <c r="BQC207" s="506" t="s">
        <v>1263</v>
      </c>
      <c r="BQD207" s="506" t="s">
        <v>1263</v>
      </c>
      <c r="BQE207" s="506" t="s">
        <v>1263</v>
      </c>
      <c r="BQF207" s="506" t="s">
        <v>1263</v>
      </c>
      <c r="BQG207" s="506" t="s">
        <v>1263</v>
      </c>
      <c r="BQH207" s="506" t="s">
        <v>1263</v>
      </c>
      <c r="BQI207" s="506" t="s">
        <v>1263</v>
      </c>
      <c r="BQJ207" s="506" t="s">
        <v>1263</v>
      </c>
      <c r="BQK207" s="506" t="s">
        <v>1263</v>
      </c>
      <c r="BQL207" s="506" t="s">
        <v>1263</v>
      </c>
      <c r="BQM207" s="506" t="s">
        <v>1263</v>
      </c>
      <c r="BQN207" s="506" t="s">
        <v>1263</v>
      </c>
      <c r="BQO207" s="506" t="s">
        <v>1263</v>
      </c>
      <c r="BQP207" s="506" t="s">
        <v>1263</v>
      </c>
      <c r="BQQ207" s="506" t="s">
        <v>1263</v>
      </c>
      <c r="BQR207" s="506" t="s">
        <v>1263</v>
      </c>
      <c r="BQS207" s="506" t="s">
        <v>1263</v>
      </c>
      <c r="BQT207" s="506" t="s">
        <v>1263</v>
      </c>
      <c r="BQU207" s="506" t="s">
        <v>1263</v>
      </c>
      <c r="BQV207" s="506" t="s">
        <v>1263</v>
      </c>
      <c r="BQW207" s="506" t="s">
        <v>1263</v>
      </c>
      <c r="BQX207" s="506" t="s">
        <v>1263</v>
      </c>
      <c r="BQY207" s="506" t="s">
        <v>1263</v>
      </c>
      <c r="BQZ207" s="506" t="s">
        <v>1263</v>
      </c>
      <c r="BRA207" s="506" t="s">
        <v>1263</v>
      </c>
      <c r="BRB207" s="506" t="s">
        <v>1263</v>
      </c>
      <c r="BRC207" s="506" t="s">
        <v>1263</v>
      </c>
      <c r="BRD207" s="506" t="s">
        <v>1263</v>
      </c>
      <c r="BRE207" s="506" t="s">
        <v>1263</v>
      </c>
      <c r="BRF207" s="506" t="s">
        <v>1263</v>
      </c>
      <c r="BRG207" s="506" t="s">
        <v>1263</v>
      </c>
      <c r="BRH207" s="506" t="s">
        <v>1263</v>
      </c>
      <c r="BRI207" s="506" t="s">
        <v>1263</v>
      </c>
      <c r="BRJ207" s="506" t="s">
        <v>1263</v>
      </c>
      <c r="BRK207" s="506" t="s">
        <v>1263</v>
      </c>
      <c r="BRL207" s="506" t="s">
        <v>1263</v>
      </c>
      <c r="BRM207" s="506" t="s">
        <v>1263</v>
      </c>
      <c r="BRN207" s="506" t="s">
        <v>1263</v>
      </c>
      <c r="BRO207" s="506" t="s">
        <v>1263</v>
      </c>
      <c r="BRP207" s="506" t="s">
        <v>1263</v>
      </c>
      <c r="BRQ207" s="506" t="s">
        <v>1263</v>
      </c>
      <c r="BRR207" s="506" t="s">
        <v>1263</v>
      </c>
      <c r="BRS207" s="506" t="s">
        <v>1263</v>
      </c>
      <c r="BRT207" s="506" t="s">
        <v>1263</v>
      </c>
      <c r="BRU207" s="506" t="s">
        <v>1263</v>
      </c>
      <c r="BRV207" s="506" t="s">
        <v>1263</v>
      </c>
      <c r="BRW207" s="506" t="s">
        <v>1263</v>
      </c>
      <c r="BRX207" s="506" t="s">
        <v>1263</v>
      </c>
      <c r="BRY207" s="506" t="s">
        <v>1263</v>
      </c>
      <c r="BRZ207" s="506" t="s">
        <v>1263</v>
      </c>
      <c r="BSA207" s="506" t="s">
        <v>1263</v>
      </c>
      <c r="BSB207" s="506" t="s">
        <v>1263</v>
      </c>
      <c r="BSC207" s="506" t="s">
        <v>1263</v>
      </c>
      <c r="BSD207" s="506" t="s">
        <v>1263</v>
      </c>
      <c r="BSE207" s="506" t="s">
        <v>1263</v>
      </c>
      <c r="BSF207" s="506" t="s">
        <v>1263</v>
      </c>
      <c r="BSG207" s="506" t="s">
        <v>1263</v>
      </c>
      <c r="BSH207" s="506" t="s">
        <v>1263</v>
      </c>
      <c r="BSI207" s="506" t="s">
        <v>1263</v>
      </c>
      <c r="BSJ207" s="506" t="s">
        <v>1263</v>
      </c>
      <c r="BSK207" s="506" t="s">
        <v>1263</v>
      </c>
      <c r="BSL207" s="506" t="s">
        <v>1263</v>
      </c>
      <c r="BSM207" s="506" t="s">
        <v>1263</v>
      </c>
      <c r="BSN207" s="506" t="s">
        <v>1263</v>
      </c>
      <c r="BSO207" s="506" t="s">
        <v>1263</v>
      </c>
      <c r="BSP207" s="506" t="s">
        <v>1263</v>
      </c>
      <c r="BSQ207" s="506" t="s">
        <v>1263</v>
      </c>
      <c r="BSR207" s="506" t="s">
        <v>1263</v>
      </c>
      <c r="BSS207" s="506" t="s">
        <v>1263</v>
      </c>
      <c r="BST207" s="506" t="s">
        <v>1263</v>
      </c>
      <c r="BSU207" s="506" t="s">
        <v>1263</v>
      </c>
      <c r="BSV207" s="506" t="s">
        <v>1263</v>
      </c>
      <c r="BSW207" s="506" t="s">
        <v>1263</v>
      </c>
      <c r="BSX207" s="506" t="s">
        <v>1263</v>
      </c>
      <c r="BSY207" s="506" t="s">
        <v>1263</v>
      </c>
      <c r="BSZ207" s="506" t="s">
        <v>1263</v>
      </c>
      <c r="BTA207" s="506" t="s">
        <v>1263</v>
      </c>
      <c r="BTB207" s="506" t="s">
        <v>1263</v>
      </c>
      <c r="BTC207" s="506" t="s">
        <v>1263</v>
      </c>
      <c r="BTD207" s="506" t="s">
        <v>1263</v>
      </c>
      <c r="BTE207" s="506" t="s">
        <v>1263</v>
      </c>
      <c r="BTF207" s="506" t="s">
        <v>1263</v>
      </c>
      <c r="BTG207" s="506" t="s">
        <v>1263</v>
      </c>
      <c r="BTH207" s="506" t="s">
        <v>1263</v>
      </c>
      <c r="BTI207" s="506" t="s">
        <v>1263</v>
      </c>
      <c r="BTJ207" s="506" t="s">
        <v>1263</v>
      </c>
      <c r="BTK207" s="506" t="s">
        <v>1263</v>
      </c>
      <c r="BTL207" s="506" t="s">
        <v>1263</v>
      </c>
      <c r="BTM207" s="506" t="s">
        <v>1263</v>
      </c>
      <c r="BTN207" s="506" t="s">
        <v>1263</v>
      </c>
      <c r="BTO207" s="506" t="s">
        <v>1263</v>
      </c>
      <c r="BTP207" s="506" t="s">
        <v>1263</v>
      </c>
      <c r="BTQ207" s="506" t="s">
        <v>1263</v>
      </c>
      <c r="BTR207" s="506" t="s">
        <v>1263</v>
      </c>
      <c r="BTS207" s="506" t="s">
        <v>1263</v>
      </c>
      <c r="BTT207" s="506" t="s">
        <v>1263</v>
      </c>
      <c r="BTU207" s="506" t="s">
        <v>1263</v>
      </c>
      <c r="BTV207" s="506" t="s">
        <v>1263</v>
      </c>
      <c r="BTW207" s="506" t="s">
        <v>1263</v>
      </c>
      <c r="BTX207" s="506" t="s">
        <v>1263</v>
      </c>
      <c r="BTY207" s="506" t="s">
        <v>1263</v>
      </c>
      <c r="BTZ207" s="506" t="s">
        <v>1263</v>
      </c>
      <c r="BUA207" s="506" t="s">
        <v>1263</v>
      </c>
      <c r="BUB207" s="506" t="s">
        <v>1263</v>
      </c>
      <c r="BUC207" s="506" t="s">
        <v>1263</v>
      </c>
      <c r="BUD207" s="506" t="s">
        <v>1263</v>
      </c>
      <c r="BUE207" s="506" t="s">
        <v>1263</v>
      </c>
      <c r="BUF207" s="506" t="s">
        <v>1263</v>
      </c>
      <c r="BUG207" s="506" t="s">
        <v>1263</v>
      </c>
      <c r="BUH207" s="506" t="s">
        <v>1263</v>
      </c>
      <c r="BUI207" s="506" t="s">
        <v>1263</v>
      </c>
      <c r="BUJ207" s="506" t="s">
        <v>1263</v>
      </c>
      <c r="BUK207" s="506" t="s">
        <v>1263</v>
      </c>
      <c r="BUL207" s="506" t="s">
        <v>1263</v>
      </c>
      <c r="BUM207" s="506" t="s">
        <v>1263</v>
      </c>
      <c r="BUN207" s="506" t="s">
        <v>1263</v>
      </c>
      <c r="BUO207" s="506" t="s">
        <v>1263</v>
      </c>
      <c r="BUP207" s="506" t="s">
        <v>1263</v>
      </c>
      <c r="BUQ207" s="506" t="s">
        <v>1263</v>
      </c>
      <c r="BUR207" s="506" t="s">
        <v>1263</v>
      </c>
      <c r="BUS207" s="506" t="s">
        <v>1263</v>
      </c>
      <c r="BUT207" s="506" t="s">
        <v>1263</v>
      </c>
      <c r="BUU207" s="506" t="s">
        <v>1263</v>
      </c>
      <c r="BUV207" s="506" t="s">
        <v>1263</v>
      </c>
      <c r="BUW207" s="506" t="s">
        <v>1263</v>
      </c>
      <c r="BUX207" s="506" t="s">
        <v>1263</v>
      </c>
      <c r="BUY207" s="506" t="s">
        <v>1263</v>
      </c>
      <c r="BUZ207" s="506" t="s">
        <v>1263</v>
      </c>
      <c r="BVA207" s="506" t="s">
        <v>1263</v>
      </c>
      <c r="BVB207" s="506" t="s">
        <v>1263</v>
      </c>
      <c r="BVC207" s="506" t="s">
        <v>1263</v>
      </c>
      <c r="BVD207" s="506" t="s">
        <v>1263</v>
      </c>
      <c r="BVE207" s="506" t="s">
        <v>1263</v>
      </c>
      <c r="BVF207" s="506" t="s">
        <v>1263</v>
      </c>
      <c r="BVG207" s="506" t="s">
        <v>1263</v>
      </c>
      <c r="BVH207" s="506" t="s">
        <v>1263</v>
      </c>
      <c r="BVI207" s="506" t="s">
        <v>1263</v>
      </c>
      <c r="BVJ207" s="506" t="s">
        <v>1263</v>
      </c>
      <c r="BVK207" s="506" t="s">
        <v>1263</v>
      </c>
      <c r="BVL207" s="506" t="s">
        <v>1263</v>
      </c>
      <c r="BVM207" s="506" t="s">
        <v>1263</v>
      </c>
      <c r="BVN207" s="506" t="s">
        <v>1263</v>
      </c>
      <c r="BVO207" s="506" t="s">
        <v>1263</v>
      </c>
      <c r="BVP207" s="506" t="s">
        <v>1263</v>
      </c>
      <c r="BVQ207" s="506" t="s">
        <v>1263</v>
      </c>
      <c r="BVR207" s="506" t="s">
        <v>1263</v>
      </c>
      <c r="BVS207" s="506" t="s">
        <v>1263</v>
      </c>
      <c r="BVT207" s="506" t="s">
        <v>1263</v>
      </c>
      <c r="BVU207" s="506" t="s">
        <v>1263</v>
      </c>
      <c r="BVV207" s="506" t="s">
        <v>1263</v>
      </c>
      <c r="BVW207" s="506" t="s">
        <v>1263</v>
      </c>
      <c r="BVX207" s="506" t="s">
        <v>1263</v>
      </c>
      <c r="BVY207" s="506" t="s">
        <v>1263</v>
      </c>
      <c r="BVZ207" s="506" t="s">
        <v>1263</v>
      </c>
      <c r="BWA207" s="506" t="s">
        <v>1263</v>
      </c>
      <c r="BWB207" s="506" t="s">
        <v>1263</v>
      </c>
      <c r="BWC207" s="506" t="s">
        <v>1263</v>
      </c>
      <c r="BWD207" s="506" t="s">
        <v>1263</v>
      </c>
      <c r="BWE207" s="506" t="s">
        <v>1263</v>
      </c>
      <c r="BWF207" s="506" t="s">
        <v>1263</v>
      </c>
      <c r="BWG207" s="506" t="s">
        <v>1263</v>
      </c>
      <c r="BWH207" s="506" t="s">
        <v>1263</v>
      </c>
      <c r="BWI207" s="506" t="s">
        <v>1263</v>
      </c>
      <c r="BWJ207" s="506" t="s">
        <v>1263</v>
      </c>
      <c r="BWK207" s="506" t="s">
        <v>1263</v>
      </c>
      <c r="BWL207" s="506" t="s">
        <v>1263</v>
      </c>
      <c r="BWM207" s="506" t="s">
        <v>1263</v>
      </c>
      <c r="BWN207" s="506" t="s">
        <v>1263</v>
      </c>
      <c r="BWO207" s="506" t="s">
        <v>1263</v>
      </c>
      <c r="BWP207" s="506" t="s">
        <v>1263</v>
      </c>
      <c r="BWQ207" s="506" t="s">
        <v>1263</v>
      </c>
      <c r="BWR207" s="506" t="s">
        <v>1263</v>
      </c>
      <c r="BWS207" s="506" t="s">
        <v>1263</v>
      </c>
      <c r="BWT207" s="506" t="s">
        <v>1263</v>
      </c>
      <c r="BWU207" s="506" t="s">
        <v>1263</v>
      </c>
      <c r="BWV207" s="506" t="s">
        <v>1263</v>
      </c>
      <c r="BWW207" s="506" t="s">
        <v>1263</v>
      </c>
      <c r="BWX207" s="506" t="s">
        <v>1263</v>
      </c>
      <c r="BWY207" s="506" t="s">
        <v>1263</v>
      </c>
      <c r="BWZ207" s="506" t="s">
        <v>1263</v>
      </c>
      <c r="BXA207" s="506" t="s">
        <v>1263</v>
      </c>
      <c r="BXB207" s="506" t="s">
        <v>1263</v>
      </c>
      <c r="BXC207" s="506" t="s">
        <v>1263</v>
      </c>
      <c r="BXD207" s="506" t="s">
        <v>1263</v>
      </c>
      <c r="BXE207" s="506" t="s">
        <v>1263</v>
      </c>
      <c r="BXF207" s="506" t="s">
        <v>1263</v>
      </c>
      <c r="BXG207" s="506" t="s">
        <v>1263</v>
      </c>
      <c r="BXH207" s="506" t="s">
        <v>1263</v>
      </c>
      <c r="BXI207" s="506" t="s">
        <v>1263</v>
      </c>
      <c r="BXJ207" s="506" t="s">
        <v>1263</v>
      </c>
      <c r="BXK207" s="506" t="s">
        <v>1263</v>
      </c>
      <c r="BXL207" s="506" t="s">
        <v>1263</v>
      </c>
      <c r="BXM207" s="506" t="s">
        <v>1263</v>
      </c>
      <c r="BXN207" s="506" t="s">
        <v>1263</v>
      </c>
      <c r="BXO207" s="506" t="s">
        <v>1263</v>
      </c>
      <c r="BXP207" s="506" t="s">
        <v>1263</v>
      </c>
      <c r="BXQ207" s="506" t="s">
        <v>1263</v>
      </c>
      <c r="BXR207" s="506" t="s">
        <v>1263</v>
      </c>
      <c r="BXS207" s="506" t="s">
        <v>1263</v>
      </c>
      <c r="BXT207" s="506" t="s">
        <v>1263</v>
      </c>
      <c r="BXU207" s="506" t="s">
        <v>1263</v>
      </c>
      <c r="BXV207" s="506" t="s">
        <v>1263</v>
      </c>
      <c r="BXW207" s="506" t="s">
        <v>1263</v>
      </c>
      <c r="BXX207" s="506" t="s">
        <v>1263</v>
      </c>
      <c r="BXY207" s="506" t="s">
        <v>1263</v>
      </c>
      <c r="BXZ207" s="506" t="s">
        <v>1263</v>
      </c>
      <c r="BYA207" s="506" t="s">
        <v>1263</v>
      </c>
      <c r="BYB207" s="506" t="s">
        <v>1263</v>
      </c>
      <c r="BYC207" s="506" t="s">
        <v>1263</v>
      </c>
      <c r="BYD207" s="506" t="s">
        <v>1263</v>
      </c>
      <c r="BYE207" s="506" t="s">
        <v>1263</v>
      </c>
      <c r="BYF207" s="506" t="s">
        <v>1263</v>
      </c>
      <c r="BYG207" s="506" t="s">
        <v>1263</v>
      </c>
      <c r="BYH207" s="506" t="s">
        <v>1263</v>
      </c>
      <c r="BYI207" s="506" t="s">
        <v>1263</v>
      </c>
      <c r="BYJ207" s="506" t="s">
        <v>1263</v>
      </c>
      <c r="BYK207" s="506" t="s">
        <v>1263</v>
      </c>
      <c r="BYL207" s="506" t="s">
        <v>1263</v>
      </c>
      <c r="BYM207" s="506" t="s">
        <v>1263</v>
      </c>
      <c r="BYN207" s="506" t="s">
        <v>1263</v>
      </c>
      <c r="BYO207" s="506" t="s">
        <v>1263</v>
      </c>
      <c r="BYP207" s="506" t="s">
        <v>1263</v>
      </c>
      <c r="BYQ207" s="506" t="s">
        <v>1263</v>
      </c>
      <c r="BYR207" s="506" t="s">
        <v>1263</v>
      </c>
      <c r="BYS207" s="506" t="s">
        <v>1263</v>
      </c>
      <c r="BYT207" s="506" t="s">
        <v>1263</v>
      </c>
      <c r="BYU207" s="506" t="s">
        <v>1263</v>
      </c>
      <c r="BYV207" s="506" t="s">
        <v>1263</v>
      </c>
      <c r="BYW207" s="506" t="s">
        <v>1263</v>
      </c>
      <c r="BYX207" s="506" t="s">
        <v>1263</v>
      </c>
      <c r="BYY207" s="506" t="s">
        <v>1263</v>
      </c>
      <c r="BYZ207" s="506" t="s">
        <v>1263</v>
      </c>
      <c r="BZA207" s="506" t="s">
        <v>1263</v>
      </c>
      <c r="BZB207" s="506" t="s">
        <v>1263</v>
      </c>
      <c r="BZC207" s="506" t="s">
        <v>1263</v>
      </c>
      <c r="BZD207" s="506" t="s">
        <v>1263</v>
      </c>
      <c r="BZE207" s="506" t="s">
        <v>1263</v>
      </c>
      <c r="BZF207" s="506" t="s">
        <v>1263</v>
      </c>
      <c r="BZG207" s="506" t="s">
        <v>1263</v>
      </c>
      <c r="BZH207" s="506" t="s">
        <v>1263</v>
      </c>
      <c r="BZI207" s="506" t="s">
        <v>1263</v>
      </c>
      <c r="BZJ207" s="506" t="s">
        <v>1263</v>
      </c>
      <c r="BZK207" s="506" t="s">
        <v>1263</v>
      </c>
      <c r="BZL207" s="506" t="s">
        <v>1263</v>
      </c>
      <c r="BZM207" s="506" t="s">
        <v>1263</v>
      </c>
      <c r="BZN207" s="506" t="s">
        <v>1263</v>
      </c>
      <c r="BZO207" s="506" t="s">
        <v>1263</v>
      </c>
      <c r="BZP207" s="506" t="s">
        <v>1263</v>
      </c>
      <c r="BZQ207" s="506" t="s">
        <v>1263</v>
      </c>
      <c r="BZR207" s="506" t="s">
        <v>1263</v>
      </c>
      <c r="BZS207" s="506" t="s">
        <v>1263</v>
      </c>
      <c r="BZT207" s="506" t="s">
        <v>1263</v>
      </c>
      <c r="BZU207" s="506" t="s">
        <v>1263</v>
      </c>
      <c r="BZV207" s="506" t="s">
        <v>1263</v>
      </c>
      <c r="BZW207" s="506" t="s">
        <v>1263</v>
      </c>
      <c r="BZX207" s="506" t="s">
        <v>1263</v>
      </c>
      <c r="BZY207" s="506" t="s">
        <v>1263</v>
      </c>
      <c r="BZZ207" s="506" t="s">
        <v>1263</v>
      </c>
      <c r="CAA207" s="506" t="s">
        <v>1263</v>
      </c>
      <c r="CAB207" s="506" t="s">
        <v>1263</v>
      </c>
      <c r="CAC207" s="506" t="s">
        <v>1263</v>
      </c>
      <c r="CAD207" s="506" t="s">
        <v>1263</v>
      </c>
      <c r="CAE207" s="506" t="s">
        <v>1263</v>
      </c>
      <c r="CAF207" s="506" t="s">
        <v>1263</v>
      </c>
      <c r="CAG207" s="506" t="s">
        <v>1263</v>
      </c>
      <c r="CAH207" s="506" t="s">
        <v>1263</v>
      </c>
      <c r="CAI207" s="506" t="s">
        <v>1263</v>
      </c>
      <c r="CAJ207" s="506" t="s">
        <v>1263</v>
      </c>
      <c r="CAK207" s="506" t="s">
        <v>1263</v>
      </c>
      <c r="CAL207" s="506" t="s">
        <v>1263</v>
      </c>
      <c r="CAM207" s="506" t="s">
        <v>1263</v>
      </c>
      <c r="CAN207" s="506" t="s">
        <v>1263</v>
      </c>
      <c r="CAO207" s="506" t="s">
        <v>1263</v>
      </c>
      <c r="CAP207" s="506" t="s">
        <v>1263</v>
      </c>
      <c r="CAQ207" s="506" t="s">
        <v>1263</v>
      </c>
      <c r="CAR207" s="506" t="s">
        <v>1263</v>
      </c>
      <c r="CAS207" s="506" t="s">
        <v>1263</v>
      </c>
      <c r="CAT207" s="506" t="s">
        <v>1263</v>
      </c>
      <c r="CAU207" s="506" t="s">
        <v>1263</v>
      </c>
      <c r="CAV207" s="506" t="s">
        <v>1263</v>
      </c>
      <c r="CAW207" s="506" t="s">
        <v>1263</v>
      </c>
      <c r="CAX207" s="506" t="s">
        <v>1263</v>
      </c>
      <c r="CAY207" s="506" t="s">
        <v>1263</v>
      </c>
      <c r="CAZ207" s="506" t="s">
        <v>1263</v>
      </c>
      <c r="CBA207" s="506" t="s">
        <v>1263</v>
      </c>
      <c r="CBB207" s="506" t="s">
        <v>1263</v>
      </c>
      <c r="CBC207" s="506" t="s">
        <v>1263</v>
      </c>
      <c r="CBD207" s="506" t="s">
        <v>1263</v>
      </c>
      <c r="CBE207" s="506" t="s">
        <v>1263</v>
      </c>
      <c r="CBF207" s="506" t="s">
        <v>1263</v>
      </c>
      <c r="CBG207" s="506" t="s">
        <v>1263</v>
      </c>
      <c r="CBH207" s="506" t="s">
        <v>1263</v>
      </c>
      <c r="CBI207" s="506" t="s">
        <v>1263</v>
      </c>
      <c r="CBJ207" s="506" t="s">
        <v>1263</v>
      </c>
      <c r="CBK207" s="506" t="s">
        <v>1263</v>
      </c>
      <c r="CBL207" s="506" t="s">
        <v>1263</v>
      </c>
      <c r="CBM207" s="506" t="s">
        <v>1263</v>
      </c>
      <c r="CBN207" s="506" t="s">
        <v>1263</v>
      </c>
      <c r="CBO207" s="506" t="s">
        <v>1263</v>
      </c>
      <c r="CBP207" s="506" t="s">
        <v>1263</v>
      </c>
      <c r="CBQ207" s="506" t="s">
        <v>1263</v>
      </c>
      <c r="CBR207" s="506" t="s">
        <v>1263</v>
      </c>
      <c r="CBS207" s="506" t="s">
        <v>1263</v>
      </c>
      <c r="CBT207" s="506" t="s">
        <v>1263</v>
      </c>
      <c r="CBU207" s="506" t="s">
        <v>1263</v>
      </c>
      <c r="CBV207" s="506" t="s">
        <v>1263</v>
      </c>
      <c r="CBW207" s="506" t="s">
        <v>1263</v>
      </c>
      <c r="CBX207" s="506" t="s">
        <v>1263</v>
      </c>
      <c r="CBY207" s="506" t="s">
        <v>1263</v>
      </c>
      <c r="CBZ207" s="506" t="s">
        <v>1263</v>
      </c>
      <c r="CCA207" s="506" t="s">
        <v>1263</v>
      </c>
      <c r="CCB207" s="506" t="s">
        <v>1263</v>
      </c>
      <c r="CCC207" s="506" t="s">
        <v>1263</v>
      </c>
      <c r="CCD207" s="506" t="s">
        <v>1263</v>
      </c>
      <c r="CCE207" s="506" t="s">
        <v>1263</v>
      </c>
      <c r="CCF207" s="506" t="s">
        <v>1263</v>
      </c>
      <c r="CCG207" s="506" t="s">
        <v>1263</v>
      </c>
      <c r="CCH207" s="506" t="s">
        <v>1263</v>
      </c>
      <c r="CCI207" s="506" t="s">
        <v>1263</v>
      </c>
      <c r="CCJ207" s="506" t="s">
        <v>1263</v>
      </c>
      <c r="CCK207" s="506" t="s">
        <v>1263</v>
      </c>
      <c r="CCL207" s="506" t="s">
        <v>1263</v>
      </c>
      <c r="CCM207" s="506" t="s">
        <v>1263</v>
      </c>
      <c r="CCN207" s="506" t="s">
        <v>1263</v>
      </c>
      <c r="CCO207" s="506" t="s">
        <v>1263</v>
      </c>
      <c r="CCP207" s="506" t="s">
        <v>1263</v>
      </c>
      <c r="CCQ207" s="506" t="s">
        <v>1263</v>
      </c>
      <c r="CCR207" s="506" t="s">
        <v>1263</v>
      </c>
      <c r="CCS207" s="506" t="s">
        <v>1263</v>
      </c>
      <c r="CCT207" s="506" t="s">
        <v>1263</v>
      </c>
      <c r="CCU207" s="506" t="s">
        <v>1263</v>
      </c>
      <c r="CCV207" s="506" t="s">
        <v>1263</v>
      </c>
      <c r="CCW207" s="506" t="s">
        <v>1263</v>
      </c>
      <c r="CCX207" s="506" t="s">
        <v>1263</v>
      </c>
      <c r="CCY207" s="506" t="s">
        <v>1263</v>
      </c>
      <c r="CCZ207" s="506" t="s">
        <v>1263</v>
      </c>
      <c r="CDA207" s="506" t="s">
        <v>1263</v>
      </c>
      <c r="CDB207" s="506" t="s">
        <v>1263</v>
      </c>
      <c r="CDC207" s="506" t="s">
        <v>1263</v>
      </c>
      <c r="CDD207" s="506" t="s">
        <v>1263</v>
      </c>
      <c r="CDE207" s="506" t="s">
        <v>1263</v>
      </c>
      <c r="CDF207" s="506" t="s">
        <v>1263</v>
      </c>
      <c r="CDG207" s="506" t="s">
        <v>1263</v>
      </c>
      <c r="CDH207" s="506" t="s">
        <v>1263</v>
      </c>
      <c r="CDI207" s="506" t="s">
        <v>1263</v>
      </c>
      <c r="CDJ207" s="506" t="s">
        <v>1263</v>
      </c>
      <c r="CDK207" s="506" t="s">
        <v>1263</v>
      </c>
      <c r="CDL207" s="506" t="s">
        <v>1263</v>
      </c>
      <c r="CDM207" s="506" t="s">
        <v>1263</v>
      </c>
      <c r="CDN207" s="506" t="s">
        <v>1263</v>
      </c>
      <c r="CDO207" s="506" t="s">
        <v>1263</v>
      </c>
      <c r="CDP207" s="506" t="s">
        <v>1263</v>
      </c>
      <c r="CDQ207" s="506" t="s">
        <v>1263</v>
      </c>
      <c r="CDR207" s="506" t="s">
        <v>1263</v>
      </c>
      <c r="CDS207" s="506" t="s">
        <v>1263</v>
      </c>
      <c r="CDT207" s="506" t="s">
        <v>1263</v>
      </c>
      <c r="CDU207" s="506" t="s">
        <v>1263</v>
      </c>
      <c r="CDV207" s="506" t="s">
        <v>1263</v>
      </c>
      <c r="CDW207" s="506" t="s">
        <v>1263</v>
      </c>
      <c r="CDX207" s="506" t="s">
        <v>1263</v>
      </c>
      <c r="CDY207" s="506" t="s">
        <v>1263</v>
      </c>
      <c r="CDZ207" s="506" t="s">
        <v>1263</v>
      </c>
      <c r="CEA207" s="506" t="s">
        <v>1263</v>
      </c>
      <c r="CEB207" s="506" t="s">
        <v>1263</v>
      </c>
      <c r="CEC207" s="506" t="s">
        <v>1263</v>
      </c>
      <c r="CED207" s="506" t="s">
        <v>1263</v>
      </c>
      <c r="CEE207" s="506" t="s">
        <v>1263</v>
      </c>
      <c r="CEF207" s="506" t="s">
        <v>1263</v>
      </c>
      <c r="CEG207" s="506" t="s">
        <v>1263</v>
      </c>
      <c r="CEH207" s="506" t="s">
        <v>1263</v>
      </c>
      <c r="CEI207" s="506" t="s">
        <v>1263</v>
      </c>
      <c r="CEJ207" s="506" t="s">
        <v>1263</v>
      </c>
      <c r="CEK207" s="506" t="s">
        <v>1263</v>
      </c>
      <c r="CEL207" s="506" t="s">
        <v>1263</v>
      </c>
      <c r="CEM207" s="506" t="s">
        <v>1263</v>
      </c>
      <c r="CEN207" s="506" t="s">
        <v>1263</v>
      </c>
      <c r="CEO207" s="506" t="s">
        <v>1263</v>
      </c>
      <c r="CEP207" s="506" t="s">
        <v>1263</v>
      </c>
      <c r="CEQ207" s="506" t="s">
        <v>1263</v>
      </c>
      <c r="CER207" s="506" t="s">
        <v>1263</v>
      </c>
      <c r="CES207" s="506" t="s">
        <v>1263</v>
      </c>
      <c r="CET207" s="506" t="s">
        <v>1263</v>
      </c>
      <c r="CEU207" s="506" t="s">
        <v>1263</v>
      </c>
      <c r="CEV207" s="506" t="s">
        <v>1263</v>
      </c>
      <c r="CEW207" s="506" t="s">
        <v>1263</v>
      </c>
      <c r="CEX207" s="506" t="s">
        <v>1263</v>
      </c>
      <c r="CEY207" s="506" t="s">
        <v>1263</v>
      </c>
      <c r="CEZ207" s="506" t="s">
        <v>1263</v>
      </c>
      <c r="CFA207" s="506" t="s">
        <v>1263</v>
      </c>
      <c r="CFB207" s="506" t="s">
        <v>1263</v>
      </c>
      <c r="CFC207" s="506" t="s">
        <v>1263</v>
      </c>
      <c r="CFD207" s="506" t="s">
        <v>1263</v>
      </c>
      <c r="CFE207" s="506" t="s">
        <v>1263</v>
      </c>
      <c r="CFF207" s="506" t="s">
        <v>1263</v>
      </c>
      <c r="CFG207" s="506" t="s">
        <v>1263</v>
      </c>
      <c r="CFH207" s="506" t="s">
        <v>1263</v>
      </c>
      <c r="CFI207" s="506" t="s">
        <v>1263</v>
      </c>
      <c r="CFJ207" s="506" t="s">
        <v>1263</v>
      </c>
      <c r="CFK207" s="506" t="s">
        <v>1263</v>
      </c>
      <c r="CFL207" s="506" t="s">
        <v>1263</v>
      </c>
      <c r="CFM207" s="506" t="s">
        <v>1263</v>
      </c>
      <c r="CFN207" s="506" t="s">
        <v>1263</v>
      </c>
      <c r="CFO207" s="506" t="s">
        <v>1263</v>
      </c>
      <c r="CFP207" s="506" t="s">
        <v>1263</v>
      </c>
      <c r="CFQ207" s="506" t="s">
        <v>1263</v>
      </c>
      <c r="CFR207" s="506" t="s">
        <v>1263</v>
      </c>
      <c r="CFS207" s="506" t="s">
        <v>1263</v>
      </c>
      <c r="CFT207" s="506" t="s">
        <v>1263</v>
      </c>
      <c r="CFU207" s="506" t="s">
        <v>1263</v>
      </c>
      <c r="CFV207" s="506" t="s">
        <v>1263</v>
      </c>
      <c r="CFW207" s="506" t="s">
        <v>1263</v>
      </c>
      <c r="CFX207" s="506" t="s">
        <v>1263</v>
      </c>
      <c r="CFY207" s="506" t="s">
        <v>1263</v>
      </c>
      <c r="CFZ207" s="506" t="s">
        <v>1263</v>
      </c>
      <c r="CGA207" s="506" t="s">
        <v>1263</v>
      </c>
      <c r="CGB207" s="506" t="s">
        <v>1263</v>
      </c>
      <c r="CGC207" s="506" t="s">
        <v>1263</v>
      </c>
      <c r="CGD207" s="506" t="s">
        <v>1263</v>
      </c>
      <c r="CGE207" s="506" t="s">
        <v>1263</v>
      </c>
      <c r="CGF207" s="506" t="s">
        <v>1263</v>
      </c>
      <c r="CGG207" s="506" t="s">
        <v>1263</v>
      </c>
      <c r="CGH207" s="506" t="s">
        <v>1263</v>
      </c>
      <c r="CGI207" s="506" t="s">
        <v>1263</v>
      </c>
      <c r="CGJ207" s="506" t="s">
        <v>1263</v>
      </c>
      <c r="CGK207" s="506" t="s">
        <v>1263</v>
      </c>
      <c r="CGL207" s="506" t="s">
        <v>1263</v>
      </c>
      <c r="CGM207" s="506" t="s">
        <v>1263</v>
      </c>
      <c r="CGN207" s="506" t="s">
        <v>1263</v>
      </c>
      <c r="CGO207" s="506" t="s">
        <v>1263</v>
      </c>
      <c r="CGP207" s="506" t="s">
        <v>1263</v>
      </c>
      <c r="CGQ207" s="506" t="s">
        <v>1263</v>
      </c>
      <c r="CGR207" s="506" t="s">
        <v>1263</v>
      </c>
      <c r="CGS207" s="506" t="s">
        <v>1263</v>
      </c>
      <c r="CGT207" s="506" t="s">
        <v>1263</v>
      </c>
      <c r="CGU207" s="506" t="s">
        <v>1263</v>
      </c>
      <c r="CGV207" s="506" t="s">
        <v>1263</v>
      </c>
      <c r="CGW207" s="506" t="s">
        <v>1263</v>
      </c>
      <c r="CGX207" s="506" t="s">
        <v>1263</v>
      </c>
      <c r="CGY207" s="506" t="s">
        <v>1263</v>
      </c>
      <c r="CGZ207" s="506" t="s">
        <v>1263</v>
      </c>
      <c r="CHA207" s="506" t="s">
        <v>1263</v>
      </c>
      <c r="CHB207" s="506" t="s">
        <v>1263</v>
      </c>
      <c r="CHC207" s="506" t="s">
        <v>1263</v>
      </c>
      <c r="CHD207" s="506" t="s">
        <v>1263</v>
      </c>
      <c r="CHE207" s="506" t="s">
        <v>1263</v>
      </c>
      <c r="CHF207" s="506" t="s">
        <v>1263</v>
      </c>
      <c r="CHG207" s="506" t="s">
        <v>1263</v>
      </c>
      <c r="CHH207" s="506" t="s">
        <v>1263</v>
      </c>
      <c r="CHI207" s="506" t="s">
        <v>1263</v>
      </c>
      <c r="CHJ207" s="506" t="s">
        <v>1263</v>
      </c>
      <c r="CHK207" s="506" t="s">
        <v>1263</v>
      </c>
      <c r="CHL207" s="506" t="s">
        <v>1263</v>
      </c>
      <c r="CHM207" s="506" t="s">
        <v>1263</v>
      </c>
      <c r="CHN207" s="506" t="s">
        <v>1263</v>
      </c>
      <c r="CHO207" s="506" t="s">
        <v>1263</v>
      </c>
      <c r="CHP207" s="506" t="s">
        <v>1263</v>
      </c>
      <c r="CHQ207" s="506" t="s">
        <v>1263</v>
      </c>
      <c r="CHR207" s="506" t="s">
        <v>1263</v>
      </c>
      <c r="CHS207" s="506" t="s">
        <v>1263</v>
      </c>
      <c r="CHT207" s="506" t="s">
        <v>1263</v>
      </c>
      <c r="CHU207" s="506" t="s">
        <v>1263</v>
      </c>
      <c r="CHV207" s="506" t="s">
        <v>1263</v>
      </c>
      <c r="CHW207" s="506" t="s">
        <v>1263</v>
      </c>
      <c r="CHX207" s="506" t="s">
        <v>1263</v>
      </c>
      <c r="CHY207" s="506" t="s">
        <v>1263</v>
      </c>
      <c r="CHZ207" s="506" t="s">
        <v>1263</v>
      </c>
      <c r="CIA207" s="506" t="s">
        <v>1263</v>
      </c>
      <c r="CIB207" s="506" t="s">
        <v>1263</v>
      </c>
      <c r="CIC207" s="506" t="s">
        <v>1263</v>
      </c>
      <c r="CID207" s="506" t="s">
        <v>1263</v>
      </c>
      <c r="CIE207" s="506" t="s">
        <v>1263</v>
      </c>
      <c r="CIF207" s="506" t="s">
        <v>1263</v>
      </c>
      <c r="CIG207" s="506" t="s">
        <v>1263</v>
      </c>
      <c r="CIH207" s="506" t="s">
        <v>1263</v>
      </c>
      <c r="CII207" s="506" t="s">
        <v>1263</v>
      </c>
      <c r="CIJ207" s="506" t="s">
        <v>1263</v>
      </c>
      <c r="CIK207" s="506" t="s">
        <v>1263</v>
      </c>
      <c r="CIL207" s="506" t="s">
        <v>1263</v>
      </c>
      <c r="CIM207" s="506" t="s">
        <v>1263</v>
      </c>
      <c r="CIN207" s="506" t="s">
        <v>1263</v>
      </c>
      <c r="CIO207" s="506" t="s">
        <v>1263</v>
      </c>
      <c r="CIP207" s="506" t="s">
        <v>1263</v>
      </c>
      <c r="CIQ207" s="506" t="s">
        <v>1263</v>
      </c>
      <c r="CIR207" s="506" t="s">
        <v>1263</v>
      </c>
      <c r="CIS207" s="506" t="s">
        <v>1263</v>
      </c>
      <c r="CIT207" s="506" t="s">
        <v>1263</v>
      </c>
      <c r="CIU207" s="506" t="s">
        <v>1263</v>
      </c>
      <c r="CIV207" s="506" t="s">
        <v>1263</v>
      </c>
      <c r="CIW207" s="506" t="s">
        <v>1263</v>
      </c>
      <c r="CIX207" s="506" t="s">
        <v>1263</v>
      </c>
      <c r="CIY207" s="506" t="s">
        <v>1263</v>
      </c>
      <c r="CIZ207" s="506" t="s">
        <v>1263</v>
      </c>
      <c r="CJA207" s="506" t="s">
        <v>1263</v>
      </c>
      <c r="CJB207" s="506" t="s">
        <v>1263</v>
      </c>
      <c r="CJC207" s="506" t="s">
        <v>1263</v>
      </c>
      <c r="CJD207" s="506" t="s">
        <v>1263</v>
      </c>
      <c r="CJE207" s="506" t="s">
        <v>1263</v>
      </c>
      <c r="CJF207" s="506" t="s">
        <v>1263</v>
      </c>
      <c r="CJG207" s="506" t="s">
        <v>1263</v>
      </c>
      <c r="CJH207" s="506" t="s">
        <v>1263</v>
      </c>
      <c r="CJI207" s="506" t="s">
        <v>1263</v>
      </c>
      <c r="CJJ207" s="506" t="s">
        <v>1263</v>
      </c>
      <c r="CJK207" s="506" t="s">
        <v>1263</v>
      </c>
      <c r="CJL207" s="506" t="s">
        <v>1263</v>
      </c>
      <c r="CJM207" s="506" t="s">
        <v>1263</v>
      </c>
      <c r="CJN207" s="506" t="s">
        <v>1263</v>
      </c>
      <c r="CJO207" s="506" t="s">
        <v>1263</v>
      </c>
      <c r="CJP207" s="506" t="s">
        <v>1263</v>
      </c>
      <c r="CJQ207" s="506" t="s">
        <v>1263</v>
      </c>
      <c r="CJR207" s="506" t="s">
        <v>1263</v>
      </c>
      <c r="CJS207" s="506" t="s">
        <v>1263</v>
      </c>
      <c r="CJT207" s="506" t="s">
        <v>1263</v>
      </c>
      <c r="CJU207" s="506" t="s">
        <v>1263</v>
      </c>
      <c r="CJV207" s="506" t="s">
        <v>1263</v>
      </c>
      <c r="CJW207" s="506" t="s">
        <v>1263</v>
      </c>
      <c r="CJX207" s="506" t="s">
        <v>1263</v>
      </c>
      <c r="CJY207" s="506" t="s">
        <v>1263</v>
      </c>
      <c r="CJZ207" s="506" t="s">
        <v>1263</v>
      </c>
      <c r="CKA207" s="506" t="s">
        <v>1263</v>
      </c>
      <c r="CKB207" s="506" t="s">
        <v>1263</v>
      </c>
      <c r="CKC207" s="506" t="s">
        <v>1263</v>
      </c>
      <c r="CKD207" s="506" t="s">
        <v>1263</v>
      </c>
      <c r="CKE207" s="506" t="s">
        <v>1263</v>
      </c>
      <c r="CKF207" s="506" t="s">
        <v>1263</v>
      </c>
      <c r="CKG207" s="506" t="s">
        <v>1263</v>
      </c>
      <c r="CKH207" s="506" t="s">
        <v>1263</v>
      </c>
      <c r="CKI207" s="506" t="s">
        <v>1263</v>
      </c>
      <c r="CKJ207" s="506" t="s">
        <v>1263</v>
      </c>
      <c r="CKK207" s="506" t="s">
        <v>1263</v>
      </c>
      <c r="CKL207" s="506" t="s">
        <v>1263</v>
      </c>
      <c r="CKM207" s="506" t="s">
        <v>1263</v>
      </c>
      <c r="CKN207" s="506" t="s">
        <v>1263</v>
      </c>
      <c r="CKO207" s="506" t="s">
        <v>1263</v>
      </c>
      <c r="CKP207" s="506" t="s">
        <v>1263</v>
      </c>
      <c r="CKQ207" s="506" t="s">
        <v>1263</v>
      </c>
      <c r="CKR207" s="506" t="s">
        <v>1263</v>
      </c>
      <c r="CKS207" s="506" t="s">
        <v>1263</v>
      </c>
      <c r="CKT207" s="506" t="s">
        <v>1263</v>
      </c>
      <c r="CKU207" s="506" t="s">
        <v>1263</v>
      </c>
      <c r="CKV207" s="506" t="s">
        <v>1263</v>
      </c>
      <c r="CKW207" s="506" t="s">
        <v>1263</v>
      </c>
      <c r="CKX207" s="506" t="s">
        <v>1263</v>
      </c>
      <c r="CKY207" s="506" t="s">
        <v>1263</v>
      </c>
      <c r="CKZ207" s="506" t="s">
        <v>1263</v>
      </c>
      <c r="CLA207" s="506" t="s">
        <v>1263</v>
      </c>
      <c r="CLB207" s="506" t="s">
        <v>1263</v>
      </c>
      <c r="CLC207" s="506" t="s">
        <v>1263</v>
      </c>
      <c r="CLD207" s="506" t="s">
        <v>1263</v>
      </c>
      <c r="CLE207" s="506" t="s">
        <v>1263</v>
      </c>
      <c r="CLF207" s="506" t="s">
        <v>1263</v>
      </c>
      <c r="CLG207" s="506" t="s">
        <v>1263</v>
      </c>
      <c r="CLH207" s="506" t="s">
        <v>1263</v>
      </c>
      <c r="CLI207" s="506" t="s">
        <v>1263</v>
      </c>
      <c r="CLJ207" s="506" t="s">
        <v>1263</v>
      </c>
      <c r="CLK207" s="506" t="s">
        <v>1263</v>
      </c>
      <c r="CLL207" s="506" t="s">
        <v>1263</v>
      </c>
      <c r="CLM207" s="506" t="s">
        <v>1263</v>
      </c>
      <c r="CLN207" s="506" t="s">
        <v>1263</v>
      </c>
      <c r="CLO207" s="506" t="s">
        <v>1263</v>
      </c>
      <c r="CLP207" s="506" t="s">
        <v>1263</v>
      </c>
      <c r="CLQ207" s="506" t="s">
        <v>1263</v>
      </c>
      <c r="CLR207" s="506" t="s">
        <v>1263</v>
      </c>
      <c r="CLS207" s="506" t="s">
        <v>1263</v>
      </c>
      <c r="CLT207" s="506" t="s">
        <v>1263</v>
      </c>
      <c r="CLU207" s="506" t="s">
        <v>1263</v>
      </c>
      <c r="CLV207" s="506" t="s">
        <v>1263</v>
      </c>
      <c r="CLW207" s="506" t="s">
        <v>1263</v>
      </c>
      <c r="CLX207" s="506" t="s">
        <v>1263</v>
      </c>
      <c r="CLY207" s="506" t="s">
        <v>1263</v>
      </c>
      <c r="CLZ207" s="506" t="s">
        <v>1263</v>
      </c>
      <c r="CMA207" s="506" t="s">
        <v>1263</v>
      </c>
      <c r="CMB207" s="506" t="s">
        <v>1263</v>
      </c>
      <c r="CMC207" s="506" t="s">
        <v>1263</v>
      </c>
      <c r="CMD207" s="506" t="s">
        <v>1263</v>
      </c>
      <c r="CME207" s="506" t="s">
        <v>1263</v>
      </c>
      <c r="CMF207" s="506" t="s">
        <v>1263</v>
      </c>
      <c r="CMG207" s="506" t="s">
        <v>1263</v>
      </c>
      <c r="CMH207" s="506" t="s">
        <v>1263</v>
      </c>
      <c r="CMI207" s="506" t="s">
        <v>1263</v>
      </c>
      <c r="CMJ207" s="506" t="s">
        <v>1263</v>
      </c>
      <c r="CMK207" s="506" t="s">
        <v>1263</v>
      </c>
      <c r="CML207" s="506" t="s">
        <v>1263</v>
      </c>
      <c r="CMM207" s="506" t="s">
        <v>1263</v>
      </c>
      <c r="CMN207" s="506" t="s">
        <v>1263</v>
      </c>
      <c r="CMO207" s="506" t="s">
        <v>1263</v>
      </c>
      <c r="CMP207" s="506" t="s">
        <v>1263</v>
      </c>
      <c r="CMQ207" s="506" t="s">
        <v>1263</v>
      </c>
      <c r="CMR207" s="506" t="s">
        <v>1263</v>
      </c>
      <c r="CMS207" s="506" t="s">
        <v>1263</v>
      </c>
      <c r="CMT207" s="506" t="s">
        <v>1263</v>
      </c>
      <c r="CMU207" s="506" t="s">
        <v>1263</v>
      </c>
      <c r="CMV207" s="506" t="s">
        <v>1263</v>
      </c>
      <c r="CMW207" s="506" t="s">
        <v>1263</v>
      </c>
      <c r="CMX207" s="506" t="s">
        <v>1263</v>
      </c>
      <c r="CMY207" s="506" t="s">
        <v>1263</v>
      </c>
      <c r="CMZ207" s="506" t="s">
        <v>1263</v>
      </c>
      <c r="CNA207" s="506" t="s">
        <v>1263</v>
      </c>
      <c r="CNB207" s="506" t="s">
        <v>1263</v>
      </c>
      <c r="CNC207" s="506" t="s">
        <v>1263</v>
      </c>
      <c r="CND207" s="506" t="s">
        <v>1263</v>
      </c>
      <c r="CNE207" s="506" t="s">
        <v>1263</v>
      </c>
      <c r="CNF207" s="506" t="s">
        <v>1263</v>
      </c>
      <c r="CNG207" s="506" t="s">
        <v>1263</v>
      </c>
      <c r="CNH207" s="506" t="s">
        <v>1263</v>
      </c>
      <c r="CNI207" s="506" t="s">
        <v>1263</v>
      </c>
      <c r="CNJ207" s="506" t="s">
        <v>1263</v>
      </c>
      <c r="CNK207" s="506" t="s">
        <v>1263</v>
      </c>
      <c r="CNL207" s="506" t="s">
        <v>1263</v>
      </c>
      <c r="CNM207" s="506" t="s">
        <v>1263</v>
      </c>
      <c r="CNN207" s="506" t="s">
        <v>1263</v>
      </c>
      <c r="CNO207" s="506" t="s">
        <v>1263</v>
      </c>
      <c r="CNP207" s="506" t="s">
        <v>1263</v>
      </c>
      <c r="CNQ207" s="506" t="s">
        <v>1263</v>
      </c>
      <c r="CNR207" s="506" t="s">
        <v>1263</v>
      </c>
      <c r="CNS207" s="506" t="s">
        <v>1263</v>
      </c>
      <c r="CNT207" s="506" t="s">
        <v>1263</v>
      </c>
      <c r="CNU207" s="506" t="s">
        <v>1263</v>
      </c>
      <c r="CNV207" s="506" t="s">
        <v>1263</v>
      </c>
      <c r="CNW207" s="506" t="s">
        <v>1263</v>
      </c>
      <c r="CNX207" s="506" t="s">
        <v>1263</v>
      </c>
      <c r="CNY207" s="506" t="s">
        <v>1263</v>
      </c>
      <c r="CNZ207" s="506" t="s">
        <v>1263</v>
      </c>
      <c r="COA207" s="506" t="s">
        <v>1263</v>
      </c>
      <c r="COB207" s="506" t="s">
        <v>1263</v>
      </c>
      <c r="COC207" s="506" t="s">
        <v>1263</v>
      </c>
      <c r="COD207" s="506" t="s">
        <v>1263</v>
      </c>
      <c r="COE207" s="506" t="s">
        <v>1263</v>
      </c>
      <c r="COF207" s="506" t="s">
        <v>1263</v>
      </c>
      <c r="COG207" s="506" t="s">
        <v>1263</v>
      </c>
      <c r="COH207" s="506" t="s">
        <v>1263</v>
      </c>
      <c r="COI207" s="506" t="s">
        <v>1263</v>
      </c>
      <c r="COJ207" s="506" t="s">
        <v>1263</v>
      </c>
      <c r="COK207" s="506" t="s">
        <v>1263</v>
      </c>
      <c r="COL207" s="506" t="s">
        <v>1263</v>
      </c>
      <c r="COM207" s="506" t="s">
        <v>1263</v>
      </c>
      <c r="CON207" s="506" t="s">
        <v>1263</v>
      </c>
      <c r="COO207" s="506" t="s">
        <v>1263</v>
      </c>
      <c r="COP207" s="506" t="s">
        <v>1263</v>
      </c>
      <c r="COQ207" s="506" t="s">
        <v>1263</v>
      </c>
      <c r="COR207" s="506" t="s">
        <v>1263</v>
      </c>
      <c r="COS207" s="506" t="s">
        <v>1263</v>
      </c>
      <c r="COT207" s="506" t="s">
        <v>1263</v>
      </c>
      <c r="COU207" s="506" t="s">
        <v>1263</v>
      </c>
      <c r="COV207" s="506" t="s">
        <v>1263</v>
      </c>
      <c r="COW207" s="506" t="s">
        <v>1263</v>
      </c>
      <c r="COX207" s="506" t="s">
        <v>1263</v>
      </c>
      <c r="COY207" s="506" t="s">
        <v>1263</v>
      </c>
      <c r="COZ207" s="506" t="s">
        <v>1263</v>
      </c>
      <c r="CPA207" s="506" t="s">
        <v>1263</v>
      </c>
      <c r="CPB207" s="506" t="s">
        <v>1263</v>
      </c>
      <c r="CPC207" s="506" t="s">
        <v>1263</v>
      </c>
      <c r="CPD207" s="506" t="s">
        <v>1263</v>
      </c>
      <c r="CPE207" s="506" t="s">
        <v>1263</v>
      </c>
      <c r="CPF207" s="506" t="s">
        <v>1263</v>
      </c>
      <c r="CPG207" s="506" t="s">
        <v>1263</v>
      </c>
      <c r="CPH207" s="506" t="s">
        <v>1263</v>
      </c>
      <c r="CPI207" s="506" t="s">
        <v>1263</v>
      </c>
      <c r="CPJ207" s="506" t="s">
        <v>1263</v>
      </c>
      <c r="CPK207" s="506" t="s">
        <v>1263</v>
      </c>
      <c r="CPL207" s="506" t="s">
        <v>1263</v>
      </c>
      <c r="CPM207" s="506" t="s">
        <v>1263</v>
      </c>
      <c r="CPN207" s="506" t="s">
        <v>1263</v>
      </c>
      <c r="CPO207" s="506" t="s">
        <v>1263</v>
      </c>
      <c r="CPP207" s="506" t="s">
        <v>1263</v>
      </c>
      <c r="CPQ207" s="506" t="s">
        <v>1263</v>
      </c>
      <c r="CPR207" s="506" t="s">
        <v>1263</v>
      </c>
      <c r="CPS207" s="506" t="s">
        <v>1263</v>
      </c>
      <c r="CPT207" s="506" t="s">
        <v>1263</v>
      </c>
      <c r="CPU207" s="506" t="s">
        <v>1263</v>
      </c>
      <c r="CPV207" s="506" t="s">
        <v>1263</v>
      </c>
      <c r="CPW207" s="506" t="s">
        <v>1263</v>
      </c>
      <c r="CPX207" s="506" t="s">
        <v>1263</v>
      </c>
      <c r="CPY207" s="506" t="s">
        <v>1263</v>
      </c>
      <c r="CPZ207" s="506" t="s">
        <v>1263</v>
      </c>
      <c r="CQA207" s="506" t="s">
        <v>1263</v>
      </c>
      <c r="CQB207" s="506" t="s">
        <v>1263</v>
      </c>
      <c r="CQC207" s="506" t="s">
        <v>1263</v>
      </c>
      <c r="CQD207" s="506" t="s">
        <v>1263</v>
      </c>
      <c r="CQE207" s="506" t="s">
        <v>1263</v>
      </c>
      <c r="CQF207" s="506" t="s">
        <v>1263</v>
      </c>
      <c r="CQG207" s="506" t="s">
        <v>1263</v>
      </c>
      <c r="CQH207" s="506" t="s">
        <v>1263</v>
      </c>
      <c r="CQI207" s="506" t="s">
        <v>1263</v>
      </c>
      <c r="CQJ207" s="506" t="s">
        <v>1263</v>
      </c>
      <c r="CQK207" s="506" t="s">
        <v>1263</v>
      </c>
      <c r="CQL207" s="506" t="s">
        <v>1263</v>
      </c>
      <c r="CQM207" s="506" t="s">
        <v>1263</v>
      </c>
      <c r="CQN207" s="506" t="s">
        <v>1263</v>
      </c>
      <c r="CQO207" s="506" t="s">
        <v>1263</v>
      </c>
      <c r="CQP207" s="506" t="s">
        <v>1263</v>
      </c>
      <c r="CQQ207" s="506" t="s">
        <v>1263</v>
      </c>
      <c r="CQR207" s="506" t="s">
        <v>1263</v>
      </c>
      <c r="CQS207" s="506" t="s">
        <v>1263</v>
      </c>
      <c r="CQT207" s="506" t="s">
        <v>1263</v>
      </c>
      <c r="CQU207" s="506" t="s">
        <v>1263</v>
      </c>
      <c r="CQV207" s="506" t="s">
        <v>1263</v>
      </c>
      <c r="CQW207" s="506" t="s">
        <v>1263</v>
      </c>
      <c r="CQX207" s="506" t="s">
        <v>1263</v>
      </c>
      <c r="CQY207" s="506" t="s">
        <v>1263</v>
      </c>
      <c r="CQZ207" s="506" t="s">
        <v>1263</v>
      </c>
      <c r="CRA207" s="506" t="s">
        <v>1263</v>
      </c>
      <c r="CRB207" s="506" t="s">
        <v>1263</v>
      </c>
      <c r="CRC207" s="506" t="s">
        <v>1263</v>
      </c>
      <c r="CRD207" s="506" t="s">
        <v>1263</v>
      </c>
      <c r="CRE207" s="506" t="s">
        <v>1263</v>
      </c>
      <c r="CRF207" s="506" t="s">
        <v>1263</v>
      </c>
      <c r="CRG207" s="506" t="s">
        <v>1263</v>
      </c>
      <c r="CRH207" s="506" t="s">
        <v>1263</v>
      </c>
      <c r="CRI207" s="506" t="s">
        <v>1263</v>
      </c>
      <c r="CRJ207" s="506" t="s">
        <v>1263</v>
      </c>
      <c r="CRK207" s="506" t="s">
        <v>1263</v>
      </c>
      <c r="CRL207" s="506" t="s">
        <v>1263</v>
      </c>
      <c r="CRM207" s="506" t="s">
        <v>1263</v>
      </c>
      <c r="CRN207" s="506" t="s">
        <v>1263</v>
      </c>
      <c r="CRO207" s="506" t="s">
        <v>1263</v>
      </c>
      <c r="CRP207" s="506" t="s">
        <v>1263</v>
      </c>
      <c r="CRQ207" s="506" t="s">
        <v>1263</v>
      </c>
      <c r="CRR207" s="506" t="s">
        <v>1263</v>
      </c>
      <c r="CRS207" s="506" t="s">
        <v>1263</v>
      </c>
      <c r="CRT207" s="506" t="s">
        <v>1263</v>
      </c>
      <c r="CRU207" s="506" t="s">
        <v>1263</v>
      </c>
      <c r="CRV207" s="506" t="s">
        <v>1263</v>
      </c>
      <c r="CRW207" s="506" t="s">
        <v>1263</v>
      </c>
      <c r="CRX207" s="506" t="s">
        <v>1263</v>
      </c>
      <c r="CRY207" s="506" t="s">
        <v>1263</v>
      </c>
      <c r="CRZ207" s="506" t="s">
        <v>1263</v>
      </c>
      <c r="CSA207" s="506" t="s">
        <v>1263</v>
      </c>
      <c r="CSB207" s="506" t="s">
        <v>1263</v>
      </c>
      <c r="CSC207" s="506" t="s">
        <v>1263</v>
      </c>
      <c r="CSD207" s="506" t="s">
        <v>1263</v>
      </c>
      <c r="CSE207" s="506" t="s">
        <v>1263</v>
      </c>
      <c r="CSF207" s="506" t="s">
        <v>1263</v>
      </c>
      <c r="CSG207" s="506" t="s">
        <v>1263</v>
      </c>
      <c r="CSH207" s="506" t="s">
        <v>1263</v>
      </c>
      <c r="CSI207" s="506" t="s">
        <v>1263</v>
      </c>
      <c r="CSJ207" s="506" t="s">
        <v>1263</v>
      </c>
      <c r="CSK207" s="506" t="s">
        <v>1263</v>
      </c>
      <c r="CSL207" s="506" t="s">
        <v>1263</v>
      </c>
      <c r="CSM207" s="506" t="s">
        <v>1263</v>
      </c>
      <c r="CSN207" s="506" t="s">
        <v>1263</v>
      </c>
      <c r="CSO207" s="506" t="s">
        <v>1263</v>
      </c>
      <c r="CSP207" s="506" t="s">
        <v>1263</v>
      </c>
      <c r="CSQ207" s="506" t="s">
        <v>1263</v>
      </c>
      <c r="CSR207" s="506" t="s">
        <v>1263</v>
      </c>
      <c r="CSS207" s="506" t="s">
        <v>1263</v>
      </c>
      <c r="CST207" s="506" t="s">
        <v>1263</v>
      </c>
      <c r="CSU207" s="506" t="s">
        <v>1263</v>
      </c>
      <c r="CSV207" s="506" t="s">
        <v>1263</v>
      </c>
      <c r="CSW207" s="506" t="s">
        <v>1263</v>
      </c>
      <c r="CSX207" s="506" t="s">
        <v>1263</v>
      </c>
      <c r="CSY207" s="506" t="s">
        <v>1263</v>
      </c>
      <c r="CSZ207" s="506" t="s">
        <v>1263</v>
      </c>
      <c r="CTA207" s="506" t="s">
        <v>1263</v>
      </c>
      <c r="CTB207" s="506" t="s">
        <v>1263</v>
      </c>
      <c r="CTC207" s="506" t="s">
        <v>1263</v>
      </c>
      <c r="CTD207" s="506" t="s">
        <v>1263</v>
      </c>
      <c r="CTE207" s="506" t="s">
        <v>1263</v>
      </c>
      <c r="CTF207" s="506" t="s">
        <v>1263</v>
      </c>
      <c r="CTG207" s="506" t="s">
        <v>1263</v>
      </c>
      <c r="CTH207" s="506" t="s">
        <v>1263</v>
      </c>
      <c r="CTI207" s="506" t="s">
        <v>1263</v>
      </c>
      <c r="CTJ207" s="506" t="s">
        <v>1263</v>
      </c>
      <c r="CTK207" s="506" t="s">
        <v>1263</v>
      </c>
      <c r="CTL207" s="506" t="s">
        <v>1263</v>
      </c>
      <c r="CTM207" s="506" t="s">
        <v>1263</v>
      </c>
      <c r="CTN207" s="506" t="s">
        <v>1263</v>
      </c>
      <c r="CTO207" s="506" t="s">
        <v>1263</v>
      </c>
      <c r="CTP207" s="506" t="s">
        <v>1263</v>
      </c>
      <c r="CTQ207" s="506" t="s">
        <v>1263</v>
      </c>
      <c r="CTR207" s="506" t="s">
        <v>1263</v>
      </c>
      <c r="CTS207" s="506" t="s">
        <v>1263</v>
      </c>
      <c r="CTT207" s="506" t="s">
        <v>1263</v>
      </c>
      <c r="CTU207" s="506" t="s">
        <v>1263</v>
      </c>
      <c r="CTV207" s="506" t="s">
        <v>1263</v>
      </c>
      <c r="CTW207" s="506" t="s">
        <v>1263</v>
      </c>
      <c r="CTX207" s="506" t="s">
        <v>1263</v>
      </c>
      <c r="CTY207" s="506" t="s">
        <v>1263</v>
      </c>
      <c r="CTZ207" s="506" t="s">
        <v>1263</v>
      </c>
      <c r="CUA207" s="506" t="s">
        <v>1263</v>
      </c>
      <c r="CUB207" s="506" t="s">
        <v>1263</v>
      </c>
      <c r="CUC207" s="506" t="s">
        <v>1263</v>
      </c>
      <c r="CUD207" s="506" t="s">
        <v>1263</v>
      </c>
      <c r="CUE207" s="506" t="s">
        <v>1263</v>
      </c>
      <c r="CUF207" s="506" t="s">
        <v>1263</v>
      </c>
      <c r="CUG207" s="506" t="s">
        <v>1263</v>
      </c>
      <c r="CUH207" s="506" t="s">
        <v>1263</v>
      </c>
      <c r="CUI207" s="506" t="s">
        <v>1263</v>
      </c>
      <c r="CUJ207" s="506" t="s">
        <v>1263</v>
      </c>
      <c r="CUK207" s="506" t="s">
        <v>1263</v>
      </c>
      <c r="CUL207" s="506" t="s">
        <v>1263</v>
      </c>
      <c r="CUM207" s="506" t="s">
        <v>1263</v>
      </c>
      <c r="CUN207" s="506" t="s">
        <v>1263</v>
      </c>
      <c r="CUO207" s="506" t="s">
        <v>1263</v>
      </c>
      <c r="CUP207" s="506" t="s">
        <v>1263</v>
      </c>
      <c r="CUQ207" s="506" t="s">
        <v>1263</v>
      </c>
      <c r="CUR207" s="506" t="s">
        <v>1263</v>
      </c>
      <c r="CUS207" s="506" t="s">
        <v>1263</v>
      </c>
      <c r="CUT207" s="506" t="s">
        <v>1263</v>
      </c>
      <c r="CUU207" s="506" t="s">
        <v>1263</v>
      </c>
      <c r="CUV207" s="506" t="s">
        <v>1263</v>
      </c>
      <c r="CUW207" s="506" t="s">
        <v>1263</v>
      </c>
      <c r="CUX207" s="506" t="s">
        <v>1263</v>
      </c>
      <c r="CUY207" s="506" t="s">
        <v>1263</v>
      </c>
      <c r="CUZ207" s="506" t="s">
        <v>1263</v>
      </c>
      <c r="CVA207" s="506" t="s">
        <v>1263</v>
      </c>
      <c r="CVB207" s="506" t="s">
        <v>1263</v>
      </c>
      <c r="CVC207" s="506" t="s">
        <v>1263</v>
      </c>
      <c r="CVD207" s="506" t="s">
        <v>1263</v>
      </c>
      <c r="CVE207" s="506" t="s">
        <v>1263</v>
      </c>
      <c r="CVF207" s="506" t="s">
        <v>1263</v>
      </c>
      <c r="CVG207" s="506" t="s">
        <v>1263</v>
      </c>
      <c r="CVH207" s="506" t="s">
        <v>1263</v>
      </c>
      <c r="CVI207" s="506" t="s">
        <v>1263</v>
      </c>
      <c r="CVJ207" s="506" t="s">
        <v>1263</v>
      </c>
      <c r="CVK207" s="506" t="s">
        <v>1263</v>
      </c>
      <c r="CVL207" s="506" t="s">
        <v>1263</v>
      </c>
      <c r="CVM207" s="506" t="s">
        <v>1263</v>
      </c>
      <c r="CVN207" s="506" t="s">
        <v>1263</v>
      </c>
      <c r="CVO207" s="506" t="s">
        <v>1263</v>
      </c>
      <c r="CVP207" s="506" t="s">
        <v>1263</v>
      </c>
      <c r="CVQ207" s="506" t="s">
        <v>1263</v>
      </c>
      <c r="CVR207" s="506" t="s">
        <v>1263</v>
      </c>
      <c r="CVS207" s="506" t="s">
        <v>1263</v>
      </c>
      <c r="CVT207" s="506" t="s">
        <v>1263</v>
      </c>
      <c r="CVU207" s="506" t="s">
        <v>1263</v>
      </c>
      <c r="CVV207" s="506" t="s">
        <v>1263</v>
      </c>
      <c r="CVW207" s="506" t="s">
        <v>1263</v>
      </c>
      <c r="CVX207" s="506" t="s">
        <v>1263</v>
      </c>
      <c r="CVY207" s="506" t="s">
        <v>1263</v>
      </c>
      <c r="CVZ207" s="506" t="s">
        <v>1263</v>
      </c>
      <c r="CWA207" s="506" t="s">
        <v>1263</v>
      </c>
      <c r="CWB207" s="506" t="s">
        <v>1263</v>
      </c>
      <c r="CWC207" s="506" t="s">
        <v>1263</v>
      </c>
      <c r="CWD207" s="506" t="s">
        <v>1263</v>
      </c>
      <c r="CWE207" s="506" t="s">
        <v>1263</v>
      </c>
      <c r="CWF207" s="506" t="s">
        <v>1263</v>
      </c>
      <c r="CWG207" s="506" t="s">
        <v>1263</v>
      </c>
      <c r="CWH207" s="506" t="s">
        <v>1263</v>
      </c>
      <c r="CWI207" s="506" t="s">
        <v>1263</v>
      </c>
      <c r="CWJ207" s="506" t="s">
        <v>1263</v>
      </c>
      <c r="CWK207" s="506" t="s">
        <v>1263</v>
      </c>
      <c r="CWL207" s="506" t="s">
        <v>1263</v>
      </c>
      <c r="CWM207" s="506" t="s">
        <v>1263</v>
      </c>
      <c r="CWN207" s="506" t="s">
        <v>1263</v>
      </c>
      <c r="CWO207" s="506" t="s">
        <v>1263</v>
      </c>
      <c r="CWP207" s="506" t="s">
        <v>1263</v>
      </c>
      <c r="CWQ207" s="506" t="s">
        <v>1263</v>
      </c>
      <c r="CWR207" s="506" t="s">
        <v>1263</v>
      </c>
      <c r="CWS207" s="506" t="s">
        <v>1263</v>
      </c>
      <c r="CWT207" s="506" t="s">
        <v>1263</v>
      </c>
      <c r="CWU207" s="506" t="s">
        <v>1263</v>
      </c>
      <c r="CWV207" s="506" t="s">
        <v>1263</v>
      </c>
      <c r="CWW207" s="506" t="s">
        <v>1263</v>
      </c>
      <c r="CWX207" s="506" t="s">
        <v>1263</v>
      </c>
      <c r="CWY207" s="506" t="s">
        <v>1263</v>
      </c>
      <c r="CWZ207" s="506" t="s">
        <v>1263</v>
      </c>
      <c r="CXA207" s="506" t="s">
        <v>1263</v>
      </c>
      <c r="CXB207" s="506" t="s">
        <v>1263</v>
      </c>
      <c r="CXC207" s="506" t="s">
        <v>1263</v>
      </c>
      <c r="CXD207" s="506" t="s">
        <v>1263</v>
      </c>
      <c r="CXE207" s="506" t="s">
        <v>1263</v>
      </c>
      <c r="CXF207" s="506" t="s">
        <v>1263</v>
      </c>
      <c r="CXG207" s="506" t="s">
        <v>1263</v>
      </c>
      <c r="CXH207" s="506" t="s">
        <v>1263</v>
      </c>
      <c r="CXI207" s="506" t="s">
        <v>1263</v>
      </c>
      <c r="CXJ207" s="506" t="s">
        <v>1263</v>
      </c>
      <c r="CXK207" s="506" t="s">
        <v>1263</v>
      </c>
      <c r="CXL207" s="506" t="s">
        <v>1263</v>
      </c>
      <c r="CXM207" s="506" t="s">
        <v>1263</v>
      </c>
      <c r="CXN207" s="506" t="s">
        <v>1263</v>
      </c>
      <c r="CXO207" s="506" t="s">
        <v>1263</v>
      </c>
      <c r="CXP207" s="506" t="s">
        <v>1263</v>
      </c>
      <c r="CXQ207" s="506" t="s">
        <v>1263</v>
      </c>
      <c r="CXR207" s="506" t="s">
        <v>1263</v>
      </c>
      <c r="CXS207" s="506" t="s">
        <v>1263</v>
      </c>
      <c r="CXT207" s="506" t="s">
        <v>1263</v>
      </c>
      <c r="CXU207" s="506" t="s">
        <v>1263</v>
      </c>
      <c r="CXV207" s="506" t="s">
        <v>1263</v>
      </c>
      <c r="CXW207" s="506" t="s">
        <v>1263</v>
      </c>
      <c r="CXX207" s="506" t="s">
        <v>1263</v>
      </c>
      <c r="CXY207" s="506" t="s">
        <v>1263</v>
      </c>
      <c r="CXZ207" s="506" t="s">
        <v>1263</v>
      </c>
      <c r="CYA207" s="506" t="s">
        <v>1263</v>
      </c>
      <c r="CYB207" s="506" t="s">
        <v>1263</v>
      </c>
      <c r="CYC207" s="506" t="s">
        <v>1263</v>
      </c>
      <c r="CYD207" s="506" t="s">
        <v>1263</v>
      </c>
      <c r="CYE207" s="506" t="s">
        <v>1263</v>
      </c>
      <c r="CYF207" s="506" t="s">
        <v>1263</v>
      </c>
      <c r="CYG207" s="506" t="s">
        <v>1263</v>
      </c>
      <c r="CYH207" s="506" t="s">
        <v>1263</v>
      </c>
      <c r="CYI207" s="506" t="s">
        <v>1263</v>
      </c>
      <c r="CYJ207" s="506" t="s">
        <v>1263</v>
      </c>
      <c r="CYK207" s="506" t="s">
        <v>1263</v>
      </c>
      <c r="CYL207" s="506" t="s">
        <v>1263</v>
      </c>
      <c r="CYM207" s="506" t="s">
        <v>1263</v>
      </c>
      <c r="CYN207" s="506" t="s">
        <v>1263</v>
      </c>
      <c r="CYO207" s="506" t="s">
        <v>1263</v>
      </c>
      <c r="CYP207" s="506" t="s">
        <v>1263</v>
      </c>
      <c r="CYQ207" s="506" t="s">
        <v>1263</v>
      </c>
      <c r="CYR207" s="506" t="s">
        <v>1263</v>
      </c>
      <c r="CYS207" s="506" t="s">
        <v>1263</v>
      </c>
      <c r="CYT207" s="506" t="s">
        <v>1263</v>
      </c>
      <c r="CYU207" s="506" t="s">
        <v>1263</v>
      </c>
      <c r="CYV207" s="506" t="s">
        <v>1263</v>
      </c>
      <c r="CYW207" s="506" t="s">
        <v>1263</v>
      </c>
      <c r="CYX207" s="506" t="s">
        <v>1263</v>
      </c>
      <c r="CYY207" s="506" t="s">
        <v>1263</v>
      </c>
      <c r="CYZ207" s="506" t="s">
        <v>1263</v>
      </c>
      <c r="CZA207" s="506" t="s">
        <v>1263</v>
      </c>
      <c r="CZB207" s="506" t="s">
        <v>1263</v>
      </c>
      <c r="CZC207" s="506" t="s">
        <v>1263</v>
      </c>
      <c r="CZD207" s="506" t="s">
        <v>1263</v>
      </c>
      <c r="CZE207" s="506" t="s">
        <v>1263</v>
      </c>
      <c r="CZF207" s="506" t="s">
        <v>1263</v>
      </c>
      <c r="CZG207" s="506" t="s">
        <v>1263</v>
      </c>
      <c r="CZH207" s="506" t="s">
        <v>1263</v>
      </c>
      <c r="CZI207" s="506" t="s">
        <v>1263</v>
      </c>
      <c r="CZJ207" s="506" t="s">
        <v>1263</v>
      </c>
      <c r="CZK207" s="506" t="s">
        <v>1263</v>
      </c>
      <c r="CZL207" s="506" t="s">
        <v>1263</v>
      </c>
      <c r="CZM207" s="506" t="s">
        <v>1263</v>
      </c>
      <c r="CZN207" s="506" t="s">
        <v>1263</v>
      </c>
      <c r="CZO207" s="506" t="s">
        <v>1263</v>
      </c>
      <c r="CZP207" s="506" t="s">
        <v>1263</v>
      </c>
      <c r="CZQ207" s="506" t="s">
        <v>1263</v>
      </c>
      <c r="CZR207" s="506" t="s">
        <v>1263</v>
      </c>
      <c r="CZS207" s="506" t="s">
        <v>1263</v>
      </c>
      <c r="CZT207" s="506" t="s">
        <v>1263</v>
      </c>
      <c r="CZU207" s="506" t="s">
        <v>1263</v>
      </c>
      <c r="CZV207" s="506" t="s">
        <v>1263</v>
      </c>
      <c r="CZW207" s="506" t="s">
        <v>1263</v>
      </c>
      <c r="CZX207" s="506" t="s">
        <v>1263</v>
      </c>
      <c r="CZY207" s="506" t="s">
        <v>1263</v>
      </c>
      <c r="CZZ207" s="506" t="s">
        <v>1263</v>
      </c>
      <c r="DAA207" s="506" t="s">
        <v>1263</v>
      </c>
      <c r="DAB207" s="506" t="s">
        <v>1263</v>
      </c>
      <c r="DAC207" s="506" t="s">
        <v>1263</v>
      </c>
      <c r="DAD207" s="506" t="s">
        <v>1263</v>
      </c>
      <c r="DAE207" s="506" t="s">
        <v>1263</v>
      </c>
      <c r="DAF207" s="506" t="s">
        <v>1263</v>
      </c>
      <c r="DAG207" s="506" t="s">
        <v>1263</v>
      </c>
      <c r="DAH207" s="506" t="s">
        <v>1263</v>
      </c>
      <c r="DAI207" s="506" t="s">
        <v>1263</v>
      </c>
      <c r="DAJ207" s="506" t="s">
        <v>1263</v>
      </c>
      <c r="DAK207" s="506" t="s">
        <v>1263</v>
      </c>
      <c r="DAL207" s="506" t="s">
        <v>1263</v>
      </c>
      <c r="DAM207" s="506" t="s">
        <v>1263</v>
      </c>
      <c r="DAN207" s="506" t="s">
        <v>1263</v>
      </c>
      <c r="DAO207" s="506" t="s">
        <v>1263</v>
      </c>
      <c r="DAP207" s="506" t="s">
        <v>1263</v>
      </c>
      <c r="DAQ207" s="506" t="s">
        <v>1263</v>
      </c>
      <c r="DAR207" s="506" t="s">
        <v>1263</v>
      </c>
      <c r="DAS207" s="506" t="s">
        <v>1263</v>
      </c>
      <c r="DAT207" s="506" t="s">
        <v>1263</v>
      </c>
      <c r="DAU207" s="506" t="s">
        <v>1263</v>
      </c>
      <c r="DAV207" s="506" t="s">
        <v>1263</v>
      </c>
      <c r="DAW207" s="506" t="s">
        <v>1263</v>
      </c>
      <c r="DAX207" s="506" t="s">
        <v>1263</v>
      </c>
      <c r="DAY207" s="506" t="s">
        <v>1263</v>
      </c>
      <c r="DAZ207" s="506" t="s">
        <v>1263</v>
      </c>
      <c r="DBA207" s="506" t="s">
        <v>1263</v>
      </c>
      <c r="DBB207" s="506" t="s">
        <v>1263</v>
      </c>
      <c r="DBC207" s="506" t="s">
        <v>1263</v>
      </c>
      <c r="DBD207" s="506" t="s">
        <v>1263</v>
      </c>
      <c r="DBE207" s="506" t="s">
        <v>1263</v>
      </c>
      <c r="DBF207" s="506" t="s">
        <v>1263</v>
      </c>
      <c r="DBG207" s="506" t="s">
        <v>1263</v>
      </c>
      <c r="DBH207" s="506" t="s">
        <v>1263</v>
      </c>
      <c r="DBI207" s="506" t="s">
        <v>1263</v>
      </c>
      <c r="DBJ207" s="506" t="s">
        <v>1263</v>
      </c>
      <c r="DBK207" s="506" t="s">
        <v>1263</v>
      </c>
      <c r="DBL207" s="506" t="s">
        <v>1263</v>
      </c>
      <c r="DBM207" s="506" t="s">
        <v>1263</v>
      </c>
      <c r="DBN207" s="506" t="s">
        <v>1263</v>
      </c>
      <c r="DBO207" s="506" t="s">
        <v>1263</v>
      </c>
      <c r="DBP207" s="506" t="s">
        <v>1263</v>
      </c>
      <c r="DBQ207" s="506" t="s">
        <v>1263</v>
      </c>
      <c r="DBR207" s="506" t="s">
        <v>1263</v>
      </c>
      <c r="DBS207" s="506" t="s">
        <v>1263</v>
      </c>
      <c r="DBT207" s="506" t="s">
        <v>1263</v>
      </c>
      <c r="DBU207" s="506" t="s">
        <v>1263</v>
      </c>
      <c r="DBV207" s="506" t="s">
        <v>1263</v>
      </c>
      <c r="DBW207" s="506" t="s">
        <v>1263</v>
      </c>
      <c r="DBX207" s="506" t="s">
        <v>1263</v>
      </c>
      <c r="DBY207" s="506" t="s">
        <v>1263</v>
      </c>
      <c r="DBZ207" s="506" t="s">
        <v>1263</v>
      </c>
      <c r="DCA207" s="506" t="s">
        <v>1263</v>
      </c>
      <c r="DCB207" s="506" t="s">
        <v>1263</v>
      </c>
      <c r="DCC207" s="506" t="s">
        <v>1263</v>
      </c>
      <c r="DCD207" s="506" t="s">
        <v>1263</v>
      </c>
      <c r="DCE207" s="506" t="s">
        <v>1263</v>
      </c>
      <c r="DCF207" s="506" t="s">
        <v>1263</v>
      </c>
      <c r="DCG207" s="506" t="s">
        <v>1263</v>
      </c>
      <c r="DCH207" s="506" t="s">
        <v>1263</v>
      </c>
      <c r="DCI207" s="506" t="s">
        <v>1263</v>
      </c>
      <c r="DCJ207" s="506" t="s">
        <v>1263</v>
      </c>
      <c r="DCK207" s="506" t="s">
        <v>1263</v>
      </c>
      <c r="DCL207" s="506" t="s">
        <v>1263</v>
      </c>
      <c r="DCM207" s="506" t="s">
        <v>1263</v>
      </c>
      <c r="DCN207" s="506" t="s">
        <v>1263</v>
      </c>
      <c r="DCO207" s="506" t="s">
        <v>1263</v>
      </c>
      <c r="DCP207" s="506" t="s">
        <v>1263</v>
      </c>
      <c r="DCQ207" s="506" t="s">
        <v>1263</v>
      </c>
      <c r="DCR207" s="506" t="s">
        <v>1263</v>
      </c>
      <c r="DCS207" s="506" t="s">
        <v>1263</v>
      </c>
      <c r="DCT207" s="506" t="s">
        <v>1263</v>
      </c>
      <c r="DCU207" s="506" t="s">
        <v>1263</v>
      </c>
      <c r="DCV207" s="506" t="s">
        <v>1263</v>
      </c>
      <c r="DCW207" s="506" t="s">
        <v>1263</v>
      </c>
      <c r="DCX207" s="506" t="s">
        <v>1263</v>
      </c>
      <c r="DCY207" s="506" t="s">
        <v>1263</v>
      </c>
      <c r="DCZ207" s="506" t="s">
        <v>1263</v>
      </c>
      <c r="DDA207" s="506" t="s">
        <v>1263</v>
      </c>
      <c r="DDB207" s="506" t="s">
        <v>1263</v>
      </c>
      <c r="DDC207" s="506" t="s">
        <v>1263</v>
      </c>
      <c r="DDD207" s="506" t="s">
        <v>1263</v>
      </c>
      <c r="DDE207" s="506" t="s">
        <v>1263</v>
      </c>
      <c r="DDF207" s="506" t="s">
        <v>1263</v>
      </c>
      <c r="DDG207" s="506" t="s">
        <v>1263</v>
      </c>
      <c r="DDH207" s="506" t="s">
        <v>1263</v>
      </c>
      <c r="DDI207" s="506" t="s">
        <v>1263</v>
      </c>
      <c r="DDJ207" s="506" t="s">
        <v>1263</v>
      </c>
      <c r="DDK207" s="506" t="s">
        <v>1263</v>
      </c>
      <c r="DDL207" s="506" t="s">
        <v>1263</v>
      </c>
      <c r="DDM207" s="506" t="s">
        <v>1263</v>
      </c>
      <c r="DDN207" s="506" t="s">
        <v>1263</v>
      </c>
      <c r="DDO207" s="506" t="s">
        <v>1263</v>
      </c>
      <c r="DDP207" s="506" t="s">
        <v>1263</v>
      </c>
      <c r="DDQ207" s="506" t="s">
        <v>1263</v>
      </c>
      <c r="DDR207" s="506" t="s">
        <v>1263</v>
      </c>
      <c r="DDS207" s="506" t="s">
        <v>1263</v>
      </c>
      <c r="DDT207" s="506" t="s">
        <v>1263</v>
      </c>
      <c r="DDU207" s="506" t="s">
        <v>1263</v>
      </c>
      <c r="DDV207" s="506" t="s">
        <v>1263</v>
      </c>
      <c r="DDW207" s="506" t="s">
        <v>1263</v>
      </c>
      <c r="DDX207" s="506" t="s">
        <v>1263</v>
      </c>
      <c r="DDY207" s="506" t="s">
        <v>1263</v>
      </c>
      <c r="DDZ207" s="506" t="s">
        <v>1263</v>
      </c>
      <c r="DEA207" s="506" t="s">
        <v>1263</v>
      </c>
      <c r="DEB207" s="506" t="s">
        <v>1263</v>
      </c>
      <c r="DEC207" s="506" t="s">
        <v>1263</v>
      </c>
      <c r="DED207" s="506" t="s">
        <v>1263</v>
      </c>
      <c r="DEE207" s="506" t="s">
        <v>1263</v>
      </c>
      <c r="DEF207" s="506" t="s">
        <v>1263</v>
      </c>
      <c r="DEG207" s="506" t="s">
        <v>1263</v>
      </c>
      <c r="DEH207" s="506" t="s">
        <v>1263</v>
      </c>
      <c r="DEI207" s="506" t="s">
        <v>1263</v>
      </c>
      <c r="DEJ207" s="506" t="s">
        <v>1263</v>
      </c>
      <c r="DEK207" s="506" t="s">
        <v>1263</v>
      </c>
      <c r="DEL207" s="506" t="s">
        <v>1263</v>
      </c>
      <c r="DEM207" s="506" t="s">
        <v>1263</v>
      </c>
      <c r="DEN207" s="506" t="s">
        <v>1263</v>
      </c>
      <c r="DEO207" s="506" t="s">
        <v>1263</v>
      </c>
      <c r="DEP207" s="506" t="s">
        <v>1263</v>
      </c>
      <c r="DEQ207" s="506" t="s">
        <v>1263</v>
      </c>
      <c r="DER207" s="506" t="s">
        <v>1263</v>
      </c>
      <c r="DES207" s="506" t="s">
        <v>1263</v>
      </c>
      <c r="DET207" s="506" t="s">
        <v>1263</v>
      </c>
      <c r="DEU207" s="506" t="s">
        <v>1263</v>
      </c>
      <c r="DEV207" s="506" t="s">
        <v>1263</v>
      </c>
      <c r="DEW207" s="506" t="s">
        <v>1263</v>
      </c>
      <c r="DEX207" s="506" t="s">
        <v>1263</v>
      </c>
      <c r="DEY207" s="506" t="s">
        <v>1263</v>
      </c>
      <c r="DEZ207" s="506" t="s">
        <v>1263</v>
      </c>
      <c r="DFA207" s="506" t="s">
        <v>1263</v>
      </c>
      <c r="DFB207" s="506" t="s">
        <v>1263</v>
      </c>
      <c r="DFC207" s="506" t="s">
        <v>1263</v>
      </c>
      <c r="DFD207" s="506" t="s">
        <v>1263</v>
      </c>
      <c r="DFE207" s="506" t="s">
        <v>1263</v>
      </c>
      <c r="DFF207" s="506" t="s">
        <v>1263</v>
      </c>
      <c r="DFG207" s="506" t="s">
        <v>1263</v>
      </c>
      <c r="DFH207" s="506" t="s">
        <v>1263</v>
      </c>
      <c r="DFI207" s="506" t="s">
        <v>1263</v>
      </c>
      <c r="DFJ207" s="506" t="s">
        <v>1263</v>
      </c>
      <c r="DFK207" s="506" t="s">
        <v>1263</v>
      </c>
      <c r="DFL207" s="506" t="s">
        <v>1263</v>
      </c>
      <c r="DFM207" s="506" t="s">
        <v>1263</v>
      </c>
      <c r="DFN207" s="506" t="s">
        <v>1263</v>
      </c>
      <c r="DFO207" s="506" t="s">
        <v>1263</v>
      </c>
      <c r="DFP207" s="506" t="s">
        <v>1263</v>
      </c>
      <c r="DFQ207" s="506" t="s">
        <v>1263</v>
      </c>
      <c r="DFR207" s="506" t="s">
        <v>1263</v>
      </c>
      <c r="DFS207" s="506" t="s">
        <v>1263</v>
      </c>
      <c r="DFT207" s="506" t="s">
        <v>1263</v>
      </c>
      <c r="DFU207" s="506" t="s">
        <v>1263</v>
      </c>
      <c r="DFV207" s="506" t="s">
        <v>1263</v>
      </c>
      <c r="DFW207" s="506" t="s">
        <v>1263</v>
      </c>
      <c r="DFX207" s="506" t="s">
        <v>1263</v>
      </c>
      <c r="DFY207" s="506" t="s">
        <v>1263</v>
      </c>
      <c r="DFZ207" s="506" t="s">
        <v>1263</v>
      </c>
      <c r="DGA207" s="506" t="s">
        <v>1263</v>
      </c>
      <c r="DGB207" s="506" t="s">
        <v>1263</v>
      </c>
      <c r="DGC207" s="506" t="s">
        <v>1263</v>
      </c>
      <c r="DGD207" s="506" t="s">
        <v>1263</v>
      </c>
      <c r="DGE207" s="506" t="s">
        <v>1263</v>
      </c>
      <c r="DGF207" s="506" t="s">
        <v>1263</v>
      </c>
      <c r="DGG207" s="506" t="s">
        <v>1263</v>
      </c>
      <c r="DGH207" s="506" t="s">
        <v>1263</v>
      </c>
      <c r="DGI207" s="506" t="s">
        <v>1263</v>
      </c>
      <c r="DGJ207" s="506" t="s">
        <v>1263</v>
      </c>
      <c r="DGK207" s="506" t="s">
        <v>1263</v>
      </c>
      <c r="DGL207" s="506" t="s">
        <v>1263</v>
      </c>
      <c r="DGM207" s="506" t="s">
        <v>1263</v>
      </c>
      <c r="DGN207" s="506" t="s">
        <v>1263</v>
      </c>
      <c r="DGO207" s="506" t="s">
        <v>1263</v>
      </c>
      <c r="DGP207" s="506" t="s">
        <v>1263</v>
      </c>
      <c r="DGQ207" s="506" t="s">
        <v>1263</v>
      </c>
      <c r="DGR207" s="506" t="s">
        <v>1263</v>
      </c>
      <c r="DGS207" s="506" t="s">
        <v>1263</v>
      </c>
      <c r="DGT207" s="506" t="s">
        <v>1263</v>
      </c>
      <c r="DGU207" s="506" t="s">
        <v>1263</v>
      </c>
      <c r="DGV207" s="506" t="s">
        <v>1263</v>
      </c>
      <c r="DGW207" s="506" t="s">
        <v>1263</v>
      </c>
      <c r="DGX207" s="506" t="s">
        <v>1263</v>
      </c>
      <c r="DGY207" s="506" t="s">
        <v>1263</v>
      </c>
      <c r="DGZ207" s="506" t="s">
        <v>1263</v>
      </c>
      <c r="DHA207" s="506" t="s">
        <v>1263</v>
      </c>
      <c r="DHB207" s="506" t="s">
        <v>1263</v>
      </c>
      <c r="DHC207" s="506" t="s">
        <v>1263</v>
      </c>
      <c r="DHD207" s="506" t="s">
        <v>1263</v>
      </c>
      <c r="DHE207" s="506" t="s">
        <v>1263</v>
      </c>
      <c r="DHF207" s="506" t="s">
        <v>1263</v>
      </c>
      <c r="DHG207" s="506" t="s">
        <v>1263</v>
      </c>
      <c r="DHH207" s="506" t="s">
        <v>1263</v>
      </c>
      <c r="DHI207" s="506" t="s">
        <v>1263</v>
      </c>
      <c r="DHJ207" s="506" t="s">
        <v>1263</v>
      </c>
      <c r="DHK207" s="506" t="s">
        <v>1263</v>
      </c>
      <c r="DHL207" s="506" t="s">
        <v>1263</v>
      </c>
      <c r="DHM207" s="506" t="s">
        <v>1263</v>
      </c>
      <c r="DHN207" s="506" t="s">
        <v>1263</v>
      </c>
      <c r="DHO207" s="506" t="s">
        <v>1263</v>
      </c>
      <c r="DHP207" s="506" t="s">
        <v>1263</v>
      </c>
      <c r="DHQ207" s="506" t="s">
        <v>1263</v>
      </c>
      <c r="DHR207" s="506" t="s">
        <v>1263</v>
      </c>
      <c r="DHS207" s="506" t="s">
        <v>1263</v>
      </c>
      <c r="DHT207" s="506" t="s">
        <v>1263</v>
      </c>
      <c r="DHU207" s="506" t="s">
        <v>1263</v>
      </c>
      <c r="DHV207" s="506" t="s">
        <v>1263</v>
      </c>
      <c r="DHW207" s="506" t="s">
        <v>1263</v>
      </c>
      <c r="DHX207" s="506" t="s">
        <v>1263</v>
      </c>
      <c r="DHY207" s="506" t="s">
        <v>1263</v>
      </c>
      <c r="DHZ207" s="506" t="s">
        <v>1263</v>
      </c>
      <c r="DIA207" s="506" t="s">
        <v>1263</v>
      </c>
      <c r="DIB207" s="506" t="s">
        <v>1263</v>
      </c>
      <c r="DIC207" s="506" t="s">
        <v>1263</v>
      </c>
      <c r="DID207" s="506" t="s">
        <v>1263</v>
      </c>
      <c r="DIE207" s="506" t="s">
        <v>1263</v>
      </c>
      <c r="DIF207" s="506" t="s">
        <v>1263</v>
      </c>
      <c r="DIG207" s="506" t="s">
        <v>1263</v>
      </c>
      <c r="DIH207" s="506" t="s">
        <v>1263</v>
      </c>
      <c r="DII207" s="506" t="s">
        <v>1263</v>
      </c>
      <c r="DIJ207" s="506" t="s">
        <v>1263</v>
      </c>
      <c r="DIK207" s="506" t="s">
        <v>1263</v>
      </c>
      <c r="DIL207" s="506" t="s">
        <v>1263</v>
      </c>
      <c r="DIM207" s="506" t="s">
        <v>1263</v>
      </c>
      <c r="DIN207" s="506" t="s">
        <v>1263</v>
      </c>
      <c r="DIO207" s="506" t="s">
        <v>1263</v>
      </c>
      <c r="DIP207" s="506" t="s">
        <v>1263</v>
      </c>
      <c r="DIQ207" s="506" t="s">
        <v>1263</v>
      </c>
      <c r="DIR207" s="506" t="s">
        <v>1263</v>
      </c>
      <c r="DIS207" s="506" t="s">
        <v>1263</v>
      </c>
      <c r="DIT207" s="506" t="s">
        <v>1263</v>
      </c>
      <c r="DIU207" s="506" t="s">
        <v>1263</v>
      </c>
      <c r="DIV207" s="506" t="s">
        <v>1263</v>
      </c>
      <c r="DIW207" s="506" t="s">
        <v>1263</v>
      </c>
      <c r="DIX207" s="506" t="s">
        <v>1263</v>
      </c>
      <c r="DIY207" s="506" t="s">
        <v>1263</v>
      </c>
      <c r="DIZ207" s="506" t="s">
        <v>1263</v>
      </c>
      <c r="DJA207" s="506" t="s">
        <v>1263</v>
      </c>
      <c r="DJB207" s="506" t="s">
        <v>1263</v>
      </c>
      <c r="DJC207" s="506" t="s">
        <v>1263</v>
      </c>
      <c r="DJD207" s="506" t="s">
        <v>1263</v>
      </c>
      <c r="DJE207" s="506" t="s">
        <v>1263</v>
      </c>
      <c r="DJF207" s="506" t="s">
        <v>1263</v>
      </c>
      <c r="DJG207" s="506" t="s">
        <v>1263</v>
      </c>
      <c r="DJH207" s="506" t="s">
        <v>1263</v>
      </c>
      <c r="DJI207" s="506" t="s">
        <v>1263</v>
      </c>
      <c r="DJJ207" s="506" t="s">
        <v>1263</v>
      </c>
      <c r="DJK207" s="506" t="s">
        <v>1263</v>
      </c>
      <c r="DJL207" s="506" t="s">
        <v>1263</v>
      </c>
      <c r="DJM207" s="506" t="s">
        <v>1263</v>
      </c>
      <c r="DJN207" s="506" t="s">
        <v>1263</v>
      </c>
      <c r="DJO207" s="506" t="s">
        <v>1263</v>
      </c>
      <c r="DJP207" s="506" t="s">
        <v>1263</v>
      </c>
      <c r="DJQ207" s="506" t="s">
        <v>1263</v>
      </c>
      <c r="DJR207" s="506" t="s">
        <v>1263</v>
      </c>
      <c r="DJS207" s="506" t="s">
        <v>1263</v>
      </c>
      <c r="DJT207" s="506" t="s">
        <v>1263</v>
      </c>
      <c r="DJU207" s="506" t="s">
        <v>1263</v>
      </c>
      <c r="DJV207" s="506" t="s">
        <v>1263</v>
      </c>
      <c r="DJW207" s="506" t="s">
        <v>1263</v>
      </c>
      <c r="DJX207" s="506" t="s">
        <v>1263</v>
      </c>
      <c r="DJY207" s="506" t="s">
        <v>1263</v>
      </c>
      <c r="DJZ207" s="506" t="s">
        <v>1263</v>
      </c>
      <c r="DKA207" s="506" t="s">
        <v>1263</v>
      </c>
      <c r="DKB207" s="506" t="s">
        <v>1263</v>
      </c>
      <c r="DKC207" s="506" t="s">
        <v>1263</v>
      </c>
      <c r="DKD207" s="506" t="s">
        <v>1263</v>
      </c>
      <c r="DKE207" s="506" t="s">
        <v>1263</v>
      </c>
      <c r="DKF207" s="506" t="s">
        <v>1263</v>
      </c>
      <c r="DKG207" s="506" t="s">
        <v>1263</v>
      </c>
      <c r="DKH207" s="506" t="s">
        <v>1263</v>
      </c>
      <c r="DKI207" s="506" t="s">
        <v>1263</v>
      </c>
      <c r="DKJ207" s="506" t="s">
        <v>1263</v>
      </c>
      <c r="DKK207" s="506" t="s">
        <v>1263</v>
      </c>
      <c r="DKL207" s="506" t="s">
        <v>1263</v>
      </c>
      <c r="DKM207" s="506" t="s">
        <v>1263</v>
      </c>
      <c r="DKN207" s="506" t="s">
        <v>1263</v>
      </c>
      <c r="DKO207" s="506" t="s">
        <v>1263</v>
      </c>
      <c r="DKP207" s="506" t="s">
        <v>1263</v>
      </c>
      <c r="DKQ207" s="506" t="s">
        <v>1263</v>
      </c>
      <c r="DKR207" s="506" t="s">
        <v>1263</v>
      </c>
      <c r="DKS207" s="506" t="s">
        <v>1263</v>
      </c>
      <c r="DKT207" s="506" t="s">
        <v>1263</v>
      </c>
      <c r="DKU207" s="506" t="s">
        <v>1263</v>
      </c>
      <c r="DKV207" s="506" t="s">
        <v>1263</v>
      </c>
      <c r="DKW207" s="506" t="s">
        <v>1263</v>
      </c>
      <c r="DKX207" s="506" t="s">
        <v>1263</v>
      </c>
      <c r="DKY207" s="506" t="s">
        <v>1263</v>
      </c>
      <c r="DKZ207" s="506" t="s">
        <v>1263</v>
      </c>
      <c r="DLA207" s="506" t="s">
        <v>1263</v>
      </c>
      <c r="DLB207" s="506" t="s">
        <v>1263</v>
      </c>
      <c r="DLC207" s="506" t="s">
        <v>1263</v>
      </c>
      <c r="DLD207" s="506" t="s">
        <v>1263</v>
      </c>
      <c r="DLE207" s="506" t="s">
        <v>1263</v>
      </c>
      <c r="DLF207" s="506" t="s">
        <v>1263</v>
      </c>
      <c r="DLG207" s="506" t="s">
        <v>1263</v>
      </c>
      <c r="DLH207" s="506" t="s">
        <v>1263</v>
      </c>
      <c r="DLI207" s="506" t="s">
        <v>1263</v>
      </c>
      <c r="DLJ207" s="506" t="s">
        <v>1263</v>
      </c>
      <c r="DLK207" s="506" t="s">
        <v>1263</v>
      </c>
      <c r="DLL207" s="506" t="s">
        <v>1263</v>
      </c>
      <c r="DLM207" s="506" t="s">
        <v>1263</v>
      </c>
      <c r="DLN207" s="506" t="s">
        <v>1263</v>
      </c>
      <c r="DLO207" s="506" t="s">
        <v>1263</v>
      </c>
      <c r="DLP207" s="506" t="s">
        <v>1263</v>
      </c>
      <c r="DLQ207" s="506" t="s">
        <v>1263</v>
      </c>
      <c r="DLR207" s="506" t="s">
        <v>1263</v>
      </c>
      <c r="DLS207" s="506" t="s">
        <v>1263</v>
      </c>
      <c r="DLT207" s="506" t="s">
        <v>1263</v>
      </c>
      <c r="DLU207" s="506" t="s">
        <v>1263</v>
      </c>
      <c r="DLV207" s="506" t="s">
        <v>1263</v>
      </c>
      <c r="DLW207" s="506" t="s">
        <v>1263</v>
      </c>
      <c r="DLX207" s="506" t="s">
        <v>1263</v>
      </c>
      <c r="DLY207" s="506" t="s">
        <v>1263</v>
      </c>
      <c r="DLZ207" s="506" t="s">
        <v>1263</v>
      </c>
      <c r="DMA207" s="506" t="s">
        <v>1263</v>
      </c>
      <c r="DMB207" s="506" t="s">
        <v>1263</v>
      </c>
      <c r="DMC207" s="506" t="s">
        <v>1263</v>
      </c>
      <c r="DMD207" s="506" t="s">
        <v>1263</v>
      </c>
      <c r="DME207" s="506" t="s">
        <v>1263</v>
      </c>
      <c r="DMF207" s="506" t="s">
        <v>1263</v>
      </c>
      <c r="DMG207" s="506" t="s">
        <v>1263</v>
      </c>
      <c r="DMH207" s="506" t="s">
        <v>1263</v>
      </c>
      <c r="DMI207" s="506" t="s">
        <v>1263</v>
      </c>
      <c r="DMJ207" s="506" t="s">
        <v>1263</v>
      </c>
      <c r="DMK207" s="506" t="s">
        <v>1263</v>
      </c>
      <c r="DML207" s="506" t="s">
        <v>1263</v>
      </c>
      <c r="DMM207" s="506" t="s">
        <v>1263</v>
      </c>
      <c r="DMN207" s="506" t="s">
        <v>1263</v>
      </c>
      <c r="DMO207" s="506" t="s">
        <v>1263</v>
      </c>
      <c r="DMP207" s="506" t="s">
        <v>1263</v>
      </c>
      <c r="DMQ207" s="506" t="s">
        <v>1263</v>
      </c>
      <c r="DMR207" s="506" t="s">
        <v>1263</v>
      </c>
      <c r="DMS207" s="506" t="s">
        <v>1263</v>
      </c>
      <c r="DMT207" s="506" t="s">
        <v>1263</v>
      </c>
      <c r="DMU207" s="506" t="s">
        <v>1263</v>
      </c>
      <c r="DMV207" s="506" t="s">
        <v>1263</v>
      </c>
      <c r="DMW207" s="506" t="s">
        <v>1263</v>
      </c>
      <c r="DMX207" s="506" t="s">
        <v>1263</v>
      </c>
      <c r="DMY207" s="506" t="s">
        <v>1263</v>
      </c>
      <c r="DMZ207" s="506" t="s">
        <v>1263</v>
      </c>
      <c r="DNA207" s="506" t="s">
        <v>1263</v>
      </c>
      <c r="DNB207" s="506" t="s">
        <v>1263</v>
      </c>
      <c r="DNC207" s="506" t="s">
        <v>1263</v>
      </c>
      <c r="DND207" s="506" t="s">
        <v>1263</v>
      </c>
      <c r="DNE207" s="506" t="s">
        <v>1263</v>
      </c>
      <c r="DNF207" s="506" t="s">
        <v>1263</v>
      </c>
      <c r="DNG207" s="506" t="s">
        <v>1263</v>
      </c>
      <c r="DNH207" s="506" t="s">
        <v>1263</v>
      </c>
      <c r="DNI207" s="506" t="s">
        <v>1263</v>
      </c>
      <c r="DNJ207" s="506" t="s">
        <v>1263</v>
      </c>
      <c r="DNK207" s="506" t="s">
        <v>1263</v>
      </c>
      <c r="DNL207" s="506" t="s">
        <v>1263</v>
      </c>
      <c r="DNM207" s="506" t="s">
        <v>1263</v>
      </c>
      <c r="DNN207" s="506" t="s">
        <v>1263</v>
      </c>
      <c r="DNO207" s="506" t="s">
        <v>1263</v>
      </c>
      <c r="DNP207" s="506" t="s">
        <v>1263</v>
      </c>
      <c r="DNQ207" s="506" t="s">
        <v>1263</v>
      </c>
      <c r="DNR207" s="506" t="s">
        <v>1263</v>
      </c>
      <c r="DNS207" s="506" t="s">
        <v>1263</v>
      </c>
      <c r="DNT207" s="506" t="s">
        <v>1263</v>
      </c>
      <c r="DNU207" s="506" t="s">
        <v>1263</v>
      </c>
      <c r="DNV207" s="506" t="s">
        <v>1263</v>
      </c>
      <c r="DNW207" s="506" t="s">
        <v>1263</v>
      </c>
      <c r="DNX207" s="506" t="s">
        <v>1263</v>
      </c>
      <c r="DNY207" s="506" t="s">
        <v>1263</v>
      </c>
      <c r="DNZ207" s="506" t="s">
        <v>1263</v>
      </c>
      <c r="DOA207" s="506" t="s">
        <v>1263</v>
      </c>
      <c r="DOB207" s="506" t="s">
        <v>1263</v>
      </c>
      <c r="DOC207" s="506" t="s">
        <v>1263</v>
      </c>
      <c r="DOD207" s="506" t="s">
        <v>1263</v>
      </c>
      <c r="DOE207" s="506" t="s">
        <v>1263</v>
      </c>
      <c r="DOF207" s="506" t="s">
        <v>1263</v>
      </c>
      <c r="DOG207" s="506" t="s">
        <v>1263</v>
      </c>
      <c r="DOH207" s="506" t="s">
        <v>1263</v>
      </c>
      <c r="DOI207" s="506" t="s">
        <v>1263</v>
      </c>
      <c r="DOJ207" s="506" t="s">
        <v>1263</v>
      </c>
      <c r="DOK207" s="506" t="s">
        <v>1263</v>
      </c>
      <c r="DOL207" s="506" t="s">
        <v>1263</v>
      </c>
      <c r="DOM207" s="506" t="s">
        <v>1263</v>
      </c>
      <c r="DON207" s="506" t="s">
        <v>1263</v>
      </c>
      <c r="DOO207" s="506" t="s">
        <v>1263</v>
      </c>
      <c r="DOP207" s="506" t="s">
        <v>1263</v>
      </c>
      <c r="DOQ207" s="506" t="s">
        <v>1263</v>
      </c>
      <c r="DOR207" s="506" t="s">
        <v>1263</v>
      </c>
      <c r="DOS207" s="506" t="s">
        <v>1263</v>
      </c>
      <c r="DOT207" s="506" t="s">
        <v>1263</v>
      </c>
      <c r="DOU207" s="506" t="s">
        <v>1263</v>
      </c>
      <c r="DOV207" s="506" t="s">
        <v>1263</v>
      </c>
      <c r="DOW207" s="506" t="s">
        <v>1263</v>
      </c>
      <c r="DOX207" s="506" t="s">
        <v>1263</v>
      </c>
      <c r="DOY207" s="506" t="s">
        <v>1263</v>
      </c>
      <c r="DOZ207" s="506" t="s">
        <v>1263</v>
      </c>
      <c r="DPA207" s="506" t="s">
        <v>1263</v>
      </c>
      <c r="DPB207" s="506" t="s">
        <v>1263</v>
      </c>
      <c r="DPC207" s="506" t="s">
        <v>1263</v>
      </c>
      <c r="DPD207" s="506" t="s">
        <v>1263</v>
      </c>
      <c r="DPE207" s="506" t="s">
        <v>1263</v>
      </c>
      <c r="DPF207" s="506" t="s">
        <v>1263</v>
      </c>
      <c r="DPG207" s="506" t="s">
        <v>1263</v>
      </c>
      <c r="DPH207" s="506" t="s">
        <v>1263</v>
      </c>
      <c r="DPI207" s="506" t="s">
        <v>1263</v>
      </c>
      <c r="DPJ207" s="506" t="s">
        <v>1263</v>
      </c>
      <c r="DPK207" s="506" t="s">
        <v>1263</v>
      </c>
      <c r="DPL207" s="506" t="s">
        <v>1263</v>
      </c>
      <c r="DPM207" s="506" t="s">
        <v>1263</v>
      </c>
      <c r="DPN207" s="506" t="s">
        <v>1263</v>
      </c>
      <c r="DPO207" s="506" t="s">
        <v>1263</v>
      </c>
      <c r="DPP207" s="506" t="s">
        <v>1263</v>
      </c>
      <c r="DPQ207" s="506" t="s">
        <v>1263</v>
      </c>
      <c r="DPR207" s="506" t="s">
        <v>1263</v>
      </c>
      <c r="DPS207" s="506" t="s">
        <v>1263</v>
      </c>
      <c r="DPT207" s="506" t="s">
        <v>1263</v>
      </c>
      <c r="DPU207" s="506" t="s">
        <v>1263</v>
      </c>
      <c r="DPV207" s="506" t="s">
        <v>1263</v>
      </c>
      <c r="DPW207" s="506" t="s">
        <v>1263</v>
      </c>
      <c r="DPX207" s="506" t="s">
        <v>1263</v>
      </c>
      <c r="DPY207" s="506" t="s">
        <v>1263</v>
      </c>
      <c r="DPZ207" s="506" t="s">
        <v>1263</v>
      </c>
      <c r="DQA207" s="506" t="s">
        <v>1263</v>
      </c>
      <c r="DQB207" s="506" t="s">
        <v>1263</v>
      </c>
      <c r="DQC207" s="506" t="s">
        <v>1263</v>
      </c>
      <c r="DQD207" s="506" t="s">
        <v>1263</v>
      </c>
      <c r="DQE207" s="506" t="s">
        <v>1263</v>
      </c>
      <c r="DQF207" s="506" t="s">
        <v>1263</v>
      </c>
      <c r="DQG207" s="506" t="s">
        <v>1263</v>
      </c>
      <c r="DQH207" s="506" t="s">
        <v>1263</v>
      </c>
      <c r="DQI207" s="506" t="s">
        <v>1263</v>
      </c>
      <c r="DQJ207" s="506" t="s">
        <v>1263</v>
      </c>
      <c r="DQK207" s="506" t="s">
        <v>1263</v>
      </c>
      <c r="DQL207" s="506" t="s">
        <v>1263</v>
      </c>
      <c r="DQM207" s="506" t="s">
        <v>1263</v>
      </c>
      <c r="DQN207" s="506" t="s">
        <v>1263</v>
      </c>
      <c r="DQO207" s="506" t="s">
        <v>1263</v>
      </c>
      <c r="DQP207" s="506" t="s">
        <v>1263</v>
      </c>
      <c r="DQQ207" s="506" t="s">
        <v>1263</v>
      </c>
      <c r="DQR207" s="506" t="s">
        <v>1263</v>
      </c>
      <c r="DQS207" s="506" t="s">
        <v>1263</v>
      </c>
      <c r="DQT207" s="506" t="s">
        <v>1263</v>
      </c>
      <c r="DQU207" s="506" t="s">
        <v>1263</v>
      </c>
      <c r="DQV207" s="506" t="s">
        <v>1263</v>
      </c>
      <c r="DQW207" s="506" t="s">
        <v>1263</v>
      </c>
      <c r="DQX207" s="506" t="s">
        <v>1263</v>
      </c>
      <c r="DQY207" s="506" t="s">
        <v>1263</v>
      </c>
      <c r="DQZ207" s="506" t="s">
        <v>1263</v>
      </c>
      <c r="DRA207" s="506" t="s">
        <v>1263</v>
      </c>
      <c r="DRB207" s="506" t="s">
        <v>1263</v>
      </c>
      <c r="DRC207" s="506" t="s">
        <v>1263</v>
      </c>
      <c r="DRD207" s="506" t="s">
        <v>1263</v>
      </c>
      <c r="DRE207" s="506" t="s">
        <v>1263</v>
      </c>
      <c r="DRF207" s="506" t="s">
        <v>1263</v>
      </c>
      <c r="DRG207" s="506" t="s">
        <v>1263</v>
      </c>
      <c r="DRH207" s="506" t="s">
        <v>1263</v>
      </c>
      <c r="DRI207" s="506" t="s">
        <v>1263</v>
      </c>
      <c r="DRJ207" s="506" t="s">
        <v>1263</v>
      </c>
      <c r="DRK207" s="506" t="s">
        <v>1263</v>
      </c>
      <c r="DRL207" s="506" t="s">
        <v>1263</v>
      </c>
      <c r="DRM207" s="506" t="s">
        <v>1263</v>
      </c>
      <c r="DRN207" s="506" t="s">
        <v>1263</v>
      </c>
      <c r="DRO207" s="506" t="s">
        <v>1263</v>
      </c>
      <c r="DRP207" s="506" t="s">
        <v>1263</v>
      </c>
      <c r="DRQ207" s="506" t="s">
        <v>1263</v>
      </c>
      <c r="DRR207" s="506" t="s">
        <v>1263</v>
      </c>
      <c r="DRS207" s="506" t="s">
        <v>1263</v>
      </c>
      <c r="DRT207" s="506" t="s">
        <v>1263</v>
      </c>
      <c r="DRU207" s="506" t="s">
        <v>1263</v>
      </c>
      <c r="DRV207" s="506" t="s">
        <v>1263</v>
      </c>
      <c r="DRW207" s="506" t="s">
        <v>1263</v>
      </c>
      <c r="DRX207" s="506" t="s">
        <v>1263</v>
      </c>
      <c r="DRY207" s="506" t="s">
        <v>1263</v>
      </c>
      <c r="DRZ207" s="506" t="s">
        <v>1263</v>
      </c>
      <c r="DSA207" s="506" t="s">
        <v>1263</v>
      </c>
      <c r="DSB207" s="506" t="s">
        <v>1263</v>
      </c>
      <c r="DSC207" s="506" t="s">
        <v>1263</v>
      </c>
      <c r="DSD207" s="506" t="s">
        <v>1263</v>
      </c>
      <c r="DSE207" s="506" t="s">
        <v>1263</v>
      </c>
      <c r="DSF207" s="506" t="s">
        <v>1263</v>
      </c>
      <c r="DSG207" s="506" t="s">
        <v>1263</v>
      </c>
      <c r="DSH207" s="506" t="s">
        <v>1263</v>
      </c>
      <c r="DSI207" s="506" t="s">
        <v>1263</v>
      </c>
      <c r="DSJ207" s="506" t="s">
        <v>1263</v>
      </c>
      <c r="DSK207" s="506" t="s">
        <v>1263</v>
      </c>
      <c r="DSL207" s="506" t="s">
        <v>1263</v>
      </c>
      <c r="DSM207" s="506" t="s">
        <v>1263</v>
      </c>
      <c r="DSN207" s="506" t="s">
        <v>1263</v>
      </c>
      <c r="DSO207" s="506" t="s">
        <v>1263</v>
      </c>
      <c r="DSP207" s="506" t="s">
        <v>1263</v>
      </c>
      <c r="DSQ207" s="506" t="s">
        <v>1263</v>
      </c>
      <c r="DSR207" s="506" t="s">
        <v>1263</v>
      </c>
      <c r="DSS207" s="506" t="s">
        <v>1263</v>
      </c>
      <c r="DST207" s="506" t="s">
        <v>1263</v>
      </c>
      <c r="DSU207" s="506" t="s">
        <v>1263</v>
      </c>
      <c r="DSV207" s="506" t="s">
        <v>1263</v>
      </c>
      <c r="DSW207" s="506" t="s">
        <v>1263</v>
      </c>
      <c r="DSX207" s="506" t="s">
        <v>1263</v>
      </c>
      <c r="DSY207" s="506" t="s">
        <v>1263</v>
      </c>
      <c r="DSZ207" s="506" t="s">
        <v>1263</v>
      </c>
      <c r="DTA207" s="506" t="s">
        <v>1263</v>
      </c>
      <c r="DTB207" s="506" t="s">
        <v>1263</v>
      </c>
      <c r="DTC207" s="506" t="s">
        <v>1263</v>
      </c>
      <c r="DTD207" s="506" t="s">
        <v>1263</v>
      </c>
      <c r="DTE207" s="506" t="s">
        <v>1263</v>
      </c>
      <c r="DTF207" s="506" t="s">
        <v>1263</v>
      </c>
      <c r="DTG207" s="506" t="s">
        <v>1263</v>
      </c>
      <c r="DTH207" s="506" t="s">
        <v>1263</v>
      </c>
      <c r="DTI207" s="506" t="s">
        <v>1263</v>
      </c>
      <c r="DTJ207" s="506" t="s">
        <v>1263</v>
      </c>
      <c r="DTK207" s="506" t="s">
        <v>1263</v>
      </c>
      <c r="DTL207" s="506" t="s">
        <v>1263</v>
      </c>
      <c r="DTM207" s="506" t="s">
        <v>1263</v>
      </c>
      <c r="DTN207" s="506" t="s">
        <v>1263</v>
      </c>
      <c r="DTO207" s="506" t="s">
        <v>1263</v>
      </c>
      <c r="DTP207" s="506" t="s">
        <v>1263</v>
      </c>
      <c r="DTQ207" s="506" t="s">
        <v>1263</v>
      </c>
      <c r="DTR207" s="506" t="s">
        <v>1263</v>
      </c>
      <c r="DTS207" s="506" t="s">
        <v>1263</v>
      </c>
      <c r="DTT207" s="506" t="s">
        <v>1263</v>
      </c>
      <c r="DTU207" s="506" t="s">
        <v>1263</v>
      </c>
      <c r="DTV207" s="506" t="s">
        <v>1263</v>
      </c>
      <c r="DTW207" s="506" t="s">
        <v>1263</v>
      </c>
      <c r="DTX207" s="506" t="s">
        <v>1263</v>
      </c>
      <c r="DTY207" s="506" t="s">
        <v>1263</v>
      </c>
      <c r="DTZ207" s="506" t="s">
        <v>1263</v>
      </c>
      <c r="DUA207" s="506" t="s">
        <v>1263</v>
      </c>
      <c r="DUB207" s="506" t="s">
        <v>1263</v>
      </c>
      <c r="DUC207" s="506" t="s">
        <v>1263</v>
      </c>
      <c r="DUD207" s="506" t="s">
        <v>1263</v>
      </c>
      <c r="DUE207" s="506" t="s">
        <v>1263</v>
      </c>
      <c r="DUF207" s="506" t="s">
        <v>1263</v>
      </c>
      <c r="DUG207" s="506" t="s">
        <v>1263</v>
      </c>
      <c r="DUH207" s="506" t="s">
        <v>1263</v>
      </c>
      <c r="DUI207" s="506" t="s">
        <v>1263</v>
      </c>
      <c r="DUJ207" s="506" t="s">
        <v>1263</v>
      </c>
      <c r="DUK207" s="506" t="s">
        <v>1263</v>
      </c>
      <c r="DUL207" s="506" t="s">
        <v>1263</v>
      </c>
      <c r="DUM207" s="506" t="s">
        <v>1263</v>
      </c>
      <c r="DUN207" s="506" t="s">
        <v>1263</v>
      </c>
      <c r="DUO207" s="506" t="s">
        <v>1263</v>
      </c>
      <c r="DUP207" s="506" t="s">
        <v>1263</v>
      </c>
      <c r="DUQ207" s="506" t="s">
        <v>1263</v>
      </c>
      <c r="DUR207" s="506" t="s">
        <v>1263</v>
      </c>
      <c r="DUS207" s="506" t="s">
        <v>1263</v>
      </c>
      <c r="DUT207" s="506" t="s">
        <v>1263</v>
      </c>
      <c r="DUU207" s="506" t="s">
        <v>1263</v>
      </c>
      <c r="DUV207" s="506" t="s">
        <v>1263</v>
      </c>
      <c r="DUW207" s="506" t="s">
        <v>1263</v>
      </c>
      <c r="DUX207" s="506" t="s">
        <v>1263</v>
      </c>
      <c r="DUY207" s="506" t="s">
        <v>1263</v>
      </c>
      <c r="DUZ207" s="506" t="s">
        <v>1263</v>
      </c>
      <c r="DVA207" s="506" t="s">
        <v>1263</v>
      </c>
      <c r="DVB207" s="506" t="s">
        <v>1263</v>
      </c>
      <c r="DVC207" s="506" t="s">
        <v>1263</v>
      </c>
      <c r="DVD207" s="506" t="s">
        <v>1263</v>
      </c>
      <c r="DVE207" s="506" t="s">
        <v>1263</v>
      </c>
      <c r="DVF207" s="506" t="s">
        <v>1263</v>
      </c>
      <c r="DVG207" s="506" t="s">
        <v>1263</v>
      </c>
      <c r="DVH207" s="506" t="s">
        <v>1263</v>
      </c>
      <c r="DVI207" s="506" t="s">
        <v>1263</v>
      </c>
      <c r="DVJ207" s="506" t="s">
        <v>1263</v>
      </c>
      <c r="DVK207" s="506" t="s">
        <v>1263</v>
      </c>
      <c r="DVL207" s="506" t="s">
        <v>1263</v>
      </c>
      <c r="DVM207" s="506" t="s">
        <v>1263</v>
      </c>
      <c r="DVN207" s="506" t="s">
        <v>1263</v>
      </c>
      <c r="DVO207" s="506" t="s">
        <v>1263</v>
      </c>
      <c r="DVP207" s="506" t="s">
        <v>1263</v>
      </c>
      <c r="DVQ207" s="506" t="s">
        <v>1263</v>
      </c>
      <c r="DVR207" s="506" t="s">
        <v>1263</v>
      </c>
      <c r="DVS207" s="506" t="s">
        <v>1263</v>
      </c>
      <c r="DVT207" s="506" t="s">
        <v>1263</v>
      </c>
      <c r="DVU207" s="506" t="s">
        <v>1263</v>
      </c>
      <c r="DVV207" s="506" t="s">
        <v>1263</v>
      </c>
      <c r="DVW207" s="506" t="s">
        <v>1263</v>
      </c>
      <c r="DVX207" s="506" t="s">
        <v>1263</v>
      </c>
      <c r="DVY207" s="506" t="s">
        <v>1263</v>
      </c>
      <c r="DVZ207" s="506" t="s">
        <v>1263</v>
      </c>
      <c r="DWA207" s="506" t="s">
        <v>1263</v>
      </c>
      <c r="DWB207" s="506" t="s">
        <v>1263</v>
      </c>
      <c r="DWC207" s="506" t="s">
        <v>1263</v>
      </c>
      <c r="DWD207" s="506" t="s">
        <v>1263</v>
      </c>
      <c r="DWE207" s="506" t="s">
        <v>1263</v>
      </c>
      <c r="DWF207" s="506" t="s">
        <v>1263</v>
      </c>
      <c r="DWG207" s="506" t="s">
        <v>1263</v>
      </c>
      <c r="DWH207" s="506" t="s">
        <v>1263</v>
      </c>
      <c r="DWI207" s="506" t="s">
        <v>1263</v>
      </c>
      <c r="DWJ207" s="506" t="s">
        <v>1263</v>
      </c>
      <c r="DWK207" s="506" t="s">
        <v>1263</v>
      </c>
      <c r="DWL207" s="506" t="s">
        <v>1263</v>
      </c>
      <c r="DWM207" s="506" t="s">
        <v>1263</v>
      </c>
      <c r="DWN207" s="506" t="s">
        <v>1263</v>
      </c>
      <c r="DWO207" s="506" t="s">
        <v>1263</v>
      </c>
      <c r="DWP207" s="506" t="s">
        <v>1263</v>
      </c>
      <c r="DWQ207" s="506" t="s">
        <v>1263</v>
      </c>
      <c r="DWR207" s="506" t="s">
        <v>1263</v>
      </c>
      <c r="DWS207" s="506" t="s">
        <v>1263</v>
      </c>
      <c r="DWT207" s="506" t="s">
        <v>1263</v>
      </c>
      <c r="DWU207" s="506" t="s">
        <v>1263</v>
      </c>
      <c r="DWV207" s="506" t="s">
        <v>1263</v>
      </c>
      <c r="DWW207" s="506" t="s">
        <v>1263</v>
      </c>
      <c r="DWX207" s="506" t="s">
        <v>1263</v>
      </c>
      <c r="DWY207" s="506" t="s">
        <v>1263</v>
      </c>
      <c r="DWZ207" s="506" t="s">
        <v>1263</v>
      </c>
      <c r="DXA207" s="506" t="s">
        <v>1263</v>
      </c>
      <c r="DXB207" s="506" t="s">
        <v>1263</v>
      </c>
      <c r="DXC207" s="506" t="s">
        <v>1263</v>
      </c>
      <c r="DXD207" s="506" t="s">
        <v>1263</v>
      </c>
      <c r="DXE207" s="506" t="s">
        <v>1263</v>
      </c>
      <c r="DXF207" s="506" t="s">
        <v>1263</v>
      </c>
      <c r="DXG207" s="506" t="s">
        <v>1263</v>
      </c>
      <c r="DXH207" s="506" t="s">
        <v>1263</v>
      </c>
      <c r="DXI207" s="506" t="s">
        <v>1263</v>
      </c>
      <c r="DXJ207" s="506" t="s">
        <v>1263</v>
      </c>
      <c r="DXK207" s="506" t="s">
        <v>1263</v>
      </c>
      <c r="DXL207" s="506" t="s">
        <v>1263</v>
      </c>
      <c r="DXM207" s="506" t="s">
        <v>1263</v>
      </c>
      <c r="DXN207" s="506" t="s">
        <v>1263</v>
      </c>
      <c r="DXO207" s="506" t="s">
        <v>1263</v>
      </c>
      <c r="DXP207" s="506" t="s">
        <v>1263</v>
      </c>
      <c r="DXQ207" s="506" t="s">
        <v>1263</v>
      </c>
      <c r="DXR207" s="506" t="s">
        <v>1263</v>
      </c>
      <c r="DXS207" s="506" t="s">
        <v>1263</v>
      </c>
      <c r="DXT207" s="506" t="s">
        <v>1263</v>
      </c>
      <c r="DXU207" s="506" t="s">
        <v>1263</v>
      </c>
      <c r="DXV207" s="506" t="s">
        <v>1263</v>
      </c>
      <c r="DXW207" s="506" t="s">
        <v>1263</v>
      </c>
      <c r="DXX207" s="506" t="s">
        <v>1263</v>
      </c>
      <c r="DXY207" s="506" t="s">
        <v>1263</v>
      </c>
      <c r="DXZ207" s="506" t="s">
        <v>1263</v>
      </c>
      <c r="DYA207" s="506" t="s">
        <v>1263</v>
      </c>
      <c r="DYB207" s="506" t="s">
        <v>1263</v>
      </c>
      <c r="DYC207" s="506" t="s">
        <v>1263</v>
      </c>
      <c r="DYD207" s="506" t="s">
        <v>1263</v>
      </c>
      <c r="DYE207" s="506" t="s">
        <v>1263</v>
      </c>
      <c r="DYF207" s="506" t="s">
        <v>1263</v>
      </c>
      <c r="DYG207" s="506" t="s">
        <v>1263</v>
      </c>
      <c r="DYH207" s="506" t="s">
        <v>1263</v>
      </c>
      <c r="DYI207" s="506" t="s">
        <v>1263</v>
      </c>
      <c r="DYJ207" s="506" t="s">
        <v>1263</v>
      </c>
      <c r="DYK207" s="506" t="s">
        <v>1263</v>
      </c>
      <c r="DYL207" s="506" t="s">
        <v>1263</v>
      </c>
      <c r="DYM207" s="506" t="s">
        <v>1263</v>
      </c>
      <c r="DYN207" s="506" t="s">
        <v>1263</v>
      </c>
      <c r="DYO207" s="506" t="s">
        <v>1263</v>
      </c>
      <c r="DYP207" s="506" t="s">
        <v>1263</v>
      </c>
      <c r="DYQ207" s="506" t="s">
        <v>1263</v>
      </c>
      <c r="DYR207" s="506" t="s">
        <v>1263</v>
      </c>
      <c r="DYS207" s="506" t="s">
        <v>1263</v>
      </c>
      <c r="DYT207" s="506" t="s">
        <v>1263</v>
      </c>
      <c r="DYU207" s="506" t="s">
        <v>1263</v>
      </c>
      <c r="DYV207" s="506" t="s">
        <v>1263</v>
      </c>
      <c r="DYW207" s="506" t="s">
        <v>1263</v>
      </c>
      <c r="DYX207" s="506" t="s">
        <v>1263</v>
      </c>
      <c r="DYY207" s="506" t="s">
        <v>1263</v>
      </c>
      <c r="DYZ207" s="506" t="s">
        <v>1263</v>
      </c>
      <c r="DZA207" s="506" t="s">
        <v>1263</v>
      </c>
      <c r="DZB207" s="506" t="s">
        <v>1263</v>
      </c>
      <c r="DZC207" s="506" t="s">
        <v>1263</v>
      </c>
      <c r="DZD207" s="506" t="s">
        <v>1263</v>
      </c>
      <c r="DZE207" s="506" t="s">
        <v>1263</v>
      </c>
      <c r="DZF207" s="506" t="s">
        <v>1263</v>
      </c>
      <c r="DZG207" s="506" t="s">
        <v>1263</v>
      </c>
      <c r="DZH207" s="506" t="s">
        <v>1263</v>
      </c>
      <c r="DZI207" s="506" t="s">
        <v>1263</v>
      </c>
      <c r="DZJ207" s="506" t="s">
        <v>1263</v>
      </c>
      <c r="DZK207" s="506" t="s">
        <v>1263</v>
      </c>
      <c r="DZL207" s="506" t="s">
        <v>1263</v>
      </c>
      <c r="DZM207" s="506" t="s">
        <v>1263</v>
      </c>
      <c r="DZN207" s="506" t="s">
        <v>1263</v>
      </c>
      <c r="DZO207" s="506" t="s">
        <v>1263</v>
      </c>
      <c r="DZP207" s="506" t="s">
        <v>1263</v>
      </c>
      <c r="DZQ207" s="506" t="s">
        <v>1263</v>
      </c>
      <c r="DZR207" s="506" t="s">
        <v>1263</v>
      </c>
      <c r="DZS207" s="506" t="s">
        <v>1263</v>
      </c>
      <c r="DZT207" s="506" t="s">
        <v>1263</v>
      </c>
      <c r="DZU207" s="506" t="s">
        <v>1263</v>
      </c>
      <c r="DZV207" s="506" t="s">
        <v>1263</v>
      </c>
      <c r="DZW207" s="506" t="s">
        <v>1263</v>
      </c>
      <c r="DZX207" s="506" t="s">
        <v>1263</v>
      </c>
      <c r="DZY207" s="506" t="s">
        <v>1263</v>
      </c>
      <c r="DZZ207" s="506" t="s">
        <v>1263</v>
      </c>
      <c r="EAA207" s="506" t="s">
        <v>1263</v>
      </c>
      <c r="EAB207" s="506" t="s">
        <v>1263</v>
      </c>
      <c r="EAC207" s="506" t="s">
        <v>1263</v>
      </c>
      <c r="EAD207" s="506" t="s">
        <v>1263</v>
      </c>
      <c r="EAE207" s="506" t="s">
        <v>1263</v>
      </c>
      <c r="EAF207" s="506" t="s">
        <v>1263</v>
      </c>
      <c r="EAG207" s="506" t="s">
        <v>1263</v>
      </c>
      <c r="EAH207" s="506" t="s">
        <v>1263</v>
      </c>
      <c r="EAI207" s="506" t="s">
        <v>1263</v>
      </c>
      <c r="EAJ207" s="506" t="s">
        <v>1263</v>
      </c>
      <c r="EAK207" s="506" t="s">
        <v>1263</v>
      </c>
      <c r="EAL207" s="506" t="s">
        <v>1263</v>
      </c>
      <c r="EAM207" s="506" t="s">
        <v>1263</v>
      </c>
      <c r="EAN207" s="506" t="s">
        <v>1263</v>
      </c>
      <c r="EAO207" s="506" t="s">
        <v>1263</v>
      </c>
      <c r="EAP207" s="506" t="s">
        <v>1263</v>
      </c>
      <c r="EAQ207" s="506" t="s">
        <v>1263</v>
      </c>
      <c r="EAR207" s="506" t="s">
        <v>1263</v>
      </c>
      <c r="EAS207" s="506" t="s">
        <v>1263</v>
      </c>
      <c r="EAT207" s="506" t="s">
        <v>1263</v>
      </c>
      <c r="EAU207" s="506" t="s">
        <v>1263</v>
      </c>
      <c r="EAV207" s="506" t="s">
        <v>1263</v>
      </c>
      <c r="EAW207" s="506" t="s">
        <v>1263</v>
      </c>
      <c r="EAX207" s="506" t="s">
        <v>1263</v>
      </c>
      <c r="EAY207" s="506" t="s">
        <v>1263</v>
      </c>
      <c r="EAZ207" s="506" t="s">
        <v>1263</v>
      </c>
      <c r="EBA207" s="506" t="s">
        <v>1263</v>
      </c>
      <c r="EBB207" s="506" t="s">
        <v>1263</v>
      </c>
      <c r="EBC207" s="506" t="s">
        <v>1263</v>
      </c>
      <c r="EBD207" s="506" t="s">
        <v>1263</v>
      </c>
      <c r="EBE207" s="506" t="s">
        <v>1263</v>
      </c>
      <c r="EBF207" s="506" t="s">
        <v>1263</v>
      </c>
      <c r="EBG207" s="506" t="s">
        <v>1263</v>
      </c>
      <c r="EBH207" s="506" t="s">
        <v>1263</v>
      </c>
      <c r="EBI207" s="506" t="s">
        <v>1263</v>
      </c>
      <c r="EBJ207" s="506" t="s">
        <v>1263</v>
      </c>
      <c r="EBK207" s="506" t="s">
        <v>1263</v>
      </c>
      <c r="EBL207" s="506" t="s">
        <v>1263</v>
      </c>
      <c r="EBM207" s="506" t="s">
        <v>1263</v>
      </c>
      <c r="EBN207" s="506" t="s">
        <v>1263</v>
      </c>
      <c r="EBO207" s="506" t="s">
        <v>1263</v>
      </c>
      <c r="EBP207" s="506" t="s">
        <v>1263</v>
      </c>
      <c r="EBQ207" s="506" t="s">
        <v>1263</v>
      </c>
      <c r="EBR207" s="506" t="s">
        <v>1263</v>
      </c>
      <c r="EBS207" s="506" t="s">
        <v>1263</v>
      </c>
      <c r="EBT207" s="506" t="s">
        <v>1263</v>
      </c>
      <c r="EBU207" s="506" t="s">
        <v>1263</v>
      </c>
      <c r="EBV207" s="506" t="s">
        <v>1263</v>
      </c>
      <c r="EBW207" s="506" t="s">
        <v>1263</v>
      </c>
      <c r="EBX207" s="506" t="s">
        <v>1263</v>
      </c>
      <c r="EBY207" s="506" t="s">
        <v>1263</v>
      </c>
      <c r="EBZ207" s="506" t="s">
        <v>1263</v>
      </c>
      <c r="ECA207" s="506" t="s">
        <v>1263</v>
      </c>
      <c r="ECB207" s="506" t="s">
        <v>1263</v>
      </c>
      <c r="ECC207" s="506" t="s">
        <v>1263</v>
      </c>
      <c r="ECD207" s="506" t="s">
        <v>1263</v>
      </c>
      <c r="ECE207" s="506" t="s">
        <v>1263</v>
      </c>
      <c r="ECF207" s="506" t="s">
        <v>1263</v>
      </c>
      <c r="ECG207" s="506" t="s">
        <v>1263</v>
      </c>
      <c r="ECH207" s="506" t="s">
        <v>1263</v>
      </c>
      <c r="ECI207" s="506" t="s">
        <v>1263</v>
      </c>
      <c r="ECJ207" s="506" t="s">
        <v>1263</v>
      </c>
      <c r="ECK207" s="506" t="s">
        <v>1263</v>
      </c>
      <c r="ECL207" s="506" t="s">
        <v>1263</v>
      </c>
      <c r="ECM207" s="506" t="s">
        <v>1263</v>
      </c>
      <c r="ECN207" s="506" t="s">
        <v>1263</v>
      </c>
      <c r="ECO207" s="506" t="s">
        <v>1263</v>
      </c>
      <c r="ECP207" s="506" t="s">
        <v>1263</v>
      </c>
      <c r="ECQ207" s="506" t="s">
        <v>1263</v>
      </c>
      <c r="ECR207" s="506" t="s">
        <v>1263</v>
      </c>
      <c r="ECS207" s="506" t="s">
        <v>1263</v>
      </c>
      <c r="ECT207" s="506" t="s">
        <v>1263</v>
      </c>
      <c r="ECU207" s="506" t="s">
        <v>1263</v>
      </c>
      <c r="ECV207" s="506" t="s">
        <v>1263</v>
      </c>
      <c r="ECW207" s="506" t="s">
        <v>1263</v>
      </c>
      <c r="ECX207" s="506" t="s">
        <v>1263</v>
      </c>
      <c r="ECY207" s="506" t="s">
        <v>1263</v>
      </c>
      <c r="ECZ207" s="506" t="s">
        <v>1263</v>
      </c>
      <c r="EDA207" s="506" t="s">
        <v>1263</v>
      </c>
      <c r="EDB207" s="506" t="s">
        <v>1263</v>
      </c>
      <c r="EDC207" s="506" t="s">
        <v>1263</v>
      </c>
      <c r="EDD207" s="506" t="s">
        <v>1263</v>
      </c>
      <c r="EDE207" s="506" t="s">
        <v>1263</v>
      </c>
      <c r="EDF207" s="506" t="s">
        <v>1263</v>
      </c>
      <c r="EDG207" s="506" t="s">
        <v>1263</v>
      </c>
      <c r="EDH207" s="506" t="s">
        <v>1263</v>
      </c>
      <c r="EDI207" s="506" t="s">
        <v>1263</v>
      </c>
      <c r="EDJ207" s="506" t="s">
        <v>1263</v>
      </c>
      <c r="EDK207" s="506" t="s">
        <v>1263</v>
      </c>
      <c r="EDL207" s="506" t="s">
        <v>1263</v>
      </c>
      <c r="EDM207" s="506" t="s">
        <v>1263</v>
      </c>
      <c r="EDN207" s="506" t="s">
        <v>1263</v>
      </c>
      <c r="EDO207" s="506" t="s">
        <v>1263</v>
      </c>
      <c r="EDP207" s="506" t="s">
        <v>1263</v>
      </c>
      <c r="EDQ207" s="506" t="s">
        <v>1263</v>
      </c>
      <c r="EDR207" s="506" t="s">
        <v>1263</v>
      </c>
      <c r="EDS207" s="506" t="s">
        <v>1263</v>
      </c>
      <c r="EDT207" s="506" t="s">
        <v>1263</v>
      </c>
      <c r="EDU207" s="506" t="s">
        <v>1263</v>
      </c>
      <c r="EDV207" s="506" t="s">
        <v>1263</v>
      </c>
      <c r="EDW207" s="506" t="s">
        <v>1263</v>
      </c>
      <c r="EDX207" s="506" t="s">
        <v>1263</v>
      </c>
      <c r="EDY207" s="506" t="s">
        <v>1263</v>
      </c>
      <c r="EDZ207" s="506" t="s">
        <v>1263</v>
      </c>
      <c r="EEA207" s="506" t="s">
        <v>1263</v>
      </c>
      <c r="EEB207" s="506" t="s">
        <v>1263</v>
      </c>
      <c r="EEC207" s="506" t="s">
        <v>1263</v>
      </c>
      <c r="EED207" s="506" t="s">
        <v>1263</v>
      </c>
      <c r="EEE207" s="506" t="s">
        <v>1263</v>
      </c>
      <c r="EEF207" s="506" t="s">
        <v>1263</v>
      </c>
      <c r="EEG207" s="506" t="s">
        <v>1263</v>
      </c>
      <c r="EEH207" s="506" t="s">
        <v>1263</v>
      </c>
      <c r="EEI207" s="506" t="s">
        <v>1263</v>
      </c>
      <c r="EEJ207" s="506" t="s">
        <v>1263</v>
      </c>
      <c r="EEK207" s="506" t="s">
        <v>1263</v>
      </c>
      <c r="EEL207" s="506" t="s">
        <v>1263</v>
      </c>
      <c r="EEM207" s="506" t="s">
        <v>1263</v>
      </c>
      <c r="EEN207" s="506" t="s">
        <v>1263</v>
      </c>
      <c r="EEO207" s="506" t="s">
        <v>1263</v>
      </c>
      <c r="EEP207" s="506" t="s">
        <v>1263</v>
      </c>
      <c r="EEQ207" s="506" t="s">
        <v>1263</v>
      </c>
      <c r="EER207" s="506" t="s">
        <v>1263</v>
      </c>
      <c r="EES207" s="506" t="s">
        <v>1263</v>
      </c>
      <c r="EET207" s="506" t="s">
        <v>1263</v>
      </c>
      <c r="EEU207" s="506" t="s">
        <v>1263</v>
      </c>
      <c r="EEV207" s="506" t="s">
        <v>1263</v>
      </c>
      <c r="EEW207" s="506" t="s">
        <v>1263</v>
      </c>
      <c r="EEX207" s="506" t="s">
        <v>1263</v>
      </c>
      <c r="EEY207" s="506" t="s">
        <v>1263</v>
      </c>
      <c r="EEZ207" s="506" t="s">
        <v>1263</v>
      </c>
      <c r="EFA207" s="506" t="s">
        <v>1263</v>
      </c>
      <c r="EFB207" s="506" t="s">
        <v>1263</v>
      </c>
      <c r="EFC207" s="506" t="s">
        <v>1263</v>
      </c>
      <c r="EFD207" s="506" t="s">
        <v>1263</v>
      </c>
      <c r="EFE207" s="506" t="s">
        <v>1263</v>
      </c>
      <c r="EFF207" s="506" t="s">
        <v>1263</v>
      </c>
      <c r="EFG207" s="506" t="s">
        <v>1263</v>
      </c>
      <c r="EFH207" s="506" t="s">
        <v>1263</v>
      </c>
      <c r="EFI207" s="506" t="s">
        <v>1263</v>
      </c>
      <c r="EFJ207" s="506" t="s">
        <v>1263</v>
      </c>
      <c r="EFK207" s="506" t="s">
        <v>1263</v>
      </c>
      <c r="EFL207" s="506" t="s">
        <v>1263</v>
      </c>
      <c r="EFM207" s="506" t="s">
        <v>1263</v>
      </c>
      <c r="EFN207" s="506" t="s">
        <v>1263</v>
      </c>
      <c r="EFO207" s="506" t="s">
        <v>1263</v>
      </c>
      <c r="EFP207" s="506" t="s">
        <v>1263</v>
      </c>
      <c r="EFQ207" s="506" t="s">
        <v>1263</v>
      </c>
      <c r="EFR207" s="506" t="s">
        <v>1263</v>
      </c>
      <c r="EFS207" s="506" t="s">
        <v>1263</v>
      </c>
      <c r="EFT207" s="506" t="s">
        <v>1263</v>
      </c>
      <c r="EFU207" s="506" t="s">
        <v>1263</v>
      </c>
      <c r="EFV207" s="506" t="s">
        <v>1263</v>
      </c>
      <c r="EFW207" s="506" t="s">
        <v>1263</v>
      </c>
      <c r="EFX207" s="506" t="s">
        <v>1263</v>
      </c>
      <c r="EFY207" s="506" t="s">
        <v>1263</v>
      </c>
      <c r="EFZ207" s="506" t="s">
        <v>1263</v>
      </c>
      <c r="EGA207" s="506" t="s">
        <v>1263</v>
      </c>
      <c r="EGB207" s="506" t="s">
        <v>1263</v>
      </c>
      <c r="EGC207" s="506" t="s">
        <v>1263</v>
      </c>
      <c r="EGD207" s="506" t="s">
        <v>1263</v>
      </c>
      <c r="EGE207" s="506" t="s">
        <v>1263</v>
      </c>
      <c r="EGF207" s="506" t="s">
        <v>1263</v>
      </c>
      <c r="EGG207" s="506" t="s">
        <v>1263</v>
      </c>
      <c r="EGH207" s="506" t="s">
        <v>1263</v>
      </c>
      <c r="EGI207" s="506" t="s">
        <v>1263</v>
      </c>
      <c r="EGJ207" s="506" t="s">
        <v>1263</v>
      </c>
      <c r="EGK207" s="506" t="s">
        <v>1263</v>
      </c>
      <c r="EGL207" s="506" t="s">
        <v>1263</v>
      </c>
      <c r="EGM207" s="506" t="s">
        <v>1263</v>
      </c>
      <c r="EGN207" s="506" t="s">
        <v>1263</v>
      </c>
      <c r="EGO207" s="506" t="s">
        <v>1263</v>
      </c>
      <c r="EGP207" s="506" t="s">
        <v>1263</v>
      </c>
      <c r="EGQ207" s="506" t="s">
        <v>1263</v>
      </c>
      <c r="EGR207" s="506" t="s">
        <v>1263</v>
      </c>
      <c r="EGS207" s="506" t="s">
        <v>1263</v>
      </c>
      <c r="EGT207" s="506" t="s">
        <v>1263</v>
      </c>
      <c r="EGU207" s="506" t="s">
        <v>1263</v>
      </c>
      <c r="EGV207" s="506" t="s">
        <v>1263</v>
      </c>
      <c r="EGW207" s="506" t="s">
        <v>1263</v>
      </c>
      <c r="EGX207" s="506" t="s">
        <v>1263</v>
      </c>
      <c r="EGY207" s="506" t="s">
        <v>1263</v>
      </c>
      <c r="EGZ207" s="506" t="s">
        <v>1263</v>
      </c>
      <c r="EHA207" s="506" t="s">
        <v>1263</v>
      </c>
      <c r="EHB207" s="506" t="s">
        <v>1263</v>
      </c>
      <c r="EHC207" s="506" t="s">
        <v>1263</v>
      </c>
      <c r="EHD207" s="506" t="s">
        <v>1263</v>
      </c>
      <c r="EHE207" s="506" t="s">
        <v>1263</v>
      </c>
      <c r="EHF207" s="506" t="s">
        <v>1263</v>
      </c>
      <c r="EHG207" s="506" t="s">
        <v>1263</v>
      </c>
      <c r="EHH207" s="506" t="s">
        <v>1263</v>
      </c>
      <c r="EHI207" s="506" t="s">
        <v>1263</v>
      </c>
      <c r="EHJ207" s="506" t="s">
        <v>1263</v>
      </c>
      <c r="EHK207" s="506" t="s">
        <v>1263</v>
      </c>
      <c r="EHL207" s="506" t="s">
        <v>1263</v>
      </c>
      <c r="EHM207" s="506" t="s">
        <v>1263</v>
      </c>
      <c r="EHN207" s="506" t="s">
        <v>1263</v>
      </c>
      <c r="EHO207" s="506" t="s">
        <v>1263</v>
      </c>
      <c r="EHP207" s="506" t="s">
        <v>1263</v>
      </c>
      <c r="EHQ207" s="506" t="s">
        <v>1263</v>
      </c>
      <c r="EHR207" s="506" t="s">
        <v>1263</v>
      </c>
      <c r="EHS207" s="506" t="s">
        <v>1263</v>
      </c>
      <c r="EHT207" s="506" t="s">
        <v>1263</v>
      </c>
      <c r="EHU207" s="506" t="s">
        <v>1263</v>
      </c>
      <c r="EHV207" s="506" t="s">
        <v>1263</v>
      </c>
      <c r="EHW207" s="506" t="s">
        <v>1263</v>
      </c>
      <c r="EHX207" s="506" t="s">
        <v>1263</v>
      </c>
      <c r="EHY207" s="506" t="s">
        <v>1263</v>
      </c>
      <c r="EHZ207" s="506" t="s">
        <v>1263</v>
      </c>
      <c r="EIA207" s="506" t="s">
        <v>1263</v>
      </c>
      <c r="EIB207" s="506" t="s">
        <v>1263</v>
      </c>
      <c r="EIC207" s="506" t="s">
        <v>1263</v>
      </c>
      <c r="EID207" s="506" t="s">
        <v>1263</v>
      </c>
      <c r="EIE207" s="506" t="s">
        <v>1263</v>
      </c>
      <c r="EIF207" s="506" t="s">
        <v>1263</v>
      </c>
      <c r="EIG207" s="506" t="s">
        <v>1263</v>
      </c>
      <c r="EIH207" s="506" t="s">
        <v>1263</v>
      </c>
      <c r="EII207" s="506" t="s">
        <v>1263</v>
      </c>
      <c r="EIJ207" s="506" t="s">
        <v>1263</v>
      </c>
      <c r="EIK207" s="506" t="s">
        <v>1263</v>
      </c>
      <c r="EIL207" s="506" t="s">
        <v>1263</v>
      </c>
      <c r="EIM207" s="506" t="s">
        <v>1263</v>
      </c>
      <c r="EIN207" s="506" t="s">
        <v>1263</v>
      </c>
      <c r="EIO207" s="506" t="s">
        <v>1263</v>
      </c>
      <c r="EIP207" s="506" t="s">
        <v>1263</v>
      </c>
      <c r="EIQ207" s="506" t="s">
        <v>1263</v>
      </c>
      <c r="EIR207" s="506" t="s">
        <v>1263</v>
      </c>
      <c r="EIS207" s="506" t="s">
        <v>1263</v>
      </c>
      <c r="EIT207" s="506" t="s">
        <v>1263</v>
      </c>
      <c r="EIU207" s="506" t="s">
        <v>1263</v>
      </c>
      <c r="EIV207" s="506" t="s">
        <v>1263</v>
      </c>
      <c r="EIW207" s="506" t="s">
        <v>1263</v>
      </c>
      <c r="EIX207" s="506" t="s">
        <v>1263</v>
      </c>
      <c r="EIY207" s="506" t="s">
        <v>1263</v>
      </c>
      <c r="EIZ207" s="506" t="s">
        <v>1263</v>
      </c>
      <c r="EJA207" s="506" t="s">
        <v>1263</v>
      </c>
      <c r="EJB207" s="506" t="s">
        <v>1263</v>
      </c>
      <c r="EJC207" s="506" t="s">
        <v>1263</v>
      </c>
      <c r="EJD207" s="506" t="s">
        <v>1263</v>
      </c>
      <c r="EJE207" s="506" t="s">
        <v>1263</v>
      </c>
      <c r="EJF207" s="506" t="s">
        <v>1263</v>
      </c>
      <c r="EJG207" s="506" t="s">
        <v>1263</v>
      </c>
      <c r="EJH207" s="506" t="s">
        <v>1263</v>
      </c>
      <c r="EJI207" s="506" t="s">
        <v>1263</v>
      </c>
      <c r="EJJ207" s="506" t="s">
        <v>1263</v>
      </c>
      <c r="EJK207" s="506" t="s">
        <v>1263</v>
      </c>
      <c r="EJL207" s="506" t="s">
        <v>1263</v>
      </c>
      <c r="EJM207" s="506" t="s">
        <v>1263</v>
      </c>
      <c r="EJN207" s="506" t="s">
        <v>1263</v>
      </c>
      <c r="EJO207" s="506" t="s">
        <v>1263</v>
      </c>
      <c r="EJP207" s="506" t="s">
        <v>1263</v>
      </c>
      <c r="EJQ207" s="506" t="s">
        <v>1263</v>
      </c>
      <c r="EJR207" s="506" t="s">
        <v>1263</v>
      </c>
      <c r="EJS207" s="506" t="s">
        <v>1263</v>
      </c>
      <c r="EJT207" s="506" t="s">
        <v>1263</v>
      </c>
      <c r="EJU207" s="506" t="s">
        <v>1263</v>
      </c>
      <c r="EJV207" s="506" t="s">
        <v>1263</v>
      </c>
      <c r="EJW207" s="506" t="s">
        <v>1263</v>
      </c>
      <c r="EJX207" s="506" t="s">
        <v>1263</v>
      </c>
      <c r="EJY207" s="506" t="s">
        <v>1263</v>
      </c>
      <c r="EJZ207" s="506" t="s">
        <v>1263</v>
      </c>
      <c r="EKA207" s="506" t="s">
        <v>1263</v>
      </c>
      <c r="EKB207" s="506" t="s">
        <v>1263</v>
      </c>
      <c r="EKC207" s="506" t="s">
        <v>1263</v>
      </c>
      <c r="EKD207" s="506" t="s">
        <v>1263</v>
      </c>
      <c r="EKE207" s="506" t="s">
        <v>1263</v>
      </c>
      <c r="EKF207" s="506" t="s">
        <v>1263</v>
      </c>
      <c r="EKG207" s="506" t="s">
        <v>1263</v>
      </c>
      <c r="EKH207" s="506" t="s">
        <v>1263</v>
      </c>
      <c r="EKI207" s="506" t="s">
        <v>1263</v>
      </c>
      <c r="EKJ207" s="506" t="s">
        <v>1263</v>
      </c>
      <c r="EKK207" s="506" t="s">
        <v>1263</v>
      </c>
      <c r="EKL207" s="506" t="s">
        <v>1263</v>
      </c>
      <c r="EKM207" s="506" t="s">
        <v>1263</v>
      </c>
      <c r="EKN207" s="506" t="s">
        <v>1263</v>
      </c>
      <c r="EKO207" s="506" t="s">
        <v>1263</v>
      </c>
      <c r="EKP207" s="506" t="s">
        <v>1263</v>
      </c>
      <c r="EKQ207" s="506" t="s">
        <v>1263</v>
      </c>
      <c r="EKR207" s="506" t="s">
        <v>1263</v>
      </c>
      <c r="EKS207" s="506" t="s">
        <v>1263</v>
      </c>
      <c r="EKT207" s="506" t="s">
        <v>1263</v>
      </c>
      <c r="EKU207" s="506" t="s">
        <v>1263</v>
      </c>
      <c r="EKV207" s="506" t="s">
        <v>1263</v>
      </c>
      <c r="EKW207" s="506" t="s">
        <v>1263</v>
      </c>
      <c r="EKX207" s="506" t="s">
        <v>1263</v>
      </c>
      <c r="EKY207" s="506" t="s">
        <v>1263</v>
      </c>
      <c r="EKZ207" s="506" t="s">
        <v>1263</v>
      </c>
      <c r="ELA207" s="506" t="s">
        <v>1263</v>
      </c>
      <c r="ELB207" s="506" t="s">
        <v>1263</v>
      </c>
      <c r="ELC207" s="506" t="s">
        <v>1263</v>
      </c>
      <c r="ELD207" s="506" t="s">
        <v>1263</v>
      </c>
      <c r="ELE207" s="506" t="s">
        <v>1263</v>
      </c>
      <c r="ELF207" s="506" t="s">
        <v>1263</v>
      </c>
      <c r="ELG207" s="506" t="s">
        <v>1263</v>
      </c>
      <c r="ELH207" s="506" t="s">
        <v>1263</v>
      </c>
      <c r="ELI207" s="506" t="s">
        <v>1263</v>
      </c>
      <c r="ELJ207" s="506" t="s">
        <v>1263</v>
      </c>
      <c r="ELK207" s="506" t="s">
        <v>1263</v>
      </c>
      <c r="ELL207" s="506" t="s">
        <v>1263</v>
      </c>
      <c r="ELM207" s="506" t="s">
        <v>1263</v>
      </c>
      <c r="ELN207" s="506" t="s">
        <v>1263</v>
      </c>
      <c r="ELO207" s="506" t="s">
        <v>1263</v>
      </c>
      <c r="ELP207" s="506" t="s">
        <v>1263</v>
      </c>
      <c r="ELQ207" s="506" t="s">
        <v>1263</v>
      </c>
      <c r="ELR207" s="506" t="s">
        <v>1263</v>
      </c>
      <c r="ELS207" s="506" t="s">
        <v>1263</v>
      </c>
      <c r="ELT207" s="506" t="s">
        <v>1263</v>
      </c>
      <c r="ELU207" s="506" t="s">
        <v>1263</v>
      </c>
      <c r="ELV207" s="506" t="s">
        <v>1263</v>
      </c>
      <c r="ELW207" s="506" t="s">
        <v>1263</v>
      </c>
      <c r="ELX207" s="506" t="s">
        <v>1263</v>
      </c>
      <c r="ELY207" s="506" t="s">
        <v>1263</v>
      </c>
      <c r="ELZ207" s="506" t="s">
        <v>1263</v>
      </c>
      <c r="EMA207" s="506" t="s">
        <v>1263</v>
      </c>
      <c r="EMB207" s="506" t="s">
        <v>1263</v>
      </c>
      <c r="EMC207" s="506" t="s">
        <v>1263</v>
      </c>
      <c r="EMD207" s="506" t="s">
        <v>1263</v>
      </c>
      <c r="EME207" s="506" t="s">
        <v>1263</v>
      </c>
      <c r="EMF207" s="506" t="s">
        <v>1263</v>
      </c>
      <c r="EMG207" s="506" t="s">
        <v>1263</v>
      </c>
      <c r="EMH207" s="506" t="s">
        <v>1263</v>
      </c>
      <c r="EMI207" s="506" t="s">
        <v>1263</v>
      </c>
      <c r="EMJ207" s="506" t="s">
        <v>1263</v>
      </c>
      <c r="EMK207" s="506" t="s">
        <v>1263</v>
      </c>
      <c r="EML207" s="506" t="s">
        <v>1263</v>
      </c>
      <c r="EMM207" s="506" t="s">
        <v>1263</v>
      </c>
      <c r="EMN207" s="506" t="s">
        <v>1263</v>
      </c>
      <c r="EMO207" s="506" t="s">
        <v>1263</v>
      </c>
      <c r="EMP207" s="506" t="s">
        <v>1263</v>
      </c>
      <c r="EMQ207" s="506" t="s">
        <v>1263</v>
      </c>
      <c r="EMR207" s="506" t="s">
        <v>1263</v>
      </c>
      <c r="EMS207" s="506" t="s">
        <v>1263</v>
      </c>
      <c r="EMT207" s="506" t="s">
        <v>1263</v>
      </c>
      <c r="EMU207" s="506" t="s">
        <v>1263</v>
      </c>
      <c r="EMV207" s="506" t="s">
        <v>1263</v>
      </c>
      <c r="EMW207" s="506" t="s">
        <v>1263</v>
      </c>
      <c r="EMX207" s="506" t="s">
        <v>1263</v>
      </c>
      <c r="EMY207" s="506" t="s">
        <v>1263</v>
      </c>
      <c r="EMZ207" s="506" t="s">
        <v>1263</v>
      </c>
      <c r="ENA207" s="506" t="s">
        <v>1263</v>
      </c>
      <c r="ENB207" s="506" t="s">
        <v>1263</v>
      </c>
      <c r="ENC207" s="506" t="s">
        <v>1263</v>
      </c>
      <c r="END207" s="506" t="s">
        <v>1263</v>
      </c>
      <c r="ENE207" s="506" t="s">
        <v>1263</v>
      </c>
      <c r="ENF207" s="506" t="s">
        <v>1263</v>
      </c>
      <c r="ENG207" s="506" t="s">
        <v>1263</v>
      </c>
      <c r="ENH207" s="506" t="s">
        <v>1263</v>
      </c>
      <c r="ENI207" s="506" t="s">
        <v>1263</v>
      </c>
      <c r="ENJ207" s="506" t="s">
        <v>1263</v>
      </c>
      <c r="ENK207" s="506" t="s">
        <v>1263</v>
      </c>
      <c r="ENL207" s="506" t="s">
        <v>1263</v>
      </c>
      <c r="ENM207" s="506" t="s">
        <v>1263</v>
      </c>
      <c r="ENN207" s="506" t="s">
        <v>1263</v>
      </c>
      <c r="ENO207" s="506" t="s">
        <v>1263</v>
      </c>
      <c r="ENP207" s="506" t="s">
        <v>1263</v>
      </c>
      <c r="ENQ207" s="506" t="s">
        <v>1263</v>
      </c>
      <c r="ENR207" s="506" t="s">
        <v>1263</v>
      </c>
      <c r="ENS207" s="506" t="s">
        <v>1263</v>
      </c>
      <c r="ENT207" s="506" t="s">
        <v>1263</v>
      </c>
      <c r="ENU207" s="506" t="s">
        <v>1263</v>
      </c>
      <c r="ENV207" s="506" t="s">
        <v>1263</v>
      </c>
      <c r="ENW207" s="506" t="s">
        <v>1263</v>
      </c>
      <c r="ENX207" s="506" t="s">
        <v>1263</v>
      </c>
      <c r="ENY207" s="506" t="s">
        <v>1263</v>
      </c>
      <c r="ENZ207" s="506" t="s">
        <v>1263</v>
      </c>
      <c r="EOA207" s="506" t="s">
        <v>1263</v>
      </c>
      <c r="EOB207" s="506" t="s">
        <v>1263</v>
      </c>
      <c r="EOC207" s="506" t="s">
        <v>1263</v>
      </c>
      <c r="EOD207" s="506" t="s">
        <v>1263</v>
      </c>
      <c r="EOE207" s="506" t="s">
        <v>1263</v>
      </c>
      <c r="EOF207" s="506" t="s">
        <v>1263</v>
      </c>
      <c r="EOG207" s="506" t="s">
        <v>1263</v>
      </c>
      <c r="EOH207" s="506" t="s">
        <v>1263</v>
      </c>
      <c r="EOI207" s="506" t="s">
        <v>1263</v>
      </c>
      <c r="EOJ207" s="506" t="s">
        <v>1263</v>
      </c>
      <c r="EOK207" s="506" t="s">
        <v>1263</v>
      </c>
      <c r="EOL207" s="506" t="s">
        <v>1263</v>
      </c>
      <c r="EOM207" s="506" t="s">
        <v>1263</v>
      </c>
      <c r="EON207" s="506" t="s">
        <v>1263</v>
      </c>
      <c r="EOO207" s="506" t="s">
        <v>1263</v>
      </c>
      <c r="EOP207" s="506" t="s">
        <v>1263</v>
      </c>
      <c r="EOQ207" s="506" t="s">
        <v>1263</v>
      </c>
      <c r="EOR207" s="506" t="s">
        <v>1263</v>
      </c>
      <c r="EOS207" s="506" t="s">
        <v>1263</v>
      </c>
      <c r="EOT207" s="506" t="s">
        <v>1263</v>
      </c>
      <c r="EOU207" s="506" t="s">
        <v>1263</v>
      </c>
      <c r="EOV207" s="506" t="s">
        <v>1263</v>
      </c>
      <c r="EOW207" s="506" t="s">
        <v>1263</v>
      </c>
      <c r="EOX207" s="506" t="s">
        <v>1263</v>
      </c>
      <c r="EOY207" s="506" t="s">
        <v>1263</v>
      </c>
      <c r="EOZ207" s="506" t="s">
        <v>1263</v>
      </c>
      <c r="EPA207" s="506" t="s">
        <v>1263</v>
      </c>
      <c r="EPB207" s="506" t="s">
        <v>1263</v>
      </c>
      <c r="EPC207" s="506" t="s">
        <v>1263</v>
      </c>
      <c r="EPD207" s="506" t="s">
        <v>1263</v>
      </c>
      <c r="EPE207" s="506" t="s">
        <v>1263</v>
      </c>
      <c r="EPF207" s="506" t="s">
        <v>1263</v>
      </c>
      <c r="EPG207" s="506" t="s">
        <v>1263</v>
      </c>
      <c r="EPH207" s="506" t="s">
        <v>1263</v>
      </c>
      <c r="EPI207" s="506" t="s">
        <v>1263</v>
      </c>
      <c r="EPJ207" s="506" t="s">
        <v>1263</v>
      </c>
      <c r="EPK207" s="506" t="s">
        <v>1263</v>
      </c>
      <c r="EPL207" s="506" t="s">
        <v>1263</v>
      </c>
      <c r="EPM207" s="506" t="s">
        <v>1263</v>
      </c>
      <c r="EPN207" s="506" t="s">
        <v>1263</v>
      </c>
      <c r="EPO207" s="506" t="s">
        <v>1263</v>
      </c>
      <c r="EPP207" s="506" t="s">
        <v>1263</v>
      </c>
      <c r="EPQ207" s="506" t="s">
        <v>1263</v>
      </c>
      <c r="EPR207" s="506" t="s">
        <v>1263</v>
      </c>
      <c r="EPS207" s="506" t="s">
        <v>1263</v>
      </c>
      <c r="EPT207" s="506" t="s">
        <v>1263</v>
      </c>
      <c r="EPU207" s="506" t="s">
        <v>1263</v>
      </c>
      <c r="EPV207" s="506" t="s">
        <v>1263</v>
      </c>
      <c r="EPW207" s="506" t="s">
        <v>1263</v>
      </c>
      <c r="EPX207" s="506" t="s">
        <v>1263</v>
      </c>
      <c r="EPY207" s="506" t="s">
        <v>1263</v>
      </c>
      <c r="EPZ207" s="506" t="s">
        <v>1263</v>
      </c>
      <c r="EQA207" s="506" t="s">
        <v>1263</v>
      </c>
      <c r="EQB207" s="506" t="s">
        <v>1263</v>
      </c>
      <c r="EQC207" s="506" t="s">
        <v>1263</v>
      </c>
      <c r="EQD207" s="506" t="s">
        <v>1263</v>
      </c>
      <c r="EQE207" s="506" t="s">
        <v>1263</v>
      </c>
      <c r="EQF207" s="506" t="s">
        <v>1263</v>
      </c>
      <c r="EQG207" s="506" t="s">
        <v>1263</v>
      </c>
      <c r="EQH207" s="506" t="s">
        <v>1263</v>
      </c>
      <c r="EQI207" s="506" t="s">
        <v>1263</v>
      </c>
      <c r="EQJ207" s="506" t="s">
        <v>1263</v>
      </c>
      <c r="EQK207" s="506" t="s">
        <v>1263</v>
      </c>
      <c r="EQL207" s="506" t="s">
        <v>1263</v>
      </c>
      <c r="EQM207" s="506" t="s">
        <v>1263</v>
      </c>
      <c r="EQN207" s="506" t="s">
        <v>1263</v>
      </c>
      <c r="EQO207" s="506" t="s">
        <v>1263</v>
      </c>
      <c r="EQP207" s="506" t="s">
        <v>1263</v>
      </c>
      <c r="EQQ207" s="506" t="s">
        <v>1263</v>
      </c>
      <c r="EQR207" s="506" t="s">
        <v>1263</v>
      </c>
      <c r="EQS207" s="506" t="s">
        <v>1263</v>
      </c>
      <c r="EQT207" s="506" t="s">
        <v>1263</v>
      </c>
      <c r="EQU207" s="506" t="s">
        <v>1263</v>
      </c>
      <c r="EQV207" s="506" t="s">
        <v>1263</v>
      </c>
      <c r="EQW207" s="506" t="s">
        <v>1263</v>
      </c>
      <c r="EQX207" s="506" t="s">
        <v>1263</v>
      </c>
      <c r="EQY207" s="506" t="s">
        <v>1263</v>
      </c>
      <c r="EQZ207" s="506" t="s">
        <v>1263</v>
      </c>
      <c r="ERA207" s="506" t="s">
        <v>1263</v>
      </c>
      <c r="ERB207" s="506" t="s">
        <v>1263</v>
      </c>
      <c r="ERC207" s="506" t="s">
        <v>1263</v>
      </c>
      <c r="ERD207" s="506" t="s">
        <v>1263</v>
      </c>
      <c r="ERE207" s="506" t="s">
        <v>1263</v>
      </c>
      <c r="ERF207" s="506" t="s">
        <v>1263</v>
      </c>
      <c r="ERG207" s="506" t="s">
        <v>1263</v>
      </c>
      <c r="ERH207" s="506" t="s">
        <v>1263</v>
      </c>
      <c r="ERI207" s="506" t="s">
        <v>1263</v>
      </c>
      <c r="ERJ207" s="506" t="s">
        <v>1263</v>
      </c>
      <c r="ERK207" s="506" t="s">
        <v>1263</v>
      </c>
      <c r="ERL207" s="506" t="s">
        <v>1263</v>
      </c>
      <c r="ERM207" s="506" t="s">
        <v>1263</v>
      </c>
      <c r="ERN207" s="506" t="s">
        <v>1263</v>
      </c>
      <c r="ERO207" s="506" t="s">
        <v>1263</v>
      </c>
      <c r="ERP207" s="506" t="s">
        <v>1263</v>
      </c>
      <c r="ERQ207" s="506" t="s">
        <v>1263</v>
      </c>
      <c r="ERR207" s="506" t="s">
        <v>1263</v>
      </c>
      <c r="ERS207" s="506" t="s">
        <v>1263</v>
      </c>
      <c r="ERT207" s="506" t="s">
        <v>1263</v>
      </c>
      <c r="ERU207" s="506" t="s">
        <v>1263</v>
      </c>
      <c r="ERV207" s="506" t="s">
        <v>1263</v>
      </c>
      <c r="ERW207" s="506" t="s">
        <v>1263</v>
      </c>
      <c r="ERX207" s="506" t="s">
        <v>1263</v>
      </c>
      <c r="ERY207" s="506" t="s">
        <v>1263</v>
      </c>
      <c r="ERZ207" s="506" t="s">
        <v>1263</v>
      </c>
      <c r="ESA207" s="506" t="s">
        <v>1263</v>
      </c>
      <c r="ESB207" s="506" t="s">
        <v>1263</v>
      </c>
      <c r="ESC207" s="506" t="s">
        <v>1263</v>
      </c>
      <c r="ESD207" s="506" t="s">
        <v>1263</v>
      </c>
      <c r="ESE207" s="506" t="s">
        <v>1263</v>
      </c>
      <c r="ESF207" s="506" t="s">
        <v>1263</v>
      </c>
      <c r="ESG207" s="506" t="s">
        <v>1263</v>
      </c>
      <c r="ESH207" s="506" t="s">
        <v>1263</v>
      </c>
      <c r="ESI207" s="506" t="s">
        <v>1263</v>
      </c>
      <c r="ESJ207" s="506" t="s">
        <v>1263</v>
      </c>
      <c r="ESK207" s="506" t="s">
        <v>1263</v>
      </c>
      <c r="ESL207" s="506" t="s">
        <v>1263</v>
      </c>
      <c r="ESM207" s="506" t="s">
        <v>1263</v>
      </c>
      <c r="ESN207" s="506" t="s">
        <v>1263</v>
      </c>
      <c r="ESO207" s="506" t="s">
        <v>1263</v>
      </c>
      <c r="ESP207" s="506" t="s">
        <v>1263</v>
      </c>
      <c r="ESQ207" s="506" t="s">
        <v>1263</v>
      </c>
      <c r="ESR207" s="506" t="s">
        <v>1263</v>
      </c>
      <c r="ESS207" s="506" t="s">
        <v>1263</v>
      </c>
      <c r="EST207" s="506" t="s">
        <v>1263</v>
      </c>
      <c r="ESU207" s="506" t="s">
        <v>1263</v>
      </c>
      <c r="ESV207" s="506" t="s">
        <v>1263</v>
      </c>
      <c r="ESW207" s="506" t="s">
        <v>1263</v>
      </c>
      <c r="ESX207" s="506" t="s">
        <v>1263</v>
      </c>
      <c r="ESY207" s="506" t="s">
        <v>1263</v>
      </c>
      <c r="ESZ207" s="506" t="s">
        <v>1263</v>
      </c>
      <c r="ETA207" s="506" t="s">
        <v>1263</v>
      </c>
      <c r="ETB207" s="506" t="s">
        <v>1263</v>
      </c>
      <c r="ETC207" s="506" t="s">
        <v>1263</v>
      </c>
      <c r="ETD207" s="506" t="s">
        <v>1263</v>
      </c>
      <c r="ETE207" s="506" t="s">
        <v>1263</v>
      </c>
      <c r="ETF207" s="506" t="s">
        <v>1263</v>
      </c>
      <c r="ETG207" s="506" t="s">
        <v>1263</v>
      </c>
      <c r="ETH207" s="506" t="s">
        <v>1263</v>
      </c>
      <c r="ETI207" s="506" t="s">
        <v>1263</v>
      </c>
      <c r="ETJ207" s="506" t="s">
        <v>1263</v>
      </c>
      <c r="ETK207" s="506" t="s">
        <v>1263</v>
      </c>
      <c r="ETL207" s="506" t="s">
        <v>1263</v>
      </c>
      <c r="ETM207" s="506" t="s">
        <v>1263</v>
      </c>
      <c r="ETN207" s="506" t="s">
        <v>1263</v>
      </c>
      <c r="ETO207" s="506" t="s">
        <v>1263</v>
      </c>
      <c r="ETP207" s="506" t="s">
        <v>1263</v>
      </c>
      <c r="ETQ207" s="506" t="s">
        <v>1263</v>
      </c>
      <c r="ETR207" s="506" t="s">
        <v>1263</v>
      </c>
      <c r="ETS207" s="506" t="s">
        <v>1263</v>
      </c>
      <c r="ETT207" s="506" t="s">
        <v>1263</v>
      </c>
      <c r="ETU207" s="506" t="s">
        <v>1263</v>
      </c>
      <c r="ETV207" s="506" t="s">
        <v>1263</v>
      </c>
      <c r="ETW207" s="506" t="s">
        <v>1263</v>
      </c>
      <c r="ETX207" s="506" t="s">
        <v>1263</v>
      </c>
      <c r="ETY207" s="506" t="s">
        <v>1263</v>
      </c>
      <c r="ETZ207" s="506" t="s">
        <v>1263</v>
      </c>
      <c r="EUA207" s="506" t="s">
        <v>1263</v>
      </c>
      <c r="EUB207" s="506" t="s">
        <v>1263</v>
      </c>
      <c r="EUC207" s="506" t="s">
        <v>1263</v>
      </c>
      <c r="EUD207" s="506" t="s">
        <v>1263</v>
      </c>
      <c r="EUE207" s="506" t="s">
        <v>1263</v>
      </c>
      <c r="EUF207" s="506" t="s">
        <v>1263</v>
      </c>
      <c r="EUG207" s="506" t="s">
        <v>1263</v>
      </c>
      <c r="EUH207" s="506" t="s">
        <v>1263</v>
      </c>
      <c r="EUI207" s="506" t="s">
        <v>1263</v>
      </c>
      <c r="EUJ207" s="506" t="s">
        <v>1263</v>
      </c>
      <c r="EUK207" s="506" t="s">
        <v>1263</v>
      </c>
      <c r="EUL207" s="506" t="s">
        <v>1263</v>
      </c>
      <c r="EUM207" s="506" t="s">
        <v>1263</v>
      </c>
      <c r="EUN207" s="506" t="s">
        <v>1263</v>
      </c>
      <c r="EUO207" s="506" t="s">
        <v>1263</v>
      </c>
      <c r="EUP207" s="506" t="s">
        <v>1263</v>
      </c>
      <c r="EUQ207" s="506" t="s">
        <v>1263</v>
      </c>
      <c r="EUR207" s="506" t="s">
        <v>1263</v>
      </c>
      <c r="EUS207" s="506" t="s">
        <v>1263</v>
      </c>
      <c r="EUT207" s="506" t="s">
        <v>1263</v>
      </c>
      <c r="EUU207" s="506" t="s">
        <v>1263</v>
      </c>
      <c r="EUV207" s="506" t="s">
        <v>1263</v>
      </c>
      <c r="EUW207" s="506" t="s">
        <v>1263</v>
      </c>
      <c r="EUX207" s="506" t="s">
        <v>1263</v>
      </c>
      <c r="EUY207" s="506" t="s">
        <v>1263</v>
      </c>
      <c r="EUZ207" s="506" t="s">
        <v>1263</v>
      </c>
      <c r="EVA207" s="506" t="s">
        <v>1263</v>
      </c>
      <c r="EVB207" s="506" t="s">
        <v>1263</v>
      </c>
      <c r="EVC207" s="506" t="s">
        <v>1263</v>
      </c>
      <c r="EVD207" s="506" t="s">
        <v>1263</v>
      </c>
      <c r="EVE207" s="506" t="s">
        <v>1263</v>
      </c>
      <c r="EVF207" s="506" t="s">
        <v>1263</v>
      </c>
      <c r="EVG207" s="506" t="s">
        <v>1263</v>
      </c>
      <c r="EVH207" s="506" t="s">
        <v>1263</v>
      </c>
      <c r="EVI207" s="506" t="s">
        <v>1263</v>
      </c>
      <c r="EVJ207" s="506" t="s">
        <v>1263</v>
      </c>
      <c r="EVK207" s="506" t="s">
        <v>1263</v>
      </c>
      <c r="EVL207" s="506" t="s">
        <v>1263</v>
      </c>
      <c r="EVM207" s="506" t="s">
        <v>1263</v>
      </c>
      <c r="EVN207" s="506" t="s">
        <v>1263</v>
      </c>
      <c r="EVO207" s="506" t="s">
        <v>1263</v>
      </c>
      <c r="EVP207" s="506" t="s">
        <v>1263</v>
      </c>
      <c r="EVQ207" s="506" t="s">
        <v>1263</v>
      </c>
      <c r="EVR207" s="506" t="s">
        <v>1263</v>
      </c>
      <c r="EVS207" s="506" t="s">
        <v>1263</v>
      </c>
      <c r="EVT207" s="506" t="s">
        <v>1263</v>
      </c>
      <c r="EVU207" s="506" t="s">
        <v>1263</v>
      </c>
      <c r="EVV207" s="506" t="s">
        <v>1263</v>
      </c>
      <c r="EVW207" s="506" t="s">
        <v>1263</v>
      </c>
      <c r="EVX207" s="506" t="s">
        <v>1263</v>
      </c>
      <c r="EVY207" s="506" t="s">
        <v>1263</v>
      </c>
      <c r="EVZ207" s="506" t="s">
        <v>1263</v>
      </c>
      <c r="EWA207" s="506" t="s">
        <v>1263</v>
      </c>
      <c r="EWB207" s="506" t="s">
        <v>1263</v>
      </c>
      <c r="EWC207" s="506" t="s">
        <v>1263</v>
      </c>
      <c r="EWD207" s="506" t="s">
        <v>1263</v>
      </c>
      <c r="EWE207" s="506" t="s">
        <v>1263</v>
      </c>
      <c r="EWF207" s="506" t="s">
        <v>1263</v>
      </c>
      <c r="EWG207" s="506" t="s">
        <v>1263</v>
      </c>
      <c r="EWH207" s="506" t="s">
        <v>1263</v>
      </c>
      <c r="EWI207" s="506" t="s">
        <v>1263</v>
      </c>
      <c r="EWJ207" s="506" t="s">
        <v>1263</v>
      </c>
      <c r="EWK207" s="506" t="s">
        <v>1263</v>
      </c>
      <c r="EWL207" s="506" t="s">
        <v>1263</v>
      </c>
      <c r="EWM207" s="506" t="s">
        <v>1263</v>
      </c>
      <c r="EWN207" s="506" t="s">
        <v>1263</v>
      </c>
      <c r="EWO207" s="506" t="s">
        <v>1263</v>
      </c>
      <c r="EWP207" s="506" t="s">
        <v>1263</v>
      </c>
      <c r="EWQ207" s="506" t="s">
        <v>1263</v>
      </c>
      <c r="EWR207" s="506" t="s">
        <v>1263</v>
      </c>
      <c r="EWS207" s="506" t="s">
        <v>1263</v>
      </c>
      <c r="EWT207" s="506" t="s">
        <v>1263</v>
      </c>
      <c r="EWU207" s="506" t="s">
        <v>1263</v>
      </c>
      <c r="EWV207" s="506" t="s">
        <v>1263</v>
      </c>
      <c r="EWW207" s="506" t="s">
        <v>1263</v>
      </c>
      <c r="EWX207" s="506" t="s">
        <v>1263</v>
      </c>
      <c r="EWY207" s="506" t="s">
        <v>1263</v>
      </c>
      <c r="EWZ207" s="506" t="s">
        <v>1263</v>
      </c>
      <c r="EXA207" s="506" t="s">
        <v>1263</v>
      </c>
      <c r="EXB207" s="506" t="s">
        <v>1263</v>
      </c>
      <c r="EXC207" s="506" t="s">
        <v>1263</v>
      </c>
      <c r="EXD207" s="506" t="s">
        <v>1263</v>
      </c>
      <c r="EXE207" s="506" t="s">
        <v>1263</v>
      </c>
      <c r="EXF207" s="506" t="s">
        <v>1263</v>
      </c>
      <c r="EXG207" s="506" t="s">
        <v>1263</v>
      </c>
      <c r="EXH207" s="506" t="s">
        <v>1263</v>
      </c>
      <c r="EXI207" s="506" t="s">
        <v>1263</v>
      </c>
      <c r="EXJ207" s="506" t="s">
        <v>1263</v>
      </c>
      <c r="EXK207" s="506" t="s">
        <v>1263</v>
      </c>
      <c r="EXL207" s="506" t="s">
        <v>1263</v>
      </c>
      <c r="EXM207" s="506" t="s">
        <v>1263</v>
      </c>
      <c r="EXN207" s="506" t="s">
        <v>1263</v>
      </c>
      <c r="EXO207" s="506" t="s">
        <v>1263</v>
      </c>
      <c r="EXP207" s="506" t="s">
        <v>1263</v>
      </c>
      <c r="EXQ207" s="506" t="s">
        <v>1263</v>
      </c>
      <c r="EXR207" s="506" t="s">
        <v>1263</v>
      </c>
      <c r="EXS207" s="506" t="s">
        <v>1263</v>
      </c>
      <c r="EXT207" s="506" t="s">
        <v>1263</v>
      </c>
      <c r="EXU207" s="506" t="s">
        <v>1263</v>
      </c>
      <c r="EXV207" s="506" t="s">
        <v>1263</v>
      </c>
      <c r="EXW207" s="506" t="s">
        <v>1263</v>
      </c>
      <c r="EXX207" s="506" t="s">
        <v>1263</v>
      </c>
      <c r="EXY207" s="506" t="s">
        <v>1263</v>
      </c>
      <c r="EXZ207" s="506" t="s">
        <v>1263</v>
      </c>
      <c r="EYA207" s="506" t="s">
        <v>1263</v>
      </c>
      <c r="EYB207" s="506" t="s">
        <v>1263</v>
      </c>
      <c r="EYC207" s="506" t="s">
        <v>1263</v>
      </c>
      <c r="EYD207" s="506" t="s">
        <v>1263</v>
      </c>
      <c r="EYE207" s="506" t="s">
        <v>1263</v>
      </c>
      <c r="EYF207" s="506" t="s">
        <v>1263</v>
      </c>
      <c r="EYG207" s="506" t="s">
        <v>1263</v>
      </c>
      <c r="EYH207" s="506" t="s">
        <v>1263</v>
      </c>
      <c r="EYI207" s="506" t="s">
        <v>1263</v>
      </c>
      <c r="EYJ207" s="506" t="s">
        <v>1263</v>
      </c>
      <c r="EYK207" s="506" t="s">
        <v>1263</v>
      </c>
      <c r="EYL207" s="506" t="s">
        <v>1263</v>
      </c>
      <c r="EYM207" s="506" t="s">
        <v>1263</v>
      </c>
      <c r="EYN207" s="506" t="s">
        <v>1263</v>
      </c>
      <c r="EYO207" s="506" t="s">
        <v>1263</v>
      </c>
      <c r="EYP207" s="506" t="s">
        <v>1263</v>
      </c>
      <c r="EYQ207" s="506" t="s">
        <v>1263</v>
      </c>
      <c r="EYR207" s="506" t="s">
        <v>1263</v>
      </c>
      <c r="EYS207" s="506" t="s">
        <v>1263</v>
      </c>
      <c r="EYT207" s="506" t="s">
        <v>1263</v>
      </c>
      <c r="EYU207" s="506" t="s">
        <v>1263</v>
      </c>
      <c r="EYV207" s="506" t="s">
        <v>1263</v>
      </c>
      <c r="EYW207" s="506" t="s">
        <v>1263</v>
      </c>
      <c r="EYX207" s="506" t="s">
        <v>1263</v>
      </c>
      <c r="EYY207" s="506" t="s">
        <v>1263</v>
      </c>
      <c r="EYZ207" s="506" t="s">
        <v>1263</v>
      </c>
      <c r="EZA207" s="506" t="s">
        <v>1263</v>
      </c>
      <c r="EZB207" s="506" t="s">
        <v>1263</v>
      </c>
      <c r="EZC207" s="506" t="s">
        <v>1263</v>
      </c>
      <c r="EZD207" s="506" t="s">
        <v>1263</v>
      </c>
      <c r="EZE207" s="506" t="s">
        <v>1263</v>
      </c>
      <c r="EZF207" s="506" t="s">
        <v>1263</v>
      </c>
      <c r="EZG207" s="506" t="s">
        <v>1263</v>
      </c>
      <c r="EZH207" s="506" t="s">
        <v>1263</v>
      </c>
      <c r="EZI207" s="506" t="s">
        <v>1263</v>
      </c>
      <c r="EZJ207" s="506" t="s">
        <v>1263</v>
      </c>
      <c r="EZK207" s="506" t="s">
        <v>1263</v>
      </c>
      <c r="EZL207" s="506" t="s">
        <v>1263</v>
      </c>
      <c r="EZM207" s="506" t="s">
        <v>1263</v>
      </c>
      <c r="EZN207" s="506" t="s">
        <v>1263</v>
      </c>
      <c r="EZO207" s="506" t="s">
        <v>1263</v>
      </c>
      <c r="EZP207" s="506" t="s">
        <v>1263</v>
      </c>
      <c r="EZQ207" s="506" t="s">
        <v>1263</v>
      </c>
      <c r="EZR207" s="506" t="s">
        <v>1263</v>
      </c>
      <c r="EZS207" s="506" t="s">
        <v>1263</v>
      </c>
      <c r="EZT207" s="506" t="s">
        <v>1263</v>
      </c>
      <c r="EZU207" s="506" t="s">
        <v>1263</v>
      </c>
      <c r="EZV207" s="506" t="s">
        <v>1263</v>
      </c>
      <c r="EZW207" s="506" t="s">
        <v>1263</v>
      </c>
      <c r="EZX207" s="506" t="s">
        <v>1263</v>
      </c>
      <c r="EZY207" s="506" t="s">
        <v>1263</v>
      </c>
      <c r="EZZ207" s="506" t="s">
        <v>1263</v>
      </c>
      <c r="FAA207" s="506" t="s">
        <v>1263</v>
      </c>
      <c r="FAB207" s="506" t="s">
        <v>1263</v>
      </c>
      <c r="FAC207" s="506" t="s">
        <v>1263</v>
      </c>
      <c r="FAD207" s="506" t="s">
        <v>1263</v>
      </c>
      <c r="FAE207" s="506" t="s">
        <v>1263</v>
      </c>
      <c r="FAF207" s="506" t="s">
        <v>1263</v>
      </c>
      <c r="FAG207" s="506" t="s">
        <v>1263</v>
      </c>
      <c r="FAH207" s="506" t="s">
        <v>1263</v>
      </c>
      <c r="FAI207" s="506" t="s">
        <v>1263</v>
      </c>
      <c r="FAJ207" s="506" t="s">
        <v>1263</v>
      </c>
      <c r="FAK207" s="506" t="s">
        <v>1263</v>
      </c>
      <c r="FAL207" s="506" t="s">
        <v>1263</v>
      </c>
      <c r="FAM207" s="506" t="s">
        <v>1263</v>
      </c>
      <c r="FAN207" s="506" t="s">
        <v>1263</v>
      </c>
      <c r="FAO207" s="506" t="s">
        <v>1263</v>
      </c>
      <c r="FAP207" s="506" t="s">
        <v>1263</v>
      </c>
      <c r="FAQ207" s="506" t="s">
        <v>1263</v>
      </c>
      <c r="FAR207" s="506" t="s">
        <v>1263</v>
      </c>
      <c r="FAS207" s="506" t="s">
        <v>1263</v>
      </c>
      <c r="FAT207" s="506" t="s">
        <v>1263</v>
      </c>
      <c r="FAU207" s="506" t="s">
        <v>1263</v>
      </c>
      <c r="FAV207" s="506" t="s">
        <v>1263</v>
      </c>
      <c r="FAW207" s="506" t="s">
        <v>1263</v>
      </c>
      <c r="FAX207" s="506" t="s">
        <v>1263</v>
      </c>
      <c r="FAY207" s="506" t="s">
        <v>1263</v>
      </c>
      <c r="FAZ207" s="506" t="s">
        <v>1263</v>
      </c>
      <c r="FBA207" s="506" t="s">
        <v>1263</v>
      </c>
      <c r="FBB207" s="506" t="s">
        <v>1263</v>
      </c>
      <c r="FBC207" s="506" t="s">
        <v>1263</v>
      </c>
      <c r="FBD207" s="506" t="s">
        <v>1263</v>
      </c>
      <c r="FBE207" s="506" t="s">
        <v>1263</v>
      </c>
      <c r="FBF207" s="506" t="s">
        <v>1263</v>
      </c>
      <c r="FBG207" s="506" t="s">
        <v>1263</v>
      </c>
      <c r="FBH207" s="506" t="s">
        <v>1263</v>
      </c>
      <c r="FBI207" s="506" t="s">
        <v>1263</v>
      </c>
      <c r="FBJ207" s="506" t="s">
        <v>1263</v>
      </c>
      <c r="FBK207" s="506" t="s">
        <v>1263</v>
      </c>
      <c r="FBL207" s="506" t="s">
        <v>1263</v>
      </c>
      <c r="FBM207" s="506" t="s">
        <v>1263</v>
      </c>
      <c r="FBN207" s="506" t="s">
        <v>1263</v>
      </c>
      <c r="FBO207" s="506" t="s">
        <v>1263</v>
      </c>
      <c r="FBP207" s="506" t="s">
        <v>1263</v>
      </c>
      <c r="FBQ207" s="506" t="s">
        <v>1263</v>
      </c>
      <c r="FBR207" s="506" t="s">
        <v>1263</v>
      </c>
      <c r="FBS207" s="506" t="s">
        <v>1263</v>
      </c>
      <c r="FBT207" s="506" t="s">
        <v>1263</v>
      </c>
      <c r="FBU207" s="506" t="s">
        <v>1263</v>
      </c>
      <c r="FBV207" s="506" t="s">
        <v>1263</v>
      </c>
      <c r="FBW207" s="506" t="s">
        <v>1263</v>
      </c>
      <c r="FBX207" s="506" t="s">
        <v>1263</v>
      </c>
      <c r="FBY207" s="506" t="s">
        <v>1263</v>
      </c>
      <c r="FBZ207" s="506" t="s">
        <v>1263</v>
      </c>
      <c r="FCA207" s="506" t="s">
        <v>1263</v>
      </c>
      <c r="FCB207" s="506" t="s">
        <v>1263</v>
      </c>
      <c r="FCC207" s="506" t="s">
        <v>1263</v>
      </c>
      <c r="FCD207" s="506" t="s">
        <v>1263</v>
      </c>
      <c r="FCE207" s="506" t="s">
        <v>1263</v>
      </c>
      <c r="FCF207" s="506" t="s">
        <v>1263</v>
      </c>
      <c r="FCG207" s="506" t="s">
        <v>1263</v>
      </c>
      <c r="FCH207" s="506" t="s">
        <v>1263</v>
      </c>
      <c r="FCI207" s="506" t="s">
        <v>1263</v>
      </c>
      <c r="FCJ207" s="506" t="s">
        <v>1263</v>
      </c>
      <c r="FCK207" s="506" t="s">
        <v>1263</v>
      </c>
      <c r="FCL207" s="506" t="s">
        <v>1263</v>
      </c>
      <c r="FCM207" s="506" t="s">
        <v>1263</v>
      </c>
      <c r="FCN207" s="506" t="s">
        <v>1263</v>
      </c>
      <c r="FCO207" s="506" t="s">
        <v>1263</v>
      </c>
      <c r="FCP207" s="506" t="s">
        <v>1263</v>
      </c>
      <c r="FCQ207" s="506" t="s">
        <v>1263</v>
      </c>
      <c r="FCR207" s="506" t="s">
        <v>1263</v>
      </c>
      <c r="FCS207" s="506" t="s">
        <v>1263</v>
      </c>
      <c r="FCT207" s="506" t="s">
        <v>1263</v>
      </c>
      <c r="FCU207" s="506" t="s">
        <v>1263</v>
      </c>
      <c r="FCV207" s="506" t="s">
        <v>1263</v>
      </c>
      <c r="FCW207" s="506" t="s">
        <v>1263</v>
      </c>
      <c r="FCX207" s="506" t="s">
        <v>1263</v>
      </c>
      <c r="FCY207" s="506" t="s">
        <v>1263</v>
      </c>
      <c r="FCZ207" s="506" t="s">
        <v>1263</v>
      </c>
      <c r="FDA207" s="506" t="s">
        <v>1263</v>
      </c>
      <c r="FDB207" s="506" t="s">
        <v>1263</v>
      </c>
      <c r="FDC207" s="506" t="s">
        <v>1263</v>
      </c>
      <c r="FDD207" s="506" t="s">
        <v>1263</v>
      </c>
      <c r="FDE207" s="506" t="s">
        <v>1263</v>
      </c>
      <c r="FDF207" s="506" t="s">
        <v>1263</v>
      </c>
      <c r="FDG207" s="506" t="s">
        <v>1263</v>
      </c>
      <c r="FDH207" s="506" t="s">
        <v>1263</v>
      </c>
      <c r="FDI207" s="506" t="s">
        <v>1263</v>
      </c>
      <c r="FDJ207" s="506" t="s">
        <v>1263</v>
      </c>
      <c r="FDK207" s="506" t="s">
        <v>1263</v>
      </c>
      <c r="FDL207" s="506" t="s">
        <v>1263</v>
      </c>
      <c r="FDM207" s="506" t="s">
        <v>1263</v>
      </c>
      <c r="FDN207" s="506" t="s">
        <v>1263</v>
      </c>
      <c r="FDO207" s="506" t="s">
        <v>1263</v>
      </c>
      <c r="FDP207" s="506" t="s">
        <v>1263</v>
      </c>
      <c r="FDQ207" s="506" t="s">
        <v>1263</v>
      </c>
      <c r="FDR207" s="506" t="s">
        <v>1263</v>
      </c>
      <c r="FDS207" s="506" t="s">
        <v>1263</v>
      </c>
      <c r="FDT207" s="506" t="s">
        <v>1263</v>
      </c>
      <c r="FDU207" s="506" t="s">
        <v>1263</v>
      </c>
      <c r="FDV207" s="506" t="s">
        <v>1263</v>
      </c>
      <c r="FDW207" s="506" t="s">
        <v>1263</v>
      </c>
      <c r="FDX207" s="506" t="s">
        <v>1263</v>
      </c>
      <c r="FDY207" s="506" t="s">
        <v>1263</v>
      </c>
      <c r="FDZ207" s="506" t="s">
        <v>1263</v>
      </c>
      <c r="FEA207" s="506" t="s">
        <v>1263</v>
      </c>
      <c r="FEB207" s="506" t="s">
        <v>1263</v>
      </c>
      <c r="FEC207" s="506" t="s">
        <v>1263</v>
      </c>
      <c r="FED207" s="506" t="s">
        <v>1263</v>
      </c>
      <c r="FEE207" s="506" t="s">
        <v>1263</v>
      </c>
      <c r="FEF207" s="506" t="s">
        <v>1263</v>
      </c>
      <c r="FEG207" s="506" t="s">
        <v>1263</v>
      </c>
      <c r="FEH207" s="506" t="s">
        <v>1263</v>
      </c>
      <c r="FEI207" s="506" t="s">
        <v>1263</v>
      </c>
      <c r="FEJ207" s="506" t="s">
        <v>1263</v>
      </c>
      <c r="FEK207" s="506" t="s">
        <v>1263</v>
      </c>
      <c r="FEL207" s="506" t="s">
        <v>1263</v>
      </c>
      <c r="FEM207" s="506" t="s">
        <v>1263</v>
      </c>
      <c r="FEN207" s="506" t="s">
        <v>1263</v>
      </c>
      <c r="FEO207" s="506" t="s">
        <v>1263</v>
      </c>
      <c r="FEP207" s="506" t="s">
        <v>1263</v>
      </c>
      <c r="FEQ207" s="506" t="s">
        <v>1263</v>
      </c>
      <c r="FER207" s="506" t="s">
        <v>1263</v>
      </c>
      <c r="FES207" s="506" t="s">
        <v>1263</v>
      </c>
      <c r="FET207" s="506" t="s">
        <v>1263</v>
      </c>
      <c r="FEU207" s="506" t="s">
        <v>1263</v>
      </c>
      <c r="FEV207" s="506" t="s">
        <v>1263</v>
      </c>
      <c r="FEW207" s="506" t="s">
        <v>1263</v>
      </c>
      <c r="FEX207" s="506" t="s">
        <v>1263</v>
      </c>
      <c r="FEY207" s="506" t="s">
        <v>1263</v>
      </c>
      <c r="FEZ207" s="506" t="s">
        <v>1263</v>
      </c>
      <c r="FFA207" s="506" t="s">
        <v>1263</v>
      </c>
      <c r="FFB207" s="506" t="s">
        <v>1263</v>
      </c>
      <c r="FFC207" s="506" t="s">
        <v>1263</v>
      </c>
      <c r="FFD207" s="506" t="s">
        <v>1263</v>
      </c>
      <c r="FFE207" s="506" t="s">
        <v>1263</v>
      </c>
      <c r="FFF207" s="506" t="s">
        <v>1263</v>
      </c>
      <c r="FFG207" s="506" t="s">
        <v>1263</v>
      </c>
      <c r="FFH207" s="506" t="s">
        <v>1263</v>
      </c>
      <c r="FFI207" s="506" t="s">
        <v>1263</v>
      </c>
      <c r="FFJ207" s="506" t="s">
        <v>1263</v>
      </c>
      <c r="FFK207" s="506" t="s">
        <v>1263</v>
      </c>
      <c r="FFL207" s="506" t="s">
        <v>1263</v>
      </c>
      <c r="FFM207" s="506" t="s">
        <v>1263</v>
      </c>
      <c r="FFN207" s="506" t="s">
        <v>1263</v>
      </c>
      <c r="FFO207" s="506" t="s">
        <v>1263</v>
      </c>
      <c r="FFP207" s="506" t="s">
        <v>1263</v>
      </c>
      <c r="FFQ207" s="506" t="s">
        <v>1263</v>
      </c>
      <c r="FFR207" s="506" t="s">
        <v>1263</v>
      </c>
      <c r="FFS207" s="506" t="s">
        <v>1263</v>
      </c>
      <c r="FFT207" s="506" t="s">
        <v>1263</v>
      </c>
      <c r="FFU207" s="506" t="s">
        <v>1263</v>
      </c>
      <c r="FFV207" s="506" t="s">
        <v>1263</v>
      </c>
      <c r="FFW207" s="506" t="s">
        <v>1263</v>
      </c>
      <c r="FFX207" s="506" t="s">
        <v>1263</v>
      </c>
      <c r="FFY207" s="506" t="s">
        <v>1263</v>
      </c>
      <c r="FFZ207" s="506" t="s">
        <v>1263</v>
      </c>
      <c r="FGA207" s="506" t="s">
        <v>1263</v>
      </c>
      <c r="FGB207" s="506" t="s">
        <v>1263</v>
      </c>
      <c r="FGC207" s="506" t="s">
        <v>1263</v>
      </c>
      <c r="FGD207" s="506" t="s">
        <v>1263</v>
      </c>
      <c r="FGE207" s="506" t="s">
        <v>1263</v>
      </c>
      <c r="FGF207" s="506" t="s">
        <v>1263</v>
      </c>
      <c r="FGG207" s="506" t="s">
        <v>1263</v>
      </c>
      <c r="FGH207" s="506" t="s">
        <v>1263</v>
      </c>
      <c r="FGI207" s="506" t="s">
        <v>1263</v>
      </c>
      <c r="FGJ207" s="506" t="s">
        <v>1263</v>
      </c>
      <c r="FGK207" s="506" t="s">
        <v>1263</v>
      </c>
      <c r="FGL207" s="506" t="s">
        <v>1263</v>
      </c>
      <c r="FGM207" s="506" t="s">
        <v>1263</v>
      </c>
      <c r="FGN207" s="506" t="s">
        <v>1263</v>
      </c>
      <c r="FGO207" s="506" t="s">
        <v>1263</v>
      </c>
      <c r="FGP207" s="506" t="s">
        <v>1263</v>
      </c>
      <c r="FGQ207" s="506" t="s">
        <v>1263</v>
      </c>
      <c r="FGR207" s="506" t="s">
        <v>1263</v>
      </c>
      <c r="FGS207" s="506" t="s">
        <v>1263</v>
      </c>
      <c r="FGT207" s="506" t="s">
        <v>1263</v>
      </c>
      <c r="FGU207" s="506" t="s">
        <v>1263</v>
      </c>
      <c r="FGV207" s="506" t="s">
        <v>1263</v>
      </c>
      <c r="FGW207" s="506" t="s">
        <v>1263</v>
      </c>
      <c r="FGX207" s="506" t="s">
        <v>1263</v>
      </c>
      <c r="FGY207" s="506" t="s">
        <v>1263</v>
      </c>
      <c r="FGZ207" s="506" t="s">
        <v>1263</v>
      </c>
      <c r="FHA207" s="506" t="s">
        <v>1263</v>
      </c>
      <c r="FHB207" s="506" t="s">
        <v>1263</v>
      </c>
      <c r="FHC207" s="506" t="s">
        <v>1263</v>
      </c>
      <c r="FHD207" s="506" t="s">
        <v>1263</v>
      </c>
      <c r="FHE207" s="506" t="s">
        <v>1263</v>
      </c>
      <c r="FHF207" s="506" t="s">
        <v>1263</v>
      </c>
      <c r="FHG207" s="506" t="s">
        <v>1263</v>
      </c>
      <c r="FHH207" s="506" t="s">
        <v>1263</v>
      </c>
      <c r="FHI207" s="506" t="s">
        <v>1263</v>
      </c>
      <c r="FHJ207" s="506" t="s">
        <v>1263</v>
      </c>
      <c r="FHK207" s="506" t="s">
        <v>1263</v>
      </c>
      <c r="FHL207" s="506" t="s">
        <v>1263</v>
      </c>
      <c r="FHM207" s="506" t="s">
        <v>1263</v>
      </c>
      <c r="FHN207" s="506" t="s">
        <v>1263</v>
      </c>
      <c r="FHO207" s="506" t="s">
        <v>1263</v>
      </c>
      <c r="FHP207" s="506" t="s">
        <v>1263</v>
      </c>
      <c r="FHQ207" s="506" t="s">
        <v>1263</v>
      </c>
      <c r="FHR207" s="506" t="s">
        <v>1263</v>
      </c>
      <c r="FHS207" s="506" t="s">
        <v>1263</v>
      </c>
      <c r="FHT207" s="506" t="s">
        <v>1263</v>
      </c>
      <c r="FHU207" s="506" t="s">
        <v>1263</v>
      </c>
      <c r="FHV207" s="506" t="s">
        <v>1263</v>
      </c>
      <c r="FHW207" s="506" t="s">
        <v>1263</v>
      </c>
      <c r="FHX207" s="506" t="s">
        <v>1263</v>
      </c>
      <c r="FHY207" s="506" t="s">
        <v>1263</v>
      </c>
      <c r="FHZ207" s="506" t="s">
        <v>1263</v>
      </c>
      <c r="FIA207" s="506" t="s">
        <v>1263</v>
      </c>
      <c r="FIB207" s="506" t="s">
        <v>1263</v>
      </c>
      <c r="FIC207" s="506" t="s">
        <v>1263</v>
      </c>
      <c r="FID207" s="506" t="s">
        <v>1263</v>
      </c>
      <c r="FIE207" s="506" t="s">
        <v>1263</v>
      </c>
      <c r="FIF207" s="506" t="s">
        <v>1263</v>
      </c>
      <c r="FIG207" s="506" t="s">
        <v>1263</v>
      </c>
      <c r="FIH207" s="506" t="s">
        <v>1263</v>
      </c>
      <c r="FII207" s="506" t="s">
        <v>1263</v>
      </c>
      <c r="FIJ207" s="506" t="s">
        <v>1263</v>
      </c>
      <c r="FIK207" s="506" t="s">
        <v>1263</v>
      </c>
      <c r="FIL207" s="506" t="s">
        <v>1263</v>
      </c>
      <c r="FIM207" s="506" t="s">
        <v>1263</v>
      </c>
      <c r="FIN207" s="506" t="s">
        <v>1263</v>
      </c>
      <c r="FIO207" s="506" t="s">
        <v>1263</v>
      </c>
      <c r="FIP207" s="506" t="s">
        <v>1263</v>
      </c>
      <c r="FIQ207" s="506" t="s">
        <v>1263</v>
      </c>
      <c r="FIR207" s="506" t="s">
        <v>1263</v>
      </c>
      <c r="FIS207" s="506" t="s">
        <v>1263</v>
      </c>
      <c r="FIT207" s="506" t="s">
        <v>1263</v>
      </c>
      <c r="FIU207" s="506" t="s">
        <v>1263</v>
      </c>
      <c r="FIV207" s="506" t="s">
        <v>1263</v>
      </c>
      <c r="FIW207" s="506" t="s">
        <v>1263</v>
      </c>
      <c r="FIX207" s="506" t="s">
        <v>1263</v>
      </c>
      <c r="FIY207" s="506" t="s">
        <v>1263</v>
      </c>
      <c r="FIZ207" s="506" t="s">
        <v>1263</v>
      </c>
      <c r="FJA207" s="506" t="s">
        <v>1263</v>
      </c>
      <c r="FJB207" s="506" t="s">
        <v>1263</v>
      </c>
      <c r="FJC207" s="506" t="s">
        <v>1263</v>
      </c>
      <c r="FJD207" s="506" t="s">
        <v>1263</v>
      </c>
      <c r="FJE207" s="506" t="s">
        <v>1263</v>
      </c>
      <c r="FJF207" s="506" t="s">
        <v>1263</v>
      </c>
      <c r="FJG207" s="506" t="s">
        <v>1263</v>
      </c>
      <c r="FJH207" s="506" t="s">
        <v>1263</v>
      </c>
      <c r="FJI207" s="506" t="s">
        <v>1263</v>
      </c>
      <c r="FJJ207" s="506" t="s">
        <v>1263</v>
      </c>
      <c r="FJK207" s="506" t="s">
        <v>1263</v>
      </c>
      <c r="FJL207" s="506" t="s">
        <v>1263</v>
      </c>
      <c r="FJM207" s="506" t="s">
        <v>1263</v>
      </c>
      <c r="FJN207" s="506" t="s">
        <v>1263</v>
      </c>
      <c r="FJO207" s="506" t="s">
        <v>1263</v>
      </c>
      <c r="FJP207" s="506" t="s">
        <v>1263</v>
      </c>
      <c r="FJQ207" s="506" t="s">
        <v>1263</v>
      </c>
      <c r="FJR207" s="506" t="s">
        <v>1263</v>
      </c>
      <c r="FJS207" s="506" t="s">
        <v>1263</v>
      </c>
      <c r="FJT207" s="506" t="s">
        <v>1263</v>
      </c>
      <c r="FJU207" s="506" t="s">
        <v>1263</v>
      </c>
      <c r="FJV207" s="506" t="s">
        <v>1263</v>
      </c>
      <c r="FJW207" s="506" t="s">
        <v>1263</v>
      </c>
      <c r="FJX207" s="506" t="s">
        <v>1263</v>
      </c>
      <c r="FJY207" s="506" t="s">
        <v>1263</v>
      </c>
      <c r="FJZ207" s="506" t="s">
        <v>1263</v>
      </c>
      <c r="FKA207" s="506" t="s">
        <v>1263</v>
      </c>
      <c r="FKB207" s="506" t="s">
        <v>1263</v>
      </c>
      <c r="FKC207" s="506" t="s">
        <v>1263</v>
      </c>
      <c r="FKD207" s="506" t="s">
        <v>1263</v>
      </c>
      <c r="FKE207" s="506" t="s">
        <v>1263</v>
      </c>
      <c r="FKF207" s="506" t="s">
        <v>1263</v>
      </c>
      <c r="FKG207" s="506" t="s">
        <v>1263</v>
      </c>
      <c r="FKH207" s="506" t="s">
        <v>1263</v>
      </c>
      <c r="FKI207" s="506" t="s">
        <v>1263</v>
      </c>
      <c r="FKJ207" s="506" t="s">
        <v>1263</v>
      </c>
      <c r="FKK207" s="506" t="s">
        <v>1263</v>
      </c>
      <c r="FKL207" s="506" t="s">
        <v>1263</v>
      </c>
      <c r="FKM207" s="506" t="s">
        <v>1263</v>
      </c>
      <c r="FKN207" s="506" t="s">
        <v>1263</v>
      </c>
      <c r="FKO207" s="506" t="s">
        <v>1263</v>
      </c>
      <c r="FKP207" s="506" t="s">
        <v>1263</v>
      </c>
      <c r="FKQ207" s="506" t="s">
        <v>1263</v>
      </c>
      <c r="FKR207" s="506" t="s">
        <v>1263</v>
      </c>
      <c r="FKS207" s="506" t="s">
        <v>1263</v>
      </c>
      <c r="FKT207" s="506" t="s">
        <v>1263</v>
      </c>
      <c r="FKU207" s="506" t="s">
        <v>1263</v>
      </c>
      <c r="FKV207" s="506" t="s">
        <v>1263</v>
      </c>
      <c r="FKW207" s="506" t="s">
        <v>1263</v>
      </c>
      <c r="FKX207" s="506" t="s">
        <v>1263</v>
      </c>
      <c r="FKY207" s="506" t="s">
        <v>1263</v>
      </c>
      <c r="FKZ207" s="506" t="s">
        <v>1263</v>
      </c>
      <c r="FLA207" s="506" t="s">
        <v>1263</v>
      </c>
      <c r="FLB207" s="506" t="s">
        <v>1263</v>
      </c>
      <c r="FLC207" s="506" t="s">
        <v>1263</v>
      </c>
      <c r="FLD207" s="506" t="s">
        <v>1263</v>
      </c>
      <c r="FLE207" s="506" t="s">
        <v>1263</v>
      </c>
      <c r="FLF207" s="506" t="s">
        <v>1263</v>
      </c>
      <c r="FLG207" s="506" t="s">
        <v>1263</v>
      </c>
      <c r="FLH207" s="506" t="s">
        <v>1263</v>
      </c>
      <c r="FLI207" s="506" t="s">
        <v>1263</v>
      </c>
      <c r="FLJ207" s="506" t="s">
        <v>1263</v>
      </c>
      <c r="FLK207" s="506" t="s">
        <v>1263</v>
      </c>
      <c r="FLL207" s="506" t="s">
        <v>1263</v>
      </c>
      <c r="FLM207" s="506" t="s">
        <v>1263</v>
      </c>
      <c r="FLN207" s="506" t="s">
        <v>1263</v>
      </c>
      <c r="FLO207" s="506" t="s">
        <v>1263</v>
      </c>
      <c r="FLP207" s="506" t="s">
        <v>1263</v>
      </c>
      <c r="FLQ207" s="506" t="s">
        <v>1263</v>
      </c>
      <c r="FLR207" s="506" t="s">
        <v>1263</v>
      </c>
      <c r="FLS207" s="506" t="s">
        <v>1263</v>
      </c>
      <c r="FLT207" s="506" t="s">
        <v>1263</v>
      </c>
      <c r="FLU207" s="506" t="s">
        <v>1263</v>
      </c>
      <c r="FLV207" s="506" t="s">
        <v>1263</v>
      </c>
      <c r="FLW207" s="506" t="s">
        <v>1263</v>
      </c>
      <c r="FLX207" s="506" t="s">
        <v>1263</v>
      </c>
      <c r="FLY207" s="506" t="s">
        <v>1263</v>
      </c>
      <c r="FLZ207" s="506" t="s">
        <v>1263</v>
      </c>
      <c r="FMA207" s="506" t="s">
        <v>1263</v>
      </c>
      <c r="FMB207" s="506" t="s">
        <v>1263</v>
      </c>
      <c r="FMC207" s="506" t="s">
        <v>1263</v>
      </c>
      <c r="FMD207" s="506" t="s">
        <v>1263</v>
      </c>
      <c r="FME207" s="506" t="s">
        <v>1263</v>
      </c>
      <c r="FMF207" s="506" t="s">
        <v>1263</v>
      </c>
      <c r="FMG207" s="506" t="s">
        <v>1263</v>
      </c>
      <c r="FMH207" s="506" t="s">
        <v>1263</v>
      </c>
      <c r="FMI207" s="506" t="s">
        <v>1263</v>
      </c>
      <c r="FMJ207" s="506" t="s">
        <v>1263</v>
      </c>
      <c r="FMK207" s="506" t="s">
        <v>1263</v>
      </c>
      <c r="FML207" s="506" t="s">
        <v>1263</v>
      </c>
      <c r="FMM207" s="506" t="s">
        <v>1263</v>
      </c>
      <c r="FMN207" s="506" t="s">
        <v>1263</v>
      </c>
      <c r="FMO207" s="506" t="s">
        <v>1263</v>
      </c>
      <c r="FMP207" s="506" t="s">
        <v>1263</v>
      </c>
      <c r="FMQ207" s="506" t="s">
        <v>1263</v>
      </c>
      <c r="FMR207" s="506" t="s">
        <v>1263</v>
      </c>
      <c r="FMS207" s="506" t="s">
        <v>1263</v>
      </c>
      <c r="FMT207" s="506" t="s">
        <v>1263</v>
      </c>
      <c r="FMU207" s="506" t="s">
        <v>1263</v>
      </c>
      <c r="FMV207" s="506" t="s">
        <v>1263</v>
      </c>
      <c r="FMW207" s="506" t="s">
        <v>1263</v>
      </c>
      <c r="FMX207" s="506" t="s">
        <v>1263</v>
      </c>
      <c r="FMY207" s="506" t="s">
        <v>1263</v>
      </c>
      <c r="FMZ207" s="506" t="s">
        <v>1263</v>
      </c>
      <c r="FNA207" s="506" t="s">
        <v>1263</v>
      </c>
      <c r="FNB207" s="506" t="s">
        <v>1263</v>
      </c>
      <c r="FNC207" s="506" t="s">
        <v>1263</v>
      </c>
      <c r="FND207" s="506" t="s">
        <v>1263</v>
      </c>
      <c r="FNE207" s="506" t="s">
        <v>1263</v>
      </c>
      <c r="FNF207" s="506" t="s">
        <v>1263</v>
      </c>
      <c r="FNG207" s="506" t="s">
        <v>1263</v>
      </c>
      <c r="FNH207" s="506" t="s">
        <v>1263</v>
      </c>
      <c r="FNI207" s="506" t="s">
        <v>1263</v>
      </c>
      <c r="FNJ207" s="506" t="s">
        <v>1263</v>
      </c>
      <c r="FNK207" s="506" t="s">
        <v>1263</v>
      </c>
      <c r="FNL207" s="506" t="s">
        <v>1263</v>
      </c>
      <c r="FNM207" s="506" t="s">
        <v>1263</v>
      </c>
      <c r="FNN207" s="506" t="s">
        <v>1263</v>
      </c>
      <c r="FNO207" s="506" t="s">
        <v>1263</v>
      </c>
      <c r="FNP207" s="506" t="s">
        <v>1263</v>
      </c>
      <c r="FNQ207" s="506" t="s">
        <v>1263</v>
      </c>
      <c r="FNR207" s="506" t="s">
        <v>1263</v>
      </c>
      <c r="FNS207" s="506" t="s">
        <v>1263</v>
      </c>
      <c r="FNT207" s="506" t="s">
        <v>1263</v>
      </c>
      <c r="FNU207" s="506" t="s">
        <v>1263</v>
      </c>
      <c r="FNV207" s="506" t="s">
        <v>1263</v>
      </c>
      <c r="FNW207" s="506" t="s">
        <v>1263</v>
      </c>
      <c r="FNX207" s="506" t="s">
        <v>1263</v>
      </c>
      <c r="FNY207" s="506" t="s">
        <v>1263</v>
      </c>
      <c r="FNZ207" s="506" t="s">
        <v>1263</v>
      </c>
      <c r="FOA207" s="506" t="s">
        <v>1263</v>
      </c>
      <c r="FOB207" s="506" t="s">
        <v>1263</v>
      </c>
      <c r="FOC207" s="506" t="s">
        <v>1263</v>
      </c>
      <c r="FOD207" s="506" t="s">
        <v>1263</v>
      </c>
      <c r="FOE207" s="506" t="s">
        <v>1263</v>
      </c>
      <c r="FOF207" s="506" t="s">
        <v>1263</v>
      </c>
      <c r="FOG207" s="506" t="s">
        <v>1263</v>
      </c>
      <c r="FOH207" s="506" t="s">
        <v>1263</v>
      </c>
      <c r="FOI207" s="506" t="s">
        <v>1263</v>
      </c>
      <c r="FOJ207" s="506" t="s">
        <v>1263</v>
      </c>
      <c r="FOK207" s="506" t="s">
        <v>1263</v>
      </c>
      <c r="FOL207" s="506" t="s">
        <v>1263</v>
      </c>
      <c r="FOM207" s="506" t="s">
        <v>1263</v>
      </c>
      <c r="FON207" s="506" t="s">
        <v>1263</v>
      </c>
      <c r="FOO207" s="506" t="s">
        <v>1263</v>
      </c>
      <c r="FOP207" s="506" t="s">
        <v>1263</v>
      </c>
      <c r="FOQ207" s="506" t="s">
        <v>1263</v>
      </c>
      <c r="FOR207" s="506" t="s">
        <v>1263</v>
      </c>
      <c r="FOS207" s="506" t="s">
        <v>1263</v>
      </c>
      <c r="FOT207" s="506" t="s">
        <v>1263</v>
      </c>
      <c r="FOU207" s="506" t="s">
        <v>1263</v>
      </c>
      <c r="FOV207" s="506" t="s">
        <v>1263</v>
      </c>
      <c r="FOW207" s="506" t="s">
        <v>1263</v>
      </c>
      <c r="FOX207" s="506" t="s">
        <v>1263</v>
      </c>
      <c r="FOY207" s="506" t="s">
        <v>1263</v>
      </c>
      <c r="FOZ207" s="506" t="s">
        <v>1263</v>
      </c>
      <c r="FPA207" s="506" t="s">
        <v>1263</v>
      </c>
      <c r="FPB207" s="506" t="s">
        <v>1263</v>
      </c>
      <c r="FPC207" s="506" t="s">
        <v>1263</v>
      </c>
      <c r="FPD207" s="506" t="s">
        <v>1263</v>
      </c>
      <c r="FPE207" s="506" t="s">
        <v>1263</v>
      </c>
      <c r="FPF207" s="506" t="s">
        <v>1263</v>
      </c>
      <c r="FPG207" s="506" t="s">
        <v>1263</v>
      </c>
      <c r="FPH207" s="506" t="s">
        <v>1263</v>
      </c>
      <c r="FPI207" s="506" t="s">
        <v>1263</v>
      </c>
      <c r="FPJ207" s="506" t="s">
        <v>1263</v>
      </c>
      <c r="FPK207" s="506" t="s">
        <v>1263</v>
      </c>
      <c r="FPL207" s="506" t="s">
        <v>1263</v>
      </c>
      <c r="FPM207" s="506" t="s">
        <v>1263</v>
      </c>
      <c r="FPN207" s="506" t="s">
        <v>1263</v>
      </c>
      <c r="FPO207" s="506" t="s">
        <v>1263</v>
      </c>
      <c r="FPP207" s="506" t="s">
        <v>1263</v>
      </c>
      <c r="FPQ207" s="506" t="s">
        <v>1263</v>
      </c>
      <c r="FPR207" s="506" t="s">
        <v>1263</v>
      </c>
      <c r="FPS207" s="506" t="s">
        <v>1263</v>
      </c>
      <c r="FPT207" s="506" t="s">
        <v>1263</v>
      </c>
      <c r="FPU207" s="506" t="s">
        <v>1263</v>
      </c>
      <c r="FPV207" s="506" t="s">
        <v>1263</v>
      </c>
      <c r="FPW207" s="506" t="s">
        <v>1263</v>
      </c>
      <c r="FPX207" s="506" t="s">
        <v>1263</v>
      </c>
      <c r="FPY207" s="506" t="s">
        <v>1263</v>
      </c>
      <c r="FPZ207" s="506" t="s">
        <v>1263</v>
      </c>
      <c r="FQA207" s="506" t="s">
        <v>1263</v>
      </c>
      <c r="FQB207" s="506" t="s">
        <v>1263</v>
      </c>
      <c r="FQC207" s="506" t="s">
        <v>1263</v>
      </c>
      <c r="FQD207" s="506" t="s">
        <v>1263</v>
      </c>
      <c r="FQE207" s="506" t="s">
        <v>1263</v>
      </c>
      <c r="FQF207" s="506" t="s">
        <v>1263</v>
      </c>
      <c r="FQG207" s="506" t="s">
        <v>1263</v>
      </c>
      <c r="FQH207" s="506" t="s">
        <v>1263</v>
      </c>
      <c r="FQI207" s="506" t="s">
        <v>1263</v>
      </c>
      <c r="FQJ207" s="506" t="s">
        <v>1263</v>
      </c>
      <c r="FQK207" s="506" t="s">
        <v>1263</v>
      </c>
      <c r="FQL207" s="506" t="s">
        <v>1263</v>
      </c>
      <c r="FQM207" s="506" t="s">
        <v>1263</v>
      </c>
      <c r="FQN207" s="506" t="s">
        <v>1263</v>
      </c>
      <c r="FQO207" s="506" t="s">
        <v>1263</v>
      </c>
      <c r="FQP207" s="506" t="s">
        <v>1263</v>
      </c>
      <c r="FQQ207" s="506" t="s">
        <v>1263</v>
      </c>
      <c r="FQR207" s="506" t="s">
        <v>1263</v>
      </c>
      <c r="FQS207" s="506" t="s">
        <v>1263</v>
      </c>
      <c r="FQT207" s="506" t="s">
        <v>1263</v>
      </c>
      <c r="FQU207" s="506" t="s">
        <v>1263</v>
      </c>
      <c r="FQV207" s="506" t="s">
        <v>1263</v>
      </c>
      <c r="FQW207" s="506" t="s">
        <v>1263</v>
      </c>
      <c r="FQX207" s="506" t="s">
        <v>1263</v>
      </c>
      <c r="FQY207" s="506" t="s">
        <v>1263</v>
      </c>
      <c r="FQZ207" s="506" t="s">
        <v>1263</v>
      </c>
      <c r="FRA207" s="506" t="s">
        <v>1263</v>
      </c>
      <c r="FRB207" s="506" t="s">
        <v>1263</v>
      </c>
      <c r="FRC207" s="506" t="s">
        <v>1263</v>
      </c>
      <c r="FRD207" s="506" t="s">
        <v>1263</v>
      </c>
      <c r="FRE207" s="506" t="s">
        <v>1263</v>
      </c>
      <c r="FRF207" s="506" t="s">
        <v>1263</v>
      </c>
      <c r="FRG207" s="506" t="s">
        <v>1263</v>
      </c>
      <c r="FRH207" s="506" t="s">
        <v>1263</v>
      </c>
      <c r="FRI207" s="506" t="s">
        <v>1263</v>
      </c>
      <c r="FRJ207" s="506" t="s">
        <v>1263</v>
      </c>
      <c r="FRK207" s="506" t="s">
        <v>1263</v>
      </c>
      <c r="FRL207" s="506" t="s">
        <v>1263</v>
      </c>
      <c r="FRM207" s="506" t="s">
        <v>1263</v>
      </c>
      <c r="FRN207" s="506" t="s">
        <v>1263</v>
      </c>
      <c r="FRO207" s="506" t="s">
        <v>1263</v>
      </c>
      <c r="FRP207" s="506" t="s">
        <v>1263</v>
      </c>
      <c r="FRQ207" s="506" t="s">
        <v>1263</v>
      </c>
      <c r="FRR207" s="506" t="s">
        <v>1263</v>
      </c>
      <c r="FRS207" s="506" t="s">
        <v>1263</v>
      </c>
      <c r="FRT207" s="506" t="s">
        <v>1263</v>
      </c>
      <c r="FRU207" s="506" t="s">
        <v>1263</v>
      </c>
      <c r="FRV207" s="506" t="s">
        <v>1263</v>
      </c>
      <c r="FRW207" s="506" t="s">
        <v>1263</v>
      </c>
      <c r="FRX207" s="506" t="s">
        <v>1263</v>
      </c>
      <c r="FRY207" s="506" t="s">
        <v>1263</v>
      </c>
      <c r="FRZ207" s="506" t="s">
        <v>1263</v>
      </c>
      <c r="FSA207" s="506" t="s">
        <v>1263</v>
      </c>
      <c r="FSB207" s="506" t="s">
        <v>1263</v>
      </c>
      <c r="FSC207" s="506" t="s">
        <v>1263</v>
      </c>
      <c r="FSD207" s="506" t="s">
        <v>1263</v>
      </c>
      <c r="FSE207" s="506" t="s">
        <v>1263</v>
      </c>
      <c r="FSF207" s="506" t="s">
        <v>1263</v>
      </c>
      <c r="FSG207" s="506" t="s">
        <v>1263</v>
      </c>
      <c r="FSH207" s="506" t="s">
        <v>1263</v>
      </c>
      <c r="FSI207" s="506" t="s">
        <v>1263</v>
      </c>
      <c r="FSJ207" s="506" t="s">
        <v>1263</v>
      </c>
      <c r="FSK207" s="506" t="s">
        <v>1263</v>
      </c>
      <c r="FSL207" s="506" t="s">
        <v>1263</v>
      </c>
      <c r="FSM207" s="506" t="s">
        <v>1263</v>
      </c>
      <c r="FSN207" s="506" t="s">
        <v>1263</v>
      </c>
      <c r="FSO207" s="506" t="s">
        <v>1263</v>
      </c>
      <c r="FSP207" s="506" t="s">
        <v>1263</v>
      </c>
      <c r="FSQ207" s="506" t="s">
        <v>1263</v>
      </c>
      <c r="FSR207" s="506" t="s">
        <v>1263</v>
      </c>
      <c r="FSS207" s="506" t="s">
        <v>1263</v>
      </c>
      <c r="FST207" s="506" t="s">
        <v>1263</v>
      </c>
      <c r="FSU207" s="506" t="s">
        <v>1263</v>
      </c>
      <c r="FSV207" s="506" t="s">
        <v>1263</v>
      </c>
      <c r="FSW207" s="506" t="s">
        <v>1263</v>
      </c>
      <c r="FSX207" s="506" t="s">
        <v>1263</v>
      </c>
      <c r="FSY207" s="506" t="s">
        <v>1263</v>
      </c>
      <c r="FSZ207" s="506" t="s">
        <v>1263</v>
      </c>
      <c r="FTA207" s="506" t="s">
        <v>1263</v>
      </c>
      <c r="FTB207" s="506" t="s">
        <v>1263</v>
      </c>
      <c r="FTC207" s="506" t="s">
        <v>1263</v>
      </c>
      <c r="FTD207" s="506" t="s">
        <v>1263</v>
      </c>
      <c r="FTE207" s="506" t="s">
        <v>1263</v>
      </c>
      <c r="FTF207" s="506" t="s">
        <v>1263</v>
      </c>
      <c r="FTG207" s="506" t="s">
        <v>1263</v>
      </c>
      <c r="FTH207" s="506" t="s">
        <v>1263</v>
      </c>
      <c r="FTI207" s="506" t="s">
        <v>1263</v>
      </c>
      <c r="FTJ207" s="506" t="s">
        <v>1263</v>
      </c>
      <c r="FTK207" s="506" t="s">
        <v>1263</v>
      </c>
      <c r="FTL207" s="506" t="s">
        <v>1263</v>
      </c>
      <c r="FTM207" s="506" t="s">
        <v>1263</v>
      </c>
      <c r="FTN207" s="506" t="s">
        <v>1263</v>
      </c>
      <c r="FTO207" s="506" t="s">
        <v>1263</v>
      </c>
      <c r="FTP207" s="506" t="s">
        <v>1263</v>
      </c>
      <c r="FTQ207" s="506" t="s">
        <v>1263</v>
      </c>
      <c r="FTR207" s="506" t="s">
        <v>1263</v>
      </c>
      <c r="FTS207" s="506" t="s">
        <v>1263</v>
      </c>
      <c r="FTT207" s="506" t="s">
        <v>1263</v>
      </c>
      <c r="FTU207" s="506" t="s">
        <v>1263</v>
      </c>
      <c r="FTV207" s="506" t="s">
        <v>1263</v>
      </c>
      <c r="FTW207" s="506" t="s">
        <v>1263</v>
      </c>
      <c r="FTX207" s="506" t="s">
        <v>1263</v>
      </c>
      <c r="FTY207" s="506" t="s">
        <v>1263</v>
      </c>
      <c r="FTZ207" s="506" t="s">
        <v>1263</v>
      </c>
      <c r="FUA207" s="506" t="s">
        <v>1263</v>
      </c>
      <c r="FUB207" s="506" t="s">
        <v>1263</v>
      </c>
      <c r="FUC207" s="506" t="s">
        <v>1263</v>
      </c>
      <c r="FUD207" s="506" t="s">
        <v>1263</v>
      </c>
      <c r="FUE207" s="506" t="s">
        <v>1263</v>
      </c>
      <c r="FUF207" s="506" t="s">
        <v>1263</v>
      </c>
      <c r="FUG207" s="506" t="s">
        <v>1263</v>
      </c>
      <c r="FUH207" s="506" t="s">
        <v>1263</v>
      </c>
      <c r="FUI207" s="506" t="s">
        <v>1263</v>
      </c>
      <c r="FUJ207" s="506" t="s">
        <v>1263</v>
      </c>
      <c r="FUK207" s="506" t="s">
        <v>1263</v>
      </c>
      <c r="FUL207" s="506" t="s">
        <v>1263</v>
      </c>
      <c r="FUM207" s="506" t="s">
        <v>1263</v>
      </c>
      <c r="FUN207" s="506" t="s">
        <v>1263</v>
      </c>
      <c r="FUO207" s="506" t="s">
        <v>1263</v>
      </c>
      <c r="FUP207" s="506" t="s">
        <v>1263</v>
      </c>
      <c r="FUQ207" s="506" t="s">
        <v>1263</v>
      </c>
      <c r="FUR207" s="506" t="s">
        <v>1263</v>
      </c>
      <c r="FUS207" s="506" t="s">
        <v>1263</v>
      </c>
      <c r="FUT207" s="506" t="s">
        <v>1263</v>
      </c>
      <c r="FUU207" s="506" t="s">
        <v>1263</v>
      </c>
      <c r="FUV207" s="506" t="s">
        <v>1263</v>
      </c>
      <c r="FUW207" s="506" t="s">
        <v>1263</v>
      </c>
      <c r="FUX207" s="506" t="s">
        <v>1263</v>
      </c>
      <c r="FUY207" s="506" t="s">
        <v>1263</v>
      </c>
      <c r="FUZ207" s="506" t="s">
        <v>1263</v>
      </c>
      <c r="FVA207" s="506" t="s">
        <v>1263</v>
      </c>
      <c r="FVB207" s="506" t="s">
        <v>1263</v>
      </c>
      <c r="FVC207" s="506" t="s">
        <v>1263</v>
      </c>
      <c r="FVD207" s="506" t="s">
        <v>1263</v>
      </c>
      <c r="FVE207" s="506" t="s">
        <v>1263</v>
      </c>
      <c r="FVF207" s="506" t="s">
        <v>1263</v>
      </c>
      <c r="FVG207" s="506" t="s">
        <v>1263</v>
      </c>
      <c r="FVH207" s="506" t="s">
        <v>1263</v>
      </c>
      <c r="FVI207" s="506" t="s">
        <v>1263</v>
      </c>
      <c r="FVJ207" s="506" t="s">
        <v>1263</v>
      </c>
      <c r="FVK207" s="506" t="s">
        <v>1263</v>
      </c>
      <c r="FVL207" s="506" t="s">
        <v>1263</v>
      </c>
      <c r="FVM207" s="506" t="s">
        <v>1263</v>
      </c>
      <c r="FVN207" s="506" t="s">
        <v>1263</v>
      </c>
      <c r="FVO207" s="506" t="s">
        <v>1263</v>
      </c>
      <c r="FVP207" s="506" t="s">
        <v>1263</v>
      </c>
      <c r="FVQ207" s="506" t="s">
        <v>1263</v>
      </c>
      <c r="FVR207" s="506" t="s">
        <v>1263</v>
      </c>
      <c r="FVS207" s="506" t="s">
        <v>1263</v>
      </c>
      <c r="FVT207" s="506" t="s">
        <v>1263</v>
      </c>
      <c r="FVU207" s="506" t="s">
        <v>1263</v>
      </c>
      <c r="FVV207" s="506" t="s">
        <v>1263</v>
      </c>
      <c r="FVW207" s="506" t="s">
        <v>1263</v>
      </c>
      <c r="FVX207" s="506" t="s">
        <v>1263</v>
      </c>
      <c r="FVY207" s="506" t="s">
        <v>1263</v>
      </c>
      <c r="FVZ207" s="506" t="s">
        <v>1263</v>
      </c>
      <c r="FWA207" s="506" t="s">
        <v>1263</v>
      </c>
      <c r="FWB207" s="506" t="s">
        <v>1263</v>
      </c>
      <c r="FWC207" s="506" t="s">
        <v>1263</v>
      </c>
      <c r="FWD207" s="506" t="s">
        <v>1263</v>
      </c>
      <c r="FWE207" s="506" t="s">
        <v>1263</v>
      </c>
      <c r="FWF207" s="506" t="s">
        <v>1263</v>
      </c>
      <c r="FWG207" s="506" t="s">
        <v>1263</v>
      </c>
      <c r="FWH207" s="506" t="s">
        <v>1263</v>
      </c>
      <c r="FWI207" s="506" t="s">
        <v>1263</v>
      </c>
      <c r="FWJ207" s="506" t="s">
        <v>1263</v>
      </c>
      <c r="FWK207" s="506" t="s">
        <v>1263</v>
      </c>
      <c r="FWL207" s="506" t="s">
        <v>1263</v>
      </c>
      <c r="FWM207" s="506" t="s">
        <v>1263</v>
      </c>
      <c r="FWN207" s="506" t="s">
        <v>1263</v>
      </c>
      <c r="FWO207" s="506" t="s">
        <v>1263</v>
      </c>
      <c r="FWP207" s="506" t="s">
        <v>1263</v>
      </c>
      <c r="FWQ207" s="506" t="s">
        <v>1263</v>
      </c>
      <c r="FWR207" s="506" t="s">
        <v>1263</v>
      </c>
      <c r="FWS207" s="506" t="s">
        <v>1263</v>
      </c>
      <c r="FWT207" s="506" t="s">
        <v>1263</v>
      </c>
      <c r="FWU207" s="506" t="s">
        <v>1263</v>
      </c>
      <c r="FWV207" s="506" t="s">
        <v>1263</v>
      </c>
      <c r="FWW207" s="506" t="s">
        <v>1263</v>
      </c>
      <c r="FWX207" s="506" t="s">
        <v>1263</v>
      </c>
      <c r="FWY207" s="506" t="s">
        <v>1263</v>
      </c>
      <c r="FWZ207" s="506" t="s">
        <v>1263</v>
      </c>
      <c r="FXA207" s="506" t="s">
        <v>1263</v>
      </c>
      <c r="FXB207" s="506" t="s">
        <v>1263</v>
      </c>
      <c r="FXC207" s="506" t="s">
        <v>1263</v>
      </c>
      <c r="FXD207" s="506" t="s">
        <v>1263</v>
      </c>
      <c r="FXE207" s="506" t="s">
        <v>1263</v>
      </c>
      <c r="FXF207" s="506" t="s">
        <v>1263</v>
      </c>
      <c r="FXG207" s="506" t="s">
        <v>1263</v>
      </c>
      <c r="FXH207" s="506" t="s">
        <v>1263</v>
      </c>
      <c r="FXI207" s="506" t="s">
        <v>1263</v>
      </c>
      <c r="FXJ207" s="506" t="s">
        <v>1263</v>
      </c>
      <c r="FXK207" s="506" t="s">
        <v>1263</v>
      </c>
      <c r="FXL207" s="506" t="s">
        <v>1263</v>
      </c>
      <c r="FXM207" s="506" t="s">
        <v>1263</v>
      </c>
      <c r="FXN207" s="506" t="s">
        <v>1263</v>
      </c>
      <c r="FXO207" s="506" t="s">
        <v>1263</v>
      </c>
      <c r="FXP207" s="506" t="s">
        <v>1263</v>
      </c>
      <c r="FXQ207" s="506" t="s">
        <v>1263</v>
      </c>
      <c r="FXR207" s="506" t="s">
        <v>1263</v>
      </c>
      <c r="FXS207" s="506" t="s">
        <v>1263</v>
      </c>
      <c r="FXT207" s="506" t="s">
        <v>1263</v>
      </c>
      <c r="FXU207" s="506" t="s">
        <v>1263</v>
      </c>
      <c r="FXV207" s="506" t="s">
        <v>1263</v>
      </c>
      <c r="FXW207" s="506" t="s">
        <v>1263</v>
      </c>
      <c r="FXX207" s="506" t="s">
        <v>1263</v>
      </c>
      <c r="FXY207" s="506" t="s">
        <v>1263</v>
      </c>
      <c r="FXZ207" s="506" t="s">
        <v>1263</v>
      </c>
      <c r="FYA207" s="506" t="s">
        <v>1263</v>
      </c>
      <c r="FYB207" s="506" t="s">
        <v>1263</v>
      </c>
      <c r="FYC207" s="506" t="s">
        <v>1263</v>
      </c>
      <c r="FYD207" s="506" t="s">
        <v>1263</v>
      </c>
      <c r="FYE207" s="506" t="s">
        <v>1263</v>
      </c>
      <c r="FYF207" s="506" t="s">
        <v>1263</v>
      </c>
      <c r="FYG207" s="506" t="s">
        <v>1263</v>
      </c>
      <c r="FYH207" s="506" t="s">
        <v>1263</v>
      </c>
      <c r="FYI207" s="506" t="s">
        <v>1263</v>
      </c>
      <c r="FYJ207" s="506" t="s">
        <v>1263</v>
      </c>
      <c r="FYK207" s="506" t="s">
        <v>1263</v>
      </c>
      <c r="FYL207" s="506" t="s">
        <v>1263</v>
      </c>
      <c r="FYM207" s="506" t="s">
        <v>1263</v>
      </c>
      <c r="FYN207" s="506" t="s">
        <v>1263</v>
      </c>
      <c r="FYO207" s="506" t="s">
        <v>1263</v>
      </c>
      <c r="FYP207" s="506" t="s">
        <v>1263</v>
      </c>
      <c r="FYQ207" s="506" t="s">
        <v>1263</v>
      </c>
      <c r="FYR207" s="506" t="s">
        <v>1263</v>
      </c>
      <c r="FYS207" s="506" t="s">
        <v>1263</v>
      </c>
      <c r="FYT207" s="506" t="s">
        <v>1263</v>
      </c>
      <c r="FYU207" s="506" t="s">
        <v>1263</v>
      </c>
      <c r="FYV207" s="506" t="s">
        <v>1263</v>
      </c>
      <c r="FYW207" s="506" t="s">
        <v>1263</v>
      </c>
      <c r="FYX207" s="506" t="s">
        <v>1263</v>
      </c>
      <c r="FYY207" s="506" t="s">
        <v>1263</v>
      </c>
      <c r="FYZ207" s="506" t="s">
        <v>1263</v>
      </c>
      <c r="FZA207" s="506" t="s">
        <v>1263</v>
      </c>
      <c r="FZB207" s="506" t="s">
        <v>1263</v>
      </c>
      <c r="FZC207" s="506" t="s">
        <v>1263</v>
      </c>
      <c r="FZD207" s="506" t="s">
        <v>1263</v>
      </c>
      <c r="FZE207" s="506" t="s">
        <v>1263</v>
      </c>
      <c r="FZF207" s="506" t="s">
        <v>1263</v>
      </c>
      <c r="FZG207" s="506" t="s">
        <v>1263</v>
      </c>
      <c r="FZH207" s="506" t="s">
        <v>1263</v>
      </c>
      <c r="FZI207" s="506" t="s">
        <v>1263</v>
      </c>
      <c r="FZJ207" s="506" t="s">
        <v>1263</v>
      </c>
      <c r="FZK207" s="506" t="s">
        <v>1263</v>
      </c>
      <c r="FZL207" s="506" t="s">
        <v>1263</v>
      </c>
      <c r="FZM207" s="506" t="s">
        <v>1263</v>
      </c>
      <c r="FZN207" s="506" t="s">
        <v>1263</v>
      </c>
      <c r="FZO207" s="506" t="s">
        <v>1263</v>
      </c>
      <c r="FZP207" s="506" t="s">
        <v>1263</v>
      </c>
      <c r="FZQ207" s="506" t="s">
        <v>1263</v>
      </c>
      <c r="FZR207" s="506" t="s">
        <v>1263</v>
      </c>
      <c r="FZS207" s="506" t="s">
        <v>1263</v>
      </c>
      <c r="FZT207" s="506" t="s">
        <v>1263</v>
      </c>
      <c r="FZU207" s="506" t="s">
        <v>1263</v>
      </c>
      <c r="FZV207" s="506" t="s">
        <v>1263</v>
      </c>
      <c r="FZW207" s="506" t="s">
        <v>1263</v>
      </c>
      <c r="FZX207" s="506" t="s">
        <v>1263</v>
      </c>
      <c r="FZY207" s="506" t="s">
        <v>1263</v>
      </c>
      <c r="FZZ207" s="506" t="s">
        <v>1263</v>
      </c>
      <c r="GAA207" s="506" t="s">
        <v>1263</v>
      </c>
      <c r="GAB207" s="506" t="s">
        <v>1263</v>
      </c>
      <c r="GAC207" s="506" t="s">
        <v>1263</v>
      </c>
      <c r="GAD207" s="506" t="s">
        <v>1263</v>
      </c>
      <c r="GAE207" s="506" t="s">
        <v>1263</v>
      </c>
      <c r="GAF207" s="506" t="s">
        <v>1263</v>
      </c>
      <c r="GAG207" s="506" t="s">
        <v>1263</v>
      </c>
      <c r="GAH207" s="506" t="s">
        <v>1263</v>
      </c>
      <c r="GAI207" s="506" t="s">
        <v>1263</v>
      </c>
      <c r="GAJ207" s="506" t="s">
        <v>1263</v>
      </c>
      <c r="GAK207" s="506" t="s">
        <v>1263</v>
      </c>
      <c r="GAL207" s="506" t="s">
        <v>1263</v>
      </c>
      <c r="GAM207" s="506" t="s">
        <v>1263</v>
      </c>
      <c r="GAN207" s="506" t="s">
        <v>1263</v>
      </c>
      <c r="GAO207" s="506" t="s">
        <v>1263</v>
      </c>
      <c r="GAP207" s="506" t="s">
        <v>1263</v>
      </c>
      <c r="GAQ207" s="506" t="s">
        <v>1263</v>
      </c>
      <c r="GAR207" s="506" t="s">
        <v>1263</v>
      </c>
      <c r="GAS207" s="506" t="s">
        <v>1263</v>
      </c>
      <c r="GAT207" s="506" t="s">
        <v>1263</v>
      </c>
      <c r="GAU207" s="506" t="s">
        <v>1263</v>
      </c>
      <c r="GAV207" s="506" t="s">
        <v>1263</v>
      </c>
      <c r="GAW207" s="506" t="s">
        <v>1263</v>
      </c>
      <c r="GAX207" s="506" t="s">
        <v>1263</v>
      </c>
      <c r="GAY207" s="506" t="s">
        <v>1263</v>
      </c>
      <c r="GAZ207" s="506" t="s">
        <v>1263</v>
      </c>
      <c r="GBA207" s="506" t="s">
        <v>1263</v>
      </c>
      <c r="GBB207" s="506" t="s">
        <v>1263</v>
      </c>
      <c r="GBC207" s="506" t="s">
        <v>1263</v>
      </c>
      <c r="GBD207" s="506" t="s">
        <v>1263</v>
      </c>
      <c r="GBE207" s="506" t="s">
        <v>1263</v>
      </c>
      <c r="GBF207" s="506" t="s">
        <v>1263</v>
      </c>
      <c r="GBG207" s="506" t="s">
        <v>1263</v>
      </c>
      <c r="GBH207" s="506" t="s">
        <v>1263</v>
      </c>
      <c r="GBI207" s="506" t="s">
        <v>1263</v>
      </c>
      <c r="GBJ207" s="506" t="s">
        <v>1263</v>
      </c>
      <c r="GBK207" s="506" t="s">
        <v>1263</v>
      </c>
      <c r="GBL207" s="506" t="s">
        <v>1263</v>
      </c>
      <c r="GBM207" s="506" t="s">
        <v>1263</v>
      </c>
      <c r="GBN207" s="506" t="s">
        <v>1263</v>
      </c>
      <c r="GBO207" s="506" t="s">
        <v>1263</v>
      </c>
      <c r="GBP207" s="506" t="s">
        <v>1263</v>
      </c>
      <c r="GBQ207" s="506" t="s">
        <v>1263</v>
      </c>
      <c r="GBR207" s="506" t="s">
        <v>1263</v>
      </c>
      <c r="GBS207" s="506" t="s">
        <v>1263</v>
      </c>
      <c r="GBT207" s="506" t="s">
        <v>1263</v>
      </c>
      <c r="GBU207" s="506" t="s">
        <v>1263</v>
      </c>
      <c r="GBV207" s="506" t="s">
        <v>1263</v>
      </c>
      <c r="GBW207" s="506" t="s">
        <v>1263</v>
      </c>
      <c r="GBX207" s="506" t="s">
        <v>1263</v>
      </c>
      <c r="GBY207" s="506" t="s">
        <v>1263</v>
      </c>
      <c r="GBZ207" s="506" t="s">
        <v>1263</v>
      </c>
      <c r="GCA207" s="506" t="s">
        <v>1263</v>
      </c>
      <c r="GCB207" s="506" t="s">
        <v>1263</v>
      </c>
      <c r="GCC207" s="506" t="s">
        <v>1263</v>
      </c>
      <c r="GCD207" s="506" t="s">
        <v>1263</v>
      </c>
      <c r="GCE207" s="506" t="s">
        <v>1263</v>
      </c>
      <c r="GCF207" s="506" t="s">
        <v>1263</v>
      </c>
      <c r="GCG207" s="506" t="s">
        <v>1263</v>
      </c>
      <c r="GCH207" s="506" t="s">
        <v>1263</v>
      </c>
      <c r="GCI207" s="506" t="s">
        <v>1263</v>
      </c>
      <c r="GCJ207" s="506" t="s">
        <v>1263</v>
      </c>
      <c r="GCK207" s="506" t="s">
        <v>1263</v>
      </c>
      <c r="GCL207" s="506" t="s">
        <v>1263</v>
      </c>
      <c r="GCM207" s="506" t="s">
        <v>1263</v>
      </c>
      <c r="GCN207" s="506" t="s">
        <v>1263</v>
      </c>
      <c r="GCO207" s="506" t="s">
        <v>1263</v>
      </c>
      <c r="GCP207" s="506" t="s">
        <v>1263</v>
      </c>
      <c r="GCQ207" s="506" t="s">
        <v>1263</v>
      </c>
      <c r="GCR207" s="506" t="s">
        <v>1263</v>
      </c>
      <c r="GCS207" s="506" t="s">
        <v>1263</v>
      </c>
      <c r="GCT207" s="506" t="s">
        <v>1263</v>
      </c>
      <c r="GCU207" s="506" t="s">
        <v>1263</v>
      </c>
      <c r="GCV207" s="506" t="s">
        <v>1263</v>
      </c>
      <c r="GCW207" s="506" t="s">
        <v>1263</v>
      </c>
      <c r="GCX207" s="506" t="s">
        <v>1263</v>
      </c>
      <c r="GCY207" s="506" t="s">
        <v>1263</v>
      </c>
      <c r="GCZ207" s="506" t="s">
        <v>1263</v>
      </c>
      <c r="GDA207" s="506" t="s">
        <v>1263</v>
      </c>
      <c r="GDB207" s="506" t="s">
        <v>1263</v>
      </c>
      <c r="GDC207" s="506" t="s">
        <v>1263</v>
      </c>
      <c r="GDD207" s="506" t="s">
        <v>1263</v>
      </c>
      <c r="GDE207" s="506" t="s">
        <v>1263</v>
      </c>
      <c r="GDF207" s="506" t="s">
        <v>1263</v>
      </c>
      <c r="GDG207" s="506" t="s">
        <v>1263</v>
      </c>
      <c r="GDH207" s="506" t="s">
        <v>1263</v>
      </c>
      <c r="GDI207" s="506" t="s">
        <v>1263</v>
      </c>
      <c r="GDJ207" s="506" t="s">
        <v>1263</v>
      </c>
      <c r="GDK207" s="506" t="s">
        <v>1263</v>
      </c>
      <c r="GDL207" s="506" t="s">
        <v>1263</v>
      </c>
      <c r="GDM207" s="506" t="s">
        <v>1263</v>
      </c>
      <c r="GDN207" s="506" t="s">
        <v>1263</v>
      </c>
      <c r="GDO207" s="506" t="s">
        <v>1263</v>
      </c>
      <c r="GDP207" s="506" t="s">
        <v>1263</v>
      </c>
      <c r="GDQ207" s="506" t="s">
        <v>1263</v>
      </c>
      <c r="GDR207" s="506" t="s">
        <v>1263</v>
      </c>
      <c r="GDS207" s="506" t="s">
        <v>1263</v>
      </c>
      <c r="GDT207" s="506" t="s">
        <v>1263</v>
      </c>
      <c r="GDU207" s="506" t="s">
        <v>1263</v>
      </c>
      <c r="GDV207" s="506" t="s">
        <v>1263</v>
      </c>
      <c r="GDW207" s="506" t="s">
        <v>1263</v>
      </c>
      <c r="GDX207" s="506" t="s">
        <v>1263</v>
      </c>
      <c r="GDY207" s="506" t="s">
        <v>1263</v>
      </c>
      <c r="GDZ207" s="506" t="s">
        <v>1263</v>
      </c>
      <c r="GEA207" s="506" t="s">
        <v>1263</v>
      </c>
      <c r="GEB207" s="506" t="s">
        <v>1263</v>
      </c>
      <c r="GEC207" s="506" t="s">
        <v>1263</v>
      </c>
      <c r="GED207" s="506" t="s">
        <v>1263</v>
      </c>
      <c r="GEE207" s="506" t="s">
        <v>1263</v>
      </c>
      <c r="GEF207" s="506" t="s">
        <v>1263</v>
      </c>
      <c r="GEG207" s="506" t="s">
        <v>1263</v>
      </c>
      <c r="GEH207" s="506" t="s">
        <v>1263</v>
      </c>
      <c r="GEI207" s="506" t="s">
        <v>1263</v>
      </c>
      <c r="GEJ207" s="506" t="s">
        <v>1263</v>
      </c>
      <c r="GEK207" s="506" t="s">
        <v>1263</v>
      </c>
      <c r="GEL207" s="506" t="s">
        <v>1263</v>
      </c>
      <c r="GEM207" s="506" t="s">
        <v>1263</v>
      </c>
      <c r="GEN207" s="506" t="s">
        <v>1263</v>
      </c>
      <c r="GEO207" s="506" t="s">
        <v>1263</v>
      </c>
      <c r="GEP207" s="506" t="s">
        <v>1263</v>
      </c>
      <c r="GEQ207" s="506" t="s">
        <v>1263</v>
      </c>
      <c r="GER207" s="506" t="s">
        <v>1263</v>
      </c>
      <c r="GES207" s="506" t="s">
        <v>1263</v>
      </c>
      <c r="GET207" s="506" t="s">
        <v>1263</v>
      </c>
      <c r="GEU207" s="506" t="s">
        <v>1263</v>
      </c>
      <c r="GEV207" s="506" t="s">
        <v>1263</v>
      </c>
      <c r="GEW207" s="506" t="s">
        <v>1263</v>
      </c>
      <c r="GEX207" s="506" t="s">
        <v>1263</v>
      </c>
      <c r="GEY207" s="506" t="s">
        <v>1263</v>
      </c>
      <c r="GEZ207" s="506" t="s">
        <v>1263</v>
      </c>
      <c r="GFA207" s="506" t="s">
        <v>1263</v>
      </c>
      <c r="GFB207" s="506" t="s">
        <v>1263</v>
      </c>
      <c r="GFC207" s="506" t="s">
        <v>1263</v>
      </c>
      <c r="GFD207" s="506" t="s">
        <v>1263</v>
      </c>
      <c r="GFE207" s="506" t="s">
        <v>1263</v>
      </c>
      <c r="GFF207" s="506" t="s">
        <v>1263</v>
      </c>
      <c r="GFG207" s="506" t="s">
        <v>1263</v>
      </c>
      <c r="GFH207" s="506" t="s">
        <v>1263</v>
      </c>
      <c r="GFI207" s="506" t="s">
        <v>1263</v>
      </c>
      <c r="GFJ207" s="506" t="s">
        <v>1263</v>
      </c>
      <c r="GFK207" s="506" t="s">
        <v>1263</v>
      </c>
      <c r="GFL207" s="506" t="s">
        <v>1263</v>
      </c>
      <c r="GFM207" s="506" t="s">
        <v>1263</v>
      </c>
      <c r="GFN207" s="506" t="s">
        <v>1263</v>
      </c>
      <c r="GFO207" s="506" t="s">
        <v>1263</v>
      </c>
      <c r="GFP207" s="506" t="s">
        <v>1263</v>
      </c>
      <c r="GFQ207" s="506" t="s">
        <v>1263</v>
      </c>
      <c r="GFR207" s="506" t="s">
        <v>1263</v>
      </c>
      <c r="GFS207" s="506" t="s">
        <v>1263</v>
      </c>
      <c r="GFT207" s="506" t="s">
        <v>1263</v>
      </c>
      <c r="GFU207" s="506" t="s">
        <v>1263</v>
      </c>
      <c r="GFV207" s="506" t="s">
        <v>1263</v>
      </c>
      <c r="GFW207" s="506" t="s">
        <v>1263</v>
      </c>
      <c r="GFX207" s="506" t="s">
        <v>1263</v>
      </c>
      <c r="GFY207" s="506" t="s">
        <v>1263</v>
      </c>
      <c r="GFZ207" s="506" t="s">
        <v>1263</v>
      </c>
      <c r="GGA207" s="506" t="s">
        <v>1263</v>
      </c>
      <c r="GGB207" s="506" t="s">
        <v>1263</v>
      </c>
      <c r="GGC207" s="506" t="s">
        <v>1263</v>
      </c>
      <c r="GGD207" s="506" t="s">
        <v>1263</v>
      </c>
      <c r="GGE207" s="506" t="s">
        <v>1263</v>
      </c>
      <c r="GGF207" s="506" t="s">
        <v>1263</v>
      </c>
      <c r="GGG207" s="506" t="s">
        <v>1263</v>
      </c>
      <c r="GGH207" s="506" t="s">
        <v>1263</v>
      </c>
      <c r="GGI207" s="506" t="s">
        <v>1263</v>
      </c>
      <c r="GGJ207" s="506" t="s">
        <v>1263</v>
      </c>
      <c r="GGK207" s="506" t="s">
        <v>1263</v>
      </c>
      <c r="GGL207" s="506" t="s">
        <v>1263</v>
      </c>
      <c r="GGM207" s="506" t="s">
        <v>1263</v>
      </c>
      <c r="GGN207" s="506" t="s">
        <v>1263</v>
      </c>
      <c r="GGO207" s="506" t="s">
        <v>1263</v>
      </c>
      <c r="GGP207" s="506" t="s">
        <v>1263</v>
      </c>
      <c r="GGQ207" s="506" t="s">
        <v>1263</v>
      </c>
      <c r="GGR207" s="506" t="s">
        <v>1263</v>
      </c>
      <c r="GGS207" s="506" t="s">
        <v>1263</v>
      </c>
      <c r="GGT207" s="506" t="s">
        <v>1263</v>
      </c>
      <c r="GGU207" s="506" t="s">
        <v>1263</v>
      </c>
      <c r="GGV207" s="506" t="s">
        <v>1263</v>
      </c>
      <c r="GGW207" s="506" t="s">
        <v>1263</v>
      </c>
      <c r="GGX207" s="506" t="s">
        <v>1263</v>
      </c>
      <c r="GGY207" s="506" t="s">
        <v>1263</v>
      </c>
      <c r="GGZ207" s="506" t="s">
        <v>1263</v>
      </c>
      <c r="GHA207" s="506" t="s">
        <v>1263</v>
      </c>
      <c r="GHB207" s="506" t="s">
        <v>1263</v>
      </c>
      <c r="GHC207" s="506" t="s">
        <v>1263</v>
      </c>
      <c r="GHD207" s="506" t="s">
        <v>1263</v>
      </c>
      <c r="GHE207" s="506" t="s">
        <v>1263</v>
      </c>
      <c r="GHF207" s="506" t="s">
        <v>1263</v>
      </c>
      <c r="GHG207" s="506" t="s">
        <v>1263</v>
      </c>
      <c r="GHH207" s="506" t="s">
        <v>1263</v>
      </c>
      <c r="GHI207" s="506" t="s">
        <v>1263</v>
      </c>
      <c r="GHJ207" s="506" t="s">
        <v>1263</v>
      </c>
      <c r="GHK207" s="506" t="s">
        <v>1263</v>
      </c>
      <c r="GHL207" s="506" t="s">
        <v>1263</v>
      </c>
      <c r="GHM207" s="506" t="s">
        <v>1263</v>
      </c>
      <c r="GHN207" s="506" t="s">
        <v>1263</v>
      </c>
      <c r="GHO207" s="506" t="s">
        <v>1263</v>
      </c>
      <c r="GHP207" s="506" t="s">
        <v>1263</v>
      </c>
      <c r="GHQ207" s="506" t="s">
        <v>1263</v>
      </c>
      <c r="GHR207" s="506" t="s">
        <v>1263</v>
      </c>
      <c r="GHS207" s="506" t="s">
        <v>1263</v>
      </c>
      <c r="GHT207" s="506" t="s">
        <v>1263</v>
      </c>
      <c r="GHU207" s="506" t="s">
        <v>1263</v>
      </c>
      <c r="GHV207" s="506" t="s">
        <v>1263</v>
      </c>
      <c r="GHW207" s="506" t="s">
        <v>1263</v>
      </c>
      <c r="GHX207" s="506" t="s">
        <v>1263</v>
      </c>
      <c r="GHY207" s="506" t="s">
        <v>1263</v>
      </c>
      <c r="GHZ207" s="506" t="s">
        <v>1263</v>
      </c>
      <c r="GIA207" s="506" t="s">
        <v>1263</v>
      </c>
      <c r="GIB207" s="506" t="s">
        <v>1263</v>
      </c>
      <c r="GIC207" s="506" t="s">
        <v>1263</v>
      </c>
      <c r="GID207" s="506" t="s">
        <v>1263</v>
      </c>
      <c r="GIE207" s="506" t="s">
        <v>1263</v>
      </c>
      <c r="GIF207" s="506" t="s">
        <v>1263</v>
      </c>
      <c r="GIG207" s="506" t="s">
        <v>1263</v>
      </c>
      <c r="GIH207" s="506" t="s">
        <v>1263</v>
      </c>
      <c r="GII207" s="506" t="s">
        <v>1263</v>
      </c>
      <c r="GIJ207" s="506" t="s">
        <v>1263</v>
      </c>
      <c r="GIK207" s="506" t="s">
        <v>1263</v>
      </c>
      <c r="GIL207" s="506" t="s">
        <v>1263</v>
      </c>
      <c r="GIM207" s="506" t="s">
        <v>1263</v>
      </c>
      <c r="GIN207" s="506" t="s">
        <v>1263</v>
      </c>
      <c r="GIO207" s="506" t="s">
        <v>1263</v>
      </c>
      <c r="GIP207" s="506" t="s">
        <v>1263</v>
      </c>
      <c r="GIQ207" s="506" t="s">
        <v>1263</v>
      </c>
      <c r="GIR207" s="506" t="s">
        <v>1263</v>
      </c>
      <c r="GIS207" s="506" t="s">
        <v>1263</v>
      </c>
      <c r="GIT207" s="506" t="s">
        <v>1263</v>
      </c>
      <c r="GIU207" s="506" t="s">
        <v>1263</v>
      </c>
      <c r="GIV207" s="506" t="s">
        <v>1263</v>
      </c>
      <c r="GIW207" s="506" t="s">
        <v>1263</v>
      </c>
      <c r="GIX207" s="506" t="s">
        <v>1263</v>
      </c>
      <c r="GIY207" s="506" t="s">
        <v>1263</v>
      </c>
      <c r="GIZ207" s="506" t="s">
        <v>1263</v>
      </c>
      <c r="GJA207" s="506" t="s">
        <v>1263</v>
      </c>
      <c r="GJB207" s="506" t="s">
        <v>1263</v>
      </c>
      <c r="GJC207" s="506" t="s">
        <v>1263</v>
      </c>
      <c r="GJD207" s="506" t="s">
        <v>1263</v>
      </c>
      <c r="GJE207" s="506" t="s">
        <v>1263</v>
      </c>
      <c r="GJF207" s="506" t="s">
        <v>1263</v>
      </c>
      <c r="GJG207" s="506" t="s">
        <v>1263</v>
      </c>
      <c r="GJH207" s="506" t="s">
        <v>1263</v>
      </c>
      <c r="GJI207" s="506" t="s">
        <v>1263</v>
      </c>
      <c r="GJJ207" s="506" t="s">
        <v>1263</v>
      </c>
      <c r="GJK207" s="506" t="s">
        <v>1263</v>
      </c>
      <c r="GJL207" s="506" t="s">
        <v>1263</v>
      </c>
      <c r="GJM207" s="506" t="s">
        <v>1263</v>
      </c>
      <c r="GJN207" s="506" t="s">
        <v>1263</v>
      </c>
      <c r="GJO207" s="506" t="s">
        <v>1263</v>
      </c>
      <c r="GJP207" s="506" t="s">
        <v>1263</v>
      </c>
      <c r="GJQ207" s="506" t="s">
        <v>1263</v>
      </c>
      <c r="GJR207" s="506" t="s">
        <v>1263</v>
      </c>
      <c r="GJS207" s="506" t="s">
        <v>1263</v>
      </c>
      <c r="GJT207" s="506" t="s">
        <v>1263</v>
      </c>
      <c r="GJU207" s="506" t="s">
        <v>1263</v>
      </c>
      <c r="GJV207" s="506" t="s">
        <v>1263</v>
      </c>
      <c r="GJW207" s="506" t="s">
        <v>1263</v>
      </c>
      <c r="GJX207" s="506" t="s">
        <v>1263</v>
      </c>
      <c r="GJY207" s="506" t="s">
        <v>1263</v>
      </c>
      <c r="GJZ207" s="506" t="s">
        <v>1263</v>
      </c>
      <c r="GKA207" s="506" t="s">
        <v>1263</v>
      </c>
      <c r="GKB207" s="506" t="s">
        <v>1263</v>
      </c>
      <c r="GKC207" s="506" t="s">
        <v>1263</v>
      </c>
      <c r="GKD207" s="506" t="s">
        <v>1263</v>
      </c>
      <c r="GKE207" s="506" t="s">
        <v>1263</v>
      </c>
      <c r="GKF207" s="506" t="s">
        <v>1263</v>
      </c>
      <c r="GKG207" s="506" t="s">
        <v>1263</v>
      </c>
      <c r="GKH207" s="506" t="s">
        <v>1263</v>
      </c>
      <c r="GKI207" s="506" t="s">
        <v>1263</v>
      </c>
      <c r="GKJ207" s="506" t="s">
        <v>1263</v>
      </c>
      <c r="GKK207" s="506" t="s">
        <v>1263</v>
      </c>
      <c r="GKL207" s="506" t="s">
        <v>1263</v>
      </c>
      <c r="GKM207" s="506" t="s">
        <v>1263</v>
      </c>
      <c r="GKN207" s="506" t="s">
        <v>1263</v>
      </c>
      <c r="GKO207" s="506" t="s">
        <v>1263</v>
      </c>
      <c r="GKP207" s="506" t="s">
        <v>1263</v>
      </c>
      <c r="GKQ207" s="506" t="s">
        <v>1263</v>
      </c>
      <c r="GKR207" s="506" t="s">
        <v>1263</v>
      </c>
      <c r="GKS207" s="506" t="s">
        <v>1263</v>
      </c>
      <c r="GKT207" s="506" t="s">
        <v>1263</v>
      </c>
      <c r="GKU207" s="506" t="s">
        <v>1263</v>
      </c>
      <c r="GKV207" s="506" t="s">
        <v>1263</v>
      </c>
      <c r="GKW207" s="506" t="s">
        <v>1263</v>
      </c>
      <c r="GKX207" s="506" t="s">
        <v>1263</v>
      </c>
      <c r="GKY207" s="506" t="s">
        <v>1263</v>
      </c>
      <c r="GKZ207" s="506" t="s">
        <v>1263</v>
      </c>
      <c r="GLA207" s="506" t="s">
        <v>1263</v>
      </c>
      <c r="GLB207" s="506" t="s">
        <v>1263</v>
      </c>
      <c r="GLC207" s="506" t="s">
        <v>1263</v>
      </c>
      <c r="GLD207" s="506" t="s">
        <v>1263</v>
      </c>
      <c r="GLE207" s="506" t="s">
        <v>1263</v>
      </c>
      <c r="GLF207" s="506" t="s">
        <v>1263</v>
      </c>
      <c r="GLG207" s="506" t="s">
        <v>1263</v>
      </c>
      <c r="GLH207" s="506" t="s">
        <v>1263</v>
      </c>
      <c r="GLI207" s="506" t="s">
        <v>1263</v>
      </c>
      <c r="GLJ207" s="506" t="s">
        <v>1263</v>
      </c>
      <c r="GLK207" s="506" t="s">
        <v>1263</v>
      </c>
      <c r="GLL207" s="506" t="s">
        <v>1263</v>
      </c>
      <c r="GLM207" s="506" t="s">
        <v>1263</v>
      </c>
      <c r="GLN207" s="506" t="s">
        <v>1263</v>
      </c>
      <c r="GLO207" s="506" t="s">
        <v>1263</v>
      </c>
      <c r="GLP207" s="506" t="s">
        <v>1263</v>
      </c>
      <c r="GLQ207" s="506" t="s">
        <v>1263</v>
      </c>
      <c r="GLR207" s="506" t="s">
        <v>1263</v>
      </c>
      <c r="GLS207" s="506" t="s">
        <v>1263</v>
      </c>
      <c r="GLT207" s="506" t="s">
        <v>1263</v>
      </c>
      <c r="GLU207" s="506" t="s">
        <v>1263</v>
      </c>
      <c r="GLV207" s="506" t="s">
        <v>1263</v>
      </c>
      <c r="GLW207" s="506" t="s">
        <v>1263</v>
      </c>
      <c r="GLX207" s="506" t="s">
        <v>1263</v>
      </c>
      <c r="GLY207" s="506" t="s">
        <v>1263</v>
      </c>
      <c r="GLZ207" s="506" t="s">
        <v>1263</v>
      </c>
      <c r="GMA207" s="506" t="s">
        <v>1263</v>
      </c>
      <c r="GMB207" s="506" t="s">
        <v>1263</v>
      </c>
      <c r="GMC207" s="506" t="s">
        <v>1263</v>
      </c>
      <c r="GMD207" s="506" t="s">
        <v>1263</v>
      </c>
      <c r="GME207" s="506" t="s">
        <v>1263</v>
      </c>
      <c r="GMF207" s="506" t="s">
        <v>1263</v>
      </c>
      <c r="GMG207" s="506" t="s">
        <v>1263</v>
      </c>
      <c r="GMH207" s="506" t="s">
        <v>1263</v>
      </c>
      <c r="GMI207" s="506" t="s">
        <v>1263</v>
      </c>
      <c r="GMJ207" s="506" t="s">
        <v>1263</v>
      </c>
      <c r="GMK207" s="506" t="s">
        <v>1263</v>
      </c>
      <c r="GML207" s="506" t="s">
        <v>1263</v>
      </c>
      <c r="GMM207" s="506" t="s">
        <v>1263</v>
      </c>
      <c r="GMN207" s="506" t="s">
        <v>1263</v>
      </c>
      <c r="GMO207" s="506" t="s">
        <v>1263</v>
      </c>
      <c r="GMP207" s="506" t="s">
        <v>1263</v>
      </c>
      <c r="GMQ207" s="506" t="s">
        <v>1263</v>
      </c>
      <c r="GMR207" s="506" t="s">
        <v>1263</v>
      </c>
      <c r="GMS207" s="506" t="s">
        <v>1263</v>
      </c>
      <c r="GMT207" s="506" t="s">
        <v>1263</v>
      </c>
      <c r="GMU207" s="506" t="s">
        <v>1263</v>
      </c>
      <c r="GMV207" s="506" t="s">
        <v>1263</v>
      </c>
      <c r="GMW207" s="506" t="s">
        <v>1263</v>
      </c>
      <c r="GMX207" s="506" t="s">
        <v>1263</v>
      </c>
      <c r="GMY207" s="506" t="s">
        <v>1263</v>
      </c>
      <c r="GMZ207" s="506" t="s">
        <v>1263</v>
      </c>
      <c r="GNA207" s="506" t="s">
        <v>1263</v>
      </c>
      <c r="GNB207" s="506" t="s">
        <v>1263</v>
      </c>
      <c r="GNC207" s="506" t="s">
        <v>1263</v>
      </c>
      <c r="GND207" s="506" t="s">
        <v>1263</v>
      </c>
      <c r="GNE207" s="506" t="s">
        <v>1263</v>
      </c>
      <c r="GNF207" s="506" t="s">
        <v>1263</v>
      </c>
      <c r="GNG207" s="506" t="s">
        <v>1263</v>
      </c>
      <c r="GNH207" s="506" t="s">
        <v>1263</v>
      </c>
      <c r="GNI207" s="506" t="s">
        <v>1263</v>
      </c>
      <c r="GNJ207" s="506" t="s">
        <v>1263</v>
      </c>
      <c r="GNK207" s="506" t="s">
        <v>1263</v>
      </c>
      <c r="GNL207" s="506" t="s">
        <v>1263</v>
      </c>
      <c r="GNM207" s="506" t="s">
        <v>1263</v>
      </c>
      <c r="GNN207" s="506" t="s">
        <v>1263</v>
      </c>
      <c r="GNO207" s="506" t="s">
        <v>1263</v>
      </c>
      <c r="GNP207" s="506" t="s">
        <v>1263</v>
      </c>
      <c r="GNQ207" s="506" t="s">
        <v>1263</v>
      </c>
      <c r="GNR207" s="506" t="s">
        <v>1263</v>
      </c>
      <c r="GNS207" s="506" t="s">
        <v>1263</v>
      </c>
      <c r="GNT207" s="506" t="s">
        <v>1263</v>
      </c>
      <c r="GNU207" s="506" t="s">
        <v>1263</v>
      </c>
      <c r="GNV207" s="506" t="s">
        <v>1263</v>
      </c>
      <c r="GNW207" s="506" t="s">
        <v>1263</v>
      </c>
      <c r="GNX207" s="506" t="s">
        <v>1263</v>
      </c>
      <c r="GNY207" s="506" t="s">
        <v>1263</v>
      </c>
      <c r="GNZ207" s="506" t="s">
        <v>1263</v>
      </c>
      <c r="GOA207" s="506" t="s">
        <v>1263</v>
      </c>
      <c r="GOB207" s="506" t="s">
        <v>1263</v>
      </c>
      <c r="GOC207" s="506" t="s">
        <v>1263</v>
      </c>
      <c r="GOD207" s="506" t="s">
        <v>1263</v>
      </c>
      <c r="GOE207" s="506" t="s">
        <v>1263</v>
      </c>
      <c r="GOF207" s="506" t="s">
        <v>1263</v>
      </c>
      <c r="GOG207" s="506" t="s">
        <v>1263</v>
      </c>
      <c r="GOH207" s="506" t="s">
        <v>1263</v>
      </c>
      <c r="GOI207" s="506" t="s">
        <v>1263</v>
      </c>
      <c r="GOJ207" s="506" t="s">
        <v>1263</v>
      </c>
      <c r="GOK207" s="506" t="s">
        <v>1263</v>
      </c>
      <c r="GOL207" s="506" t="s">
        <v>1263</v>
      </c>
      <c r="GOM207" s="506" t="s">
        <v>1263</v>
      </c>
      <c r="GON207" s="506" t="s">
        <v>1263</v>
      </c>
      <c r="GOO207" s="506" t="s">
        <v>1263</v>
      </c>
      <c r="GOP207" s="506" t="s">
        <v>1263</v>
      </c>
      <c r="GOQ207" s="506" t="s">
        <v>1263</v>
      </c>
      <c r="GOR207" s="506" t="s">
        <v>1263</v>
      </c>
      <c r="GOS207" s="506" t="s">
        <v>1263</v>
      </c>
      <c r="GOT207" s="506" t="s">
        <v>1263</v>
      </c>
      <c r="GOU207" s="506" t="s">
        <v>1263</v>
      </c>
      <c r="GOV207" s="506" t="s">
        <v>1263</v>
      </c>
      <c r="GOW207" s="506" t="s">
        <v>1263</v>
      </c>
      <c r="GOX207" s="506" t="s">
        <v>1263</v>
      </c>
      <c r="GOY207" s="506" t="s">
        <v>1263</v>
      </c>
      <c r="GOZ207" s="506" t="s">
        <v>1263</v>
      </c>
      <c r="GPA207" s="506" t="s">
        <v>1263</v>
      </c>
      <c r="GPB207" s="506" t="s">
        <v>1263</v>
      </c>
      <c r="GPC207" s="506" t="s">
        <v>1263</v>
      </c>
      <c r="GPD207" s="506" t="s">
        <v>1263</v>
      </c>
      <c r="GPE207" s="506" t="s">
        <v>1263</v>
      </c>
      <c r="GPF207" s="506" t="s">
        <v>1263</v>
      </c>
      <c r="GPG207" s="506" t="s">
        <v>1263</v>
      </c>
      <c r="GPH207" s="506" t="s">
        <v>1263</v>
      </c>
      <c r="GPI207" s="506" t="s">
        <v>1263</v>
      </c>
      <c r="GPJ207" s="506" t="s">
        <v>1263</v>
      </c>
      <c r="GPK207" s="506" t="s">
        <v>1263</v>
      </c>
      <c r="GPL207" s="506" t="s">
        <v>1263</v>
      </c>
      <c r="GPM207" s="506" t="s">
        <v>1263</v>
      </c>
      <c r="GPN207" s="506" t="s">
        <v>1263</v>
      </c>
      <c r="GPO207" s="506" t="s">
        <v>1263</v>
      </c>
      <c r="GPP207" s="506" t="s">
        <v>1263</v>
      </c>
      <c r="GPQ207" s="506" t="s">
        <v>1263</v>
      </c>
      <c r="GPR207" s="506" t="s">
        <v>1263</v>
      </c>
      <c r="GPS207" s="506" t="s">
        <v>1263</v>
      </c>
      <c r="GPT207" s="506" t="s">
        <v>1263</v>
      </c>
      <c r="GPU207" s="506" t="s">
        <v>1263</v>
      </c>
      <c r="GPV207" s="506" t="s">
        <v>1263</v>
      </c>
      <c r="GPW207" s="506" t="s">
        <v>1263</v>
      </c>
      <c r="GPX207" s="506" t="s">
        <v>1263</v>
      </c>
      <c r="GPY207" s="506" t="s">
        <v>1263</v>
      </c>
      <c r="GPZ207" s="506" t="s">
        <v>1263</v>
      </c>
      <c r="GQA207" s="506" t="s">
        <v>1263</v>
      </c>
      <c r="GQB207" s="506" t="s">
        <v>1263</v>
      </c>
      <c r="GQC207" s="506" t="s">
        <v>1263</v>
      </c>
      <c r="GQD207" s="506" t="s">
        <v>1263</v>
      </c>
      <c r="GQE207" s="506" t="s">
        <v>1263</v>
      </c>
      <c r="GQF207" s="506" t="s">
        <v>1263</v>
      </c>
      <c r="GQG207" s="506" t="s">
        <v>1263</v>
      </c>
      <c r="GQH207" s="506" t="s">
        <v>1263</v>
      </c>
      <c r="GQI207" s="506" t="s">
        <v>1263</v>
      </c>
      <c r="GQJ207" s="506" t="s">
        <v>1263</v>
      </c>
      <c r="GQK207" s="506" t="s">
        <v>1263</v>
      </c>
      <c r="GQL207" s="506" t="s">
        <v>1263</v>
      </c>
      <c r="GQM207" s="506" t="s">
        <v>1263</v>
      </c>
      <c r="GQN207" s="506" t="s">
        <v>1263</v>
      </c>
      <c r="GQO207" s="506" t="s">
        <v>1263</v>
      </c>
      <c r="GQP207" s="506" t="s">
        <v>1263</v>
      </c>
      <c r="GQQ207" s="506" t="s">
        <v>1263</v>
      </c>
      <c r="GQR207" s="506" t="s">
        <v>1263</v>
      </c>
      <c r="GQS207" s="506" t="s">
        <v>1263</v>
      </c>
      <c r="GQT207" s="506" t="s">
        <v>1263</v>
      </c>
      <c r="GQU207" s="506" t="s">
        <v>1263</v>
      </c>
      <c r="GQV207" s="506" t="s">
        <v>1263</v>
      </c>
      <c r="GQW207" s="506" t="s">
        <v>1263</v>
      </c>
      <c r="GQX207" s="506" t="s">
        <v>1263</v>
      </c>
      <c r="GQY207" s="506" t="s">
        <v>1263</v>
      </c>
      <c r="GQZ207" s="506" t="s">
        <v>1263</v>
      </c>
      <c r="GRA207" s="506" t="s">
        <v>1263</v>
      </c>
      <c r="GRB207" s="506" t="s">
        <v>1263</v>
      </c>
      <c r="GRC207" s="506" t="s">
        <v>1263</v>
      </c>
      <c r="GRD207" s="506" t="s">
        <v>1263</v>
      </c>
      <c r="GRE207" s="506" t="s">
        <v>1263</v>
      </c>
      <c r="GRF207" s="506" t="s">
        <v>1263</v>
      </c>
      <c r="GRG207" s="506" t="s">
        <v>1263</v>
      </c>
      <c r="GRH207" s="506" t="s">
        <v>1263</v>
      </c>
      <c r="GRI207" s="506" t="s">
        <v>1263</v>
      </c>
      <c r="GRJ207" s="506" t="s">
        <v>1263</v>
      </c>
      <c r="GRK207" s="506" t="s">
        <v>1263</v>
      </c>
      <c r="GRL207" s="506" t="s">
        <v>1263</v>
      </c>
      <c r="GRM207" s="506" t="s">
        <v>1263</v>
      </c>
      <c r="GRN207" s="506" t="s">
        <v>1263</v>
      </c>
      <c r="GRO207" s="506" t="s">
        <v>1263</v>
      </c>
      <c r="GRP207" s="506" t="s">
        <v>1263</v>
      </c>
      <c r="GRQ207" s="506" t="s">
        <v>1263</v>
      </c>
      <c r="GRR207" s="506" t="s">
        <v>1263</v>
      </c>
      <c r="GRS207" s="506" t="s">
        <v>1263</v>
      </c>
      <c r="GRT207" s="506" t="s">
        <v>1263</v>
      </c>
      <c r="GRU207" s="506" t="s">
        <v>1263</v>
      </c>
      <c r="GRV207" s="506" t="s">
        <v>1263</v>
      </c>
      <c r="GRW207" s="506" t="s">
        <v>1263</v>
      </c>
      <c r="GRX207" s="506" t="s">
        <v>1263</v>
      </c>
      <c r="GRY207" s="506" t="s">
        <v>1263</v>
      </c>
      <c r="GRZ207" s="506" t="s">
        <v>1263</v>
      </c>
      <c r="GSA207" s="506" t="s">
        <v>1263</v>
      </c>
      <c r="GSB207" s="506" t="s">
        <v>1263</v>
      </c>
      <c r="GSC207" s="506" t="s">
        <v>1263</v>
      </c>
      <c r="GSD207" s="506" t="s">
        <v>1263</v>
      </c>
      <c r="GSE207" s="506" t="s">
        <v>1263</v>
      </c>
      <c r="GSF207" s="506" t="s">
        <v>1263</v>
      </c>
      <c r="GSG207" s="506" t="s">
        <v>1263</v>
      </c>
      <c r="GSH207" s="506" t="s">
        <v>1263</v>
      </c>
      <c r="GSI207" s="506" t="s">
        <v>1263</v>
      </c>
      <c r="GSJ207" s="506" t="s">
        <v>1263</v>
      </c>
      <c r="GSK207" s="506" t="s">
        <v>1263</v>
      </c>
      <c r="GSL207" s="506" t="s">
        <v>1263</v>
      </c>
      <c r="GSM207" s="506" t="s">
        <v>1263</v>
      </c>
      <c r="GSN207" s="506" t="s">
        <v>1263</v>
      </c>
      <c r="GSO207" s="506" t="s">
        <v>1263</v>
      </c>
      <c r="GSP207" s="506" t="s">
        <v>1263</v>
      </c>
      <c r="GSQ207" s="506" t="s">
        <v>1263</v>
      </c>
      <c r="GSR207" s="506" t="s">
        <v>1263</v>
      </c>
      <c r="GSS207" s="506" t="s">
        <v>1263</v>
      </c>
      <c r="GST207" s="506" t="s">
        <v>1263</v>
      </c>
      <c r="GSU207" s="506" t="s">
        <v>1263</v>
      </c>
      <c r="GSV207" s="506" t="s">
        <v>1263</v>
      </c>
      <c r="GSW207" s="506" t="s">
        <v>1263</v>
      </c>
      <c r="GSX207" s="506" t="s">
        <v>1263</v>
      </c>
      <c r="GSY207" s="506" t="s">
        <v>1263</v>
      </c>
      <c r="GSZ207" s="506" t="s">
        <v>1263</v>
      </c>
      <c r="GTA207" s="506" t="s">
        <v>1263</v>
      </c>
      <c r="GTB207" s="506" t="s">
        <v>1263</v>
      </c>
      <c r="GTC207" s="506" t="s">
        <v>1263</v>
      </c>
      <c r="GTD207" s="506" t="s">
        <v>1263</v>
      </c>
      <c r="GTE207" s="506" t="s">
        <v>1263</v>
      </c>
      <c r="GTF207" s="506" t="s">
        <v>1263</v>
      </c>
      <c r="GTG207" s="506" t="s">
        <v>1263</v>
      </c>
      <c r="GTH207" s="506" t="s">
        <v>1263</v>
      </c>
      <c r="GTI207" s="506" t="s">
        <v>1263</v>
      </c>
      <c r="GTJ207" s="506" t="s">
        <v>1263</v>
      </c>
      <c r="GTK207" s="506" t="s">
        <v>1263</v>
      </c>
      <c r="GTL207" s="506" t="s">
        <v>1263</v>
      </c>
      <c r="GTM207" s="506" t="s">
        <v>1263</v>
      </c>
      <c r="GTN207" s="506" t="s">
        <v>1263</v>
      </c>
      <c r="GTO207" s="506" t="s">
        <v>1263</v>
      </c>
      <c r="GTP207" s="506" t="s">
        <v>1263</v>
      </c>
      <c r="GTQ207" s="506" t="s">
        <v>1263</v>
      </c>
      <c r="GTR207" s="506" t="s">
        <v>1263</v>
      </c>
      <c r="GTS207" s="506" t="s">
        <v>1263</v>
      </c>
      <c r="GTT207" s="506" t="s">
        <v>1263</v>
      </c>
      <c r="GTU207" s="506" t="s">
        <v>1263</v>
      </c>
      <c r="GTV207" s="506" t="s">
        <v>1263</v>
      </c>
      <c r="GTW207" s="506" t="s">
        <v>1263</v>
      </c>
      <c r="GTX207" s="506" t="s">
        <v>1263</v>
      </c>
      <c r="GTY207" s="506" t="s">
        <v>1263</v>
      </c>
      <c r="GTZ207" s="506" t="s">
        <v>1263</v>
      </c>
      <c r="GUA207" s="506" t="s">
        <v>1263</v>
      </c>
      <c r="GUB207" s="506" t="s">
        <v>1263</v>
      </c>
      <c r="GUC207" s="506" t="s">
        <v>1263</v>
      </c>
      <c r="GUD207" s="506" t="s">
        <v>1263</v>
      </c>
      <c r="GUE207" s="506" t="s">
        <v>1263</v>
      </c>
      <c r="GUF207" s="506" t="s">
        <v>1263</v>
      </c>
      <c r="GUG207" s="506" t="s">
        <v>1263</v>
      </c>
      <c r="GUH207" s="506" t="s">
        <v>1263</v>
      </c>
      <c r="GUI207" s="506" t="s">
        <v>1263</v>
      </c>
      <c r="GUJ207" s="506" t="s">
        <v>1263</v>
      </c>
      <c r="GUK207" s="506" t="s">
        <v>1263</v>
      </c>
      <c r="GUL207" s="506" t="s">
        <v>1263</v>
      </c>
      <c r="GUM207" s="506" t="s">
        <v>1263</v>
      </c>
      <c r="GUN207" s="506" t="s">
        <v>1263</v>
      </c>
      <c r="GUO207" s="506" t="s">
        <v>1263</v>
      </c>
      <c r="GUP207" s="506" t="s">
        <v>1263</v>
      </c>
      <c r="GUQ207" s="506" t="s">
        <v>1263</v>
      </c>
      <c r="GUR207" s="506" t="s">
        <v>1263</v>
      </c>
      <c r="GUS207" s="506" t="s">
        <v>1263</v>
      </c>
      <c r="GUT207" s="506" t="s">
        <v>1263</v>
      </c>
      <c r="GUU207" s="506" t="s">
        <v>1263</v>
      </c>
      <c r="GUV207" s="506" t="s">
        <v>1263</v>
      </c>
      <c r="GUW207" s="506" t="s">
        <v>1263</v>
      </c>
      <c r="GUX207" s="506" t="s">
        <v>1263</v>
      </c>
      <c r="GUY207" s="506" t="s">
        <v>1263</v>
      </c>
      <c r="GUZ207" s="506" t="s">
        <v>1263</v>
      </c>
      <c r="GVA207" s="506" t="s">
        <v>1263</v>
      </c>
      <c r="GVB207" s="506" t="s">
        <v>1263</v>
      </c>
      <c r="GVC207" s="506" t="s">
        <v>1263</v>
      </c>
      <c r="GVD207" s="506" t="s">
        <v>1263</v>
      </c>
      <c r="GVE207" s="506" t="s">
        <v>1263</v>
      </c>
      <c r="GVF207" s="506" t="s">
        <v>1263</v>
      </c>
      <c r="GVG207" s="506" t="s">
        <v>1263</v>
      </c>
      <c r="GVH207" s="506" t="s">
        <v>1263</v>
      </c>
      <c r="GVI207" s="506" t="s">
        <v>1263</v>
      </c>
      <c r="GVJ207" s="506" t="s">
        <v>1263</v>
      </c>
      <c r="GVK207" s="506" t="s">
        <v>1263</v>
      </c>
      <c r="GVL207" s="506" t="s">
        <v>1263</v>
      </c>
      <c r="GVM207" s="506" t="s">
        <v>1263</v>
      </c>
      <c r="GVN207" s="506" t="s">
        <v>1263</v>
      </c>
      <c r="GVO207" s="506" t="s">
        <v>1263</v>
      </c>
      <c r="GVP207" s="506" t="s">
        <v>1263</v>
      </c>
      <c r="GVQ207" s="506" t="s">
        <v>1263</v>
      </c>
      <c r="GVR207" s="506" t="s">
        <v>1263</v>
      </c>
      <c r="GVS207" s="506" t="s">
        <v>1263</v>
      </c>
      <c r="GVT207" s="506" t="s">
        <v>1263</v>
      </c>
      <c r="GVU207" s="506" t="s">
        <v>1263</v>
      </c>
      <c r="GVV207" s="506" t="s">
        <v>1263</v>
      </c>
      <c r="GVW207" s="506" t="s">
        <v>1263</v>
      </c>
      <c r="GVX207" s="506" t="s">
        <v>1263</v>
      </c>
      <c r="GVY207" s="506" t="s">
        <v>1263</v>
      </c>
      <c r="GVZ207" s="506" t="s">
        <v>1263</v>
      </c>
      <c r="GWA207" s="506" t="s">
        <v>1263</v>
      </c>
      <c r="GWB207" s="506" t="s">
        <v>1263</v>
      </c>
      <c r="GWC207" s="506" t="s">
        <v>1263</v>
      </c>
      <c r="GWD207" s="506" t="s">
        <v>1263</v>
      </c>
      <c r="GWE207" s="506" t="s">
        <v>1263</v>
      </c>
      <c r="GWF207" s="506" t="s">
        <v>1263</v>
      </c>
      <c r="GWG207" s="506" t="s">
        <v>1263</v>
      </c>
      <c r="GWH207" s="506" t="s">
        <v>1263</v>
      </c>
      <c r="GWI207" s="506" t="s">
        <v>1263</v>
      </c>
      <c r="GWJ207" s="506" t="s">
        <v>1263</v>
      </c>
      <c r="GWK207" s="506" t="s">
        <v>1263</v>
      </c>
      <c r="GWL207" s="506" t="s">
        <v>1263</v>
      </c>
      <c r="GWM207" s="506" t="s">
        <v>1263</v>
      </c>
      <c r="GWN207" s="506" t="s">
        <v>1263</v>
      </c>
      <c r="GWO207" s="506" t="s">
        <v>1263</v>
      </c>
      <c r="GWP207" s="506" t="s">
        <v>1263</v>
      </c>
      <c r="GWQ207" s="506" t="s">
        <v>1263</v>
      </c>
      <c r="GWR207" s="506" t="s">
        <v>1263</v>
      </c>
      <c r="GWS207" s="506" t="s">
        <v>1263</v>
      </c>
      <c r="GWT207" s="506" t="s">
        <v>1263</v>
      </c>
      <c r="GWU207" s="506" t="s">
        <v>1263</v>
      </c>
      <c r="GWV207" s="506" t="s">
        <v>1263</v>
      </c>
      <c r="GWW207" s="506" t="s">
        <v>1263</v>
      </c>
      <c r="GWX207" s="506" t="s">
        <v>1263</v>
      </c>
      <c r="GWY207" s="506" t="s">
        <v>1263</v>
      </c>
      <c r="GWZ207" s="506" t="s">
        <v>1263</v>
      </c>
      <c r="GXA207" s="506" t="s">
        <v>1263</v>
      </c>
      <c r="GXB207" s="506" t="s">
        <v>1263</v>
      </c>
      <c r="GXC207" s="506" t="s">
        <v>1263</v>
      </c>
      <c r="GXD207" s="506" t="s">
        <v>1263</v>
      </c>
      <c r="GXE207" s="506" t="s">
        <v>1263</v>
      </c>
      <c r="GXF207" s="506" t="s">
        <v>1263</v>
      </c>
      <c r="GXG207" s="506" t="s">
        <v>1263</v>
      </c>
      <c r="GXH207" s="506" t="s">
        <v>1263</v>
      </c>
      <c r="GXI207" s="506" t="s">
        <v>1263</v>
      </c>
      <c r="GXJ207" s="506" t="s">
        <v>1263</v>
      </c>
      <c r="GXK207" s="506" t="s">
        <v>1263</v>
      </c>
      <c r="GXL207" s="506" t="s">
        <v>1263</v>
      </c>
      <c r="GXM207" s="506" t="s">
        <v>1263</v>
      </c>
      <c r="GXN207" s="506" t="s">
        <v>1263</v>
      </c>
      <c r="GXO207" s="506" t="s">
        <v>1263</v>
      </c>
      <c r="GXP207" s="506" t="s">
        <v>1263</v>
      </c>
      <c r="GXQ207" s="506" t="s">
        <v>1263</v>
      </c>
      <c r="GXR207" s="506" t="s">
        <v>1263</v>
      </c>
      <c r="GXS207" s="506" t="s">
        <v>1263</v>
      </c>
      <c r="GXT207" s="506" t="s">
        <v>1263</v>
      </c>
      <c r="GXU207" s="506" t="s">
        <v>1263</v>
      </c>
      <c r="GXV207" s="506" t="s">
        <v>1263</v>
      </c>
      <c r="GXW207" s="506" t="s">
        <v>1263</v>
      </c>
      <c r="GXX207" s="506" t="s">
        <v>1263</v>
      </c>
      <c r="GXY207" s="506" t="s">
        <v>1263</v>
      </c>
      <c r="GXZ207" s="506" t="s">
        <v>1263</v>
      </c>
      <c r="GYA207" s="506" t="s">
        <v>1263</v>
      </c>
      <c r="GYB207" s="506" t="s">
        <v>1263</v>
      </c>
      <c r="GYC207" s="506" t="s">
        <v>1263</v>
      </c>
      <c r="GYD207" s="506" t="s">
        <v>1263</v>
      </c>
      <c r="GYE207" s="506" t="s">
        <v>1263</v>
      </c>
      <c r="GYF207" s="506" t="s">
        <v>1263</v>
      </c>
      <c r="GYG207" s="506" t="s">
        <v>1263</v>
      </c>
      <c r="GYH207" s="506" t="s">
        <v>1263</v>
      </c>
      <c r="GYI207" s="506" t="s">
        <v>1263</v>
      </c>
      <c r="GYJ207" s="506" t="s">
        <v>1263</v>
      </c>
      <c r="GYK207" s="506" t="s">
        <v>1263</v>
      </c>
      <c r="GYL207" s="506" t="s">
        <v>1263</v>
      </c>
      <c r="GYM207" s="506" t="s">
        <v>1263</v>
      </c>
      <c r="GYN207" s="506" t="s">
        <v>1263</v>
      </c>
      <c r="GYO207" s="506" t="s">
        <v>1263</v>
      </c>
      <c r="GYP207" s="506" t="s">
        <v>1263</v>
      </c>
      <c r="GYQ207" s="506" t="s">
        <v>1263</v>
      </c>
      <c r="GYR207" s="506" t="s">
        <v>1263</v>
      </c>
      <c r="GYS207" s="506" t="s">
        <v>1263</v>
      </c>
      <c r="GYT207" s="506" t="s">
        <v>1263</v>
      </c>
      <c r="GYU207" s="506" t="s">
        <v>1263</v>
      </c>
      <c r="GYV207" s="506" t="s">
        <v>1263</v>
      </c>
      <c r="GYW207" s="506" t="s">
        <v>1263</v>
      </c>
      <c r="GYX207" s="506" t="s">
        <v>1263</v>
      </c>
      <c r="GYY207" s="506" t="s">
        <v>1263</v>
      </c>
      <c r="GYZ207" s="506" t="s">
        <v>1263</v>
      </c>
      <c r="GZA207" s="506" t="s">
        <v>1263</v>
      </c>
      <c r="GZB207" s="506" t="s">
        <v>1263</v>
      </c>
      <c r="GZC207" s="506" t="s">
        <v>1263</v>
      </c>
      <c r="GZD207" s="506" t="s">
        <v>1263</v>
      </c>
      <c r="GZE207" s="506" t="s">
        <v>1263</v>
      </c>
      <c r="GZF207" s="506" t="s">
        <v>1263</v>
      </c>
      <c r="GZG207" s="506" t="s">
        <v>1263</v>
      </c>
      <c r="GZH207" s="506" t="s">
        <v>1263</v>
      </c>
      <c r="GZI207" s="506" t="s">
        <v>1263</v>
      </c>
      <c r="GZJ207" s="506" t="s">
        <v>1263</v>
      </c>
      <c r="GZK207" s="506" t="s">
        <v>1263</v>
      </c>
      <c r="GZL207" s="506" t="s">
        <v>1263</v>
      </c>
      <c r="GZM207" s="506" t="s">
        <v>1263</v>
      </c>
      <c r="GZN207" s="506" t="s">
        <v>1263</v>
      </c>
      <c r="GZO207" s="506" t="s">
        <v>1263</v>
      </c>
      <c r="GZP207" s="506" t="s">
        <v>1263</v>
      </c>
      <c r="GZQ207" s="506" t="s">
        <v>1263</v>
      </c>
      <c r="GZR207" s="506" t="s">
        <v>1263</v>
      </c>
      <c r="GZS207" s="506" t="s">
        <v>1263</v>
      </c>
      <c r="GZT207" s="506" t="s">
        <v>1263</v>
      </c>
      <c r="GZU207" s="506" t="s">
        <v>1263</v>
      </c>
      <c r="GZV207" s="506" t="s">
        <v>1263</v>
      </c>
      <c r="GZW207" s="506" t="s">
        <v>1263</v>
      </c>
      <c r="GZX207" s="506" t="s">
        <v>1263</v>
      </c>
      <c r="GZY207" s="506" t="s">
        <v>1263</v>
      </c>
      <c r="GZZ207" s="506" t="s">
        <v>1263</v>
      </c>
      <c r="HAA207" s="506" t="s">
        <v>1263</v>
      </c>
      <c r="HAB207" s="506" t="s">
        <v>1263</v>
      </c>
      <c r="HAC207" s="506" t="s">
        <v>1263</v>
      </c>
      <c r="HAD207" s="506" t="s">
        <v>1263</v>
      </c>
      <c r="HAE207" s="506" t="s">
        <v>1263</v>
      </c>
      <c r="HAF207" s="506" t="s">
        <v>1263</v>
      </c>
      <c r="HAG207" s="506" t="s">
        <v>1263</v>
      </c>
      <c r="HAH207" s="506" t="s">
        <v>1263</v>
      </c>
      <c r="HAI207" s="506" t="s">
        <v>1263</v>
      </c>
      <c r="HAJ207" s="506" t="s">
        <v>1263</v>
      </c>
      <c r="HAK207" s="506" t="s">
        <v>1263</v>
      </c>
      <c r="HAL207" s="506" t="s">
        <v>1263</v>
      </c>
      <c r="HAM207" s="506" t="s">
        <v>1263</v>
      </c>
      <c r="HAN207" s="506" t="s">
        <v>1263</v>
      </c>
      <c r="HAO207" s="506" t="s">
        <v>1263</v>
      </c>
      <c r="HAP207" s="506" t="s">
        <v>1263</v>
      </c>
      <c r="HAQ207" s="506" t="s">
        <v>1263</v>
      </c>
      <c r="HAR207" s="506" t="s">
        <v>1263</v>
      </c>
      <c r="HAS207" s="506" t="s">
        <v>1263</v>
      </c>
      <c r="HAT207" s="506" t="s">
        <v>1263</v>
      </c>
      <c r="HAU207" s="506" t="s">
        <v>1263</v>
      </c>
      <c r="HAV207" s="506" t="s">
        <v>1263</v>
      </c>
      <c r="HAW207" s="506" t="s">
        <v>1263</v>
      </c>
      <c r="HAX207" s="506" t="s">
        <v>1263</v>
      </c>
      <c r="HAY207" s="506" t="s">
        <v>1263</v>
      </c>
      <c r="HAZ207" s="506" t="s">
        <v>1263</v>
      </c>
      <c r="HBA207" s="506" t="s">
        <v>1263</v>
      </c>
      <c r="HBB207" s="506" t="s">
        <v>1263</v>
      </c>
      <c r="HBC207" s="506" t="s">
        <v>1263</v>
      </c>
      <c r="HBD207" s="506" t="s">
        <v>1263</v>
      </c>
      <c r="HBE207" s="506" t="s">
        <v>1263</v>
      </c>
      <c r="HBF207" s="506" t="s">
        <v>1263</v>
      </c>
      <c r="HBG207" s="506" t="s">
        <v>1263</v>
      </c>
      <c r="HBH207" s="506" t="s">
        <v>1263</v>
      </c>
      <c r="HBI207" s="506" t="s">
        <v>1263</v>
      </c>
      <c r="HBJ207" s="506" t="s">
        <v>1263</v>
      </c>
      <c r="HBK207" s="506" t="s">
        <v>1263</v>
      </c>
      <c r="HBL207" s="506" t="s">
        <v>1263</v>
      </c>
      <c r="HBM207" s="506" t="s">
        <v>1263</v>
      </c>
      <c r="HBN207" s="506" t="s">
        <v>1263</v>
      </c>
      <c r="HBO207" s="506" t="s">
        <v>1263</v>
      </c>
      <c r="HBP207" s="506" t="s">
        <v>1263</v>
      </c>
      <c r="HBQ207" s="506" t="s">
        <v>1263</v>
      </c>
      <c r="HBR207" s="506" t="s">
        <v>1263</v>
      </c>
      <c r="HBS207" s="506" t="s">
        <v>1263</v>
      </c>
      <c r="HBT207" s="506" t="s">
        <v>1263</v>
      </c>
      <c r="HBU207" s="506" t="s">
        <v>1263</v>
      </c>
      <c r="HBV207" s="506" t="s">
        <v>1263</v>
      </c>
      <c r="HBW207" s="506" t="s">
        <v>1263</v>
      </c>
      <c r="HBX207" s="506" t="s">
        <v>1263</v>
      </c>
      <c r="HBY207" s="506" t="s">
        <v>1263</v>
      </c>
      <c r="HBZ207" s="506" t="s">
        <v>1263</v>
      </c>
      <c r="HCA207" s="506" t="s">
        <v>1263</v>
      </c>
      <c r="HCB207" s="506" t="s">
        <v>1263</v>
      </c>
      <c r="HCC207" s="506" t="s">
        <v>1263</v>
      </c>
      <c r="HCD207" s="506" t="s">
        <v>1263</v>
      </c>
      <c r="HCE207" s="506" t="s">
        <v>1263</v>
      </c>
      <c r="HCF207" s="506" t="s">
        <v>1263</v>
      </c>
      <c r="HCG207" s="506" t="s">
        <v>1263</v>
      </c>
      <c r="HCH207" s="506" t="s">
        <v>1263</v>
      </c>
      <c r="HCI207" s="506" t="s">
        <v>1263</v>
      </c>
      <c r="HCJ207" s="506" t="s">
        <v>1263</v>
      </c>
      <c r="HCK207" s="506" t="s">
        <v>1263</v>
      </c>
      <c r="HCL207" s="506" t="s">
        <v>1263</v>
      </c>
      <c r="HCM207" s="506" t="s">
        <v>1263</v>
      </c>
      <c r="HCN207" s="506" t="s">
        <v>1263</v>
      </c>
      <c r="HCO207" s="506" t="s">
        <v>1263</v>
      </c>
      <c r="HCP207" s="506" t="s">
        <v>1263</v>
      </c>
      <c r="HCQ207" s="506" t="s">
        <v>1263</v>
      </c>
      <c r="HCR207" s="506" t="s">
        <v>1263</v>
      </c>
      <c r="HCS207" s="506" t="s">
        <v>1263</v>
      </c>
      <c r="HCT207" s="506" t="s">
        <v>1263</v>
      </c>
      <c r="HCU207" s="506" t="s">
        <v>1263</v>
      </c>
      <c r="HCV207" s="506" t="s">
        <v>1263</v>
      </c>
      <c r="HCW207" s="506" t="s">
        <v>1263</v>
      </c>
      <c r="HCX207" s="506" t="s">
        <v>1263</v>
      </c>
      <c r="HCY207" s="506" t="s">
        <v>1263</v>
      </c>
      <c r="HCZ207" s="506" t="s">
        <v>1263</v>
      </c>
      <c r="HDA207" s="506" t="s">
        <v>1263</v>
      </c>
      <c r="HDB207" s="506" t="s">
        <v>1263</v>
      </c>
      <c r="HDC207" s="506" t="s">
        <v>1263</v>
      </c>
      <c r="HDD207" s="506" t="s">
        <v>1263</v>
      </c>
      <c r="HDE207" s="506" t="s">
        <v>1263</v>
      </c>
      <c r="HDF207" s="506" t="s">
        <v>1263</v>
      </c>
      <c r="HDG207" s="506" t="s">
        <v>1263</v>
      </c>
      <c r="HDH207" s="506" t="s">
        <v>1263</v>
      </c>
      <c r="HDI207" s="506" t="s">
        <v>1263</v>
      </c>
      <c r="HDJ207" s="506" t="s">
        <v>1263</v>
      </c>
      <c r="HDK207" s="506" t="s">
        <v>1263</v>
      </c>
      <c r="HDL207" s="506" t="s">
        <v>1263</v>
      </c>
      <c r="HDM207" s="506" t="s">
        <v>1263</v>
      </c>
      <c r="HDN207" s="506" t="s">
        <v>1263</v>
      </c>
      <c r="HDO207" s="506" t="s">
        <v>1263</v>
      </c>
      <c r="HDP207" s="506" t="s">
        <v>1263</v>
      </c>
      <c r="HDQ207" s="506" t="s">
        <v>1263</v>
      </c>
      <c r="HDR207" s="506" t="s">
        <v>1263</v>
      </c>
      <c r="HDS207" s="506" t="s">
        <v>1263</v>
      </c>
      <c r="HDT207" s="506" t="s">
        <v>1263</v>
      </c>
      <c r="HDU207" s="506" t="s">
        <v>1263</v>
      </c>
      <c r="HDV207" s="506" t="s">
        <v>1263</v>
      </c>
      <c r="HDW207" s="506" t="s">
        <v>1263</v>
      </c>
      <c r="HDX207" s="506" t="s">
        <v>1263</v>
      </c>
      <c r="HDY207" s="506" t="s">
        <v>1263</v>
      </c>
      <c r="HDZ207" s="506" t="s">
        <v>1263</v>
      </c>
      <c r="HEA207" s="506" t="s">
        <v>1263</v>
      </c>
      <c r="HEB207" s="506" t="s">
        <v>1263</v>
      </c>
      <c r="HEC207" s="506" t="s">
        <v>1263</v>
      </c>
      <c r="HED207" s="506" t="s">
        <v>1263</v>
      </c>
      <c r="HEE207" s="506" t="s">
        <v>1263</v>
      </c>
      <c r="HEF207" s="506" t="s">
        <v>1263</v>
      </c>
      <c r="HEG207" s="506" t="s">
        <v>1263</v>
      </c>
      <c r="HEH207" s="506" t="s">
        <v>1263</v>
      </c>
      <c r="HEI207" s="506" t="s">
        <v>1263</v>
      </c>
      <c r="HEJ207" s="506" t="s">
        <v>1263</v>
      </c>
      <c r="HEK207" s="506" t="s">
        <v>1263</v>
      </c>
      <c r="HEL207" s="506" t="s">
        <v>1263</v>
      </c>
      <c r="HEM207" s="506" t="s">
        <v>1263</v>
      </c>
      <c r="HEN207" s="506" t="s">
        <v>1263</v>
      </c>
      <c r="HEO207" s="506" t="s">
        <v>1263</v>
      </c>
      <c r="HEP207" s="506" t="s">
        <v>1263</v>
      </c>
      <c r="HEQ207" s="506" t="s">
        <v>1263</v>
      </c>
      <c r="HER207" s="506" t="s">
        <v>1263</v>
      </c>
      <c r="HES207" s="506" t="s">
        <v>1263</v>
      </c>
      <c r="HET207" s="506" t="s">
        <v>1263</v>
      </c>
      <c r="HEU207" s="506" t="s">
        <v>1263</v>
      </c>
      <c r="HEV207" s="506" t="s">
        <v>1263</v>
      </c>
      <c r="HEW207" s="506" t="s">
        <v>1263</v>
      </c>
      <c r="HEX207" s="506" t="s">
        <v>1263</v>
      </c>
      <c r="HEY207" s="506" t="s">
        <v>1263</v>
      </c>
      <c r="HEZ207" s="506" t="s">
        <v>1263</v>
      </c>
      <c r="HFA207" s="506" t="s">
        <v>1263</v>
      </c>
      <c r="HFB207" s="506" t="s">
        <v>1263</v>
      </c>
      <c r="HFC207" s="506" t="s">
        <v>1263</v>
      </c>
      <c r="HFD207" s="506" t="s">
        <v>1263</v>
      </c>
      <c r="HFE207" s="506" t="s">
        <v>1263</v>
      </c>
      <c r="HFF207" s="506" t="s">
        <v>1263</v>
      </c>
      <c r="HFG207" s="506" t="s">
        <v>1263</v>
      </c>
      <c r="HFH207" s="506" t="s">
        <v>1263</v>
      </c>
      <c r="HFI207" s="506" t="s">
        <v>1263</v>
      </c>
      <c r="HFJ207" s="506" t="s">
        <v>1263</v>
      </c>
      <c r="HFK207" s="506" t="s">
        <v>1263</v>
      </c>
      <c r="HFL207" s="506" t="s">
        <v>1263</v>
      </c>
      <c r="HFM207" s="506" t="s">
        <v>1263</v>
      </c>
      <c r="HFN207" s="506" t="s">
        <v>1263</v>
      </c>
      <c r="HFO207" s="506" t="s">
        <v>1263</v>
      </c>
      <c r="HFP207" s="506" t="s">
        <v>1263</v>
      </c>
      <c r="HFQ207" s="506" t="s">
        <v>1263</v>
      </c>
      <c r="HFR207" s="506" t="s">
        <v>1263</v>
      </c>
      <c r="HFS207" s="506" t="s">
        <v>1263</v>
      </c>
      <c r="HFT207" s="506" t="s">
        <v>1263</v>
      </c>
      <c r="HFU207" s="506" t="s">
        <v>1263</v>
      </c>
      <c r="HFV207" s="506" t="s">
        <v>1263</v>
      </c>
      <c r="HFW207" s="506" t="s">
        <v>1263</v>
      </c>
      <c r="HFX207" s="506" t="s">
        <v>1263</v>
      </c>
      <c r="HFY207" s="506" t="s">
        <v>1263</v>
      </c>
      <c r="HFZ207" s="506" t="s">
        <v>1263</v>
      </c>
      <c r="HGA207" s="506" t="s">
        <v>1263</v>
      </c>
      <c r="HGB207" s="506" t="s">
        <v>1263</v>
      </c>
      <c r="HGC207" s="506" t="s">
        <v>1263</v>
      </c>
      <c r="HGD207" s="506" t="s">
        <v>1263</v>
      </c>
      <c r="HGE207" s="506" t="s">
        <v>1263</v>
      </c>
      <c r="HGF207" s="506" t="s">
        <v>1263</v>
      </c>
      <c r="HGG207" s="506" t="s">
        <v>1263</v>
      </c>
      <c r="HGH207" s="506" t="s">
        <v>1263</v>
      </c>
      <c r="HGI207" s="506" t="s">
        <v>1263</v>
      </c>
      <c r="HGJ207" s="506" t="s">
        <v>1263</v>
      </c>
      <c r="HGK207" s="506" t="s">
        <v>1263</v>
      </c>
      <c r="HGL207" s="506" t="s">
        <v>1263</v>
      </c>
      <c r="HGM207" s="506" t="s">
        <v>1263</v>
      </c>
      <c r="HGN207" s="506" t="s">
        <v>1263</v>
      </c>
      <c r="HGO207" s="506" t="s">
        <v>1263</v>
      </c>
      <c r="HGP207" s="506" t="s">
        <v>1263</v>
      </c>
      <c r="HGQ207" s="506" t="s">
        <v>1263</v>
      </c>
      <c r="HGR207" s="506" t="s">
        <v>1263</v>
      </c>
      <c r="HGS207" s="506" t="s">
        <v>1263</v>
      </c>
      <c r="HGT207" s="506" t="s">
        <v>1263</v>
      </c>
      <c r="HGU207" s="506" t="s">
        <v>1263</v>
      </c>
      <c r="HGV207" s="506" t="s">
        <v>1263</v>
      </c>
      <c r="HGW207" s="506" t="s">
        <v>1263</v>
      </c>
      <c r="HGX207" s="506" t="s">
        <v>1263</v>
      </c>
      <c r="HGY207" s="506" t="s">
        <v>1263</v>
      </c>
      <c r="HGZ207" s="506" t="s">
        <v>1263</v>
      </c>
      <c r="HHA207" s="506" t="s">
        <v>1263</v>
      </c>
      <c r="HHB207" s="506" t="s">
        <v>1263</v>
      </c>
      <c r="HHC207" s="506" t="s">
        <v>1263</v>
      </c>
      <c r="HHD207" s="506" t="s">
        <v>1263</v>
      </c>
      <c r="HHE207" s="506" t="s">
        <v>1263</v>
      </c>
      <c r="HHF207" s="506" t="s">
        <v>1263</v>
      </c>
      <c r="HHG207" s="506" t="s">
        <v>1263</v>
      </c>
      <c r="HHH207" s="506" t="s">
        <v>1263</v>
      </c>
      <c r="HHI207" s="506" t="s">
        <v>1263</v>
      </c>
      <c r="HHJ207" s="506" t="s">
        <v>1263</v>
      </c>
      <c r="HHK207" s="506" t="s">
        <v>1263</v>
      </c>
      <c r="HHL207" s="506" t="s">
        <v>1263</v>
      </c>
      <c r="HHM207" s="506" t="s">
        <v>1263</v>
      </c>
      <c r="HHN207" s="506" t="s">
        <v>1263</v>
      </c>
      <c r="HHO207" s="506" t="s">
        <v>1263</v>
      </c>
      <c r="HHP207" s="506" t="s">
        <v>1263</v>
      </c>
      <c r="HHQ207" s="506" t="s">
        <v>1263</v>
      </c>
      <c r="HHR207" s="506" t="s">
        <v>1263</v>
      </c>
      <c r="HHS207" s="506" t="s">
        <v>1263</v>
      </c>
      <c r="HHT207" s="506" t="s">
        <v>1263</v>
      </c>
      <c r="HHU207" s="506" t="s">
        <v>1263</v>
      </c>
      <c r="HHV207" s="506" t="s">
        <v>1263</v>
      </c>
      <c r="HHW207" s="506" t="s">
        <v>1263</v>
      </c>
      <c r="HHX207" s="506" t="s">
        <v>1263</v>
      </c>
      <c r="HHY207" s="506" t="s">
        <v>1263</v>
      </c>
      <c r="HHZ207" s="506" t="s">
        <v>1263</v>
      </c>
      <c r="HIA207" s="506" t="s">
        <v>1263</v>
      </c>
      <c r="HIB207" s="506" t="s">
        <v>1263</v>
      </c>
      <c r="HIC207" s="506" t="s">
        <v>1263</v>
      </c>
      <c r="HID207" s="506" t="s">
        <v>1263</v>
      </c>
      <c r="HIE207" s="506" t="s">
        <v>1263</v>
      </c>
      <c r="HIF207" s="506" t="s">
        <v>1263</v>
      </c>
      <c r="HIG207" s="506" t="s">
        <v>1263</v>
      </c>
      <c r="HIH207" s="506" t="s">
        <v>1263</v>
      </c>
      <c r="HII207" s="506" t="s">
        <v>1263</v>
      </c>
      <c r="HIJ207" s="506" t="s">
        <v>1263</v>
      </c>
      <c r="HIK207" s="506" t="s">
        <v>1263</v>
      </c>
      <c r="HIL207" s="506" t="s">
        <v>1263</v>
      </c>
      <c r="HIM207" s="506" t="s">
        <v>1263</v>
      </c>
      <c r="HIN207" s="506" t="s">
        <v>1263</v>
      </c>
      <c r="HIO207" s="506" t="s">
        <v>1263</v>
      </c>
      <c r="HIP207" s="506" t="s">
        <v>1263</v>
      </c>
      <c r="HIQ207" s="506" t="s">
        <v>1263</v>
      </c>
      <c r="HIR207" s="506" t="s">
        <v>1263</v>
      </c>
      <c r="HIS207" s="506" t="s">
        <v>1263</v>
      </c>
      <c r="HIT207" s="506" t="s">
        <v>1263</v>
      </c>
      <c r="HIU207" s="506" t="s">
        <v>1263</v>
      </c>
      <c r="HIV207" s="506" t="s">
        <v>1263</v>
      </c>
      <c r="HIW207" s="506" t="s">
        <v>1263</v>
      </c>
      <c r="HIX207" s="506" t="s">
        <v>1263</v>
      </c>
      <c r="HIY207" s="506" t="s">
        <v>1263</v>
      </c>
      <c r="HIZ207" s="506" t="s">
        <v>1263</v>
      </c>
      <c r="HJA207" s="506" t="s">
        <v>1263</v>
      </c>
      <c r="HJB207" s="506" t="s">
        <v>1263</v>
      </c>
      <c r="HJC207" s="506" t="s">
        <v>1263</v>
      </c>
      <c r="HJD207" s="506" t="s">
        <v>1263</v>
      </c>
      <c r="HJE207" s="506" t="s">
        <v>1263</v>
      </c>
      <c r="HJF207" s="506" t="s">
        <v>1263</v>
      </c>
      <c r="HJG207" s="506" t="s">
        <v>1263</v>
      </c>
      <c r="HJH207" s="506" t="s">
        <v>1263</v>
      </c>
      <c r="HJI207" s="506" t="s">
        <v>1263</v>
      </c>
      <c r="HJJ207" s="506" t="s">
        <v>1263</v>
      </c>
      <c r="HJK207" s="506" t="s">
        <v>1263</v>
      </c>
      <c r="HJL207" s="506" t="s">
        <v>1263</v>
      </c>
      <c r="HJM207" s="506" t="s">
        <v>1263</v>
      </c>
      <c r="HJN207" s="506" t="s">
        <v>1263</v>
      </c>
      <c r="HJO207" s="506" t="s">
        <v>1263</v>
      </c>
      <c r="HJP207" s="506" t="s">
        <v>1263</v>
      </c>
      <c r="HJQ207" s="506" t="s">
        <v>1263</v>
      </c>
      <c r="HJR207" s="506" t="s">
        <v>1263</v>
      </c>
      <c r="HJS207" s="506" t="s">
        <v>1263</v>
      </c>
      <c r="HJT207" s="506" t="s">
        <v>1263</v>
      </c>
      <c r="HJU207" s="506" t="s">
        <v>1263</v>
      </c>
      <c r="HJV207" s="506" t="s">
        <v>1263</v>
      </c>
      <c r="HJW207" s="506" t="s">
        <v>1263</v>
      </c>
      <c r="HJX207" s="506" t="s">
        <v>1263</v>
      </c>
      <c r="HJY207" s="506" t="s">
        <v>1263</v>
      </c>
      <c r="HJZ207" s="506" t="s">
        <v>1263</v>
      </c>
      <c r="HKA207" s="506" t="s">
        <v>1263</v>
      </c>
      <c r="HKB207" s="506" t="s">
        <v>1263</v>
      </c>
      <c r="HKC207" s="506" t="s">
        <v>1263</v>
      </c>
      <c r="HKD207" s="506" t="s">
        <v>1263</v>
      </c>
      <c r="HKE207" s="506" t="s">
        <v>1263</v>
      </c>
      <c r="HKF207" s="506" t="s">
        <v>1263</v>
      </c>
      <c r="HKG207" s="506" t="s">
        <v>1263</v>
      </c>
      <c r="HKH207" s="506" t="s">
        <v>1263</v>
      </c>
      <c r="HKI207" s="506" t="s">
        <v>1263</v>
      </c>
      <c r="HKJ207" s="506" t="s">
        <v>1263</v>
      </c>
      <c r="HKK207" s="506" t="s">
        <v>1263</v>
      </c>
      <c r="HKL207" s="506" t="s">
        <v>1263</v>
      </c>
      <c r="HKM207" s="506" t="s">
        <v>1263</v>
      </c>
      <c r="HKN207" s="506" t="s">
        <v>1263</v>
      </c>
      <c r="HKO207" s="506" t="s">
        <v>1263</v>
      </c>
      <c r="HKP207" s="506" t="s">
        <v>1263</v>
      </c>
      <c r="HKQ207" s="506" t="s">
        <v>1263</v>
      </c>
      <c r="HKR207" s="506" t="s">
        <v>1263</v>
      </c>
      <c r="HKS207" s="506" t="s">
        <v>1263</v>
      </c>
      <c r="HKT207" s="506" t="s">
        <v>1263</v>
      </c>
      <c r="HKU207" s="506" t="s">
        <v>1263</v>
      </c>
      <c r="HKV207" s="506" t="s">
        <v>1263</v>
      </c>
      <c r="HKW207" s="506" t="s">
        <v>1263</v>
      </c>
      <c r="HKX207" s="506" t="s">
        <v>1263</v>
      </c>
      <c r="HKY207" s="506" t="s">
        <v>1263</v>
      </c>
      <c r="HKZ207" s="506" t="s">
        <v>1263</v>
      </c>
      <c r="HLA207" s="506" t="s">
        <v>1263</v>
      </c>
      <c r="HLB207" s="506" t="s">
        <v>1263</v>
      </c>
      <c r="HLC207" s="506" t="s">
        <v>1263</v>
      </c>
      <c r="HLD207" s="506" t="s">
        <v>1263</v>
      </c>
      <c r="HLE207" s="506" t="s">
        <v>1263</v>
      </c>
      <c r="HLF207" s="506" t="s">
        <v>1263</v>
      </c>
      <c r="HLG207" s="506" t="s">
        <v>1263</v>
      </c>
      <c r="HLH207" s="506" t="s">
        <v>1263</v>
      </c>
      <c r="HLI207" s="506" t="s">
        <v>1263</v>
      </c>
      <c r="HLJ207" s="506" t="s">
        <v>1263</v>
      </c>
      <c r="HLK207" s="506" t="s">
        <v>1263</v>
      </c>
      <c r="HLL207" s="506" t="s">
        <v>1263</v>
      </c>
      <c r="HLM207" s="506" t="s">
        <v>1263</v>
      </c>
      <c r="HLN207" s="506" t="s">
        <v>1263</v>
      </c>
      <c r="HLO207" s="506" t="s">
        <v>1263</v>
      </c>
      <c r="HLP207" s="506" t="s">
        <v>1263</v>
      </c>
      <c r="HLQ207" s="506" t="s">
        <v>1263</v>
      </c>
      <c r="HLR207" s="506" t="s">
        <v>1263</v>
      </c>
      <c r="HLS207" s="506" t="s">
        <v>1263</v>
      </c>
      <c r="HLT207" s="506" t="s">
        <v>1263</v>
      </c>
      <c r="HLU207" s="506" t="s">
        <v>1263</v>
      </c>
      <c r="HLV207" s="506" t="s">
        <v>1263</v>
      </c>
      <c r="HLW207" s="506" t="s">
        <v>1263</v>
      </c>
      <c r="HLX207" s="506" t="s">
        <v>1263</v>
      </c>
      <c r="HLY207" s="506" t="s">
        <v>1263</v>
      </c>
      <c r="HLZ207" s="506" t="s">
        <v>1263</v>
      </c>
      <c r="HMA207" s="506" t="s">
        <v>1263</v>
      </c>
      <c r="HMB207" s="506" t="s">
        <v>1263</v>
      </c>
      <c r="HMC207" s="506" t="s">
        <v>1263</v>
      </c>
      <c r="HMD207" s="506" t="s">
        <v>1263</v>
      </c>
      <c r="HME207" s="506" t="s">
        <v>1263</v>
      </c>
      <c r="HMF207" s="506" t="s">
        <v>1263</v>
      </c>
      <c r="HMG207" s="506" t="s">
        <v>1263</v>
      </c>
      <c r="HMH207" s="506" t="s">
        <v>1263</v>
      </c>
      <c r="HMI207" s="506" t="s">
        <v>1263</v>
      </c>
      <c r="HMJ207" s="506" t="s">
        <v>1263</v>
      </c>
      <c r="HMK207" s="506" t="s">
        <v>1263</v>
      </c>
      <c r="HML207" s="506" t="s">
        <v>1263</v>
      </c>
      <c r="HMM207" s="506" t="s">
        <v>1263</v>
      </c>
      <c r="HMN207" s="506" t="s">
        <v>1263</v>
      </c>
      <c r="HMO207" s="506" t="s">
        <v>1263</v>
      </c>
      <c r="HMP207" s="506" t="s">
        <v>1263</v>
      </c>
      <c r="HMQ207" s="506" t="s">
        <v>1263</v>
      </c>
      <c r="HMR207" s="506" t="s">
        <v>1263</v>
      </c>
      <c r="HMS207" s="506" t="s">
        <v>1263</v>
      </c>
      <c r="HMT207" s="506" t="s">
        <v>1263</v>
      </c>
      <c r="HMU207" s="506" t="s">
        <v>1263</v>
      </c>
      <c r="HMV207" s="506" t="s">
        <v>1263</v>
      </c>
      <c r="HMW207" s="506" t="s">
        <v>1263</v>
      </c>
      <c r="HMX207" s="506" t="s">
        <v>1263</v>
      </c>
      <c r="HMY207" s="506" t="s">
        <v>1263</v>
      </c>
      <c r="HMZ207" s="506" t="s">
        <v>1263</v>
      </c>
      <c r="HNA207" s="506" t="s">
        <v>1263</v>
      </c>
      <c r="HNB207" s="506" t="s">
        <v>1263</v>
      </c>
      <c r="HNC207" s="506" t="s">
        <v>1263</v>
      </c>
      <c r="HND207" s="506" t="s">
        <v>1263</v>
      </c>
      <c r="HNE207" s="506" t="s">
        <v>1263</v>
      </c>
      <c r="HNF207" s="506" t="s">
        <v>1263</v>
      </c>
      <c r="HNG207" s="506" t="s">
        <v>1263</v>
      </c>
      <c r="HNH207" s="506" t="s">
        <v>1263</v>
      </c>
      <c r="HNI207" s="506" t="s">
        <v>1263</v>
      </c>
      <c r="HNJ207" s="506" t="s">
        <v>1263</v>
      </c>
      <c r="HNK207" s="506" t="s">
        <v>1263</v>
      </c>
      <c r="HNL207" s="506" t="s">
        <v>1263</v>
      </c>
      <c r="HNM207" s="506" t="s">
        <v>1263</v>
      </c>
      <c r="HNN207" s="506" t="s">
        <v>1263</v>
      </c>
      <c r="HNO207" s="506" t="s">
        <v>1263</v>
      </c>
      <c r="HNP207" s="506" t="s">
        <v>1263</v>
      </c>
      <c r="HNQ207" s="506" t="s">
        <v>1263</v>
      </c>
      <c r="HNR207" s="506" t="s">
        <v>1263</v>
      </c>
      <c r="HNS207" s="506" t="s">
        <v>1263</v>
      </c>
      <c r="HNT207" s="506" t="s">
        <v>1263</v>
      </c>
      <c r="HNU207" s="506" t="s">
        <v>1263</v>
      </c>
      <c r="HNV207" s="506" t="s">
        <v>1263</v>
      </c>
      <c r="HNW207" s="506" t="s">
        <v>1263</v>
      </c>
      <c r="HNX207" s="506" t="s">
        <v>1263</v>
      </c>
      <c r="HNY207" s="506" t="s">
        <v>1263</v>
      </c>
      <c r="HNZ207" s="506" t="s">
        <v>1263</v>
      </c>
      <c r="HOA207" s="506" t="s">
        <v>1263</v>
      </c>
      <c r="HOB207" s="506" t="s">
        <v>1263</v>
      </c>
      <c r="HOC207" s="506" t="s">
        <v>1263</v>
      </c>
      <c r="HOD207" s="506" t="s">
        <v>1263</v>
      </c>
      <c r="HOE207" s="506" t="s">
        <v>1263</v>
      </c>
      <c r="HOF207" s="506" t="s">
        <v>1263</v>
      </c>
      <c r="HOG207" s="506" t="s">
        <v>1263</v>
      </c>
      <c r="HOH207" s="506" t="s">
        <v>1263</v>
      </c>
      <c r="HOI207" s="506" t="s">
        <v>1263</v>
      </c>
      <c r="HOJ207" s="506" t="s">
        <v>1263</v>
      </c>
      <c r="HOK207" s="506" t="s">
        <v>1263</v>
      </c>
      <c r="HOL207" s="506" t="s">
        <v>1263</v>
      </c>
      <c r="HOM207" s="506" t="s">
        <v>1263</v>
      </c>
      <c r="HON207" s="506" t="s">
        <v>1263</v>
      </c>
      <c r="HOO207" s="506" t="s">
        <v>1263</v>
      </c>
      <c r="HOP207" s="506" t="s">
        <v>1263</v>
      </c>
      <c r="HOQ207" s="506" t="s">
        <v>1263</v>
      </c>
      <c r="HOR207" s="506" t="s">
        <v>1263</v>
      </c>
      <c r="HOS207" s="506" t="s">
        <v>1263</v>
      </c>
      <c r="HOT207" s="506" t="s">
        <v>1263</v>
      </c>
      <c r="HOU207" s="506" t="s">
        <v>1263</v>
      </c>
      <c r="HOV207" s="506" t="s">
        <v>1263</v>
      </c>
      <c r="HOW207" s="506" t="s">
        <v>1263</v>
      </c>
      <c r="HOX207" s="506" t="s">
        <v>1263</v>
      </c>
      <c r="HOY207" s="506" t="s">
        <v>1263</v>
      </c>
      <c r="HOZ207" s="506" t="s">
        <v>1263</v>
      </c>
      <c r="HPA207" s="506" t="s">
        <v>1263</v>
      </c>
      <c r="HPB207" s="506" t="s">
        <v>1263</v>
      </c>
      <c r="HPC207" s="506" t="s">
        <v>1263</v>
      </c>
      <c r="HPD207" s="506" t="s">
        <v>1263</v>
      </c>
      <c r="HPE207" s="506" t="s">
        <v>1263</v>
      </c>
      <c r="HPF207" s="506" t="s">
        <v>1263</v>
      </c>
      <c r="HPG207" s="506" t="s">
        <v>1263</v>
      </c>
      <c r="HPH207" s="506" t="s">
        <v>1263</v>
      </c>
      <c r="HPI207" s="506" t="s">
        <v>1263</v>
      </c>
      <c r="HPJ207" s="506" t="s">
        <v>1263</v>
      </c>
      <c r="HPK207" s="506" t="s">
        <v>1263</v>
      </c>
      <c r="HPL207" s="506" t="s">
        <v>1263</v>
      </c>
      <c r="HPM207" s="506" t="s">
        <v>1263</v>
      </c>
      <c r="HPN207" s="506" t="s">
        <v>1263</v>
      </c>
      <c r="HPO207" s="506" t="s">
        <v>1263</v>
      </c>
      <c r="HPP207" s="506" t="s">
        <v>1263</v>
      </c>
      <c r="HPQ207" s="506" t="s">
        <v>1263</v>
      </c>
      <c r="HPR207" s="506" t="s">
        <v>1263</v>
      </c>
      <c r="HPS207" s="506" t="s">
        <v>1263</v>
      </c>
      <c r="HPT207" s="506" t="s">
        <v>1263</v>
      </c>
      <c r="HPU207" s="506" t="s">
        <v>1263</v>
      </c>
      <c r="HPV207" s="506" t="s">
        <v>1263</v>
      </c>
      <c r="HPW207" s="506" t="s">
        <v>1263</v>
      </c>
      <c r="HPX207" s="506" t="s">
        <v>1263</v>
      </c>
      <c r="HPY207" s="506" t="s">
        <v>1263</v>
      </c>
      <c r="HPZ207" s="506" t="s">
        <v>1263</v>
      </c>
      <c r="HQA207" s="506" t="s">
        <v>1263</v>
      </c>
      <c r="HQB207" s="506" t="s">
        <v>1263</v>
      </c>
      <c r="HQC207" s="506" t="s">
        <v>1263</v>
      </c>
      <c r="HQD207" s="506" t="s">
        <v>1263</v>
      </c>
      <c r="HQE207" s="506" t="s">
        <v>1263</v>
      </c>
      <c r="HQF207" s="506" t="s">
        <v>1263</v>
      </c>
      <c r="HQG207" s="506" t="s">
        <v>1263</v>
      </c>
      <c r="HQH207" s="506" t="s">
        <v>1263</v>
      </c>
      <c r="HQI207" s="506" t="s">
        <v>1263</v>
      </c>
      <c r="HQJ207" s="506" t="s">
        <v>1263</v>
      </c>
      <c r="HQK207" s="506" t="s">
        <v>1263</v>
      </c>
      <c r="HQL207" s="506" t="s">
        <v>1263</v>
      </c>
      <c r="HQM207" s="506" t="s">
        <v>1263</v>
      </c>
      <c r="HQN207" s="506" t="s">
        <v>1263</v>
      </c>
      <c r="HQO207" s="506" t="s">
        <v>1263</v>
      </c>
      <c r="HQP207" s="506" t="s">
        <v>1263</v>
      </c>
      <c r="HQQ207" s="506" t="s">
        <v>1263</v>
      </c>
      <c r="HQR207" s="506" t="s">
        <v>1263</v>
      </c>
      <c r="HQS207" s="506" t="s">
        <v>1263</v>
      </c>
      <c r="HQT207" s="506" t="s">
        <v>1263</v>
      </c>
      <c r="HQU207" s="506" t="s">
        <v>1263</v>
      </c>
      <c r="HQV207" s="506" t="s">
        <v>1263</v>
      </c>
      <c r="HQW207" s="506" t="s">
        <v>1263</v>
      </c>
      <c r="HQX207" s="506" t="s">
        <v>1263</v>
      </c>
      <c r="HQY207" s="506" t="s">
        <v>1263</v>
      </c>
      <c r="HQZ207" s="506" t="s">
        <v>1263</v>
      </c>
      <c r="HRA207" s="506" t="s">
        <v>1263</v>
      </c>
      <c r="HRB207" s="506" t="s">
        <v>1263</v>
      </c>
      <c r="HRC207" s="506" t="s">
        <v>1263</v>
      </c>
      <c r="HRD207" s="506" t="s">
        <v>1263</v>
      </c>
      <c r="HRE207" s="506" t="s">
        <v>1263</v>
      </c>
      <c r="HRF207" s="506" t="s">
        <v>1263</v>
      </c>
      <c r="HRG207" s="506" t="s">
        <v>1263</v>
      </c>
      <c r="HRH207" s="506" t="s">
        <v>1263</v>
      </c>
      <c r="HRI207" s="506" t="s">
        <v>1263</v>
      </c>
      <c r="HRJ207" s="506" t="s">
        <v>1263</v>
      </c>
      <c r="HRK207" s="506" t="s">
        <v>1263</v>
      </c>
      <c r="HRL207" s="506" t="s">
        <v>1263</v>
      </c>
      <c r="HRM207" s="506" t="s">
        <v>1263</v>
      </c>
      <c r="HRN207" s="506" t="s">
        <v>1263</v>
      </c>
      <c r="HRO207" s="506" t="s">
        <v>1263</v>
      </c>
      <c r="HRP207" s="506" t="s">
        <v>1263</v>
      </c>
      <c r="HRQ207" s="506" t="s">
        <v>1263</v>
      </c>
      <c r="HRR207" s="506" t="s">
        <v>1263</v>
      </c>
      <c r="HRS207" s="506" t="s">
        <v>1263</v>
      </c>
      <c r="HRT207" s="506" t="s">
        <v>1263</v>
      </c>
      <c r="HRU207" s="506" t="s">
        <v>1263</v>
      </c>
      <c r="HRV207" s="506" t="s">
        <v>1263</v>
      </c>
      <c r="HRW207" s="506" t="s">
        <v>1263</v>
      </c>
      <c r="HRX207" s="506" t="s">
        <v>1263</v>
      </c>
      <c r="HRY207" s="506" t="s">
        <v>1263</v>
      </c>
      <c r="HRZ207" s="506" t="s">
        <v>1263</v>
      </c>
      <c r="HSA207" s="506" t="s">
        <v>1263</v>
      </c>
      <c r="HSB207" s="506" t="s">
        <v>1263</v>
      </c>
      <c r="HSC207" s="506" t="s">
        <v>1263</v>
      </c>
      <c r="HSD207" s="506" t="s">
        <v>1263</v>
      </c>
      <c r="HSE207" s="506" t="s">
        <v>1263</v>
      </c>
      <c r="HSF207" s="506" t="s">
        <v>1263</v>
      </c>
      <c r="HSG207" s="506" t="s">
        <v>1263</v>
      </c>
      <c r="HSH207" s="506" t="s">
        <v>1263</v>
      </c>
      <c r="HSI207" s="506" t="s">
        <v>1263</v>
      </c>
      <c r="HSJ207" s="506" t="s">
        <v>1263</v>
      </c>
      <c r="HSK207" s="506" t="s">
        <v>1263</v>
      </c>
      <c r="HSL207" s="506" t="s">
        <v>1263</v>
      </c>
      <c r="HSM207" s="506" t="s">
        <v>1263</v>
      </c>
      <c r="HSN207" s="506" t="s">
        <v>1263</v>
      </c>
      <c r="HSO207" s="506" t="s">
        <v>1263</v>
      </c>
      <c r="HSP207" s="506" t="s">
        <v>1263</v>
      </c>
      <c r="HSQ207" s="506" t="s">
        <v>1263</v>
      </c>
      <c r="HSR207" s="506" t="s">
        <v>1263</v>
      </c>
      <c r="HSS207" s="506" t="s">
        <v>1263</v>
      </c>
      <c r="HST207" s="506" t="s">
        <v>1263</v>
      </c>
      <c r="HSU207" s="506" t="s">
        <v>1263</v>
      </c>
      <c r="HSV207" s="506" t="s">
        <v>1263</v>
      </c>
      <c r="HSW207" s="506" t="s">
        <v>1263</v>
      </c>
      <c r="HSX207" s="506" t="s">
        <v>1263</v>
      </c>
      <c r="HSY207" s="506" t="s">
        <v>1263</v>
      </c>
      <c r="HSZ207" s="506" t="s">
        <v>1263</v>
      </c>
      <c r="HTA207" s="506" t="s">
        <v>1263</v>
      </c>
      <c r="HTB207" s="506" t="s">
        <v>1263</v>
      </c>
      <c r="HTC207" s="506" t="s">
        <v>1263</v>
      </c>
      <c r="HTD207" s="506" t="s">
        <v>1263</v>
      </c>
      <c r="HTE207" s="506" t="s">
        <v>1263</v>
      </c>
      <c r="HTF207" s="506" t="s">
        <v>1263</v>
      </c>
      <c r="HTG207" s="506" t="s">
        <v>1263</v>
      </c>
      <c r="HTH207" s="506" t="s">
        <v>1263</v>
      </c>
      <c r="HTI207" s="506" t="s">
        <v>1263</v>
      </c>
      <c r="HTJ207" s="506" t="s">
        <v>1263</v>
      </c>
      <c r="HTK207" s="506" t="s">
        <v>1263</v>
      </c>
      <c r="HTL207" s="506" t="s">
        <v>1263</v>
      </c>
      <c r="HTM207" s="506" t="s">
        <v>1263</v>
      </c>
      <c r="HTN207" s="506" t="s">
        <v>1263</v>
      </c>
      <c r="HTO207" s="506" t="s">
        <v>1263</v>
      </c>
      <c r="HTP207" s="506" t="s">
        <v>1263</v>
      </c>
      <c r="HTQ207" s="506" t="s">
        <v>1263</v>
      </c>
      <c r="HTR207" s="506" t="s">
        <v>1263</v>
      </c>
      <c r="HTS207" s="506" t="s">
        <v>1263</v>
      </c>
      <c r="HTT207" s="506" t="s">
        <v>1263</v>
      </c>
      <c r="HTU207" s="506" t="s">
        <v>1263</v>
      </c>
      <c r="HTV207" s="506" t="s">
        <v>1263</v>
      </c>
      <c r="HTW207" s="506" t="s">
        <v>1263</v>
      </c>
      <c r="HTX207" s="506" t="s">
        <v>1263</v>
      </c>
      <c r="HTY207" s="506" t="s">
        <v>1263</v>
      </c>
      <c r="HTZ207" s="506" t="s">
        <v>1263</v>
      </c>
      <c r="HUA207" s="506" t="s">
        <v>1263</v>
      </c>
      <c r="HUB207" s="506" t="s">
        <v>1263</v>
      </c>
      <c r="HUC207" s="506" t="s">
        <v>1263</v>
      </c>
      <c r="HUD207" s="506" t="s">
        <v>1263</v>
      </c>
      <c r="HUE207" s="506" t="s">
        <v>1263</v>
      </c>
      <c r="HUF207" s="506" t="s">
        <v>1263</v>
      </c>
      <c r="HUG207" s="506" t="s">
        <v>1263</v>
      </c>
      <c r="HUH207" s="506" t="s">
        <v>1263</v>
      </c>
      <c r="HUI207" s="506" t="s">
        <v>1263</v>
      </c>
      <c r="HUJ207" s="506" t="s">
        <v>1263</v>
      </c>
      <c r="HUK207" s="506" t="s">
        <v>1263</v>
      </c>
      <c r="HUL207" s="506" t="s">
        <v>1263</v>
      </c>
      <c r="HUM207" s="506" t="s">
        <v>1263</v>
      </c>
      <c r="HUN207" s="506" t="s">
        <v>1263</v>
      </c>
      <c r="HUO207" s="506" t="s">
        <v>1263</v>
      </c>
      <c r="HUP207" s="506" t="s">
        <v>1263</v>
      </c>
      <c r="HUQ207" s="506" t="s">
        <v>1263</v>
      </c>
      <c r="HUR207" s="506" t="s">
        <v>1263</v>
      </c>
      <c r="HUS207" s="506" t="s">
        <v>1263</v>
      </c>
      <c r="HUT207" s="506" t="s">
        <v>1263</v>
      </c>
      <c r="HUU207" s="506" t="s">
        <v>1263</v>
      </c>
      <c r="HUV207" s="506" t="s">
        <v>1263</v>
      </c>
      <c r="HUW207" s="506" t="s">
        <v>1263</v>
      </c>
      <c r="HUX207" s="506" t="s">
        <v>1263</v>
      </c>
      <c r="HUY207" s="506" t="s">
        <v>1263</v>
      </c>
      <c r="HUZ207" s="506" t="s">
        <v>1263</v>
      </c>
      <c r="HVA207" s="506" t="s">
        <v>1263</v>
      </c>
      <c r="HVB207" s="506" t="s">
        <v>1263</v>
      </c>
      <c r="HVC207" s="506" t="s">
        <v>1263</v>
      </c>
      <c r="HVD207" s="506" t="s">
        <v>1263</v>
      </c>
      <c r="HVE207" s="506" t="s">
        <v>1263</v>
      </c>
      <c r="HVF207" s="506" t="s">
        <v>1263</v>
      </c>
      <c r="HVG207" s="506" t="s">
        <v>1263</v>
      </c>
      <c r="HVH207" s="506" t="s">
        <v>1263</v>
      </c>
      <c r="HVI207" s="506" t="s">
        <v>1263</v>
      </c>
      <c r="HVJ207" s="506" t="s">
        <v>1263</v>
      </c>
      <c r="HVK207" s="506" t="s">
        <v>1263</v>
      </c>
      <c r="HVL207" s="506" t="s">
        <v>1263</v>
      </c>
      <c r="HVM207" s="506" t="s">
        <v>1263</v>
      </c>
      <c r="HVN207" s="506" t="s">
        <v>1263</v>
      </c>
      <c r="HVO207" s="506" t="s">
        <v>1263</v>
      </c>
      <c r="HVP207" s="506" t="s">
        <v>1263</v>
      </c>
      <c r="HVQ207" s="506" t="s">
        <v>1263</v>
      </c>
      <c r="HVR207" s="506" t="s">
        <v>1263</v>
      </c>
      <c r="HVS207" s="506" t="s">
        <v>1263</v>
      </c>
      <c r="HVT207" s="506" t="s">
        <v>1263</v>
      </c>
      <c r="HVU207" s="506" t="s">
        <v>1263</v>
      </c>
      <c r="HVV207" s="506" t="s">
        <v>1263</v>
      </c>
      <c r="HVW207" s="506" t="s">
        <v>1263</v>
      </c>
      <c r="HVX207" s="506" t="s">
        <v>1263</v>
      </c>
      <c r="HVY207" s="506" t="s">
        <v>1263</v>
      </c>
      <c r="HVZ207" s="506" t="s">
        <v>1263</v>
      </c>
      <c r="HWA207" s="506" t="s">
        <v>1263</v>
      </c>
      <c r="HWB207" s="506" t="s">
        <v>1263</v>
      </c>
      <c r="HWC207" s="506" t="s">
        <v>1263</v>
      </c>
      <c r="HWD207" s="506" t="s">
        <v>1263</v>
      </c>
      <c r="HWE207" s="506" t="s">
        <v>1263</v>
      </c>
      <c r="HWF207" s="506" t="s">
        <v>1263</v>
      </c>
      <c r="HWG207" s="506" t="s">
        <v>1263</v>
      </c>
      <c r="HWH207" s="506" t="s">
        <v>1263</v>
      </c>
      <c r="HWI207" s="506" t="s">
        <v>1263</v>
      </c>
      <c r="HWJ207" s="506" t="s">
        <v>1263</v>
      </c>
      <c r="HWK207" s="506" t="s">
        <v>1263</v>
      </c>
      <c r="HWL207" s="506" t="s">
        <v>1263</v>
      </c>
      <c r="HWM207" s="506" t="s">
        <v>1263</v>
      </c>
      <c r="HWN207" s="506" t="s">
        <v>1263</v>
      </c>
      <c r="HWO207" s="506" t="s">
        <v>1263</v>
      </c>
      <c r="HWP207" s="506" t="s">
        <v>1263</v>
      </c>
      <c r="HWQ207" s="506" t="s">
        <v>1263</v>
      </c>
      <c r="HWR207" s="506" t="s">
        <v>1263</v>
      </c>
      <c r="HWS207" s="506" t="s">
        <v>1263</v>
      </c>
      <c r="HWT207" s="506" t="s">
        <v>1263</v>
      </c>
      <c r="HWU207" s="506" t="s">
        <v>1263</v>
      </c>
      <c r="HWV207" s="506" t="s">
        <v>1263</v>
      </c>
      <c r="HWW207" s="506" t="s">
        <v>1263</v>
      </c>
      <c r="HWX207" s="506" t="s">
        <v>1263</v>
      </c>
      <c r="HWY207" s="506" t="s">
        <v>1263</v>
      </c>
      <c r="HWZ207" s="506" t="s">
        <v>1263</v>
      </c>
      <c r="HXA207" s="506" t="s">
        <v>1263</v>
      </c>
      <c r="HXB207" s="506" t="s">
        <v>1263</v>
      </c>
      <c r="HXC207" s="506" t="s">
        <v>1263</v>
      </c>
      <c r="HXD207" s="506" t="s">
        <v>1263</v>
      </c>
      <c r="HXE207" s="506" t="s">
        <v>1263</v>
      </c>
      <c r="HXF207" s="506" t="s">
        <v>1263</v>
      </c>
      <c r="HXG207" s="506" t="s">
        <v>1263</v>
      </c>
      <c r="HXH207" s="506" t="s">
        <v>1263</v>
      </c>
      <c r="HXI207" s="506" t="s">
        <v>1263</v>
      </c>
      <c r="HXJ207" s="506" t="s">
        <v>1263</v>
      </c>
      <c r="HXK207" s="506" t="s">
        <v>1263</v>
      </c>
      <c r="HXL207" s="506" t="s">
        <v>1263</v>
      </c>
      <c r="HXM207" s="506" t="s">
        <v>1263</v>
      </c>
      <c r="HXN207" s="506" t="s">
        <v>1263</v>
      </c>
      <c r="HXO207" s="506" t="s">
        <v>1263</v>
      </c>
      <c r="HXP207" s="506" t="s">
        <v>1263</v>
      </c>
      <c r="HXQ207" s="506" t="s">
        <v>1263</v>
      </c>
      <c r="HXR207" s="506" t="s">
        <v>1263</v>
      </c>
      <c r="HXS207" s="506" t="s">
        <v>1263</v>
      </c>
      <c r="HXT207" s="506" t="s">
        <v>1263</v>
      </c>
      <c r="HXU207" s="506" t="s">
        <v>1263</v>
      </c>
      <c r="HXV207" s="506" t="s">
        <v>1263</v>
      </c>
      <c r="HXW207" s="506" t="s">
        <v>1263</v>
      </c>
      <c r="HXX207" s="506" t="s">
        <v>1263</v>
      </c>
      <c r="HXY207" s="506" t="s">
        <v>1263</v>
      </c>
      <c r="HXZ207" s="506" t="s">
        <v>1263</v>
      </c>
      <c r="HYA207" s="506" t="s">
        <v>1263</v>
      </c>
      <c r="HYB207" s="506" t="s">
        <v>1263</v>
      </c>
      <c r="HYC207" s="506" t="s">
        <v>1263</v>
      </c>
      <c r="HYD207" s="506" t="s">
        <v>1263</v>
      </c>
      <c r="HYE207" s="506" t="s">
        <v>1263</v>
      </c>
      <c r="HYF207" s="506" t="s">
        <v>1263</v>
      </c>
      <c r="HYG207" s="506" t="s">
        <v>1263</v>
      </c>
      <c r="HYH207" s="506" t="s">
        <v>1263</v>
      </c>
      <c r="HYI207" s="506" t="s">
        <v>1263</v>
      </c>
      <c r="HYJ207" s="506" t="s">
        <v>1263</v>
      </c>
      <c r="HYK207" s="506" t="s">
        <v>1263</v>
      </c>
      <c r="HYL207" s="506" t="s">
        <v>1263</v>
      </c>
      <c r="HYM207" s="506" t="s">
        <v>1263</v>
      </c>
      <c r="HYN207" s="506" t="s">
        <v>1263</v>
      </c>
      <c r="HYO207" s="506" t="s">
        <v>1263</v>
      </c>
      <c r="HYP207" s="506" t="s">
        <v>1263</v>
      </c>
      <c r="HYQ207" s="506" t="s">
        <v>1263</v>
      </c>
      <c r="HYR207" s="506" t="s">
        <v>1263</v>
      </c>
      <c r="HYS207" s="506" t="s">
        <v>1263</v>
      </c>
      <c r="HYT207" s="506" t="s">
        <v>1263</v>
      </c>
      <c r="HYU207" s="506" t="s">
        <v>1263</v>
      </c>
      <c r="HYV207" s="506" t="s">
        <v>1263</v>
      </c>
      <c r="HYW207" s="506" t="s">
        <v>1263</v>
      </c>
      <c r="HYX207" s="506" t="s">
        <v>1263</v>
      </c>
      <c r="HYY207" s="506" t="s">
        <v>1263</v>
      </c>
      <c r="HYZ207" s="506" t="s">
        <v>1263</v>
      </c>
      <c r="HZA207" s="506" t="s">
        <v>1263</v>
      </c>
      <c r="HZB207" s="506" t="s">
        <v>1263</v>
      </c>
      <c r="HZC207" s="506" t="s">
        <v>1263</v>
      </c>
      <c r="HZD207" s="506" t="s">
        <v>1263</v>
      </c>
      <c r="HZE207" s="506" t="s">
        <v>1263</v>
      </c>
      <c r="HZF207" s="506" t="s">
        <v>1263</v>
      </c>
      <c r="HZG207" s="506" t="s">
        <v>1263</v>
      </c>
      <c r="HZH207" s="506" t="s">
        <v>1263</v>
      </c>
      <c r="HZI207" s="506" t="s">
        <v>1263</v>
      </c>
      <c r="HZJ207" s="506" t="s">
        <v>1263</v>
      </c>
      <c r="HZK207" s="506" t="s">
        <v>1263</v>
      </c>
      <c r="HZL207" s="506" t="s">
        <v>1263</v>
      </c>
      <c r="HZM207" s="506" t="s">
        <v>1263</v>
      </c>
      <c r="HZN207" s="506" t="s">
        <v>1263</v>
      </c>
      <c r="HZO207" s="506" t="s">
        <v>1263</v>
      </c>
      <c r="HZP207" s="506" t="s">
        <v>1263</v>
      </c>
      <c r="HZQ207" s="506" t="s">
        <v>1263</v>
      </c>
      <c r="HZR207" s="506" t="s">
        <v>1263</v>
      </c>
      <c r="HZS207" s="506" t="s">
        <v>1263</v>
      </c>
      <c r="HZT207" s="506" t="s">
        <v>1263</v>
      </c>
      <c r="HZU207" s="506" t="s">
        <v>1263</v>
      </c>
      <c r="HZV207" s="506" t="s">
        <v>1263</v>
      </c>
      <c r="HZW207" s="506" t="s">
        <v>1263</v>
      </c>
      <c r="HZX207" s="506" t="s">
        <v>1263</v>
      </c>
      <c r="HZY207" s="506" t="s">
        <v>1263</v>
      </c>
      <c r="HZZ207" s="506" t="s">
        <v>1263</v>
      </c>
      <c r="IAA207" s="506" t="s">
        <v>1263</v>
      </c>
      <c r="IAB207" s="506" t="s">
        <v>1263</v>
      </c>
      <c r="IAC207" s="506" t="s">
        <v>1263</v>
      </c>
      <c r="IAD207" s="506" t="s">
        <v>1263</v>
      </c>
      <c r="IAE207" s="506" t="s">
        <v>1263</v>
      </c>
      <c r="IAF207" s="506" t="s">
        <v>1263</v>
      </c>
      <c r="IAG207" s="506" t="s">
        <v>1263</v>
      </c>
      <c r="IAH207" s="506" t="s">
        <v>1263</v>
      </c>
      <c r="IAI207" s="506" t="s">
        <v>1263</v>
      </c>
      <c r="IAJ207" s="506" t="s">
        <v>1263</v>
      </c>
      <c r="IAK207" s="506" t="s">
        <v>1263</v>
      </c>
      <c r="IAL207" s="506" t="s">
        <v>1263</v>
      </c>
      <c r="IAM207" s="506" t="s">
        <v>1263</v>
      </c>
      <c r="IAN207" s="506" t="s">
        <v>1263</v>
      </c>
      <c r="IAO207" s="506" t="s">
        <v>1263</v>
      </c>
      <c r="IAP207" s="506" t="s">
        <v>1263</v>
      </c>
      <c r="IAQ207" s="506" t="s">
        <v>1263</v>
      </c>
      <c r="IAR207" s="506" t="s">
        <v>1263</v>
      </c>
      <c r="IAS207" s="506" t="s">
        <v>1263</v>
      </c>
      <c r="IAT207" s="506" t="s">
        <v>1263</v>
      </c>
      <c r="IAU207" s="506" t="s">
        <v>1263</v>
      </c>
      <c r="IAV207" s="506" t="s">
        <v>1263</v>
      </c>
      <c r="IAW207" s="506" t="s">
        <v>1263</v>
      </c>
      <c r="IAX207" s="506" t="s">
        <v>1263</v>
      </c>
      <c r="IAY207" s="506" t="s">
        <v>1263</v>
      </c>
      <c r="IAZ207" s="506" t="s">
        <v>1263</v>
      </c>
      <c r="IBA207" s="506" t="s">
        <v>1263</v>
      </c>
      <c r="IBB207" s="506" t="s">
        <v>1263</v>
      </c>
      <c r="IBC207" s="506" t="s">
        <v>1263</v>
      </c>
      <c r="IBD207" s="506" t="s">
        <v>1263</v>
      </c>
      <c r="IBE207" s="506" t="s">
        <v>1263</v>
      </c>
      <c r="IBF207" s="506" t="s">
        <v>1263</v>
      </c>
      <c r="IBG207" s="506" t="s">
        <v>1263</v>
      </c>
      <c r="IBH207" s="506" t="s">
        <v>1263</v>
      </c>
      <c r="IBI207" s="506" t="s">
        <v>1263</v>
      </c>
      <c r="IBJ207" s="506" t="s">
        <v>1263</v>
      </c>
      <c r="IBK207" s="506" t="s">
        <v>1263</v>
      </c>
      <c r="IBL207" s="506" t="s">
        <v>1263</v>
      </c>
      <c r="IBM207" s="506" t="s">
        <v>1263</v>
      </c>
      <c r="IBN207" s="506" t="s">
        <v>1263</v>
      </c>
      <c r="IBO207" s="506" t="s">
        <v>1263</v>
      </c>
      <c r="IBP207" s="506" t="s">
        <v>1263</v>
      </c>
      <c r="IBQ207" s="506" t="s">
        <v>1263</v>
      </c>
      <c r="IBR207" s="506" t="s">
        <v>1263</v>
      </c>
      <c r="IBS207" s="506" t="s">
        <v>1263</v>
      </c>
      <c r="IBT207" s="506" t="s">
        <v>1263</v>
      </c>
      <c r="IBU207" s="506" t="s">
        <v>1263</v>
      </c>
      <c r="IBV207" s="506" t="s">
        <v>1263</v>
      </c>
      <c r="IBW207" s="506" t="s">
        <v>1263</v>
      </c>
      <c r="IBX207" s="506" t="s">
        <v>1263</v>
      </c>
      <c r="IBY207" s="506" t="s">
        <v>1263</v>
      </c>
      <c r="IBZ207" s="506" t="s">
        <v>1263</v>
      </c>
      <c r="ICA207" s="506" t="s">
        <v>1263</v>
      </c>
      <c r="ICB207" s="506" t="s">
        <v>1263</v>
      </c>
      <c r="ICC207" s="506" t="s">
        <v>1263</v>
      </c>
      <c r="ICD207" s="506" t="s">
        <v>1263</v>
      </c>
      <c r="ICE207" s="506" t="s">
        <v>1263</v>
      </c>
      <c r="ICF207" s="506" t="s">
        <v>1263</v>
      </c>
      <c r="ICG207" s="506" t="s">
        <v>1263</v>
      </c>
      <c r="ICH207" s="506" t="s">
        <v>1263</v>
      </c>
      <c r="ICI207" s="506" t="s">
        <v>1263</v>
      </c>
      <c r="ICJ207" s="506" t="s">
        <v>1263</v>
      </c>
      <c r="ICK207" s="506" t="s">
        <v>1263</v>
      </c>
      <c r="ICL207" s="506" t="s">
        <v>1263</v>
      </c>
      <c r="ICM207" s="506" t="s">
        <v>1263</v>
      </c>
      <c r="ICN207" s="506" t="s">
        <v>1263</v>
      </c>
      <c r="ICO207" s="506" t="s">
        <v>1263</v>
      </c>
      <c r="ICP207" s="506" t="s">
        <v>1263</v>
      </c>
      <c r="ICQ207" s="506" t="s">
        <v>1263</v>
      </c>
      <c r="ICR207" s="506" t="s">
        <v>1263</v>
      </c>
      <c r="ICS207" s="506" t="s">
        <v>1263</v>
      </c>
      <c r="ICT207" s="506" t="s">
        <v>1263</v>
      </c>
      <c r="ICU207" s="506" t="s">
        <v>1263</v>
      </c>
      <c r="ICV207" s="506" t="s">
        <v>1263</v>
      </c>
      <c r="ICW207" s="506" t="s">
        <v>1263</v>
      </c>
      <c r="ICX207" s="506" t="s">
        <v>1263</v>
      </c>
      <c r="ICY207" s="506" t="s">
        <v>1263</v>
      </c>
      <c r="ICZ207" s="506" t="s">
        <v>1263</v>
      </c>
      <c r="IDA207" s="506" t="s">
        <v>1263</v>
      </c>
      <c r="IDB207" s="506" t="s">
        <v>1263</v>
      </c>
      <c r="IDC207" s="506" t="s">
        <v>1263</v>
      </c>
      <c r="IDD207" s="506" t="s">
        <v>1263</v>
      </c>
      <c r="IDE207" s="506" t="s">
        <v>1263</v>
      </c>
      <c r="IDF207" s="506" t="s">
        <v>1263</v>
      </c>
      <c r="IDG207" s="506" t="s">
        <v>1263</v>
      </c>
      <c r="IDH207" s="506" t="s">
        <v>1263</v>
      </c>
      <c r="IDI207" s="506" t="s">
        <v>1263</v>
      </c>
      <c r="IDJ207" s="506" t="s">
        <v>1263</v>
      </c>
      <c r="IDK207" s="506" t="s">
        <v>1263</v>
      </c>
      <c r="IDL207" s="506" t="s">
        <v>1263</v>
      </c>
      <c r="IDM207" s="506" t="s">
        <v>1263</v>
      </c>
      <c r="IDN207" s="506" t="s">
        <v>1263</v>
      </c>
      <c r="IDO207" s="506" t="s">
        <v>1263</v>
      </c>
      <c r="IDP207" s="506" t="s">
        <v>1263</v>
      </c>
      <c r="IDQ207" s="506" t="s">
        <v>1263</v>
      </c>
      <c r="IDR207" s="506" t="s">
        <v>1263</v>
      </c>
      <c r="IDS207" s="506" t="s">
        <v>1263</v>
      </c>
      <c r="IDT207" s="506" t="s">
        <v>1263</v>
      </c>
      <c r="IDU207" s="506" t="s">
        <v>1263</v>
      </c>
      <c r="IDV207" s="506" t="s">
        <v>1263</v>
      </c>
      <c r="IDW207" s="506" t="s">
        <v>1263</v>
      </c>
      <c r="IDX207" s="506" t="s">
        <v>1263</v>
      </c>
      <c r="IDY207" s="506" t="s">
        <v>1263</v>
      </c>
      <c r="IDZ207" s="506" t="s">
        <v>1263</v>
      </c>
      <c r="IEA207" s="506" t="s">
        <v>1263</v>
      </c>
      <c r="IEB207" s="506" t="s">
        <v>1263</v>
      </c>
      <c r="IEC207" s="506" t="s">
        <v>1263</v>
      </c>
      <c r="IED207" s="506" t="s">
        <v>1263</v>
      </c>
      <c r="IEE207" s="506" t="s">
        <v>1263</v>
      </c>
      <c r="IEF207" s="506" t="s">
        <v>1263</v>
      </c>
      <c r="IEG207" s="506" t="s">
        <v>1263</v>
      </c>
      <c r="IEH207" s="506" t="s">
        <v>1263</v>
      </c>
      <c r="IEI207" s="506" t="s">
        <v>1263</v>
      </c>
      <c r="IEJ207" s="506" t="s">
        <v>1263</v>
      </c>
      <c r="IEK207" s="506" t="s">
        <v>1263</v>
      </c>
      <c r="IEL207" s="506" t="s">
        <v>1263</v>
      </c>
      <c r="IEM207" s="506" t="s">
        <v>1263</v>
      </c>
      <c r="IEN207" s="506" t="s">
        <v>1263</v>
      </c>
      <c r="IEO207" s="506" t="s">
        <v>1263</v>
      </c>
      <c r="IEP207" s="506" t="s">
        <v>1263</v>
      </c>
      <c r="IEQ207" s="506" t="s">
        <v>1263</v>
      </c>
      <c r="IER207" s="506" t="s">
        <v>1263</v>
      </c>
      <c r="IES207" s="506" t="s">
        <v>1263</v>
      </c>
      <c r="IET207" s="506" t="s">
        <v>1263</v>
      </c>
      <c r="IEU207" s="506" t="s">
        <v>1263</v>
      </c>
      <c r="IEV207" s="506" t="s">
        <v>1263</v>
      </c>
      <c r="IEW207" s="506" t="s">
        <v>1263</v>
      </c>
      <c r="IEX207" s="506" t="s">
        <v>1263</v>
      </c>
      <c r="IEY207" s="506" t="s">
        <v>1263</v>
      </c>
      <c r="IEZ207" s="506" t="s">
        <v>1263</v>
      </c>
      <c r="IFA207" s="506" t="s">
        <v>1263</v>
      </c>
      <c r="IFB207" s="506" t="s">
        <v>1263</v>
      </c>
      <c r="IFC207" s="506" t="s">
        <v>1263</v>
      </c>
      <c r="IFD207" s="506" t="s">
        <v>1263</v>
      </c>
      <c r="IFE207" s="506" t="s">
        <v>1263</v>
      </c>
      <c r="IFF207" s="506" t="s">
        <v>1263</v>
      </c>
      <c r="IFG207" s="506" t="s">
        <v>1263</v>
      </c>
      <c r="IFH207" s="506" t="s">
        <v>1263</v>
      </c>
      <c r="IFI207" s="506" t="s">
        <v>1263</v>
      </c>
      <c r="IFJ207" s="506" t="s">
        <v>1263</v>
      </c>
      <c r="IFK207" s="506" t="s">
        <v>1263</v>
      </c>
      <c r="IFL207" s="506" t="s">
        <v>1263</v>
      </c>
      <c r="IFM207" s="506" t="s">
        <v>1263</v>
      </c>
      <c r="IFN207" s="506" t="s">
        <v>1263</v>
      </c>
      <c r="IFO207" s="506" t="s">
        <v>1263</v>
      </c>
      <c r="IFP207" s="506" t="s">
        <v>1263</v>
      </c>
      <c r="IFQ207" s="506" t="s">
        <v>1263</v>
      </c>
      <c r="IFR207" s="506" t="s">
        <v>1263</v>
      </c>
      <c r="IFS207" s="506" t="s">
        <v>1263</v>
      </c>
      <c r="IFT207" s="506" t="s">
        <v>1263</v>
      </c>
      <c r="IFU207" s="506" t="s">
        <v>1263</v>
      </c>
      <c r="IFV207" s="506" t="s">
        <v>1263</v>
      </c>
      <c r="IFW207" s="506" t="s">
        <v>1263</v>
      </c>
      <c r="IFX207" s="506" t="s">
        <v>1263</v>
      </c>
      <c r="IFY207" s="506" t="s">
        <v>1263</v>
      </c>
      <c r="IFZ207" s="506" t="s">
        <v>1263</v>
      </c>
      <c r="IGA207" s="506" t="s">
        <v>1263</v>
      </c>
      <c r="IGB207" s="506" t="s">
        <v>1263</v>
      </c>
      <c r="IGC207" s="506" t="s">
        <v>1263</v>
      </c>
      <c r="IGD207" s="506" t="s">
        <v>1263</v>
      </c>
      <c r="IGE207" s="506" t="s">
        <v>1263</v>
      </c>
      <c r="IGF207" s="506" t="s">
        <v>1263</v>
      </c>
      <c r="IGG207" s="506" t="s">
        <v>1263</v>
      </c>
      <c r="IGH207" s="506" t="s">
        <v>1263</v>
      </c>
      <c r="IGI207" s="506" t="s">
        <v>1263</v>
      </c>
      <c r="IGJ207" s="506" t="s">
        <v>1263</v>
      </c>
      <c r="IGK207" s="506" t="s">
        <v>1263</v>
      </c>
      <c r="IGL207" s="506" t="s">
        <v>1263</v>
      </c>
      <c r="IGM207" s="506" t="s">
        <v>1263</v>
      </c>
      <c r="IGN207" s="506" t="s">
        <v>1263</v>
      </c>
      <c r="IGO207" s="506" t="s">
        <v>1263</v>
      </c>
      <c r="IGP207" s="506" t="s">
        <v>1263</v>
      </c>
      <c r="IGQ207" s="506" t="s">
        <v>1263</v>
      </c>
      <c r="IGR207" s="506" t="s">
        <v>1263</v>
      </c>
      <c r="IGS207" s="506" t="s">
        <v>1263</v>
      </c>
      <c r="IGT207" s="506" t="s">
        <v>1263</v>
      </c>
      <c r="IGU207" s="506" t="s">
        <v>1263</v>
      </c>
      <c r="IGV207" s="506" t="s">
        <v>1263</v>
      </c>
      <c r="IGW207" s="506" t="s">
        <v>1263</v>
      </c>
      <c r="IGX207" s="506" t="s">
        <v>1263</v>
      </c>
      <c r="IGY207" s="506" t="s">
        <v>1263</v>
      </c>
      <c r="IGZ207" s="506" t="s">
        <v>1263</v>
      </c>
      <c r="IHA207" s="506" t="s">
        <v>1263</v>
      </c>
      <c r="IHB207" s="506" t="s">
        <v>1263</v>
      </c>
      <c r="IHC207" s="506" t="s">
        <v>1263</v>
      </c>
      <c r="IHD207" s="506" t="s">
        <v>1263</v>
      </c>
      <c r="IHE207" s="506" t="s">
        <v>1263</v>
      </c>
      <c r="IHF207" s="506" t="s">
        <v>1263</v>
      </c>
      <c r="IHG207" s="506" t="s">
        <v>1263</v>
      </c>
      <c r="IHH207" s="506" t="s">
        <v>1263</v>
      </c>
      <c r="IHI207" s="506" t="s">
        <v>1263</v>
      </c>
      <c r="IHJ207" s="506" t="s">
        <v>1263</v>
      </c>
      <c r="IHK207" s="506" t="s">
        <v>1263</v>
      </c>
      <c r="IHL207" s="506" t="s">
        <v>1263</v>
      </c>
      <c r="IHM207" s="506" t="s">
        <v>1263</v>
      </c>
      <c r="IHN207" s="506" t="s">
        <v>1263</v>
      </c>
      <c r="IHO207" s="506" t="s">
        <v>1263</v>
      </c>
      <c r="IHP207" s="506" t="s">
        <v>1263</v>
      </c>
      <c r="IHQ207" s="506" t="s">
        <v>1263</v>
      </c>
      <c r="IHR207" s="506" t="s">
        <v>1263</v>
      </c>
      <c r="IHS207" s="506" t="s">
        <v>1263</v>
      </c>
      <c r="IHT207" s="506" t="s">
        <v>1263</v>
      </c>
      <c r="IHU207" s="506" t="s">
        <v>1263</v>
      </c>
      <c r="IHV207" s="506" t="s">
        <v>1263</v>
      </c>
      <c r="IHW207" s="506" t="s">
        <v>1263</v>
      </c>
      <c r="IHX207" s="506" t="s">
        <v>1263</v>
      </c>
      <c r="IHY207" s="506" t="s">
        <v>1263</v>
      </c>
      <c r="IHZ207" s="506" t="s">
        <v>1263</v>
      </c>
      <c r="IIA207" s="506" t="s">
        <v>1263</v>
      </c>
      <c r="IIB207" s="506" t="s">
        <v>1263</v>
      </c>
      <c r="IIC207" s="506" t="s">
        <v>1263</v>
      </c>
      <c r="IID207" s="506" t="s">
        <v>1263</v>
      </c>
      <c r="IIE207" s="506" t="s">
        <v>1263</v>
      </c>
      <c r="IIF207" s="506" t="s">
        <v>1263</v>
      </c>
      <c r="IIG207" s="506" t="s">
        <v>1263</v>
      </c>
      <c r="IIH207" s="506" t="s">
        <v>1263</v>
      </c>
      <c r="III207" s="506" t="s">
        <v>1263</v>
      </c>
      <c r="IIJ207" s="506" t="s">
        <v>1263</v>
      </c>
      <c r="IIK207" s="506" t="s">
        <v>1263</v>
      </c>
      <c r="IIL207" s="506" t="s">
        <v>1263</v>
      </c>
      <c r="IIM207" s="506" t="s">
        <v>1263</v>
      </c>
      <c r="IIN207" s="506" t="s">
        <v>1263</v>
      </c>
      <c r="IIO207" s="506" t="s">
        <v>1263</v>
      </c>
      <c r="IIP207" s="506" t="s">
        <v>1263</v>
      </c>
      <c r="IIQ207" s="506" t="s">
        <v>1263</v>
      </c>
      <c r="IIR207" s="506" t="s">
        <v>1263</v>
      </c>
      <c r="IIS207" s="506" t="s">
        <v>1263</v>
      </c>
      <c r="IIT207" s="506" t="s">
        <v>1263</v>
      </c>
      <c r="IIU207" s="506" t="s">
        <v>1263</v>
      </c>
      <c r="IIV207" s="506" t="s">
        <v>1263</v>
      </c>
      <c r="IIW207" s="506" t="s">
        <v>1263</v>
      </c>
      <c r="IIX207" s="506" t="s">
        <v>1263</v>
      </c>
      <c r="IIY207" s="506" t="s">
        <v>1263</v>
      </c>
      <c r="IIZ207" s="506" t="s">
        <v>1263</v>
      </c>
      <c r="IJA207" s="506" t="s">
        <v>1263</v>
      </c>
      <c r="IJB207" s="506" t="s">
        <v>1263</v>
      </c>
      <c r="IJC207" s="506" t="s">
        <v>1263</v>
      </c>
      <c r="IJD207" s="506" t="s">
        <v>1263</v>
      </c>
      <c r="IJE207" s="506" t="s">
        <v>1263</v>
      </c>
      <c r="IJF207" s="506" t="s">
        <v>1263</v>
      </c>
      <c r="IJG207" s="506" t="s">
        <v>1263</v>
      </c>
      <c r="IJH207" s="506" t="s">
        <v>1263</v>
      </c>
      <c r="IJI207" s="506" t="s">
        <v>1263</v>
      </c>
      <c r="IJJ207" s="506" t="s">
        <v>1263</v>
      </c>
      <c r="IJK207" s="506" t="s">
        <v>1263</v>
      </c>
      <c r="IJL207" s="506" t="s">
        <v>1263</v>
      </c>
      <c r="IJM207" s="506" t="s">
        <v>1263</v>
      </c>
      <c r="IJN207" s="506" t="s">
        <v>1263</v>
      </c>
      <c r="IJO207" s="506" t="s">
        <v>1263</v>
      </c>
      <c r="IJP207" s="506" t="s">
        <v>1263</v>
      </c>
      <c r="IJQ207" s="506" t="s">
        <v>1263</v>
      </c>
      <c r="IJR207" s="506" t="s">
        <v>1263</v>
      </c>
      <c r="IJS207" s="506" t="s">
        <v>1263</v>
      </c>
      <c r="IJT207" s="506" t="s">
        <v>1263</v>
      </c>
      <c r="IJU207" s="506" t="s">
        <v>1263</v>
      </c>
      <c r="IJV207" s="506" t="s">
        <v>1263</v>
      </c>
      <c r="IJW207" s="506" t="s">
        <v>1263</v>
      </c>
      <c r="IJX207" s="506" t="s">
        <v>1263</v>
      </c>
      <c r="IJY207" s="506" t="s">
        <v>1263</v>
      </c>
      <c r="IJZ207" s="506" t="s">
        <v>1263</v>
      </c>
      <c r="IKA207" s="506" t="s">
        <v>1263</v>
      </c>
      <c r="IKB207" s="506" t="s">
        <v>1263</v>
      </c>
      <c r="IKC207" s="506" t="s">
        <v>1263</v>
      </c>
      <c r="IKD207" s="506" t="s">
        <v>1263</v>
      </c>
      <c r="IKE207" s="506" t="s">
        <v>1263</v>
      </c>
      <c r="IKF207" s="506" t="s">
        <v>1263</v>
      </c>
      <c r="IKG207" s="506" t="s">
        <v>1263</v>
      </c>
      <c r="IKH207" s="506" t="s">
        <v>1263</v>
      </c>
      <c r="IKI207" s="506" t="s">
        <v>1263</v>
      </c>
      <c r="IKJ207" s="506" t="s">
        <v>1263</v>
      </c>
      <c r="IKK207" s="506" t="s">
        <v>1263</v>
      </c>
      <c r="IKL207" s="506" t="s">
        <v>1263</v>
      </c>
      <c r="IKM207" s="506" t="s">
        <v>1263</v>
      </c>
      <c r="IKN207" s="506" t="s">
        <v>1263</v>
      </c>
      <c r="IKO207" s="506" t="s">
        <v>1263</v>
      </c>
      <c r="IKP207" s="506" t="s">
        <v>1263</v>
      </c>
      <c r="IKQ207" s="506" t="s">
        <v>1263</v>
      </c>
      <c r="IKR207" s="506" t="s">
        <v>1263</v>
      </c>
      <c r="IKS207" s="506" t="s">
        <v>1263</v>
      </c>
      <c r="IKT207" s="506" t="s">
        <v>1263</v>
      </c>
      <c r="IKU207" s="506" t="s">
        <v>1263</v>
      </c>
      <c r="IKV207" s="506" t="s">
        <v>1263</v>
      </c>
      <c r="IKW207" s="506" t="s">
        <v>1263</v>
      </c>
      <c r="IKX207" s="506" t="s">
        <v>1263</v>
      </c>
      <c r="IKY207" s="506" t="s">
        <v>1263</v>
      </c>
      <c r="IKZ207" s="506" t="s">
        <v>1263</v>
      </c>
      <c r="ILA207" s="506" t="s">
        <v>1263</v>
      </c>
      <c r="ILB207" s="506" t="s">
        <v>1263</v>
      </c>
      <c r="ILC207" s="506" t="s">
        <v>1263</v>
      </c>
      <c r="ILD207" s="506" t="s">
        <v>1263</v>
      </c>
      <c r="ILE207" s="506" t="s">
        <v>1263</v>
      </c>
      <c r="ILF207" s="506" t="s">
        <v>1263</v>
      </c>
      <c r="ILG207" s="506" t="s">
        <v>1263</v>
      </c>
      <c r="ILH207" s="506" t="s">
        <v>1263</v>
      </c>
      <c r="ILI207" s="506" t="s">
        <v>1263</v>
      </c>
      <c r="ILJ207" s="506" t="s">
        <v>1263</v>
      </c>
      <c r="ILK207" s="506" t="s">
        <v>1263</v>
      </c>
      <c r="ILL207" s="506" t="s">
        <v>1263</v>
      </c>
      <c r="ILM207" s="506" t="s">
        <v>1263</v>
      </c>
      <c r="ILN207" s="506" t="s">
        <v>1263</v>
      </c>
      <c r="ILO207" s="506" t="s">
        <v>1263</v>
      </c>
      <c r="ILP207" s="506" t="s">
        <v>1263</v>
      </c>
      <c r="ILQ207" s="506" t="s">
        <v>1263</v>
      </c>
      <c r="ILR207" s="506" t="s">
        <v>1263</v>
      </c>
      <c r="ILS207" s="506" t="s">
        <v>1263</v>
      </c>
      <c r="ILT207" s="506" t="s">
        <v>1263</v>
      </c>
      <c r="ILU207" s="506" t="s">
        <v>1263</v>
      </c>
      <c r="ILV207" s="506" t="s">
        <v>1263</v>
      </c>
      <c r="ILW207" s="506" t="s">
        <v>1263</v>
      </c>
      <c r="ILX207" s="506" t="s">
        <v>1263</v>
      </c>
      <c r="ILY207" s="506" t="s">
        <v>1263</v>
      </c>
      <c r="ILZ207" s="506" t="s">
        <v>1263</v>
      </c>
      <c r="IMA207" s="506" t="s">
        <v>1263</v>
      </c>
      <c r="IMB207" s="506" t="s">
        <v>1263</v>
      </c>
      <c r="IMC207" s="506" t="s">
        <v>1263</v>
      </c>
      <c r="IMD207" s="506" t="s">
        <v>1263</v>
      </c>
      <c r="IME207" s="506" t="s">
        <v>1263</v>
      </c>
      <c r="IMF207" s="506" t="s">
        <v>1263</v>
      </c>
      <c r="IMG207" s="506" t="s">
        <v>1263</v>
      </c>
      <c r="IMH207" s="506" t="s">
        <v>1263</v>
      </c>
      <c r="IMI207" s="506" t="s">
        <v>1263</v>
      </c>
      <c r="IMJ207" s="506" t="s">
        <v>1263</v>
      </c>
      <c r="IMK207" s="506" t="s">
        <v>1263</v>
      </c>
      <c r="IML207" s="506" t="s">
        <v>1263</v>
      </c>
      <c r="IMM207" s="506" t="s">
        <v>1263</v>
      </c>
      <c r="IMN207" s="506" t="s">
        <v>1263</v>
      </c>
      <c r="IMO207" s="506" t="s">
        <v>1263</v>
      </c>
      <c r="IMP207" s="506" t="s">
        <v>1263</v>
      </c>
      <c r="IMQ207" s="506" t="s">
        <v>1263</v>
      </c>
      <c r="IMR207" s="506" t="s">
        <v>1263</v>
      </c>
      <c r="IMS207" s="506" t="s">
        <v>1263</v>
      </c>
      <c r="IMT207" s="506" t="s">
        <v>1263</v>
      </c>
      <c r="IMU207" s="506" t="s">
        <v>1263</v>
      </c>
      <c r="IMV207" s="506" t="s">
        <v>1263</v>
      </c>
      <c r="IMW207" s="506" t="s">
        <v>1263</v>
      </c>
      <c r="IMX207" s="506" t="s">
        <v>1263</v>
      </c>
      <c r="IMY207" s="506" t="s">
        <v>1263</v>
      </c>
      <c r="IMZ207" s="506" t="s">
        <v>1263</v>
      </c>
      <c r="INA207" s="506" t="s">
        <v>1263</v>
      </c>
      <c r="INB207" s="506" t="s">
        <v>1263</v>
      </c>
      <c r="INC207" s="506" t="s">
        <v>1263</v>
      </c>
      <c r="IND207" s="506" t="s">
        <v>1263</v>
      </c>
      <c r="INE207" s="506" t="s">
        <v>1263</v>
      </c>
      <c r="INF207" s="506" t="s">
        <v>1263</v>
      </c>
      <c r="ING207" s="506" t="s">
        <v>1263</v>
      </c>
      <c r="INH207" s="506" t="s">
        <v>1263</v>
      </c>
      <c r="INI207" s="506" t="s">
        <v>1263</v>
      </c>
      <c r="INJ207" s="506" t="s">
        <v>1263</v>
      </c>
      <c r="INK207" s="506" t="s">
        <v>1263</v>
      </c>
      <c r="INL207" s="506" t="s">
        <v>1263</v>
      </c>
      <c r="INM207" s="506" t="s">
        <v>1263</v>
      </c>
      <c r="INN207" s="506" t="s">
        <v>1263</v>
      </c>
      <c r="INO207" s="506" t="s">
        <v>1263</v>
      </c>
      <c r="INP207" s="506" t="s">
        <v>1263</v>
      </c>
      <c r="INQ207" s="506" t="s">
        <v>1263</v>
      </c>
      <c r="INR207" s="506" t="s">
        <v>1263</v>
      </c>
      <c r="INS207" s="506" t="s">
        <v>1263</v>
      </c>
      <c r="INT207" s="506" t="s">
        <v>1263</v>
      </c>
      <c r="INU207" s="506" t="s">
        <v>1263</v>
      </c>
      <c r="INV207" s="506" t="s">
        <v>1263</v>
      </c>
      <c r="INW207" s="506" t="s">
        <v>1263</v>
      </c>
      <c r="INX207" s="506" t="s">
        <v>1263</v>
      </c>
      <c r="INY207" s="506" t="s">
        <v>1263</v>
      </c>
      <c r="INZ207" s="506" t="s">
        <v>1263</v>
      </c>
      <c r="IOA207" s="506" t="s">
        <v>1263</v>
      </c>
      <c r="IOB207" s="506" t="s">
        <v>1263</v>
      </c>
      <c r="IOC207" s="506" t="s">
        <v>1263</v>
      </c>
      <c r="IOD207" s="506" t="s">
        <v>1263</v>
      </c>
      <c r="IOE207" s="506" t="s">
        <v>1263</v>
      </c>
      <c r="IOF207" s="506" t="s">
        <v>1263</v>
      </c>
      <c r="IOG207" s="506" t="s">
        <v>1263</v>
      </c>
      <c r="IOH207" s="506" t="s">
        <v>1263</v>
      </c>
      <c r="IOI207" s="506" t="s">
        <v>1263</v>
      </c>
      <c r="IOJ207" s="506" t="s">
        <v>1263</v>
      </c>
      <c r="IOK207" s="506" t="s">
        <v>1263</v>
      </c>
      <c r="IOL207" s="506" t="s">
        <v>1263</v>
      </c>
      <c r="IOM207" s="506" t="s">
        <v>1263</v>
      </c>
      <c r="ION207" s="506" t="s">
        <v>1263</v>
      </c>
      <c r="IOO207" s="506" t="s">
        <v>1263</v>
      </c>
      <c r="IOP207" s="506" t="s">
        <v>1263</v>
      </c>
      <c r="IOQ207" s="506" t="s">
        <v>1263</v>
      </c>
      <c r="IOR207" s="506" t="s">
        <v>1263</v>
      </c>
      <c r="IOS207" s="506" t="s">
        <v>1263</v>
      </c>
      <c r="IOT207" s="506" t="s">
        <v>1263</v>
      </c>
      <c r="IOU207" s="506" t="s">
        <v>1263</v>
      </c>
      <c r="IOV207" s="506" t="s">
        <v>1263</v>
      </c>
      <c r="IOW207" s="506" t="s">
        <v>1263</v>
      </c>
      <c r="IOX207" s="506" t="s">
        <v>1263</v>
      </c>
      <c r="IOY207" s="506" t="s">
        <v>1263</v>
      </c>
      <c r="IOZ207" s="506" t="s">
        <v>1263</v>
      </c>
      <c r="IPA207" s="506" t="s">
        <v>1263</v>
      </c>
      <c r="IPB207" s="506" t="s">
        <v>1263</v>
      </c>
      <c r="IPC207" s="506" t="s">
        <v>1263</v>
      </c>
      <c r="IPD207" s="506" t="s">
        <v>1263</v>
      </c>
      <c r="IPE207" s="506" t="s">
        <v>1263</v>
      </c>
      <c r="IPF207" s="506" t="s">
        <v>1263</v>
      </c>
      <c r="IPG207" s="506" t="s">
        <v>1263</v>
      </c>
      <c r="IPH207" s="506" t="s">
        <v>1263</v>
      </c>
      <c r="IPI207" s="506" t="s">
        <v>1263</v>
      </c>
      <c r="IPJ207" s="506" t="s">
        <v>1263</v>
      </c>
      <c r="IPK207" s="506" t="s">
        <v>1263</v>
      </c>
      <c r="IPL207" s="506" t="s">
        <v>1263</v>
      </c>
      <c r="IPM207" s="506" t="s">
        <v>1263</v>
      </c>
      <c r="IPN207" s="506" t="s">
        <v>1263</v>
      </c>
      <c r="IPO207" s="506" t="s">
        <v>1263</v>
      </c>
      <c r="IPP207" s="506" t="s">
        <v>1263</v>
      </c>
      <c r="IPQ207" s="506" t="s">
        <v>1263</v>
      </c>
      <c r="IPR207" s="506" t="s">
        <v>1263</v>
      </c>
      <c r="IPS207" s="506" t="s">
        <v>1263</v>
      </c>
      <c r="IPT207" s="506" t="s">
        <v>1263</v>
      </c>
      <c r="IPU207" s="506" t="s">
        <v>1263</v>
      </c>
      <c r="IPV207" s="506" t="s">
        <v>1263</v>
      </c>
      <c r="IPW207" s="506" t="s">
        <v>1263</v>
      </c>
      <c r="IPX207" s="506" t="s">
        <v>1263</v>
      </c>
      <c r="IPY207" s="506" t="s">
        <v>1263</v>
      </c>
      <c r="IPZ207" s="506" t="s">
        <v>1263</v>
      </c>
      <c r="IQA207" s="506" t="s">
        <v>1263</v>
      </c>
      <c r="IQB207" s="506" t="s">
        <v>1263</v>
      </c>
      <c r="IQC207" s="506" t="s">
        <v>1263</v>
      </c>
      <c r="IQD207" s="506" t="s">
        <v>1263</v>
      </c>
      <c r="IQE207" s="506" t="s">
        <v>1263</v>
      </c>
      <c r="IQF207" s="506" t="s">
        <v>1263</v>
      </c>
      <c r="IQG207" s="506" t="s">
        <v>1263</v>
      </c>
      <c r="IQH207" s="506" t="s">
        <v>1263</v>
      </c>
      <c r="IQI207" s="506" t="s">
        <v>1263</v>
      </c>
      <c r="IQJ207" s="506" t="s">
        <v>1263</v>
      </c>
      <c r="IQK207" s="506" t="s">
        <v>1263</v>
      </c>
      <c r="IQL207" s="506" t="s">
        <v>1263</v>
      </c>
      <c r="IQM207" s="506" t="s">
        <v>1263</v>
      </c>
      <c r="IQN207" s="506" t="s">
        <v>1263</v>
      </c>
      <c r="IQO207" s="506" t="s">
        <v>1263</v>
      </c>
      <c r="IQP207" s="506" t="s">
        <v>1263</v>
      </c>
      <c r="IQQ207" s="506" t="s">
        <v>1263</v>
      </c>
      <c r="IQR207" s="506" t="s">
        <v>1263</v>
      </c>
      <c r="IQS207" s="506" t="s">
        <v>1263</v>
      </c>
      <c r="IQT207" s="506" t="s">
        <v>1263</v>
      </c>
      <c r="IQU207" s="506" t="s">
        <v>1263</v>
      </c>
      <c r="IQV207" s="506" t="s">
        <v>1263</v>
      </c>
      <c r="IQW207" s="506" t="s">
        <v>1263</v>
      </c>
      <c r="IQX207" s="506" t="s">
        <v>1263</v>
      </c>
      <c r="IQY207" s="506" t="s">
        <v>1263</v>
      </c>
      <c r="IQZ207" s="506" t="s">
        <v>1263</v>
      </c>
      <c r="IRA207" s="506" t="s">
        <v>1263</v>
      </c>
      <c r="IRB207" s="506" t="s">
        <v>1263</v>
      </c>
      <c r="IRC207" s="506" t="s">
        <v>1263</v>
      </c>
      <c r="IRD207" s="506" t="s">
        <v>1263</v>
      </c>
      <c r="IRE207" s="506" t="s">
        <v>1263</v>
      </c>
      <c r="IRF207" s="506" t="s">
        <v>1263</v>
      </c>
      <c r="IRG207" s="506" t="s">
        <v>1263</v>
      </c>
      <c r="IRH207" s="506" t="s">
        <v>1263</v>
      </c>
      <c r="IRI207" s="506" t="s">
        <v>1263</v>
      </c>
      <c r="IRJ207" s="506" t="s">
        <v>1263</v>
      </c>
      <c r="IRK207" s="506" t="s">
        <v>1263</v>
      </c>
      <c r="IRL207" s="506" t="s">
        <v>1263</v>
      </c>
      <c r="IRM207" s="506" t="s">
        <v>1263</v>
      </c>
      <c r="IRN207" s="506" t="s">
        <v>1263</v>
      </c>
      <c r="IRO207" s="506" t="s">
        <v>1263</v>
      </c>
      <c r="IRP207" s="506" t="s">
        <v>1263</v>
      </c>
      <c r="IRQ207" s="506" t="s">
        <v>1263</v>
      </c>
      <c r="IRR207" s="506" t="s">
        <v>1263</v>
      </c>
      <c r="IRS207" s="506" t="s">
        <v>1263</v>
      </c>
      <c r="IRT207" s="506" t="s">
        <v>1263</v>
      </c>
      <c r="IRU207" s="506" t="s">
        <v>1263</v>
      </c>
      <c r="IRV207" s="506" t="s">
        <v>1263</v>
      </c>
      <c r="IRW207" s="506" t="s">
        <v>1263</v>
      </c>
      <c r="IRX207" s="506" t="s">
        <v>1263</v>
      </c>
      <c r="IRY207" s="506" t="s">
        <v>1263</v>
      </c>
      <c r="IRZ207" s="506" t="s">
        <v>1263</v>
      </c>
      <c r="ISA207" s="506" t="s">
        <v>1263</v>
      </c>
      <c r="ISB207" s="506" t="s">
        <v>1263</v>
      </c>
      <c r="ISC207" s="506" t="s">
        <v>1263</v>
      </c>
      <c r="ISD207" s="506" t="s">
        <v>1263</v>
      </c>
      <c r="ISE207" s="506" t="s">
        <v>1263</v>
      </c>
      <c r="ISF207" s="506" t="s">
        <v>1263</v>
      </c>
      <c r="ISG207" s="506" t="s">
        <v>1263</v>
      </c>
      <c r="ISH207" s="506" t="s">
        <v>1263</v>
      </c>
      <c r="ISI207" s="506" t="s">
        <v>1263</v>
      </c>
      <c r="ISJ207" s="506" t="s">
        <v>1263</v>
      </c>
      <c r="ISK207" s="506" t="s">
        <v>1263</v>
      </c>
      <c r="ISL207" s="506" t="s">
        <v>1263</v>
      </c>
      <c r="ISM207" s="506" t="s">
        <v>1263</v>
      </c>
      <c r="ISN207" s="506" t="s">
        <v>1263</v>
      </c>
      <c r="ISO207" s="506" t="s">
        <v>1263</v>
      </c>
      <c r="ISP207" s="506" t="s">
        <v>1263</v>
      </c>
      <c r="ISQ207" s="506" t="s">
        <v>1263</v>
      </c>
      <c r="ISR207" s="506" t="s">
        <v>1263</v>
      </c>
      <c r="ISS207" s="506" t="s">
        <v>1263</v>
      </c>
      <c r="IST207" s="506" t="s">
        <v>1263</v>
      </c>
      <c r="ISU207" s="506" t="s">
        <v>1263</v>
      </c>
      <c r="ISV207" s="506" t="s">
        <v>1263</v>
      </c>
      <c r="ISW207" s="506" t="s">
        <v>1263</v>
      </c>
      <c r="ISX207" s="506" t="s">
        <v>1263</v>
      </c>
      <c r="ISY207" s="506" t="s">
        <v>1263</v>
      </c>
      <c r="ISZ207" s="506" t="s">
        <v>1263</v>
      </c>
      <c r="ITA207" s="506" t="s">
        <v>1263</v>
      </c>
      <c r="ITB207" s="506" t="s">
        <v>1263</v>
      </c>
      <c r="ITC207" s="506" t="s">
        <v>1263</v>
      </c>
      <c r="ITD207" s="506" t="s">
        <v>1263</v>
      </c>
      <c r="ITE207" s="506" t="s">
        <v>1263</v>
      </c>
      <c r="ITF207" s="506" t="s">
        <v>1263</v>
      </c>
      <c r="ITG207" s="506" t="s">
        <v>1263</v>
      </c>
      <c r="ITH207" s="506" t="s">
        <v>1263</v>
      </c>
      <c r="ITI207" s="506" t="s">
        <v>1263</v>
      </c>
      <c r="ITJ207" s="506" t="s">
        <v>1263</v>
      </c>
      <c r="ITK207" s="506" t="s">
        <v>1263</v>
      </c>
      <c r="ITL207" s="506" t="s">
        <v>1263</v>
      </c>
      <c r="ITM207" s="506" t="s">
        <v>1263</v>
      </c>
      <c r="ITN207" s="506" t="s">
        <v>1263</v>
      </c>
      <c r="ITO207" s="506" t="s">
        <v>1263</v>
      </c>
      <c r="ITP207" s="506" t="s">
        <v>1263</v>
      </c>
      <c r="ITQ207" s="506" t="s">
        <v>1263</v>
      </c>
      <c r="ITR207" s="506" t="s">
        <v>1263</v>
      </c>
      <c r="ITS207" s="506" t="s">
        <v>1263</v>
      </c>
      <c r="ITT207" s="506" t="s">
        <v>1263</v>
      </c>
      <c r="ITU207" s="506" t="s">
        <v>1263</v>
      </c>
      <c r="ITV207" s="506" t="s">
        <v>1263</v>
      </c>
      <c r="ITW207" s="506" t="s">
        <v>1263</v>
      </c>
      <c r="ITX207" s="506" t="s">
        <v>1263</v>
      </c>
      <c r="ITY207" s="506" t="s">
        <v>1263</v>
      </c>
      <c r="ITZ207" s="506" t="s">
        <v>1263</v>
      </c>
      <c r="IUA207" s="506" t="s">
        <v>1263</v>
      </c>
      <c r="IUB207" s="506" t="s">
        <v>1263</v>
      </c>
      <c r="IUC207" s="506" t="s">
        <v>1263</v>
      </c>
      <c r="IUD207" s="506" t="s">
        <v>1263</v>
      </c>
      <c r="IUE207" s="506" t="s">
        <v>1263</v>
      </c>
      <c r="IUF207" s="506" t="s">
        <v>1263</v>
      </c>
      <c r="IUG207" s="506" t="s">
        <v>1263</v>
      </c>
      <c r="IUH207" s="506" t="s">
        <v>1263</v>
      </c>
      <c r="IUI207" s="506" t="s">
        <v>1263</v>
      </c>
      <c r="IUJ207" s="506" t="s">
        <v>1263</v>
      </c>
      <c r="IUK207" s="506" t="s">
        <v>1263</v>
      </c>
      <c r="IUL207" s="506" t="s">
        <v>1263</v>
      </c>
      <c r="IUM207" s="506" t="s">
        <v>1263</v>
      </c>
      <c r="IUN207" s="506" t="s">
        <v>1263</v>
      </c>
      <c r="IUO207" s="506" t="s">
        <v>1263</v>
      </c>
      <c r="IUP207" s="506" t="s">
        <v>1263</v>
      </c>
      <c r="IUQ207" s="506" t="s">
        <v>1263</v>
      </c>
      <c r="IUR207" s="506" t="s">
        <v>1263</v>
      </c>
      <c r="IUS207" s="506" t="s">
        <v>1263</v>
      </c>
      <c r="IUT207" s="506" t="s">
        <v>1263</v>
      </c>
      <c r="IUU207" s="506" t="s">
        <v>1263</v>
      </c>
      <c r="IUV207" s="506" t="s">
        <v>1263</v>
      </c>
      <c r="IUW207" s="506" t="s">
        <v>1263</v>
      </c>
      <c r="IUX207" s="506" t="s">
        <v>1263</v>
      </c>
      <c r="IUY207" s="506" t="s">
        <v>1263</v>
      </c>
      <c r="IUZ207" s="506" t="s">
        <v>1263</v>
      </c>
      <c r="IVA207" s="506" t="s">
        <v>1263</v>
      </c>
      <c r="IVB207" s="506" t="s">
        <v>1263</v>
      </c>
      <c r="IVC207" s="506" t="s">
        <v>1263</v>
      </c>
      <c r="IVD207" s="506" t="s">
        <v>1263</v>
      </c>
      <c r="IVE207" s="506" t="s">
        <v>1263</v>
      </c>
      <c r="IVF207" s="506" t="s">
        <v>1263</v>
      </c>
      <c r="IVG207" s="506" t="s">
        <v>1263</v>
      </c>
      <c r="IVH207" s="506" t="s">
        <v>1263</v>
      </c>
      <c r="IVI207" s="506" t="s">
        <v>1263</v>
      </c>
      <c r="IVJ207" s="506" t="s">
        <v>1263</v>
      </c>
      <c r="IVK207" s="506" t="s">
        <v>1263</v>
      </c>
      <c r="IVL207" s="506" t="s">
        <v>1263</v>
      </c>
      <c r="IVM207" s="506" t="s">
        <v>1263</v>
      </c>
      <c r="IVN207" s="506" t="s">
        <v>1263</v>
      </c>
      <c r="IVO207" s="506" t="s">
        <v>1263</v>
      </c>
      <c r="IVP207" s="506" t="s">
        <v>1263</v>
      </c>
      <c r="IVQ207" s="506" t="s">
        <v>1263</v>
      </c>
      <c r="IVR207" s="506" t="s">
        <v>1263</v>
      </c>
      <c r="IVS207" s="506" t="s">
        <v>1263</v>
      </c>
      <c r="IVT207" s="506" t="s">
        <v>1263</v>
      </c>
      <c r="IVU207" s="506" t="s">
        <v>1263</v>
      </c>
      <c r="IVV207" s="506" t="s">
        <v>1263</v>
      </c>
      <c r="IVW207" s="506" t="s">
        <v>1263</v>
      </c>
      <c r="IVX207" s="506" t="s">
        <v>1263</v>
      </c>
      <c r="IVY207" s="506" t="s">
        <v>1263</v>
      </c>
      <c r="IVZ207" s="506" t="s">
        <v>1263</v>
      </c>
      <c r="IWA207" s="506" t="s">
        <v>1263</v>
      </c>
      <c r="IWB207" s="506" t="s">
        <v>1263</v>
      </c>
      <c r="IWC207" s="506" t="s">
        <v>1263</v>
      </c>
      <c r="IWD207" s="506" t="s">
        <v>1263</v>
      </c>
      <c r="IWE207" s="506" t="s">
        <v>1263</v>
      </c>
      <c r="IWF207" s="506" t="s">
        <v>1263</v>
      </c>
      <c r="IWG207" s="506" t="s">
        <v>1263</v>
      </c>
      <c r="IWH207" s="506" t="s">
        <v>1263</v>
      </c>
      <c r="IWI207" s="506" t="s">
        <v>1263</v>
      </c>
      <c r="IWJ207" s="506" t="s">
        <v>1263</v>
      </c>
      <c r="IWK207" s="506" t="s">
        <v>1263</v>
      </c>
      <c r="IWL207" s="506" t="s">
        <v>1263</v>
      </c>
      <c r="IWM207" s="506" t="s">
        <v>1263</v>
      </c>
      <c r="IWN207" s="506" t="s">
        <v>1263</v>
      </c>
      <c r="IWO207" s="506" t="s">
        <v>1263</v>
      </c>
      <c r="IWP207" s="506" t="s">
        <v>1263</v>
      </c>
      <c r="IWQ207" s="506" t="s">
        <v>1263</v>
      </c>
      <c r="IWR207" s="506" t="s">
        <v>1263</v>
      </c>
      <c r="IWS207" s="506" t="s">
        <v>1263</v>
      </c>
      <c r="IWT207" s="506" t="s">
        <v>1263</v>
      </c>
      <c r="IWU207" s="506" t="s">
        <v>1263</v>
      </c>
      <c r="IWV207" s="506" t="s">
        <v>1263</v>
      </c>
      <c r="IWW207" s="506" t="s">
        <v>1263</v>
      </c>
      <c r="IWX207" s="506" t="s">
        <v>1263</v>
      </c>
      <c r="IWY207" s="506" t="s">
        <v>1263</v>
      </c>
      <c r="IWZ207" s="506" t="s">
        <v>1263</v>
      </c>
      <c r="IXA207" s="506" t="s">
        <v>1263</v>
      </c>
      <c r="IXB207" s="506" t="s">
        <v>1263</v>
      </c>
      <c r="IXC207" s="506" t="s">
        <v>1263</v>
      </c>
      <c r="IXD207" s="506" t="s">
        <v>1263</v>
      </c>
      <c r="IXE207" s="506" t="s">
        <v>1263</v>
      </c>
      <c r="IXF207" s="506" t="s">
        <v>1263</v>
      </c>
      <c r="IXG207" s="506" t="s">
        <v>1263</v>
      </c>
      <c r="IXH207" s="506" t="s">
        <v>1263</v>
      </c>
      <c r="IXI207" s="506" t="s">
        <v>1263</v>
      </c>
      <c r="IXJ207" s="506" t="s">
        <v>1263</v>
      </c>
      <c r="IXK207" s="506" t="s">
        <v>1263</v>
      </c>
      <c r="IXL207" s="506" t="s">
        <v>1263</v>
      </c>
      <c r="IXM207" s="506" t="s">
        <v>1263</v>
      </c>
      <c r="IXN207" s="506" t="s">
        <v>1263</v>
      </c>
      <c r="IXO207" s="506" t="s">
        <v>1263</v>
      </c>
      <c r="IXP207" s="506" t="s">
        <v>1263</v>
      </c>
      <c r="IXQ207" s="506" t="s">
        <v>1263</v>
      </c>
      <c r="IXR207" s="506" t="s">
        <v>1263</v>
      </c>
      <c r="IXS207" s="506" t="s">
        <v>1263</v>
      </c>
      <c r="IXT207" s="506" t="s">
        <v>1263</v>
      </c>
      <c r="IXU207" s="506" t="s">
        <v>1263</v>
      </c>
      <c r="IXV207" s="506" t="s">
        <v>1263</v>
      </c>
      <c r="IXW207" s="506" t="s">
        <v>1263</v>
      </c>
      <c r="IXX207" s="506" t="s">
        <v>1263</v>
      </c>
      <c r="IXY207" s="506" t="s">
        <v>1263</v>
      </c>
      <c r="IXZ207" s="506" t="s">
        <v>1263</v>
      </c>
      <c r="IYA207" s="506" t="s">
        <v>1263</v>
      </c>
      <c r="IYB207" s="506" t="s">
        <v>1263</v>
      </c>
      <c r="IYC207" s="506" t="s">
        <v>1263</v>
      </c>
      <c r="IYD207" s="506" t="s">
        <v>1263</v>
      </c>
      <c r="IYE207" s="506" t="s">
        <v>1263</v>
      </c>
      <c r="IYF207" s="506" t="s">
        <v>1263</v>
      </c>
      <c r="IYG207" s="506" t="s">
        <v>1263</v>
      </c>
      <c r="IYH207" s="506" t="s">
        <v>1263</v>
      </c>
      <c r="IYI207" s="506" t="s">
        <v>1263</v>
      </c>
      <c r="IYJ207" s="506" t="s">
        <v>1263</v>
      </c>
      <c r="IYK207" s="506" t="s">
        <v>1263</v>
      </c>
      <c r="IYL207" s="506" t="s">
        <v>1263</v>
      </c>
      <c r="IYM207" s="506" t="s">
        <v>1263</v>
      </c>
      <c r="IYN207" s="506" t="s">
        <v>1263</v>
      </c>
      <c r="IYO207" s="506" t="s">
        <v>1263</v>
      </c>
      <c r="IYP207" s="506" t="s">
        <v>1263</v>
      </c>
      <c r="IYQ207" s="506" t="s">
        <v>1263</v>
      </c>
      <c r="IYR207" s="506" t="s">
        <v>1263</v>
      </c>
      <c r="IYS207" s="506" t="s">
        <v>1263</v>
      </c>
      <c r="IYT207" s="506" t="s">
        <v>1263</v>
      </c>
      <c r="IYU207" s="506" t="s">
        <v>1263</v>
      </c>
      <c r="IYV207" s="506" t="s">
        <v>1263</v>
      </c>
      <c r="IYW207" s="506" t="s">
        <v>1263</v>
      </c>
      <c r="IYX207" s="506" t="s">
        <v>1263</v>
      </c>
      <c r="IYY207" s="506" t="s">
        <v>1263</v>
      </c>
      <c r="IYZ207" s="506" t="s">
        <v>1263</v>
      </c>
      <c r="IZA207" s="506" t="s">
        <v>1263</v>
      </c>
      <c r="IZB207" s="506" t="s">
        <v>1263</v>
      </c>
      <c r="IZC207" s="506" t="s">
        <v>1263</v>
      </c>
      <c r="IZD207" s="506" t="s">
        <v>1263</v>
      </c>
      <c r="IZE207" s="506" t="s">
        <v>1263</v>
      </c>
      <c r="IZF207" s="506" t="s">
        <v>1263</v>
      </c>
      <c r="IZG207" s="506" t="s">
        <v>1263</v>
      </c>
      <c r="IZH207" s="506" t="s">
        <v>1263</v>
      </c>
      <c r="IZI207" s="506" t="s">
        <v>1263</v>
      </c>
      <c r="IZJ207" s="506" t="s">
        <v>1263</v>
      </c>
      <c r="IZK207" s="506" t="s">
        <v>1263</v>
      </c>
      <c r="IZL207" s="506" t="s">
        <v>1263</v>
      </c>
      <c r="IZM207" s="506" t="s">
        <v>1263</v>
      </c>
      <c r="IZN207" s="506" t="s">
        <v>1263</v>
      </c>
      <c r="IZO207" s="506" t="s">
        <v>1263</v>
      </c>
      <c r="IZP207" s="506" t="s">
        <v>1263</v>
      </c>
      <c r="IZQ207" s="506" t="s">
        <v>1263</v>
      </c>
      <c r="IZR207" s="506" t="s">
        <v>1263</v>
      </c>
      <c r="IZS207" s="506" t="s">
        <v>1263</v>
      </c>
      <c r="IZT207" s="506" t="s">
        <v>1263</v>
      </c>
      <c r="IZU207" s="506" t="s">
        <v>1263</v>
      </c>
      <c r="IZV207" s="506" t="s">
        <v>1263</v>
      </c>
      <c r="IZW207" s="506" t="s">
        <v>1263</v>
      </c>
      <c r="IZX207" s="506" t="s">
        <v>1263</v>
      </c>
      <c r="IZY207" s="506" t="s">
        <v>1263</v>
      </c>
      <c r="IZZ207" s="506" t="s">
        <v>1263</v>
      </c>
      <c r="JAA207" s="506" t="s">
        <v>1263</v>
      </c>
      <c r="JAB207" s="506" t="s">
        <v>1263</v>
      </c>
      <c r="JAC207" s="506" t="s">
        <v>1263</v>
      </c>
      <c r="JAD207" s="506" t="s">
        <v>1263</v>
      </c>
      <c r="JAE207" s="506" t="s">
        <v>1263</v>
      </c>
      <c r="JAF207" s="506" t="s">
        <v>1263</v>
      </c>
      <c r="JAG207" s="506" t="s">
        <v>1263</v>
      </c>
      <c r="JAH207" s="506" t="s">
        <v>1263</v>
      </c>
      <c r="JAI207" s="506" t="s">
        <v>1263</v>
      </c>
      <c r="JAJ207" s="506" t="s">
        <v>1263</v>
      </c>
      <c r="JAK207" s="506" t="s">
        <v>1263</v>
      </c>
      <c r="JAL207" s="506" t="s">
        <v>1263</v>
      </c>
      <c r="JAM207" s="506" t="s">
        <v>1263</v>
      </c>
      <c r="JAN207" s="506" t="s">
        <v>1263</v>
      </c>
      <c r="JAO207" s="506" t="s">
        <v>1263</v>
      </c>
      <c r="JAP207" s="506" t="s">
        <v>1263</v>
      </c>
      <c r="JAQ207" s="506" t="s">
        <v>1263</v>
      </c>
      <c r="JAR207" s="506" t="s">
        <v>1263</v>
      </c>
      <c r="JAS207" s="506" t="s">
        <v>1263</v>
      </c>
      <c r="JAT207" s="506" t="s">
        <v>1263</v>
      </c>
      <c r="JAU207" s="506" t="s">
        <v>1263</v>
      </c>
      <c r="JAV207" s="506" t="s">
        <v>1263</v>
      </c>
      <c r="JAW207" s="506" t="s">
        <v>1263</v>
      </c>
      <c r="JAX207" s="506" t="s">
        <v>1263</v>
      </c>
      <c r="JAY207" s="506" t="s">
        <v>1263</v>
      </c>
      <c r="JAZ207" s="506" t="s">
        <v>1263</v>
      </c>
      <c r="JBA207" s="506" t="s">
        <v>1263</v>
      </c>
      <c r="JBB207" s="506" t="s">
        <v>1263</v>
      </c>
      <c r="JBC207" s="506" t="s">
        <v>1263</v>
      </c>
      <c r="JBD207" s="506" t="s">
        <v>1263</v>
      </c>
      <c r="JBE207" s="506" t="s">
        <v>1263</v>
      </c>
      <c r="JBF207" s="506" t="s">
        <v>1263</v>
      </c>
      <c r="JBG207" s="506" t="s">
        <v>1263</v>
      </c>
      <c r="JBH207" s="506" t="s">
        <v>1263</v>
      </c>
      <c r="JBI207" s="506" t="s">
        <v>1263</v>
      </c>
      <c r="JBJ207" s="506" t="s">
        <v>1263</v>
      </c>
      <c r="JBK207" s="506" t="s">
        <v>1263</v>
      </c>
      <c r="JBL207" s="506" t="s">
        <v>1263</v>
      </c>
      <c r="JBM207" s="506" t="s">
        <v>1263</v>
      </c>
      <c r="JBN207" s="506" t="s">
        <v>1263</v>
      </c>
      <c r="JBO207" s="506" t="s">
        <v>1263</v>
      </c>
      <c r="JBP207" s="506" t="s">
        <v>1263</v>
      </c>
      <c r="JBQ207" s="506" t="s">
        <v>1263</v>
      </c>
      <c r="JBR207" s="506" t="s">
        <v>1263</v>
      </c>
      <c r="JBS207" s="506" t="s">
        <v>1263</v>
      </c>
      <c r="JBT207" s="506" t="s">
        <v>1263</v>
      </c>
      <c r="JBU207" s="506" t="s">
        <v>1263</v>
      </c>
      <c r="JBV207" s="506" t="s">
        <v>1263</v>
      </c>
      <c r="JBW207" s="506" t="s">
        <v>1263</v>
      </c>
      <c r="JBX207" s="506" t="s">
        <v>1263</v>
      </c>
      <c r="JBY207" s="506" t="s">
        <v>1263</v>
      </c>
      <c r="JBZ207" s="506" t="s">
        <v>1263</v>
      </c>
      <c r="JCA207" s="506" t="s">
        <v>1263</v>
      </c>
      <c r="JCB207" s="506" t="s">
        <v>1263</v>
      </c>
      <c r="JCC207" s="506" t="s">
        <v>1263</v>
      </c>
      <c r="JCD207" s="506" t="s">
        <v>1263</v>
      </c>
      <c r="JCE207" s="506" t="s">
        <v>1263</v>
      </c>
      <c r="JCF207" s="506" t="s">
        <v>1263</v>
      </c>
      <c r="JCG207" s="506" t="s">
        <v>1263</v>
      </c>
      <c r="JCH207" s="506" t="s">
        <v>1263</v>
      </c>
      <c r="JCI207" s="506" t="s">
        <v>1263</v>
      </c>
      <c r="JCJ207" s="506" t="s">
        <v>1263</v>
      </c>
      <c r="JCK207" s="506" t="s">
        <v>1263</v>
      </c>
      <c r="JCL207" s="506" t="s">
        <v>1263</v>
      </c>
      <c r="JCM207" s="506" t="s">
        <v>1263</v>
      </c>
      <c r="JCN207" s="506" t="s">
        <v>1263</v>
      </c>
      <c r="JCO207" s="506" t="s">
        <v>1263</v>
      </c>
      <c r="JCP207" s="506" t="s">
        <v>1263</v>
      </c>
      <c r="JCQ207" s="506" t="s">
        <v>1263</v>
      </c>
      <c r="JCR207" s="506" t="s">
        <v>1263</v>
      </c>
      <c r="JCS207" s="506" t="s">
        <v>1263</v>
      </c>
      <c r="JCT207" s="506" t="s">
        <v>1263</v>
      </c>
      <c r="JCU207" s="506" t="s">
        <v>1263</v>
      </c>
      <c r="JCV207" s="506" t="s">
        <v>1263</v>
      </c>
      <c r="JCW207" s="506" t="s">
        <v>1263</v>
      </c>
      <c r="JCX207" s="506" t="s">
        <v>1263</v>
      </c>
      <c r="JCY207" s="506" t="s">
        <v>1263</v>
      </c>
      <c r="JCZ207" s="506" t="s">
        <v>1263</v>
      </c>
      <c r="JDA207" s="506" t="s">
        <v>1263</v>
      </c>
      <c r="JDB207" s="506" t="s">
        <v>1263</v>
      </c>
      <c r="JDC207" s="506" t="s">
        <v>1263</v>
      </c>
      <c r="JDD207" s="506" t="s">
        <v>1263</v>
      </c>
      <c r="JDE207" s="506" t="s">
        <v>1263</v>
      </c>
      <c r="JDF207" s="506" t="s">
        <v>1263</v>
      </c>
      <c r="JDG207" s="506" t="s">
        <v>1263</v>
      </c>
      <c r="JDH207" s="506" t="s">
        <v>1263</v>
      </c>
      <c r="JDI207" s="506" t="s">
        <v>1263</v>
      </c>
      <c r="JDJ207" s="506" t="s">
        <v>1263</v>
      </c>
      <c r="JDK207" s="506" t="s">
        <v>1263</v>
      </c>
      <c r="JDL207" s="506" t="s">
        <v>1263</v>
      </c>
      <c r="JDM207" s="506" t="s">
        <v>1263</v>
      </c>
      <c r="JDN207" s="506" t="s">
        <v>1263</v>
      </c>
      <c r="JDO207" s="506" t="s">
        <v>1263</v>
      </c>
      <c r="JDP207" s="506" t="s">
        <v>1263</v>
      </c>
      <c r="JDQ207" s="506" t="s">
        <v>1263</v>
      </c>
      <c r="JDR207" s="506" t="s">
        <v>1263</v>
      </c>
      <c r="JDS207" s="506" t="s">
        <v>1263</v>
      </c>
      <c r="JDT207" s="506" t="s">
        <v>1263</v>
      </c>
      <c r="JDU207" s="506" t="s">
        <v>1263</v>
      </c>
      <c r="JDV207" s="506" t="s">
        <v>1263</v>
      </c>
      <c r="JDW207" s="506" t="s">
        <v>1263</v>
      </c>
      <c r="JDX207" s="506" t="s">
        <v>1263</v>
      </c>
      <c r="JDY207" s="506" t="s">
        <v>1263</v>
      </c>
      <c r="JDZ207" s="506" t="s">
        <v>1263</v>
      </c>
      <c r="JEA207" s="506" t="s">
        <v>1263</v>
      </c>
      <c r="JEB207" s="506" t="s">
        <v>1263</v>
      </c>
      <c r="JEC207" s="506" t="s">
        <v>1263</v>
      </c>
      <c r="JED207" s="506" t="s">
        <v>1263</v>
      </c>
      <c r="JEE207" s="506" t="s">
        <v>1263</v>
      </c>
      <c r="JEF207" s="506" t="s">
        <v>1263</v>
      </c>
      <c r="JEG207" s="506" t="s">
        <v>1263</v>
      </c>
      <c r="JEH207" s="506" t="s">
        <v>1263</v>
      </c>
      <c r="JEI207" s="506" t="s">
        <v>1263</v>
      </c>
      <c r="JEJ207" s="506" t="s">
        <v>1263</v>
      </c>
      <c r="JEK207" s="506" t="s">
        <v>1263</v>
      </c>
      <c r="JEL207" s="506" t="s">
        <v>1263</v>
      </c>
      <c r="JEM207" s="506" t="s">
        <v>1263</v>
      </c>
      <c r="JEN207" s="506" t="s">
        <v>1263</v>
      </c>
      <c r="JEO207" s="506" t="s">
        <v>1263</v>
      </c>
      <c r="JEP207" s="506" t="s">
        <v>1263</v>
      </c>
      <c r="JEQ207" s="506" t="s">
        <v>1263</v>
      </c>
      <c r="JER207" s="506" t="s">
        <v>1263</v>
      </c>
      <c r="JES207" s="506" t="s">
        <v>1263</v>
      </c>
      <c r="JET207" s="506" t="s">
        <v>1263</v>
      </c>
      <c r="JEU207" s="506" t="s">
        <v>1263</v>
      </c>
      <c r="JEV207" s="506" t="s">
        <v>1263</v>
      </c>
      <c r="JEW207" s="506" t="s">
        <v>1263</v>
      </c>
      <c r="JEX207" s="506" t="s">
        <v>1263</v>
      </c>
      <c r="JEY207" s="506" t="s">
        <v>1263</v>
      </c>
      <c r="JEZ207" s="506" t="s">
        <v>1263</v>
      </c>
      <c r="JFA207" s="506" t="s">
        <v>1263</v>
      </c>
      <c r="JFB207" s="506" t="s">
        <v>1263</v>
      </c>
      <c r="JFC207" s="506" t="s">
        <v>1263</v>
      </c>
      <c r="JFD207" s="506" t="s">
        <v>1263</v>
      </c>
      <c r="JFE207" s="506" t="s">
        <v>1263</v>
      </c>
      <c r="JFF207" s="506" t="s">
        <v>1263</v>
      </c>
      <c r="JFG207" s="506" t="s">
        <v>1263</v>
      </c>
      <c r="JFH207" s="506" t="s">
        <v>1263</v>
      </c>
      <c r="JFI207" s="506" t="s">
        <v>1263</v>
      </c>
      <c r="JFJ207" s="506" t="s">
        <v>1263</v>
      </c>
      <c r="JFK207" s="506" t="s">
        <v>1263</v>
      </c>
      <c r="JFL207" s="506" t="s">
        <v>1263</v>
      </c>
      <c r="JFM207" s="506" t="s">
        <v>1263</v>
      </c>
      <c r="JFN207" s="506" t="s">
        <v>1263</v>
      </c>
      <c r="JFO207" s="506" t="s">
        <v>1263</v>
      </c>
      <c r="JFP207" s="506" t="s">
        <v>1263</v>
      </c>
      <c r="JFQ207" s="506" t="s">
        <v>1263</v>
      </c>
      <c r="JFR207" s="506" t="s">
        <v>1263</v>
      </c>
      <c r="JFS207" s="506" t="s">
        <v>1263</v>
      </c>
      <c r="JFT207" s="506" t="s">
        <v>1263</v>
      </c>
      <c r="JFU207" s="506" t="s">
        <v>1263</v>
      </c>
      <c r="JFV207" s="506" t="s">
        <v>1263</v>
      </c>
      <c r="JFW207" s="506" t="s">
        <v>1263</v>
      </c>
      <c r="JFX207" s="506" t="s">
        <v>1263</v>
      </c>
      <c r="JFY207" s="506" t="s">
        <v>1263</v>
      </c>
      <c r="JFZ207" s="506" t="s">
        <v>1263</v>
      </c>
      <c r="JGA207" s="506" t="s">
        <v>1263</v>
      </c>
      <c r="JGB207" s="506" t="s">
        <v>1263</v>
      </c>
      <c r="JGC207" s="506" t="s">
        <v>1263</v>
      </c>
      <c r="JGD207" s="506" t="s">
        <v>1263</v>
      </c>
      <c r="JGE207" s="506" t="s">
        <v>1263</v>
      </c>
      <c r="JGF207" s="506" t="s">
        <v>1263</v>
      </c>
      <c r="JGG207" s="506" t="s">
        <v>1263</v>
      </c>
      <c r="JGH207" s="506" t="s">
        <v>1263</v>
      </c>
      <c r="JGI207" s="506" t="s">
        <v>1263</v>
      </c>
      <c r="JGJ207" s="506" t="s">
        <v>1263</v>
      </c>
      <c r="JGK207" s="506" t="s">
        <v>1263</v>
      </c>
      <c r="JGL207" s="506" t="s">
        <v>1263</v>
      </c>
      <c r="JGM207" s="506" t="s">
        <v>1263</v>
      </c>
      <c r="JGN207" s="506" t="s">
        <v>1263</v>
      </c>
      <c r="JGO207" s="506" t="s">
        <v>1263</v>
      </c>
      <c r="JGP207" s="506" t="s">
        <v>1263</v>
      </c>
      <c r="JGQ207" s="506" t="s">
        <v>1263</v>
      </c>
      <c r="JGR207" s="506" t="s">
        <v>1263</v>
      </c>
      <c r="JGS207" s="506" t="s">
        <v>1263</v>
      </c>
      <c r="JGT207" s="506" t="s">
        <v>1263</v>
      </c>
      <c r="JGU207" s="506" t="s">
        <v>1263</v>
      </c>
      <c r="JGV207" s="506" t="s">
        <v>1263</v>
      </c>
      <c r="JGW207" s="506" t="s">
        <v>1263</v>
      </c>
      <c r="JGX207" s="506" t="s">
        <v>1263</v>
      </c>
      <c r="JGY207" s="506" t="s">
        <v>1263</v>
      </c>
      <c r="JGZ207" s="506" t="s">
        <v>1263</v>
      </c>
      <c r="JHA207" s="506" t="s">
        <v>1263</v>
      </c>
      <c r="JHB207" s="506" t="s">
        <v>1263</v>
      </c>
      <c r="JHC207" s="506" t="s">
        <v>1263</v>
      </c>
      <c r="JHD207" s="506" t="s">
        <v>1263</v>
      </c>
      <c r="JHE207" s="506" t="s">
        <v>1263</v>
      </c>
      <c r="JHF207" s="506" t="s">
        <v>1263</v>
      </c>
      <c r="JHG207" s="506" t="s">
        <v>1263</v>
      </c>
      <c r="JHH207" s="506" t="s">
        <v>1263</v>
      </c>
      <c r="JHI207" s="506" t="s">
        <v>1263</v>
      </c>
      <c r="JHJ207" s="506" t="s">
        <v>1263</v>
      </c>
      <c r="JHK207" s="506" t="s">
        <v>1263</v>
      </c>
      <c r="JHL207" s="506" t="s">
        <v>1263</v>
      </c>
      <c r="JHM207" s="506" t="s">
        <v>1263</v>
      </c>
      <c r="JHN207" s="506" t="s">
        <v>1263</v>
      </c>
      <c r="JHO207" s="506" t="s">
        <v>1263</v>
      </c>
      <c r="JHP207" s="506" t="s">
        <v>1263</v>
      </c>
      <c r="JHQ207" s="506" t="s">
        <v>1263</v>
      </c>
      <c r="JHR207" s="506" t="s">
        <v>1263</v>
      </c>
      <c r="JHS207" s="506" t="s">
        <v>1263</v>
      </c>
      <c r="JHT207" s="506" t="s">
        <v>1263</v>
      </c>
      <c r="JHU207" s="506" t="s">
        <v>1263</v>
      </c>
      <c r="JHV207" s="506" t="s">
        <v>1263</v>
      </c>
      <c r="JHW207" s="506" t="s">
        <v>1263</v>
      </c>
      <c r="JHX207" s="506" t="s">
        <v>1263</v>
      </c>
      <c r="JHY207" s="506" t="s">
        <v>1263</v>
      </c>
      <c r="JHZ207" s="506" t="s">
        <v>1263</v>
      </c>
      <c r="JIA207" s="506" t="s">
        <v>1263</v>
      </c>
      <c r="JIB207" s="506" t="s">
        <v>1263</v>
      </c>
      <c r="JIC207" s="506" t="s">
        <v>1263</v>
      </c>
      <c r="JID207" s="506" t="s">
        <v>1263</v>
      </c>
      <c r="JIE207" s="506" t="s">
        <v>1263</v>
      </c>
      <c r="JIF207" s="506" t="s">
        <v>1263</v>
      </c>
      <c r="JIG207" s="506" t="s">
        <v>1263</v>
      </c>
      <c r="JIH207" s="506" t="s">
        <v>1263</v>
      </c>
      <c r="JII207" s="506" t="s">
        <v>1263</v>
      </c>
      <c r="JIJ207" s="506" t="s">
        <v>1263</v>
      </c>
      <c r="JIK207" s="506" t="s">
        <v>1263</v>
      </c>
      <c r="JIL207" s="506" t="s">
        <v>1263</v>
      </c>
      <c r="JIM207" s="506" t="s">
        <v>1263</v>
      </c>
      <c r="JIN207" s="506" t="s">
        <v>1263</v>
      </c>
      <c r="JIO207" s="506" t="s">
        <v>1263</v>
      </c>
      <c r="JIP207" s="506" t="s">
        <v>1263</v>
      </c>
      <c r="JIQ207" s="506" t="s">
        <v>1263</v>
      </c>
      <c r="JIR207" s="506" t="s">
        <v>1263</v>
      </c>
      <c r="JIS207" s="506" t="s">
        <v>1263</v>
      </c>
      <c r="JIT207" s="506" t="s">
        <v>1263</v>
      </c>
      <c r="JIU207" s="506" t="s">
        <v>1263</v>
      </c>
      <c r="JIV207" s="506" t="s">
        <v>1263</v>
      </c>
      <c r="JIW207" s="506" t="s">
        <v>1263</v>
      </c>
      <c r="JIX207" s="506" t="s">
        <v>1263</v>
      </c>
      <c r="JIY207" s="506" t="s">
        <v>1263</v>
      </c>
      <c r="JIZ207" s="506" t="s">
        <v>1263</v>
      </c>
      <c r="JJA207" s="506" t="s">
        <v>1263</v>
      </c>
      <c r="JJB207" s="506" t="s">
        <v>1263</v>
      </c>
      <c r="JJC207" s="506" t="s">
        <v>1263</v>
      </c>
      <c r="JJD207" s="506" t="s">
        <v>1263</v>
      </c>
      <c r="JJE207" s="506" t="s">
        <v>1263</v>
      </c>
      <c r="JJF207" s="506" t="s">
        <v>1263</v>
      </c>
      <c r="JJG207" s="506" t="s">
        <v>1263</v>
      </c>
      <c r="JJH207" s="506" t="s">
        <v>1263</v>
      </c>
      <c r="JJI207" s="506" t="s">
        <v>1263</v>
      </c>
      <c r="JJJ207" s="506" t="s">
        <v>1263</v>
      </c>
      <c r="JJK207" s="506" t="s">
        <v>1263</v>
      </c>
      <c r="JJL207" s="506" t="s">
        <v>1263</v>
      </c>
      <c r="JJM207" s="506" t="s">
        <v>1263</v>
      </c>
      <c r="JJN207" s="506" t="s">
        <v>1263</v>
      </c>
      <c r="JJO207" s="506" t="s">
        <v>1263</v>
      </c>
      <c r="JJP207" s="506" t="s">
        <v>1263</v>
      </c>
      <c r="JJQ207" s="506" t="s">
        <v>1263</v>
      </c>
      <c r="JJR207" s="506" t="s">
        <v>1263</v>
      </c>
      <c r="JJS207" s="506" t="s">
        <v>1263</v>
      </c>
      <c r="JJT207" s="506" t="s">
        <v>1263</v>
      </c>
      <c r="JJU207" s="506" t="s">
        <v>1263</v>
      </c>
      <c r="JJV207" s="506" t="s">
        <v>1263</v>
      </c>
      <c r="JJW207" s="506" t="s">
        <v>1263</v>
      </c>
      <c r="JJX207" s="506" t="s">
        <v>1263</v>
      </c>
      <c r="JJY207" s="506" t="s">
        <v>1263</v>
      </c>
      <c r="JJZ207" s="506" t="s">
        <v>1263</v>
      </c>
      <c r="JKA207" s="506" t="s">
        <v>1263</v>
      </c>
      <c r="JKB207" s="506" t="s">
        <v>1263</v>
      </c>
      <c r="JKC207" s="506" t="s">
        <v>1263</v>
      </c>
      <c r="JKD207" s="506" t="s">
        <v>1263</v>
      </c>
      <c r="JKE207" s="506" t="s">
        <v>1263</v>
      </c>
      <c r="JKF207" s="506" t="s">
        <v>1263</v>
      </c>
      <c r="JKG207" s="506" t="s">
        <v>1263</v>
      </c>
      <c r="JKH207" s="506" t="s">
        <v>1263</v>
      </c>
      <c r="JKI207" s="506" t="s">
        <v>1263</v>
      </c>
      <c r="JKJ207" s="506" t="s">
        <v>1263</v>
      </c>
      <c r="JKK207" s="506" t="s">
        <v>1263</v>
      </c>
      <c r="JKL207" s="506" t="s">
        <v>1263</v>
      </c>
      <c r="JKM207" s="506" t="s">
        <v>1263</v>
      </c>
      <c r="JKN207" s="506" t="s">
        <v>1263</v>
      </c>
      <c r="JKO207" s="506" t="s">
        <v>1263</v>
      </c>
      <c r="JKP207" s="506" t="s">
        <v>1263</v>
      </c>
      <c r="JKQ207" s="506" t="s">
        <v>1263</v>
      </c>
      <c r="JKR207" s="506" t="s">
        <v>1263</v>
      </c>
      <c r="JKS207" s="506" t="s">
        <v>1263</v>
      </c>
      <c r="JKT207" s="506" t="s">
        <v>1263</v>
      </c>
      <c r="JKU207" s="506" t="s">
        <v>1263</v>
      </c>
      <c r="JKV207" s="506" t="s">
        <v>1263</v>
      </c>
      <c r="JKW207" s="506" t="s">
        <v>1263</v>
      </c>
      <c r="JKX207" s="506" t="s">
        <v>1263</v>
      </c>
      <c r="JKY207" s="506" t="s">
        <v>1263</v>
      </c>
      <c r="JKZ207" s="506" t="s">
        <v>1263</v>
      </c>
      <c r="JLA207" s="506" t="s">
        <v>1263</v>
      </c>
      <c r="JLB207" s="506" t="s">
        <v>1263</v>
      </c>
      <c r="JLC207" s="506" t="s">
        <v>1263</v>
      </c>
      <c r="JLD207" s="506" t="s">
        <v>1263</v>
      </c>
      <c r="JLE207" s="506" t="s">
        <v>1263</v>
      </c>
      <c r="JLF207" s="506" t="s">
        <v>1263</v>
      </c>
      <c r="JLG207" s="506" t="s">
        <v>1263</v>
      </c>
      <c r="JLH207" s="506" t="s">
        <v>1263</v>
      </c>
      <c r="JLI207" s="506" t="s">
        <v>1263</v>
      </c>
      <c r="JLJ207" s="506" t="s">
        <v>1263</v>
      </c>
      <c r="JLK207" s="506" t="s">
        <v>1263</v>
      </c>
      <c r="JLL207" s="506" t="s">
        <v>1263</v>
      </c>
      <c r="JLM207" s="506" t="s">
        <v>1263</v>
      </c>
      <c r="JLN207" s="506" t="s">
        <v>1263</v>
      </c>
      <c r="JLO207" s="506" t="s">
        <v>1263</v>
      </c>
      <c r="JLP207" s="506" t="s">
        <v>1263</v>
      </c>
      <c r="JLQ207" s="506" t="s">
        <v>1263</v>
      </c>
      <c r="JLR207" s="506" t="s">
        <v>1263</v>
      </c>
      <c r="JLS207" s="506" t="s">
        <v>1263</v>
      </c>
      <c r="JLT207" s="506" t="s">
        <v>1263</v>
      </c>
      <c r="JLU207" s="506" t="s">
        <v>1263</v>
      </c>
      <c r="JLV207" s="506" t="s">
        <v>1263</v>
      </c>
      <c r="JLW207" s="506" t="s">
        <v>1263</v>
      </c>
      <c r="JLX207" s="506" t="s">
        <v>1263</v>
      </c>
      <c r="JLY207" s="506" t="s">
        <v>1263</v>
      </c>
      <c r="JLZ207" s="506" t="s">
        <v>1263</v>
      </c>
      <c r="JMA207" s="506" t="s">
        <v>1263</v>
      </c>
      <c r="JMB207" s="506" t="s">
        <v>1263</v>
      </c>
      <c r="JMC207" s="506" t="s">
        <v>1263</v>
      </c>
      <c r="JMD207" s="506" t="s">
        <v>1263</v>
      </c>
      <c r="JME207" s="506" t="s">
        <v>1263</v>
      </c>
      <c r="JMF207" s="506" t="s">
        <v>1263</v>
      </c>
      <c r="JMG207" s="506" t="s">
        <v>1263</v>
      </c>
      <c r="JMH207" s="506" t="s">
        <v>1263</v>
      </c>
      <c r="JMI207" s="506" t="s">
        <v>1263</v>
      </c>
      <c r="JMJ207" s="506" t="s">
        <v>1263</v>
      </c>
      <c r="JMK207" s="506" t="s">
        <v>1263</v>
      </c>
      <c r="JML207" s="506" t="s">
        <v>1263</v>
      </c>
      <c r="JMM207" s="506" t="s">
        <v>1263</v>
      </c>
      <c r="JMN207" s="506" t="s">
        <v>1263</v>
      </c>
      <c r="JMO207" s="506" t="s">
        <v>1263</v>
      </c>
      <c r="JMP207" s="506" t="s">
        <v>1263</v>
      </c>
      <c r="JMQ207" s="506" t="s">
        <v>1263</v>
      </c>
      <c r="JMR207" s="506" t="s">
        <v>1263</v>
      </c>
      <c r="JMS207" s="506" t="s">
        <v>1263</v>
      </c>
      <c r="JMT207" s="506" t="s">
        <v>1263</v>
      </c>
      <c r="JMU207" s="506" t="s">
        <v>1263</v>
      </c>
      <c r="JMV207" s="506" t="s">
        <v>1263</v>
      </c>
      <c r="JMW207" s="506" t="s">
        <v>1263</v>
      </c>
      <c r="JMX207" s="506" t="s">
        <v>1263</v>
      </c>
      <c r="JMY207" s="506" t="s">
        <v>1263</v>
      </c>
      <c r="JMZ207" s="506" t="s">
        <v>1263</v>
      </c>
      <c r="JNA207" s="506" t="s">
        <v>1263</v>
      </c>
      <c r="JNB207" s="506" t="s">
        <v>1263</v>
      </c>
      <c r="JNC207" s="506" t="s">
        <v>1263</v>
      </c>
      <c r="JND207" s="506" t="s">
        <v>1263</v>
      </c>
      <c r="JNE207" s="506" t="s">
        <v>1263</v>
      </c>
      <c r="JNF207" s="506" t="s">
        <v>1263</v>
      </c>
      <c r="JNG207" s="506" t="s">
        <v>1263</v>
      </c>
      <c r="JNH207" s="506" t="s">
        <v>1263</v>
      </c>
      <c r="JNI207" s="506" t="s">
        <v>1263</v>
      </c>
      <c r="JNJ207" s="506" t="s">
        <v>1263</v>
      </c>
      <c r="JNK207" s="506" t="s">
        <v>1263</v>
      </c>
      <c r="JNL207" s="506" t="s">
        <v>1263</v>
      </c>
      <c r="JNM207" s="506" t="s">
        <v>1263</v>
      </c>
      <c r="JNN207" s="506" t="s">
        <v>1263</v>
      </c>
      <c r="JNO207" s="506" t="s">
        <v>1263</v>
      </c>
      <c r="JNP207" s="506" t="s">
        <v>1263</v>
      </c>
      <c r="JNQ207" s="506" t="s">
        <v>1263</v>
      </c>
      <c r="JNR207" s="506" t="s">
        <v>1263</v>
      </c>
      <c r="JNS207" s="506" t="s">
        <v>1263</v>
      </c>
      <c r="JNT207" s="506" t="s">
        <v>1263</v>
      </c>
      <c r="JNU207" s="506" t="s">
        <v>1263</v>
      </c>
      <c r="JNV207" s="506" t="s">
        <v>1263</v>
      </c>
      <c r="JNW207" s="506" t="s">
        <v>1263</v>
      </c>
      <c r="JNX207" s="506" t="s">
        <v>1263</v>
      </c>
      <c r="JNY207" s="506" t="s">
        <v>1263</v>
      </c>
      <c r="JNZ207" s="506" t="s">
        <v>1263</v>
      </c>
      <c r="JOA207" s="506" t="s">
        <v>1263</v>
      </c>
      <c r="JOB207" s="506" t="s">
        <v>1263</v>
      </c>
      <c r="JOC207" s="506" t="s">
        <v>1263</v>
      </c>
      <c r="JOD207" s="506" t="s">
        <v>1263</v>
      </c>
      <c r="JOE207" s="506" t="s">
        <v>1263</v>
      </c>
      <c r="JOF207" s="506" t="s">
        <v>1263</v>
      </c>
      <c r="JOG207" s="506" t="s">
        <v>1263</v>
      </c>
      <c r="JOH207" s="506" t="s">
        <v>1263</v>
      </c>
      <c r="JOI207" s="506" t="s">
        <v>1263</v>
      </c>
      <c r="JOJ207" s="506" t="s">
        <v>1263</v>
      </c>
      <c r="JOK207" s="506" t="s">
        <v>1263</v>
      </c>
      <c r="JOL207" s="506" t="s">
        <v>1263</v>
      </c>
      <c r="JOM207" s="506" t="s">
        <v>1263</v>
      </c>
      <c r="JON207" s="506" t="s">
        <v>1263</v>
      </c>
      <c r="JOO207" s="506" t="s">
        <v>1263</v>
      </c>
      <c r="JOP207" s="506" t="s">
        <v>1263</v>
      </c>
      <c r="JOQ207" s="506" t="s">
        <v>1263</v>
      </c>
      <c r="JOR207" s="506" t="s">
        <v>1263</v>
      </c>
      <c r="JOS207" s="506" t="s">
        <v>1263</v>
      </c>
      <c r="JOT207" s="506" t="s">
        <v>1263</v>
      </c>
      <c r="JOU207" s="506" t="s">
        <v>1263</v>
      </c>
      <c r="JOV207" s="506" t="s">
        <v>1263</v>
      </c>
      <c r="JOW207" s="506" t="s">
        <v>1263</v>
      </c>
      <c r="JOX207" s="506" t="s">
        <v>1263</v>
      </c>
      <c r="JOY207" s="506" t="s">
        <v>1263</v>
      </c>
      <c r="JOZ207" s="506" t="s">
        <v>1263</v>
      </c>
      <c r="JPA207" s="506" t="s">
        <v>1263</v>
      </c>
      <c r="JPB207" s="506" t="s">
        <v>1263</v>
      </c>
      <c r="JPC207" s="506" t="s">
        <v>1263</v>
      </c>
      <c r="JPD207" s="506" t="s">
        <v>1263</v>
      </c>
      <c r="JPE207" s="506" t="s">
        <v>1263</v>
      </c>
      <c r="JPF207" s="506" t="s">
        <v>1263</v>
      </c>
      <c r="JPG207" s="506" t="s">
        <v>1263</v>
      </c>
      <c r="JPH207" s="506" t="s">
        <v>1263</v>
      </c>
      <c r="JPI207" s="506" t="s">
        <v>1263</v>
      </c>
      <c r="JPJ207" s="506" t="s">
        <v>1263</v>
      </c>
      <c r="JPK207" s="506" t="s">
        <v>1263</v>
      </c>
      <c r="JPL207" s="506" t="s">
        <v>1263</v>
      </c>
      <c r="JPM207" s="506" t="s">
        <v>1263</v>
      </c>
      <c r="JPN207" s="506" t="s">
        <v>1263</v>
      </c>
      <c r="JPO207" s="506" t="s">
        <v>1263</v>
      </c>
      <c r="JPP207" s="506" t="s">
        <v>1263</v>
      </c>
      <c r="JPQ207" s="506" t="s">
        <v>1263</v>
      </c>
      <c r="JPR207" s="506" t="s">
        <v>1263</v>
      </c>
      <c r="JPS207" s="506" t="s">
        <v>1263</v>
      </c>
      <c r="JPT207" s="506" t="s">
        <v>1263</v>
      </c>
      <c r="JPU207" s="506" t="s">
        <v>1263</v>
      </c>
      <c r="JPV207" s="506" t="s">
        <v>1263</v>
      </c>
      <c r="JPW207" s="506" t="s">
        <v>1263</v>
      </c>
      <c r="JPX207" s="506" t="s">
        <v>1263</v>
      </c>
      <c r="JPY207" s="506" t="s">
        <v>1263</v>
      </c>
      <c r="JPZ207" s="506" t="s">
        <v>1263</v>
      </c>
      <c r="JQA207" s="506" t="s">
        <v>1263</v>
      </c>
      <c r="JQB207" s="506" t="s">
        <v>1263</v>
      </c>
      <c r="JQC207" s="506" t="s">
        <v>1263</v>
      </c>
      <c r="JQD207" s="506" t="s">
        <v>1263</v>
      </c>
      <c r="JQE207" s="506" t="s">
        <v>1263</v>
      </c>
      <c r="JQF207" s="506" t="s">
        <v>1263</v>
      </c>
      <c r="JQG207" s="506" t="s">
        <v>1263</v>
      </c>
      <c r="JQH207" s="506" t="s">
        <v>1263</v>
      </c>
      <c r="JQI207" s="506" t="s">
        <v>1263</v>
      </c>
      <c r="JQJ207" s="506" t="s">
        <v>1263</v>
      </c>
      <c r="JQK207" s="506" t="s">
        <v>1263</v>
      </c>
      <c r="JQL207" s="506" t="s">
        <v>1263</v>
      </c>
      <c r="JQM207" s="506" t="s">
        <v>1263</v>
      </c>
      <c r="JQN207" s="506" t="s">
        <v>1263</v>
      </c>
      <c r="JQO207" s="506" t="s">
        <v>1263</v>
      </c>
      <c r="JQP207" s="506" t="s">
        <v>1263</v>
      </c>
      <c r="JQQ207" s="506" t="s">
        <v>1263</v>
      </c>
      <c r="JQR207" s="506" t="s">
        <v>1263</v>
      </c>
      <c r="JQS207" s="506" t="s">
        <v>1263</v>
      </c>
      <c r="JQT207" s="506" t="s">
        <v>1263</v>
      </c>
      <c r="JQU207" s="506" t="s">
        <v>1263</v>
      </c>
      <c r="JQV207" s="506" t="s">
        <v>1263</v>
      </c>
      <c r="JQW207" s="506" t="s">
        <v>1263</v>
      </c>
      <c r="JQX207" s="506" t="s">
        <v>1263</v>
      </c>
      <c r="JQY207" s="506" t="s">
        <v>1263</v>
      </c>
      <c r="JQZ207" s="506" t="s">
        <v>1263</v>
      </c>
      <c r="JRA207" s="506" t="s">
        <v>1263</v>
      </c>
      <c r="JRB207" s="506" t="s">
        <v>1263</v>
      </c>
      <c r="JRC207" s="506" t="s">
        <v>1263</v>
      </c>
      <c r="JRD207" s="506" t="s">
        <v>1263</v>
      </c>
      <c r="JRE207" s="506" t="s">
        <v>1263</v>
      </c>
      <c r="JRF207" s="506" t="s">
        <v>1263</v>
      </c>
      <c r="JRG207" s="506" t="s">
        <v>1263</v>
      </c>
      <c r="JRH207" s="506" t="s">
        <v>1263</v>
      </c>
      <c r="JRI207" s="506" t="s">
        <v>1263</v>
      </c>
      <c r="JRJ207" s="506" t="s">
        <v>1263</v>
      </c>
      <c r="JRK207" s="506" t="s">
        <v>1263</v>
      </c>
      <c r="JRL207" s="506" t="s">
        <v>1263</v>
      </c>
      <c r="JRM207" s="506" t="s">
        <v>1263</v>
      </c>
      <c r="JRN207" s="506" t="s">
        <v>1263</v>
      </c>
      <c r="JRO207" s="506" t="s">
        <v>1263</v>
      </c>
      <c r="JRP207" s="506" t="s">
        <v>1263</v>
      </c>
      <c r="JRQ207" s="506" t="s">
        <v>1263</v>
      </c>
      <c r="JRR207" s="506" t="s">
        <v>1263</v>
      </c>
      <c r="JRS207" s="506" t="s">
        <v>1263</v>
      </c>
      <c r="JRT207" s="506" t="s">
        <v>1263</v>
      </c>
      <c r="JRU207" s="506" t="s">
        <v>1263</v>
      </c>
      <c r="JRV207" s="506" t="s">
        <v>1263</v>
      </c>
      <c r="JRW207" s="506" t="s">
        <v>1263</v>
      </c>
      <c r="JRX207" s="506" t="s">
        <v>1263</v>
      </c>
      <c r="JRY207" s="506" t="s">
        <v>1263</v>
      </c>
      <c r="JRZ207" s="506" t="s">
        <v>1263</v>
      </c>
      <c r="JSA207" s="506" t="s">
        <v>1263</v>
      </c>
      <c r="JSB207" s="506" t="s">
        <v>1263</v>
      </c>
      <c r="JSC207" s="506" t="s">
        <v>1263</v>
      </c>
      <c r="JSD207" s="506" t="s">
        <v>1263</v>
      </c>
      <c r="JSE207" s="506" t="s">
        <v>1263</v>
      </c>
      <c r="JSF207" s="506" t="s">
        <v>1263</v>
      </c>
      <c r="JSG207" s="506" t="s">
        <v>1263</v>
      </c>
      <c r="JSH207" s="506" t="s">
        <v>1263</v>
      </c>
      <c r="JSI207" s="506" t="s">
        <v>1263</v>
      </c>
      <c r="JSJ207" s="506" t="s">
        <v>1263</v>
      </c>
      <c r="JSK207" s="506" t="s">
        <v>1263</v>
      </c>
      <c r="JSL207" s="506" t="s">
        <v>1263</v>
      </c>
      <c r="JSM207" s="506" t="s">
        <v>1263</v>
      </c>
      <c r="JSN207" s="506" t="s">
        <v>1263</v>
      </c>
      <c r="JSO207" s="506" t="s">
        <v>1263</v>
      </c>
      <c r="JSP207" s="506" t="s">
        <v>1263</v>
      </c>
      <c r="JSQ207" s="506" t="s">
        <v>1263</v>
      </c>
      <c r="JSR207" s="506" t="s">
        <v>1263</v>
      </c>
      <c r="JSS207" s="506" t="s">
        <v>1263</v>
      </c>
      <c r="JST207" s="506" t="s">
        <v>1263</v>
      </c>
      <c r="JSU207" s="506" t="s">
        <v>1263</v>
      </c>
      <c r="JSV207" s="506" t="s">
        <v>1263</v>
      </c>
      <c r="JSW207" s="506" t="s">
        <v>1263</v>
      </c>
      <c r="JSX207" s="506" t="s">
        <v>1263</v>
      </c>
      <c r="JSY207" s="506" t="s">
        <v>1263</v>
      </c>
      <c r="JSZ207" s="506" t="s">
        <v>1263</v>
      </c>
      <c r="JTA207" s="506" t="s">
        <v>1263</v>
      </c>
      <c r="JTB207" s="506" t="s">
        <v>1263</v>
      </c>
      <c r="JTC207" s="506" t="s">
        <v>1263</v>
      </c>
      <c r="JTD207" s="506" t="s">
        <v>1263</v>
      </c>
      <c r="JTE207" s="506" t="s">
        <v>1263</v>
      </c>
      <c r="JTF207" s="506" t="s">
        <v>1263</v>
      </c>
      <c r="JTG207" s="506" t="s">
        <v>1263</v>
      </c>
      <c r="JTH207" s="506" t="s">
        <v>1263</v>
      </c>
      <c r="JTI207" s="506" t="s">
        <v>1263</v>
      </c>
      <c r="JTJ207" s="506" t="s">
        <v>1263</v>
      </c>
      <c r="JTK207" s="506" t="s">
        <v>1263</v>
      </c>
      <c r="JTL207" s="506" t="s">
        <v>1263</v>
      </c>
      <c r="JTM207" s="506" t="s">
        <v>1263</v>
      </c>
      <c r="JTN207" s="506" t="s">
        <v>1263</v>
      </c>
      <c r="JTO207" s="506" t="s">
        <v>1263</v>
      </c>
      <c r="JTP207" s="506" t="s">
        <v>1263</v>
      </c>
      <c r="JTQ207" s="506" t="s">
        <v>1263</v>
      </c>
      <c r="JTR207" s="506" t="s">
        <v>1263</v>
      </c>
      <c r="JTS207" s="506" t="s">
        <v>1263</v>
      </c>
      <c r="JTT207" s="506" t="s">
        <v>1263</v>
      </c>
      <c r="JTU207" s="506" t="s">
        <v>1263</v>
      </c>
      <c r="JTV207" s="506" t="s">
        <v>1263</v>
      </c>
      <c r="JTW207" s="506" t="s">
        <v>1263</v>
      </c>
      <c r="JTX207" s="506" t="s">
        <v>1263</v>
      </c>
      <c r="JTY207" s="506" t="s">
        <v>1263</v>
      </c>
      <c r="JTZ207" s="506" t="s">
        <v>1263</v>
      </c>
      <c r="JUA207" s="506" t="s">
        <v>1263</v>
      </c>
      <c r="JUB207" s="506" t="s">
        <v>1263</v>
      </c>
      <c r="JUC207" s="506" t="s">
        <v>1263</v>
      </c>
      <c r="JUD207" s="506" t="s">
        <v>1263</v>
      </c>
      <c r="JUE207" s="506" t="s">
        <v>1263</v>
      </c>
      <c r="JUF207" s="506" t="s">
        <v>1263</v>
      </c>
      <c r="JUG207" s="506" t="s">
        <v>1263</v>
      </c>
      <c r="JUH207" s="506" t="s">
        <v>1263</v>
      </c>
      <c r="JUI207" s="506" t="s">
        <v>1263</v>
      </c>
      <c r="JUJ207" s="506" t="s">
        <v>1263</v>
      </c>
      <c r="JUK207" s="506" t="s">
        <v>1263</v>
      </c>
      <c r="JUL207" s="506" t="s">
        <v>1263</v>
      </c>
      <c r="JUM207" s="506" t="s">
        <v>1263</v>
      </c>
      <c r="JUN207" s="506" t="s">
        <v>1263</v>
      </c>
      <c r="JUO207" s="506" t="s">
        <v>1263</v>
      </c>
      <c r="JUP207" s="506" t="s">
        <v>1263</v>
      </c>
      <c r="JUQ207" s="506" t="s">
        <v>1263</v>
      </c>
      <c r="JUR207" s="506" t="s">
        <v>1263</v>
      </c>
      <c r="JUS207" s="506" t="s">
        <v>1263</v>
      </c>
      <c r="JUT207" s="506" t="s">
        <v>1263</v>
      </c>
      <c r="JUU207" s="506" t="s">
        <v>1263</v>
      </c>
      <c r="JUV207" s="506" t="s">
        <v>1263</v>
      </c>
      <c r="JUW207" s="506" t="s">
        <v>1263</v>
      </c>
      <c r="JUX207" s="506" t="s">
        <v>1263</v>
      </c>
      <c r="JUY207" s="506" t="s">
        <v>1263</v>
      </c>
      <c r="JUZ207" s="506" t="s">
        <v>1263</v>
      </c>
      <c r="JVA207" s="506" t="s">
        <v>1263</v>
      </c>
      <c r="JVB207" s="506" t="s">
        <v>1263</v>
      </c>
      <c r="JVC207" s="506" t="s">
        <v>1263</v>
      </c>
      <c r="JVD207" s="506" t="s">
        <v>1263</v>
      </c>
      <c r="JVE207" s="506" t="s">
        <v>1263</v>
      </c>
      <c r="JVF207" s="506" t="s">
        <v>1263</v>
      </c>
      <c r="JVG207" s="506" t="s">
        <v>1263</v>
      </c>
      <c r="JVH207" s="506" t="s">
        <v>1263</v>
      </c>
      <c r="JVI207" s="506" t="s">
        <v>1263</v>
      </c>
      <c r="JVJ207" s="506" t="s">
        <v>1263</v>
      </c>
      <c r="JVK207" s="506" t="s">
        <v>1263</v>
      </c>
      <c r="JVL207" s="506" t="s">
        <v>1263</v>
      </c>
      <c r="JVM207" s="506" t="s">
        <v>1263</v>
      </c>
      <c r="JVN207" s="506" t="s">
        <v>1263</v>
      </c>
      <c r="JVO207" s="506" t="s">
        <v>1263</v>
      </c>
      <c r="JVP207" s="506" t="s">
        <v>1263</v>
      </c>
      <c r="JVQ207" s="506" t="s">
        <v>1263</v>
      </c>
      <c r="JVR207" s="506" t="s">
        <v>1263</v>
      </c>
      <c r="JVS207" s="506" t="s">
        <v>1263</v>
      </c>
      <c r="JVT207" s="506" t="s">
        <v>1263</v>
      </c>
      <c r="JVU207" s="506" t="s">
        <v>1263</v>
      </c>
      <c r="JVV207" s="506" t="s">
        <v>1263</v>
      </c>
      <c r="JVW207" s="506" t="s">
        <v>1263</v>
      </c>
      <c r="JVX207" s="506" t="s">
        <v>1263</v>
      </c>
      <c r="JVY207" s="506" t="s">
        <v>1263</v>
      </c>
      <c r="JVZ207" s="506" t="s">
        <v>1263</v>
      </c>
      <c r="JWA207" s="506" t="s">
        <v>1263</v>
      </c>
      <c r="JWB207" s="506" t="s">
        <v>1263</v>
      </c>
      <c r="JWC207" s="506" t="s">
        <v>1263</v>
      </c>
      <c r="JWD207" s="506" t="s">
        <v>1263</v>
      </c>
      <c r="JWE207" s="506" t="s">
        <v>1263</v>
      </c>
      <c r="JWF207" s="506" t="s">
        <v>1263</v>
      </c>
      <c r="JWG207" s="506" t="s">
        <v>1263</v>
      </c>
      <c r="JWH207" s="506" t="s">
        <v>1263</v>
      </c>
      <c r="JWI207" s="506" t="s">
        <v>1263</v>
      </c>
      <c r="JWJ207" s="506" t="s">
        <v>1263</v>
      </c>
      <c r="JWK207" s="506" t="s">
        <v>1263</v>
      </c>
      <c r="JWL207" s="506" t="s">
        <v>1263</v>
      </c>
      <c r="JWM207" s="506" t="s">
        <v>1263</v>
      </c>
      <c r="JWN207" s="506" t="s">
        <v>1263</v>
      </c>
      <c r="JWO207" s="506" t="s">
        <v>1263</v>
      </c>
      <c r="JWP207" s="506" t="s">
        <v>1263</v>
      </c>
      <c r="JWQ207" s="506" t="s">
        <v>1263</v>
      </c>
      <c r="JWR207" s="506" t="s">
        <v>1263</v>
      </c>
      <c r="JWS207" s="506" t="s">
        <v>1263</v>
      </c>
      <c r="JWT207" s="506" t="s">
        <v>1263</v>
      </c>
      <c r="JWU207" s="506" t="s">
        <v>1263</v>
      </c>
      <c r="JWV207" s="506" t="s">
        <v>1263</v>
      </c>
      <c r="JWW207" s="506" t="s">
        <v>1263</v>
      </c>
      <c r="JWX207" s="506" t="s">
        <v>1263</v>
      </c>
      <c r="JWY207" s="506" t="s">
        <v>1263</v>
      </c>
      <c r="JWZ207" s="506" t="s">
        <v>1263</v>
      </c>
      <c r="JXA207" s="506" t="s">
        <v>1263</v>
      </c>
      <c r="JXB207" s="506" t="s">
        <v>1263</v>
      </c>
      <c r="JXC207" s="506" t="s">
        <v>1263</v>
      </c>
      <c r="JXD207" s="506" t="s">
        <v>1263</v>
      </c>
      <c r="JXE207" s="506" t="s">
        <v>1263</v>
      </c>
      <c r="JXF207" s="506" t="s">
        <v>1263</v>
      </c>
      <c r="JXG207" s="506" t="s">
        <v>1263</v>
      </c>
      <c r="JXH207" s="506" t="s">
        <v>1263</v>
      </c>
      <c r="JXI207" s="506" t="s">
        <v>1263</v>
      </c>
      <c r="JXJ207" s="506" t="s">
        <v>1263</v>
      </c>
      <c r="JXK207" s="506" t="s">
        <v>1263</v>
      </c>
      <c r="JXL207" s="506" t="s">
        <v>1263</v>
      </c>
      <c r="JXM207" s="506" t="s">
        <v>1263</v>
      </c>
      <c r="JXN207" s="506" t="s">
        <v>1263</v>
      </c>
      <c r="JXO207" s="506" t="s">
        <v>1263</v>
      </c>
      <c r="JXP207" s="506" t="s">
        <v>1263</v>
      </c>
      <c r="JXQ207" s="506" t="s">
        <v>1263</v>
      </c>
      <c r="JXR207" s="506" t="s">
        <v>1263</v>
      </c>
      <c r="JXS207" s="506" t="s">
        <v>1263</v>
      </c>
      <c r="JXT207" s="506" t="s">
        <v>1263</v>
      </c>
      <c r="JXU207" s="506" t="s">
        <v>1263</v>
      </c>
      <c r="JXV207" s="506" t="s">
        <v>1263</v>
      </c>
      <c r="JXW207" s="506" t="s">
        <v>1263</v>
      </c>
      <c r="JXX207" s="506" t="s">
        <v>1263</v>
      </c>
      <c r="JXY207" s="506" t="s">
        <v>1263</v>
      </c>
      <c r="JXZ207" s="506" t="s">
        <v>1263</v>
      </c>
      <c r="JYA207" s="506" t="s">
        <v>1263</v>
      </c>
      <c r="JYB207" s="506" t="s">
        <v>1263</v>
      </c>
      <c r="JYC207" s="506" t="s">
        <v>1263</v>
      </c>
      <c r="JYD207" s="506" t="s">
        <v>1263</v>
      </c>
      <c r="JYE207" s="506" t="s">
        <v>1263</v>
      </c>
      <c r="JYF207" s="506" t="s">
        <v>1263</v>
      </c>
      <c r="JYG207" s="506" t="s">
        <v>1263</v>
      </c>
      <c r="JYH207" s="506" t="s">
        <v>1263</v>
      </c>
      <c r="JYI207" s="506" t="s">
        <v>1263</v>
      </c>
      <c r="JYJ207" s="506" t="s">
        <v>1263</v>
      </c>
      <c r="JYK207" s="506" t="s">
        <v>1263</v>
      </c>
      <c r="JYL207" s="506" t="s">
        <v>1263</v>
      </c>
      <c r="JYM207" s="506" t="s">
        <v>1263</v>
      </c>
      <c r="JYN207" s="506" t="s">
        <v>1263</v>
      </c>
      <c r="JYO207" s="506" t="s">
        <v>1263</v>
      </c>
      <c r="JYP207" s="506" t="s">
        <v>1263</v>
      </c>
      <c r="JYQ207" s="506" t="s">
        <v>1263</v>
      </c>
      <c r="JYR207" s="506" t="s">
        <v>1263</v>
      </c>
      <c r="JYS207" s="506" t="s">
        <v>1263</v>
      </c>
      <c r="JYT207" s="506" t="s">
        <v>1263</v>
      </c>
      <c r="JYU207" s="506" t="s">
        <v>1263</v>
      </c>
      <c r="JYV207" s="506" t="s">
        <v>1263</v>
      </c>
      <c r="JYW207" s="506" t="s">
        <v>1263</v>
      </c>
      <c r="JYX207" s="506" t="s">
        <v>1263</v>
      </c>
      <c r="JYY207" s="506" t="s">
        <v>1263</v>
      </c>
      <c r="JYZ207" s="506" t="s">
        <v>1263</v>
      </c>
      <c r="JZA207" s="506" t="s">
        <v>1263</v>
      </c>
      <c r="JZB207" s="506" t="s">
        <v>1263</v>
      </c>
      <c r="JZC207" s="506" t="s">
        <v>1263</v>
      </c>
      <c r="JZD207" s="506" t="s">
        <v>1263</v>
      </c>
      <c r="JZE207" s="506" t="s">
        <v>1263</v>
      </c>
      <c r="JZF207" s="506" t="s">
        <v>1263</v>
      </c>
      <c r="JZG207" s="506" t="s">
        <v>1263</v>
      </c>
      <c r="JZH207" s="506" t="s">
        <v>1263</v>
      </c>
      <c r="JZI207" s="506" t="s">
        <v>1263</v>
      </c>
      <c r="JZJ207" s="506" t="s">
        <v>1263</v>
      </c>
      <c r="JZK207" s="506" t="s">
        <v>1263</v>
      </c>
      <c r="JZL207" s="506" t="s">
        <v>1263</v>
      </c>
      <c r="JZM207" s="506" t="s">
        <v>1263</v>
      </c>
      <c r="JZN207" s="506" t="s">
        <v>1263</v>
      </c>
      <c r="JZO207" s="506" t="s">
        <v>1263</v>
      </c>
      <c r="JZP207" s="506" t="s">
        <v>1263</v>
      </c>
      <c r="JZQ207" s="506" t="s">
        <v>1263</v>
      </c>
      <c r="JZR207" s="506" t="s">
        <v>1263</v>
      </c>
      <c r="JZS207" s="506" t="s">
        <v>1263</v>
      </c>
      <c r="JZT207" s="506" t="s">
        <v>1263</v>
      </c>
      <c r="JZU207" s="506" t="s">
        <v>1263</v>
      </c>
      <c r="JZV207" s="506" t="s">
        <v>1263</v>
      </c>
      <c r="JZW207" s="506" t="s">
        <v>1263</v>
      </c>
      <c r="JZX207" s="506" t="s">
        <v>1263</v>
      </c>
      <c r="JZY207" s="506" t="s">
        <v>1263</v>
      </c>
      <c r="JZZ207" s="506" t="s">
        <v>1263</v>
      </c>
      <c r="KAA207" s="506" t="s">
        <v>1263</v>
      </c>
      <c r="KAB207" s="506" t="s">
        <v>1263</v>
      </c>
      <c r="KAC207" s="506" t="s">
        <v>1263</v>
      </c>
      <c r="KAD207" s="506" t="s">
        <v>1263</v>
      </c>
      <c r="KAE207" s="506" t="s">
        <v>1263</v>
      </c>
      <c r="KAF207" s="506" t="s">
        <v>1263</v>
      </c>
      <c r="KAG207" s="506" t="s">
        <v>1263</v>
      </c>
      <c r="KAH207" s="506" t="s">
        <v>1263</v>
      </c>
      <c r="KAI207" s="506" t="s">
        <v>1263</v>
      </c>
      <c r="KAJ207" s="506" t="s">
        <v>1263</v>
      </c>
      <c r="KAK207" s="506" t="s">
        <v>1263</v>
      </c>
      <c r="KAL207" s="506" t="s">
        <v>1263</v>
      </c>
      <c r="KAM207" s="506" t="s">
        <v>1263</v>
      </c>
      <c r="KAN207" s="506" t="s">
        <v>1263</v>
      </c>
      <c r="KAO207" s="506" t="s">
        <v>1263</v>
      </c>
      <c r="KAP207" s="506" t="s">
        <v>1263</v>
      </c>
      <c r="KAQ207" s="506" t="s">
        <v>1263</v>
      </c>
      <c r="KAR207" s="506" t="s">
        <v>1263</v>
      </c>
      <c r="KAS207" s="506" t="s">
        <v>1263</v>
      </c>
      <c r="KAT207" s="506" t="s">
        <v>1263</v>
      </c>
      <c r="KAU207" s="506" t="s">
        <v>1263</v>
      </c>
      <c r="KAV207" s="506" t="s">
        <v>1263</v>
      </c>
      <c r="KAW207" s="506" t="s">
        <v>1263</v>
      </c>
      <c r="KAX207" s="506" t="s">
        <v>1263</v>
      </c>
      <c r="KAY207" s="506" t="s">
        <v>1263</v>
      </c>
      <c r="KAZ207" s="506" t="s">
        <v>1263</v>
      </c>
      <c r="KBA207" s="506" t="s">
        <v>1263</v>
      </c>
      <c r="KBB207" s="506" t="s">
        <v>1263</v>
      </c>
      <c r="KBC207" s="506" t="s">
        <v>1263</v>
      </c>
      <c r="KBD207" s="506" t="s">
        <v>1263</v>
      </c>
      <c r="KBE207" s="506" t="s">
        <v>1263</v>
      </c>
      <c r="KBF207" s="506" t="s">
        <v>1263</v>
      </c>
      <c r="KBG207" s="506" t="s">
        <v>1263</v>
      </c>
      <c r="KBH207" s="506" t="s">
        <v>1263</v>
      </c>
      <c r="KBI207" s="506" t="s">
        <v>1263</v>
      </c>
      <c r="KBJ207" s="506" t="s">
        <v>1263</v>
      </c>
      <c r="KBK207" s="506" t="s">
        <v>1263</v>
      </c>
      <c r="KBL207" s="506" t="s">
        <v>1263</v>
      </c>
      <c r="KBM207" s="506" t="s">
        <v>1263</v>
      </c>
      <c r="KBN207" s="506" t="s">
        <v>1263</v>
      </c>
      <c r="KBO207" s="506" t="s">
        <v>1263</v>
      </c>
      <c r="KBP207" s="506" t="s">
        <v>1263</v>
      </c>
      <c r="KBQ207" s="506" t="s">
        <v>1263</v>
      </c>
      <c r="KBR207" s="506" t="s">
        <v>1263</v>
      </c>
      <c r="KBS207" s="506" t="s">
        <v>1263</v>
      </c>
      <c r="KBT207" s="506" t="s">
        <v>1263</v>
      </c>
      <c r="KBU207" s="506" t="s">
        <v>1263</v>
      </c>
      <c r="KBV207" s="506" t="s">
        <v>1263</v>
      </c>
      <c r="KBW207" s="506" t="s">
        <v>1263</v>
      </c>
      <c r="KBX207" s="506" t="s">
        <v>1263</v>
      </c>
      <c r="KBY207" s="506" t="s">
        <v>1263</v>
      </c>
      <c r="KBZ207" s="506" t="s">
        <v>1263</v>
      </c>
      <c r="KCA207" s="506" t="s">
        <v>1263</v>
      </c>
      <c r="KCB207" s="506" t="s">
        <v>1263</v>
      </c>
      <c r="KCC207" s="506" t="s">
        <v>1263</v>
      </c>
      <c r="KCD207" s="506" t="s">
        <v>1263</v>
      </c>
      <c r="KCE207" s="506" t="s">
        <v>1263</v>
      </c>
      <c r="KCF207" s="506" t="s">
        <v>1263</v>
      </c>
      <c r="KCG207" s="506" t="s">
        <v>1263</v>
      </c>
      <c r="KCH207" s="506" t="s">
        <v>1263</v>
      </c>
      <c r="KCI207" s="506" t="s">
        <v>1263</v>
      </c>
      <c r="KCJ207" s="506" t="s">
        <v>1263</v>
      </c>
      <c r="KCK207" s="506" t="s">
        <v>1263</v>
      </c>
      <c r="KCL207" s="506" t="s">
        <v>1263</v>
      </c>
      <c r="KCM207" s="506" t="s">
        <v>1263</v>
      </c>
      <c r="KCN207" s="506" t="s">
        <v>1263</v>
      </c>
      <c r="KCO207" s="506" t="s">
        <v>1263</v>
      </c>
      <c r="KCP207" s="506" t="s">
        <v>1263</v>
      </c>
      <c r="KCQ207" s="506" t="s">
        <v>1263</v>
      </c>
      <c r="KCR207" s="506" t="s">
        <v>1263</v>
      </c>
      <c r="KCS207" s="506" t="s">
        <v>1263</v>
      </c>
      <c r="KCT207" s="506" t="s">
        <v>1263</v>
      </c>
      <c r="KCU207" s="506" t="s">
        <v>1263</v>
      </c>
      <c r="KCV207" s="506" t="s">
        <v>1263</v>
      </c>
      <c r="KCW207" s="506" t="s">
        <v>1263</v>
      </c>
      <c r="KCX207" s="506" t="s">
        <v>1263</v>
      </c>
      <c r="KCY207" s="506" t="s">
        <v>1263</v>
      </c>
      <c r="KCZ207" s="506" t="s">
        <v>1263</v>
      </c>
      <c r="KDA207" s="506" t="s">
        <v>1263</v>
      </c>
      <c r="KDB207" s="506" t="s">
        <v>1263</v>
      </c>
      <c r="KDC207" s="506" t="s">
        <v>1263</v>
      </c>
      <c r="KDD207" s="506" t="s">
        <v>1263</v>
      </c>
      <c r="KDE207" s="506" t="s">
        <v>1263</v>
      </c>
      <c r="KDF207" s="506" t="s">
        <v>1263</v>
      </c>
      <c r="KDG207" s="506" t="s">
        <v>1263</v>
      </c>
      <c r="KDH207" s="506" t="s">
        <v>1263</v>
      </c>
      <c r="KDI207" s="506" t="s">
        <v>1263</v>
      </c>
      <c r="KDJ207" s="506" t="s">
        <v>1263</v>
      </c>
      <c r="KDK207" s="506" t="s">
        <v>1263</v>
      </c>
      <c r="KDL207" s="506" t="s">
        <v>1263</v>
      </c>
      <c r="KDM207" s="506" t="s">
        <v>1263</v>
      </c>
      <c r="KDN207" s="506" t="s">
        <v>1263</v>
      </c>
      <c r="KDO207" s="506" t="s">
        <v>1263</v>
      </c>
      <c r="KDP207" s="506" t="s">
        <v>1263</v>
      </c>
      <c r="KDQ207" s="506" t="s">
        <v>1263</v>
      </c>
      <c r="KDR207" s="506" t="s">
        <v>1263</v>
      </c>
      <c r="KDS207" s="506" t="s">
        <v>1263</v>
      </c>
      <c r="KDT207" s="506" t="s">
        <v>1263</v>
      </c>
      <c r="KDU207" s="506" t="s">
        <v>1263</v>
      </c>
      <c r="KDV207" s="506" t="s">
        <v>1263</v>
      </c>
      <c r="KDW207" s="506" t="s">
        <v>1263</v>
      </c>
      <c r="KDX207" s="506" t="s">
        <v>1263</v>
      </c>
      <c r="KDY207" s="506" t="s">
        <v>1263</v>
      </c>
      <c r="KDZ207" s="506" t="s">
        <v>1263</v>
      </c>
      <c r="KEA207" s="506" t="s">
        <v>1263</v>
      </c>
      <c r="KEB207" s="506" t="s">
        <v>1263</v>
      </c>
      <c r="KEC207" s="506" t="s">
        <v>1263</v>
      </c>
      <c r="KED207" s="506" t="s">
        <v>1263</v>
      </c>
      <c r="KEE207" s="506" t="s">
        <v>1263</v>
      </c>
      <c r="KEF207" s="506" t="s">
        <v>1263</v>
      </c>
      <c r="KEG207" s="506" t="s">
        <v>1263</v>
      </c>
      <c r="KEH207" s="506" t="s">
        <v>1263</v>
      </c>
      <c r="KEI207" s="506" t="s">
        <v>1263</v>
      </c>
      <c r="KEJ207" s="506" t="s">
        <v>1263</v>
      </c>
      <c r="KEK207" s="506" t="s">
        <v>1263</v>
      </c>
      <c r="KEL207" s="506" t="s">
        <v>1263</v>
      </c>
      <c r="KEM207" s="506" t="s">
        <v>1263</v>
      </c>
      <c r="KEN207" s="506" t="s">
        <v>1263</v>
      </c>
      <c r="KEO207" s="506" t="s">
        <v>1263</v>
      </c>
      <c r="KEP207" s="506" t="s">
        <v>1263</v>
      </c>
      <c r="KEQ207" s="506" t="s">
        <v>1263</v>
      </c>
      <c r="KER207" s="506" t="s">
        <v>1263</v>
      </c>
      <c r="KES207" s="506" t="s">
        <v>1263</v>
      </c>
      <c r="KET207" s="506" t="s">
        <v>1263</v>
      </c>
      <c r="KEU207" s="506" t="s">
        <v>1263</v>
      </c>
      <c r="KEV207" s="506" t="s">
        <v>1263</v>
      </c>
      <c r="KEW207" s="506" t="s">
        <v>1263</v>
      </c>
      <c r="KEX207" s="506" t="s">
        <v>1263</v>
      </c>
      <c r="KEY207" s="506" t="s">
        <v>1263</v>
      </c>
      <c r="KEZ207" s="506" t="s">
        <v>1263</v>
      </c>
      <c r="KFA207" s="506" t="s">
        <v>1263</v>
      </c>
      <c r="KFB207" s="506" t="s">
        <v>1263</v>
      </c>
      <c r="KFC207" s="506" t="s">
        <v>1263</v>
      </c>
      <c r="KFD207" s="506" t="s">
        <v>1263</v>
      </c>
      <c r="KFE207" s="506" t="s">
        <v>1263</v>
      </c>
      <c r="KFF207" s="506" t="s">
        <v>1263</v>
      </c>
      <c r="KFG207" s="506" t="s">
        <v>1263</v>
      </c>
      <c r="KFH207" s="506" t="s">
        <v>1263</v>
      </c>
      <c r="KFI207" s="506" t="s">
        <v>1263</v>
      </c>
      <c r="KFJ207" s="506" t="s">
        <v>1263</v>
      </c>
      <c r="KFK207" s="506" t="s">
        <v>1263</v>
      </c>
      <c r="KFL207" s="506" t="s">
        <v>1263</v>
      </c>
      <c r="KFM207" s="506" t="s">
        <v>1263</v>
      </c>
      <c r="KFN207" s="506" t="s">
        <v>1263</v>
      </c>
      <c r="KFO207" s="506" t="s">
        <v>1263</v>
      </c>
      <c r="KFP207" s="506" t="s">
        <v>1263</v>
      </c>
      <c r="KFQ207" s="506" t="s">
        <v>1263</v>
      </c>
      <c r="KFR207" s="506" t="s">
        <v>1263</v>
      </c>
      <c r="KFS207" s="506" t="s">
        <v>1263</v>
      </c>
      <c r="KFT207" s="506" t="s">
        <v>1263</v>
      </c>
      <c r="KFU207" s="506" t="s">
        <v>1263</v>
      </c>
      <c r="KFV207" s="506" t="s">
        <v>1263</v>
      </c>
      <c r="KFW207" s="506" t="s">
        <v>1263</v>
      </c>
      <c r="KFX207" s="506" t="s">
        <v>1263</v>
      </c>
      <c r="KFY207" s="506" t="s">
        <v>1263</v>
      </c>
      <c r="KFZ207" s="506" t="s">
        <v>1263</v>
      </c>
      <c r="KGA207" s="506" t="s">
        <v>1263</v>
      </c>
      <c r="KGB207" s="506" t="s">
        <v>1263</v>
      </c>
      <c r="KGC207" s="506" t="s">
        <v>1263</v>
      </c>
      <c r="KGD207" s="506" t="s">
        <v>1263</v>
      </c>
      <c r="KGE207" s="506" t="s">
        <v>1263</v>
      </c>
      <c r="KGF207" s="506" t="s">
        <v>1263</v>
      </c>
      <c r="KGG207" s="506" t="s">
        <v>1263</v>
      </c>
      <c r="KGH207" s="506" t="s">
        <v>1263</v>
      </c>
      <c r="KGI207" s="506" t="s">
        <v>1263</v>
      </c>
      <c r="KGJ207" s="506" t="s">
        <v>1263</v>
      </c>
      <c r="KGK207" s="506" t="s">
        <v>1263</v>
      </c>
      <c r="KGL207" s="506" t="s">
        <v>1263</v>
      </c>
      <c r="KGM207" s="506" t="s">
        <v>1263</v>
      </c>
      <c r="KGN207" s="506" t="s">
        <v>1263</v>
      </c>
      <c r="KGO207" s="506" t="s">
        <v>1263</v>
      </c>
      <c r="KGP207" s="506" t="s">
        <v>1263</v>
      </c>
      <c r="KGQ207" s="506" t="s">
        <v>1263</v>
      </c>
      <c r="KGR207" s="506" t="s">
        <v>1263</v>
      </c>
      <c r="KGS207" s="506" t="s">
        <v>1263</v>
      </c>
      <c r="KGT207" s="506" t="s">
        <v>1263</v>
      </c>
      <c r="KGU207" s="506" t="s">
        <v>1263</v>
      </c>
      <c r="KGV207" s="506" t="s">
        <v>1263</v>
      </c>
      <c r="KGW207" s="506" t="s">
        <v>1263</v>
      </c>
      <c r="KGX207" s="506" t="s">
        <v>1263</v>
      </c>
      <c r="KGY207" s="506" t="s">
        <v>1263</v>
      </c>
      <c r="KGZ207" s="506" t="s">
        <v>1263</v>
      </c>
      <c r="KHA207" s="506" t="s">
        <v>1263</v>
      </c>
      <c r="KHB207" s="506" t="s">
        <v>1263</v>
      </c>
      <c r="KHC207" s="506" t="s">
        <v>1263</v>
      </c>
      <c r="KHD207" s="506" t="s">
        <v>1263</v>
      </c>
      <c r="KHE207" s="506" t="s">
        <v>1263</v>
      </c>
      <c r="KHF207" s="506" t="s">
        <v>1263</v>
      </c>
      <c r="KHG207" s="506" t="s">
        <v>1263</v>
      </c>
      <c r="KHH207" s="506" t="s">
        <v>1263</v>
      </c>
      <c r="KHI207" s="506" t="s">
        <v>1263</v>
      </c>
      <c r="KHJ207" s="506" t="s">
        <v>1263</v>
      </c>
      <c r="KHK207" s="506" t="s">
        <v>1263</v>
      </c>
      <c r="KHL207" s="506" t="s">
        <v>1263</v>
      </c>
      <c r="KHM207" s="506" t="s">
        <v>1263</v>
      </c>
      <c r="KHN207" s="506" t="s">
        <v>1263</v>
      </c>
      <c r="KHO207" s="506" t="s">
        <v>1263</v>
      </c>
      <c r="KHP207" s="506" t="s">
        <v>1263</v>
      </c>
      <c r="KHQ207" s="506" t="s">
        <v>1263</v>
      </c>
      <c r="KHR207" s="506" t="s">
        <v>1263</v>
      </c>
      <c r="KHS207" s="506" t="s">
        <v>1263</v>
      </c>
      <c r="KHT207" s="506" t="s">
        <v>1263</v>
      </c>
      <c r="KHU207" s="506" t="s">
        <v>1263</v>
      </c>
      <c r="KHV207" s="506" t="s">
        <v>1263</v>
      </c>
      <c r="KHW207" s="506" t="s">
        <v>1263</v>
      </c>
      <c r="KHX207" s="506" t="s">
        <v>1263</v>
      </c>
      <c r="KHY207" s="506" t="s">
        <v>1263</v>
      </c>
      <c r="KHZ207" s="506" t="s">
        <v>1263</v>
      </c>
      <c r="KIA207" s="506" t="s">
        <v>1263</v>
      </c>
      <c r="KIB207" s="506" t="s">
        <v>1263</v>
      </c>
      <c r="KIC207" s="506" t="s">
        <v>1263</v>
      </c>
      <c r="KID207" s="506" t="s">
        <v>1263</v>
      </c>
      <c r="KIE207" s="506" t="s">
        <v>1263</v>
      </c>
      <c r="KIF207" s="506" t="s">
        <v>1263</v>
      </c>
      <c r="KIG207" s="506" t="s">
        <v>1263</v>
      </c>
      <c r="KIH207" s="506" t="s">
        <v>1263</v>
      </c>
      <c r="KII207" s="506" t="s">
        <v>1263</v>
      </c>
      <c r="KIJ207" s="506" t="s">
        <v>1263</v>
      </c>
      <c r="KIK207" s="506" t="s">
        <v>1263</v>
      </c>
      <c r="KIL207" s="506" t="s">
        <v>1263</v>
      </c>
      <c r="KIM207" s="506" t="s">
        <v>1263</v>
      </c>
      <c r="KIN207" s="506" t="s">
        <v>1263</v>
      </c>
      <c r="KIO207" s="506" t="s">
        <v>1263</v>
      </c>
      <c r="KIP207" s="506" t="s">
        <v>1263</v>
      </c>
      <c r="KIQ207" s="506" t="s">
        <v>1263</v>
      </c>
      <c r="KIR207" s="506" t="s">
        <v>1263</v>
      </c>
      <c r="KIS207" s="506" t="s">
        <v>1263</v>
      </c>
      <c r="KIT207" s="506" t="s">
        <v>1263</v>
      </c>
      <c r="KIU207" s="506" t="s">
        <v>1263</v>
      </c>
      <c r="KIV207" s="506" t="s">
        <v>1263</v>
      </c>
      <c r="KIW207" s="506" t="s">
        <v>1263</v>
      </c>
      <c r="KIX207" s="506" t="s">
        <v>1263</v>
      </c>
      <c r="KIY207" s="506" t="s">
        <v>1263</v>
      </c>
      <c r="KIZ207" s="506" t="s">
        <v>1263</v>
      </c>
      <c r="KJA207" s="506" t="s">
        <v>1263</v>
      </c>
      <c r="KJB207" s="506" t="s">
        <v>1263</v>
      </c>
      <c r="KJC207" s="506" t="s">
        <v>1263</v>
      </c>
      <c r="KJD207" s="506" t="s">
        <v>1263</v>
      </c>
      <c r="KJE207" s="506" t="s">
        <v>1263</v>
      </c>
      <c r="KJF207" s="506" t="s">
        <v>1263</v>
      </c>
      <c r="KJG207" s="506" t="s">
        <v>1263</v>
      </c>
      <c r="KJH207" s="506" t="s">
        <v>1263</v>
      </c>
      <c r="KJI207" s="506" t="s">
        <v>1263</v>
      </c>
      <c r="KJJ207" s="506" t="s">
        <v>1263</v>
      </c>
      <c r="KJK207" s="506" t="s">
        <v>1263</v>
      </c>
      <c r="KJL207" s="506" t="s">
        <v>1263</v>
      </c>
      <c r="KJM207" s="506" t="s">
        <v>1263</v>
      </c>
      <c r="KJN207" s="506" t="s">
        <v>1263</v>
      </c>
      <c r="KJO207" s="506" t="s">
        <v>1263</v>
      </c>
      <c r="KJP207" s="506" t="s">
        <v>1263</v>
      </c>
      <c r="KJQ207" s="506" t="s">
        <v>1263</v>
      </c>
      <c r="KJR207" s="506" t="s">
        <v>1263</v>
      </c>
      <c r="KJS207" s="506" t="s">
        <v>1263</v>
      </c>
      <c r="KJT207" s="506" t="s">
        <v>1263</v>
      </c>
      <c r="KJU207" s="506" t="s">
        <v>1263</v>
      </c>
      <c r="KJV207" s="506" t="s">
        <v>1263</v>
      </c>
      <c r="KJW207" s="506" t="s">
        <v>1263</v>
      </c>
      <c r="KJX207" s="506" t="s">
        <v>1263</v>
      </c>
      <c r="KJY207" s="506" t="s">
        <v>1263</v>
      </c>
      <c r="KJZ207" s="506" t="s">
        <v>1263</v>
      </c>
      <c r="KKA207" s="506" t="s">
        <v>1263</v>
      </c>
      <c r="KKB207" s="506" t="s">
        <v>1263</v>
      </c>
      <c r="KKC207" s="506" t="s">
        <v>1263</v>
      </c>
      <c r="KKD207" s="506" t="s">
        <v>1263</v>
      </c>
      <c r="KKE207" s="506" t="s">
        <v>1263</v>
      </c>
      <c r="KKF207" s="506" t="s">
        <v>1263</v>
      </c>
      <c r="KKG207" s="506" t="s">
        <v>1263</v>
      </c>
      <c r="KKH207" s="506" t="s">
        <v>1263</v>
      </c>
      <c r="KKI207" s="506" t="s">
        <v>1263</v>
      </c>
      <c r="KKJ207" s="506" t="s">
        <v>1263</v>
      </c>
      <c r="KKK207" s="506" t="s">
        <v>1263</v>
      </c>
      <c r="KKL207" s="506" t="s">
        <v>1263</v>
      </c>
      <c r="KKM207" s="506" t="s">
        <v>1263</v>
      </c>
      <c r="KKN207" s="506" t="s">
        <v>1263</v>
      </c>
      <c r="KKO207" s="506" t="s">
        <v>1263</v>
      </c>
      <c r="KKP207" s="506" t="s">
        <v>1263</v>
      </c>
      <c r="KKQ207" s="506" t="s">
        <v>1263</v>
      </c>
      <c r="KKR207" s="506" t="s">
        <v>1263</v>
      </c>
      <c r="KKS207" s="506" t="s">
        <v>1263</v>
      </c>
      <c r="KKT207" s="506" t="s">
        <v>1263</v>
      </c>
      <c r="KKU207" s="506" t="s">
        <v>1263</v>
      </c>
      <c r="KKV207" s="506" t="s">
        <v>1263</v>
      </c>
      <c r="KKW207" s="506" t="s">
        <v>1263</v>
      </c>
      <c r="KKX207" s="506" t="s">
        <v>1263</v>
      </c>
      <c r="KKY207" s="506" t="s">
        <v>1263</v>
      </c>
      <c r="KKZ207" s="506" t="s">
        <v>1263</v>
      </c>
      <c r="KLA207" s="506" t="s">
        <v>1263</v>
      </c>
      <c r="KLB207" s="506" t="s">
        <v>1263</v>
      </c>
      <c r="KLC207" s="506" t="s">
        <v>1263</v>
      </c>
      <c r="KLD207" s="506" t="s">
        <v>1263</v>
      </c>
      <c r="KLE207" s="506" t="s">
        <v>1263</v>
      </c>
      <c r="KLF207" s="506" t="s">
        <v>1263</v>
      </c>
      <c r="KLG207" s="506" t="s">
        <v>1263</v>
      </c>
      <c r="KLH207" s="506" t="s">
        <v>1263</v>
      </c>
      <c r="KLI207" s="506" t="s">
        <v>1263</v>
      </c>
      <c r="KLJ207" s="506" t="s">
        <v>1263</v>
      </c>
      <c r="KLK207" s="506" t="s">
        <v>1263</v>
      </c>
      <c r="KLL207" s="506" t="s">
        <v>1263</v>
      </c>
      <c r="KLM207" s="506" t="s">
        <v>1263</v>
      </c>
      <c r="KLN207" s="506" t="s">
        <v>1263</v>
      </c>
      <c r="KLO207" s="506" t="s">
        <v>1263</v>
      </c>
      <c r="KLP207" s="506" t="s">
        <v>1263</v>
      </c>
      <c r="KLQ207" s="506" t="s">
        <v>1263</v>
      </c>
      <c r="KLR207" s="506" t="s">
        <v>1263</v>
      </c>
      <c r="KLS207" s="506" t="s">
        <v>1263</v>
      </c>
      <c r="KLT207" s="506" t="s">
        <v>1263</v>
      </c>
      <c r="KLU207" s="506" t="s">
        <v>1263</v>
      </c>
      <c r="KLV207" s="506" t="s">
        <v>1263</v>
      </c>
      <c r="KLW207" s="506" t="s">
        <v>1263</v>
      </c>
      <c r="KLX207" s="506" t="s">
        <v>1263</v>
      </c>
      <c r="KLY207" s="506" t="s">
        <v>1263</v>
      </c>
      <c r="KLZ207" s="506" t="s">
        <v>1263</v>
      </c>
      <c r="KMA207" s="506" t="s">
        <v>1263</v>
      </c>
      <c r="KMB207" s="506" t="s">
        <v>1263</v>
      </c>
      <c r="KMC207" s="506" t="s">
        <v>1263</v>
      </c>
      <c r="KMD207" s="506" t="s">
        <v>1263</v>
      </c>
      <c r="KME207" s="506" t="s">
        <v>1263</v>
      </c>
      <c r="KMF207" s="506" t="s">
        <v>1263</v>
      </c>
      <c r="KMG207" s="506" t="s">
        <v>1263</v>
      </c>
      <c r="KMH207" s="506" t="s">
        <v>1263</v>
      </c>
      <c r="KMI207" s="506" t="s">
        <v>1263</v>
      </c>
      <c r="KMJ207" s="506" t="s">
        <v>1263</v>
      </c>
      <c r="KMK207" s="506" t="s">
        <v>1263</v>
      </c>
      <c r="KML207" s="506" t="s">
        <v>1263</v>
      </c>
      <c r="KMM207" s="506" t="s">
        <v>1263</v>
      </c>
      <c r="KMN207" s="506" t="s">
        <v>1263</v>
      </c>
      <c r="KMO207" s="506" t="s">
        <v>1263</v>
      </c>
      <c r="KMP207" s="506" t="s">
        <v>1263</v>
      </c>
      <c r="KMQ207" s="506" t="s">
        <v>1263</v>
      </c>
      <c r="KMR207" s="506" t="s">
        <v>1263</v>
      </c>
      <c r="KMS207" s="506" t="s">
        <v>1263</v>
      </c>
      <c r="KMT207" s="506" t="s">
        <v>1263</v>
      </c>
      <c r="KMU207" s="506" t="s">
        <v>1263</v>
      </c>
      <c r="KMV207" s="506" t="s">
        <v>1263</v>
      </c>
      <c r="KMW207" s="506" t="s">
        <v>1263</v>
      </c>
      <c r="KMX207" s="506" t="s">
        <v>1263</v>
      </c>
      <c r="KMY207" s="506" t="s">
        <v>1263</v>
      </c>
      <c r="KMZ207" s="506" t="s">
        <v>1263</v>
      </c>
      <c r="KNA207" s="506" t="s">
        <v>1263</v>
      </c>
      <c r="KNB207" s="506" t="s">
        <v>1263</v>
      </c>
      <c r="KNC207" s="506" t="s">
        <v>1263</v>
      </c>
      <c r="KND207" s="506" t="s">
        <v>1263</v>
      </c>
      <c r="KNE207" s="506" t="s">
        <v>1263</v>
      </c>
      <c r="KNF207" s="506" t="s">
        <v>1263</v>
      </c>
      <c r="KNG207" s="506" t="s">
        <v>1263</v>
      </c>
      <c r="KNH207" s="506" t="s">
        <v>1263</v>
      </c>
      <c r="KNI207" s="506" t="s">
        <v>1263</v>
      </c>
      <c r="KNJ207" s="506" t="s">
        <v>1263</v>
      </c>
      <c r="KNK207" s="506" t="s">
        <v>1263</v>
      </c>
      <c r="KNL207" s="506" t="s">
        <v>1263</v>
      </c>
      <c r="KNM207" s="506" t="s">
        <v>1263</v>
      </c>
      <c r="KNN207" s="506" t="s">
        <v>1263</v>
      </c>
      <c r="KNO207" s="506" t="s">
        <v>1263</v>
      </c>
      <c r="KNP207" s="506" t="s">
        <v>1263</v>
      </c>
      <c r="KNQ207" s="506" t="s">
        <v>1263</v>
      </c>
      <c r="KNR207" s="506" t="s">
        <v>1263</v>
      </c>
      <c r="KNS207" s="506" t="s">
        <v>1263</v>
      </c>
      <c r="KNT207" s="506" t="s">
        <v>1263</v>
      </c>
      <c r="KNU207" s="506" t="s">
        <v>1263</v>
      </c>
      <c r="KNV207" s="506" t="s">
        <v>1263</v>
      </c>
      <c r="KNW207" s="506" t="s">
        <v>1263</v>
      </c>
      <c r="KNX207" s="506" t="s">
        <v>1263</v>
      </c>
      <c r="KNY207" s="506" t="s">
        <v>1263</v>
      </c>
      <c r="KNZ207" s="506" t="s">
        <v>1263</v>
      </c>
      <c r="KOA207" s="506" t="s">
        <v>1263</v>
      </c>
      <c r="KOB207" s="506" t="s">
        <v>1263</v>
      </c>
      <c r="KOC207" s="506" t="s">
        <v>1263</v>
      </c>
      <c r="KOD207" s="506" t="s">
        <v>1263</v>
      </c>
      <c r="KOE207" s="506" t="s">
        <v>1263</v>
      </c>
      <c r="KOF207" s="506" t="s">
        <v>1263</v>
      </c>
      <c r="KOG207" s="506" t="s">
        <v>1263</v>
      </c>
      <c r="KOH207" s="506" t="s">
        <v>1263</v>
      </c>
      <c r="KOI207" s="506" t="s">
        <v>1263</v>
      </c>
      <c r="KOJ207" s="506" t="s">
        <v>1263</v>
      </c>
      <c r="KOK207" s="506" t="s">
        <v>1263</v>
      </c>
      <c r="KOL207" s="506" t="s">
        <v>1263</v>
      </c>
      <c r="KOM207" s="506" t="s">
        <v>1263</v>
      </c>
      <c r="KON207" s="506" t="s">
        <v>1263</v>
      </c>
      <c r="KOO207" s="506" t="s">
        <v>1263</v>
      </c>
      <c r="KOP207" s="506" t="s">
        <v>1263</v>
      </c>
      <c r="KOQ207" s="506" t="s">
        <v>1263</v>
      </c>
      <c r="KOR207" s="506" t="s">
        <v>1263</v>
      </c>
      <c r="KOS207" s="506" t="s">
        <v>1263</v>
      </c>
      <c r="KOT207" s="506" t="s">
        <v>1263</v>
      </c>
      <c r="KOU207" s="506" t="s">
        <v>1263</v>
      </c>
      <c r="KOV207" s="506" t="s">
        <v>1263</v>
      </c>
      <c r="KOW207" s="506" t="s">
        <v>1263</v>
      </c>
      <c r="KOX207" s="506" t="s">
        <v>1263</v>
      </c>
      <c r="KOY207" s="506" t="s">
        <v>1263</v>
      </c>
      <c r="KOZ207" s="506" t="s">
        <v>1263</v>
      </c>
      <c r="KPA207" s="506" t="s">
        <v>1263</v>
      </c>
      <c r="KPB207" s="506" t="s">
        <v>1263</v>
      </c>
      <c r="KPC207" s="506" t="s">
        <v>1263</v>
      </c>
      <c r="KPD207" s="506" t="s">
        <v>1263</v>
      </c>
      <c r="KPE207" s="506" t="s">
        <v>1263</v>
      </c>
      <c r="KPF207" s="506" t="s">
        <v>1263</v>
      </c>
      <c r="KPG207" s="506" t="s">
        <v>1263</v>
      </c>
      <c r="KPH207" s="506" t="s">
        <v>1263</v>
      </c>
      <c r="KPI207" s="506" t="s">
        <v>1263</v>
      </c>
      <c r="KPJ207" s="506" t="s">
        <v>1263</v>
      </c>
      <c r="KPK207" s="506" t="s">
        <v>1263</v>
      </c>
      <c r="KPL207" s="506" t="s">
        <v>1263</v>
      </c>
      <c r="KPM207" s="506" t="s">
        <v>1263</v>
      </c>
      <c r="KPN207" s="506" t="s">
        <v>1263</v>
      </c>
      <c r="KPO207" s="506" t="s">
        <v>1263</v>
      </c>
      <c r="KPP207" s="506" t="s">
        <v>1263</v>
      </c>
      <c r="KPQ207" s="506" t="s">
        <v>1263</v>
      </c>
      <c r="KPR207" s="506" t="s">
        <v>1263</v>
      </c>
      <c r="KPS207" s="506" t="s">
        <v>1263</v>
      </c>
      <c r="KPT207" s="506" t="s">
        <v>1263</v>
      </c>
      <c r="KPU207" s="506" t="s">
        <v>1263</v>
      </c>
      <c r="KPV207" s="506" t="s">
        <v>1263</v>
      </c>
      <c r="KPW207" s="506" t="s">
        <v>1263</v>
      </c>
      <c r="KPX207" s="506" t="s">
        <v>1263</v>
      </c>
      <c r="KPY207" s="506" t="s">
        <v>1263</v>
      </c>
      <c r="KPZ207" s="506" t="s">
        <v>1263</v>
      </c>
      <c r="KQA207" s="506" t="s">
        <v>1263</v>
      </c>
      <c r="KQB207" s="506" t="s">
        <v>1263</v>
      </c>
      <c r="KQC207" s="506" t="s">
        <v>1263</v>
      </c>
      <c r="KQD207" s="506" t="s">
        <v>1263</v>
      </c>
      <c r="KQE207" s="506" t="s">
        <v>1263</v>
      </c>
      <c r="KQF207" s="506" t="s">
        <v>1263</v>
      </c>
      <c r="KQG207" s="506" t="s">
        <v>1263</v>
      </c>
      <c r="KQH207" s="506" t="s">
        <v>1263</v>
      </c>
      <c r="KQI207" s="506" t="s">
        <v>1263</v>
      </c>
      <c r="KQJ207" s="506" t="s">
        <v>1263</v>
      </c>
      <c r="KQK207" s="506" t="s">
        <v>1263</v>
      </c>
      <c r="KQL207" s="506" t="s">
        <v>1263</v>
      </c>
      <c r="KQM207" s="506" t="s">
        <v>1263</v>
      </c>
      <c r="KQN207" s="506" t="s">
        <v>1263</v>
      </c>
      <c r="KQO207" s="506" t="s">
        <v>1263</v>
      </c>
      <c r="KQP207" s="506" t="s">
        <v>1263</v>
      </c>
      <c r="KQQ207" s="506" t="s">
        <v>1263</v>
      </c>
      <c r="KQR207" s="506" t="s">
        <v>1263</v>
      </c>
      <c r="KQS207" s="506" t="s">
        <v>1263</v>
      </c>
      <c r="KQT207" s="506" t="s">
        <v>1263</v>
      </c>
      <c r="KQU207" s="506" t="s">
        <v>1263</v>
      </c>
      <c r="KQV207" s="506" t="s">
        <v>1263</v>
      </c>
      <c r="KQW207" s="506" t="s">
        <v>1263</v>
      </c>
      <c r="KQX207" s="506" t="s">
        <v>1263</v>
      </c>
      <c r="KQY207" s="506" t="s">
        <v>1263</v>
      </c>
      <c r="KQZ207" s="506" t="s">
        <v>1263</v>
      </c>
      <c r="KRA207" s="506" t="s">
        <v>1263</v>
      </c>
      <c r="KRB207" s="506" t="s">
        <v>1263</v>
      </c>
      <c r="KRC207" s="506" t="s">
        <v>1263</v>
      </c>
      <c r="KRD207" s="506" t="s">
        <v>1263</v>
      </c>
      <c r="KRE207" s="506" t="s">
        <v>1263</v>
      </c>
      <c r="KRF207" s="506" t="s">
        <v>1263</v>
      </c>
      <c r="KRG207" s="506" t="s">
        <v>1263</v>
      </c>
      <c r="KRH207" s="506" t="s">
        <v>1263</v>
      </c>
      <c r="KRI207" s="506" t="s">
        <v>1263</v>
      </c>
      <c r="KRJ207" s="506" t="s">
        <v>1263</v>
      </c>
      <c r="KRK207" s="506" t="s">
        <v>1263</v>
      </c>
      <c r="KRL207" s="506" t="s">
        <v>1263</v>
      </c>
      <c r="KRM207" s="506" t="s">
        <v>1263</v>
      </c>
      <c r="KRN207" s="506" t="s">
        <v>1263</v>
      </c>
      <c r="KRO207" s="506" t="s">
        <v>1263</v>
      </c>
      <c r="KRP207" s="506" t="s">
        <v>1263</v>
      </c>
      <c r="KRQ207" s="506" t="s">
        <v>1263</v>
      </c>
      <c r="KRR207" s="506" t="s">
        <v>1263</v>
      </c>
      <c r="KRS207" s="506" t="s">
        <v>1263</v>
      </c>
      <c r="KRT207" s="506" t="s">
        <v>1263</v>
      </c>
      <c r="KRU207" s="506" t="s">
        <v>1263</v>
      </c>
      <c r="KRV207" s="506" t="s">
        <v>1263</v>
      </c>
      <c r="KRW207" s="506" t="s">
        <v>1263</v>
      </c>
      <c r="KRX207" s="506" t="s">
        <v>1263</v>
      </c>
      <c r="KRY207" s="506" t="s">
        <v>1263</v>
      </c>
      <c r="KRZ207" s="506" t="s">
        <v>1263</v>
      </c>
      <c r="KSA207" s="506" t="s">
        <v>1263</v>
      </c>
      <c r="KSB207" s="506" t="s">
        <v>1263</v>
      </c>
      <c r="KSC207" s="506" t="s">
        <v>1263</v>
      </c>
      <c r="KSD207" s="506" t="s">
        <v>1263</v>
      </c>
      <c r="KSE207" s="506" t="s">
        <v>1263</v>
      </c>
      <c r="KSF207" s="506" t="s">
        <v>1263</v>
      </c>
      <c r="KSG207" s="506" t="s">
        <v>1263</v>
      </c>
      <c r="KSH207" s="506" t="s">
        <v>1263</v>
      </c>
      <c r="KSI207" s="506" t="s">
        <v>1263</v>
      </c>
      <c r="KSJ207" s="506" t="s">
        <v>1263</v>
      </c>
      <c r="KSK207" s="506" t="s">
        <v>1263</v>
      </c>
      <c r="KSL207" s="506" t="s">
        <v>1263</v>
      </c>
      <c r="KSM207" s="506" t="s">
        <v>1263</v>
      </c>
      <c r="KSN207" s="506" t="s">
        <v>1263</v>
      </c>
      <c r="KSO207" s="506" t="s">
        <v>1263</v>
      </c>
      <c r="KSP207" s="506" t="s">
        <v>1263</v>
      </c>
      <c r="KSQ207" s="506" t="s">
        <v>1263</v>
      </c>
      <c r="KSR207" s="506" t="s">
        <v>1263</v>
      </c>
      <c r="KSS207" s="506" t="s">
        <v>1263</v>
      </c>
      <c r="KST207" s="506" t="s">
        <v>1263</v>
      </c>
      <c r="KSU207" s="506" t="s">
        <v>1263</v>
      </c>
      <c r="KSV207" s="506" t="s">
        <v>1263</v>
      </c>
      <c r="KSW207" s="506" t="s">
        <v>1263</v>
      </c>
      <c r="KSX207" s="506" t="s">
        <v>1263</v>
      </c>
      <c r="KSY207" s="506" t="s">
        <v>1263</v>
      </c>
      <c r="KSZ207" s="506" t="s">
        <v>1263</v>
      </c>
      <c r="KTA207" s="506" t="s">
        <v>1263</v>
      </c>
      <c r="KTB207" s="506" t="s">
        <v>1263</v>
      </c>
      <c r="KTC207" s="506" t="s">
        <v>1263</v>
      </c>
      <c r="KTD207" s="506" t="s">
        <v>1263</v>
      </c>
      <c r="KTE207" s="506" t="s">
        <v>1263</v>
      </c>
      <c r="KTF207" s="506" t="s">
        <v>1263</v>
      </c>
      <c r="KTG207" s="506" t="s">
        <v>1263</v>
      </c>
      <c r="KTH207" s="506" t="s">
        <v>1263</v>
      </c>
      <c r="KTI207" s="506" t="s">
        <v>1263</v>
      </c>
      <c r="KTJ207" s="506" t="s">
        <v>1263</v>
      </c>
      <c r="KTK207" s="506" t="s">
        <v>1263</v>
      </c>
      <c r="KTL207" s="506" t="s">
        <v>1263</v>
      </c>
      <c r="KTM207" s="506" t="s">
        <v>1263</v>
      </c>
      <c r="KTN207" s="506" t="s">
        <v>1263</v>
      </c>
      <c r="KTO207" s="506" t="s">
        <v>1263</v>
      </c>
      <c r="KTP207" s="506" t="s">
        <v>1263</v>
      </c>
      <c r="KTQ207" s="506" t="s">
        <v>1263</v>
      </c>
      <c r="KTR207" s="506" t="s">
        <v>1263</v>
      </c>
      <c r="KTS207" s="506" t="s">
        <v>1263</v>
      </c>
      <c r="KTT207" s="506" t="s">
        <v>1263</v>
      </c>
      <c r="KTU207" s="506" t="s">
        <v>1263</v>
      </c>
      <c r="KTV207" s="506" t="s">
        <v>1263</v>
      </c>
      <c r="KTW207" s="506" t="s">
        <v>1263</v>
      </c>
      <c r="KTX207" s="506" t="s">
        <v>1263</v>
      </c>
      <c r="KTY207" s="506" t="s">
        <v>1263</v>
      </c>
      <c r="KTZ207" s="506" t="s">
        <v>1263</v>
      </c>
      <c r="KUA207" s="506" t="s">
        <v>1263</v>
      </c>
      <c r="KUB207" s="506" t="s">
        <v>1263</v>
      </c>
      <c r="KUC207" s="506" t="s">
        <v>1263</v>
      </c>
      <c r="KUD207" s="506" t="s">
        <v>1263</v>
      </c>
      <c r="KUE207" s="506" t="s">
        <v>1263</v>
      </c>
      <c r="KUF207" s="506" t="s">
        <v>1263</v>
      </c>
      <c r="KUG207" s="506" t="s">
        <v>1263</v>
      </c>
      <c r="KUH207" s="506" t="s">
        <v>1263</v>
      </c>
      <c r="KUI207" s="506" t="s">
        <v>1263</v>
      </c>
      <c r="KUJ207" s="506" t="s">
        <v>1263</v>
      </c>
      <c r="KUK207" s="506" t="s">
        <v>1263</v>
      </c>
      <c r="KUL207" s="506" t="s">
        <v>1263</v>
      </c>
      <c r="KUM207" s="506" t="s">
        <v>1263</v>
      </c>
      <c r="KUN207" s="506" t="s">
        <v>1263</v>
      </c>
      <c r="KUO207" s="506" t="s">
        <v>1263</v>
      </c>
      <c r="KUP207" s="506" t="s">
        <v>1263</v>
      </c>
      <c r="KUQ207" s="506" t="s">
        <v>1263</v>
      </c>
      <c r="KUR207" s="506" t="s">
        <v>1263</v>
      </c>
      <c r="KUS207" s="506" t="s">
        <v>1263</v>
      </c>
      <c r="KUT207" s="506" t="s">
        <v>1263</v>
      </c>
      <c r="KUU207" s="506" t="s">
        <v>1263</v>
      </c>
      <c r="KUV207" s="506" t="s">
        <v>1263</v>
      </c>
      <c r="KUW207" s="506" t="s">
        <v>1263</v>
      </c>
      <c r="KUX207" s="506" t="s">
        <v>1263</v>
      </c>
      <c r="KUY207" s="506" t="s">
        <v>1263</v>
      </c>
      <c r="KUZ207" s="506" t="s">
        <v>1263</v>
      </c>
      <c r="KVA207" s="506" t="s">
        <v>1263</v>
      </c>
      <c r="KVB207" s="506" t="s">
        <v>1263</v>
      </c>
      <c r="KVC207" s="506" t="s">
        <v>1263</v>
      </c>
      <c r="KVD207" s="506" t="s">
        <v>1263</v>
      </c>
      <c r="KVE207" s="506" t="s">
        <v>1263</v>
      </c>
      <c r="KVF207" s="506" t="s">
        <v>1263</v>
      </c>
      <c r="KVG207" s="506" t="s">
        <v>1263</v>
      </c>
      <c r="KVH207" s="506" t="s">
        <v>1263</v>
      </c>
      <c r="KVI207" s="506" t="s">
        <v>1263</v>
      </c>
      <c r="KVJ207" s="506" t="s">
        <v>1263</v>
      </c>
      <c r="KVK207" s="506" t="s">
        <v>1263</v>
      </c>
      <c r="KVL207" s="506" t="s">
        <v>1263</v>
      </c>
      <c r="KVM207" s="506" t="s">
        <v>1263</v>
      </c>
      <c r="KVN207" s="506" t="s">
        <v>1263</v>
      </c>
      <c r="KVO207" s="506" t="s">
        <v>1263</v>
      </c>
      <c r="KVP207" s="506" t="s">
        <v>1263</v>
      </c>
      <c r="KVQ207" s="506" t="s">
        <v>1263</v>
      </c>
      <c r="KVR207" s="506" t="s">
        <v>1263</v>
      </c>
      <c r="KVS207" s="506" t="s">
        <v>1263</v>
      </c>
      <c r="KVT207" s="506" t="s">
        <v>1263</v>
      </c>
      <c r="KVU207" s="506" t="s">
        <v>1263</v>
      </c>
      <c r="KVV207" s="506" t="s">
        <v>1263</v>
      </c>
      <c r="KVW207" s="506" t="s">
        <v>1263</v>
      </c>
      <c r="KVX207" s="506" t="s">
        <v>1263</v>
      </c>
      <c r="KVY207" s="506" t="s">
        <v>1263</v>
      </c>
      <c r="KVZ207" s="506" t="s">
        <v>1263</v>
      </c>
      <c r="KWA207" s="506" t="s">
        <v>1263</v>
      </c>
      <c r="KWB207" s="506" t="s">
        <v>1263</v>
      </c>
      <c r="KWC207" s="506" t="s">
        <v>1263</v>
      </c>
      <c r="KWD207" s="506" t="s">
        <v>1263</v>
      </c>
      <c r="KWE207" s="506" t="s">
        <v>1263</v>
      </c>
      <c r="KWF207" s="506" t="s">
        <v>1263</v>
      </c>
      <c r="KWG207" s="506" t="s">
        <v>1263</v>
      </c>
      <c r="KWH207" s="506" t="s">
        <v>1263</v>
      </c>
      <c r="KWI207" s="506" t="s">
        <v>1263</v>
      </c>
      <c r="KWJ207" s="506" t="s">
        <v>1263</v>
      </c>
      <c r="KWK207" s="506" t="s">
        <v>1263</v>
      </c>
      <c r="KWL207" s="506" t="s">
        <v>1263</v>
      </c>
      <c r="KWM207" s="506" t="s">
        <v>1263</v>
      </c>
      <c r="KWN207" s="506" t="s">
        <v>1263</v>
      </c>
      <c r="KWO207" s="506" t="s">
        <v>1263</v>
      </c>
      <c r="KWP207" s="506" t="s">
        <v>1263</v>
      </c>
      <c r="KWQ207" s="506" t="s">
        <v>1263</v>
      </c>
      <c r="KWR207" s="506" t="s">
        <v>1263</v>
      </c>
      <c r="KWS207" s="506" t="s">
        <v>1263</v>
      </c>
      <c r="KWT207" s="506" t="s">
        <v>1263</v>
      </c>
      <c r="KWU207" s="506" t="s">
        <v>1263</v>
      </c>
      <c r="KWV207" s="506" t="s">
        <v>1263</v>
      </c>
      <c r="KWW207" s="506" t="s">
        <v>1263</v>
      </c>
      <c r="KWX207" s="506" t="s">
        <v>1263</v>
      </c>
      <c r="KWY207" s="506" t="s">
        <v>1263</v>
      </c>
      <c r="KWZ207" s="506" t="s">
        <v>1263</v>
      </c>
      <c r="KXA207" s="506" t="s">
        <v>1263</v>
      </c>
      <c r="KXB207" s="506" t="s">
        <v>1263</v>
      </c>
      <c r="KXC207" s="506" t="s">
        <v>1263</v>
      </c>
      <c r="KXD207" s="506" t="s">
        <v>1263</v>
      </c>
      <c r="KXE207" s="506" t="s">
        <v>1263</v>
      </c>
      <c r="KXF207" s="506" t="s">
        <v>1263</v>
      </c>
      <c r="KXG207" s="506" t="s">
        <v>1263</v>
      </c>
      <c r="KXH207" s="506" t="s">
        <v>1263</v>
      </c>
      <c r="KXI207" s="506" t="s">
        <v>1263</v>
      </c>
      <c r="KXJ207" s="506" t="s">
        <v>1263</v>
      </c>
      <c r="KXK207" s="506" t="s">
        <v>1263</v>
      </c>
      <c r="KXL207" s="506" t="s">
        <v>1263</v>
      </c>
      <c r="KXM207" s="506" t="s">
        <v>1263</v>
      </c>
      <c r="KXN207" s="506" t="s">
        <v>1263</v>
      </c>
      <c r="KXO207" s="506" t="s">
        <v>1263</v>
      </c>
      <c r="KXP207" s="506" t="s">
        <v>1263</v>
      </c>
      <c r="KXQ207" s="506" t="s">
        <v>1263</v>
      </c>
      <c r="KXR207" s="506" t="s">
        <v>1263</v>
      </c>
      <c r="KXS207" s="506" t="s">
        <v>1263</v>
      </c>
      <c r="KXT207" s="506" t="s">
        <v>1263</v>
      </c>
      <c r="KXU207" s="506" t="s">
        <v>1263</v>
      </c>
      <c r="KXV207" s="506" t="s">
        <v>1263</v>
      </c>
      <c r="KXW207" s="506" t="s">
        <v>1263</v>
      </c>
      <c r="KXX207" s="506" t="s">
        <v>1263</v>
      </c>
      <c r="KXY207" s="506" t="s">
        <v>1263</v>
      </c>
      <c r="KXZ207" s="506" t="s">
        <v>1263</v>
      </c>
      <c r="KYA207" s="506" t="s">
        <v>1263</v>
      </c>
      <c r="KYB207" s="506" t="s">
        <v>1263</v>
      </c>
      <c r="KYC207" s="506" t="s">
        <v>1263</v>
      </c>
      <c r="KYD207" s="506" t="s">
        <v>1263</v>
      </c>
      <c r="KYE207" s="506" t="s">
        <v>1263</v>
      </c>
      <c r="KYF207" s="506" t="s">
        <v>1263</v>
      </c>
      <c r="KYG207" s="506" t="s">
        <v>1263</v>
      </c>
      <c r="KYH207" s="506" t="s">
        <v>1263</v>
      </c>
      <c r="KYI207" s="506" t="s">
        <v>1263</v>
      </c>
      <c r="KYJ207" s="506" t="s">
        <v>1263</v>
      </c>
      <c r="KYK207" s="506" t="s">
        <v>1263</v>
      </c>
      <c r="KYL207" s="506" t="s">
        <v>1263</v>
      </c>
      <c r="KYM207" s="506" t="s">
        <v>1263</v>
      </c>
      <c r="KYN207" s="506" t="s">
        <v>1263</v>
      </c>
      <c r="KYO207" s="506" t="s">
        <v>1263</v>
      </c>
      <c r="KYP207" s="506" t="s">
        <v>1263</v>
      </c>
      <c r="KYQ207" s="506" t="s">
        <v>1263</v>
      </c>
      <c r="KYR207" s="506" t="s">
        <v>1263</v>
      </c>
      <c r="KYS207" s="506" t="s">
        <v>1263</v>
      </c>
      <c r="KYT207" s="506" t="s">
        <v>1263</v>
      </c>
      <c r="KYU207" s="506" t="s">
        <v>1263</v>
      </c>
      <c r="KYV207" s="506" t="s">
        <v>1263</v>
      </c>
      <c r="KYW207" s="506" t="s">
        <v>1263</v>
      </c>
      <c r="KYX207" s="506" t="s">
        <v>1263</v>
      </c>
      <c r="KYY207" s="506" t="s">
        <v>1263</v>
      </c>
      <c r="KYZ207" s="506" t="s">
        <v>1263</v>
      </c>
      <c r="KZA207" s="506" t="s">
        <v>1263</v>
      </c>
      <c r="KZB207" s="506" t="s">
        <v>1263</v>
      </c>
      <c r="KZC207" s="506" t="s">
        <v>1263</v>
      </c>
      <c r="KZD207" s="506" t="s">
        <v>1263</v>
      </c>
      <c r="KZE207" s="506" t="s">
        <v>1263</v>
      </c>
      <c r="KZF207" s="506" t="s">
        <v>1263</v>
      </c>
      <c r="KZG207" s="506" t="s">
        <v>1263</v>
      </c>
      <c r="KZH207" s="506" t="s">
        <v>1263</v>
      </c>
      <c r="KZI207" s="506" t="s">
        <v>1263</v>
      </c>
      <c r="KZJ207" s="506" t="s">
        <v>1263</v>
      </c>
      <c r="KZK207" s="506" t="s">
        <v>1263</v>
      </c>
      <c r="KZL207" s="506" t="s">
        <v>1263</v>
      </c>
      <c r="KZM207" s="506" t="s">
        <v>1263</v>
      </c>
      <c r="KZN207" s="506" t="s">
        <v>1263</v>
      </c>
      <c r="KZO207" s="506" t="s">
        <v>1263</v>
      </c>
      <c r="KZP207" s="506" t="s">
        <v>1263</v>
      </c>
      <c r="KZQ207" s="506" t="s">
        <v>1263</v>
      </c>
      <c r="KZR207" s="506" t="s">
        <v>1263</v>
      </c>
      <c r="KZS207" s="506" t="s">
        <v>1263</v>
      </c>
      <c r="KZT207" s="506" t="s">
        <v>1263</v>
      </c>
      <c r="KZU207" s="506" t="s">
        <v>1263</v>
      </c>
      <c r="KZV207" s="506" t="s">
        <v>1263</v>
      </c>
      <c r="KZW207" s="506" t="s">
        <v>1263</v>
      </c>
      <c r="KZX207" s="506" t="s">
        <v>1263</v>
      </c>
      <c r="KZY207" s="506" t="s">
        <v>1263</v>
      </c>
      <c r="KZZ207" s="506" t="s">
        <v>1263</v>
      </c>
      <c r="LAA207" s="506" t="s">
        <v>1263</v>
      </c>
      <c r="LAB207" s="506" t="s">
        <v>1263</v>
      </c>
      <c r="LAC207" s="506" t="s">
        <v>1263</v>
      </c>
      <c r="LAD207" s="506" t="s">
        <v>1263</v>
      </c>
      <c r="LAE207" s="506" t="s">
        <v>1263</v>
      </c>
      <c r="LAF207" s="506" t="s">
        <v>1263</v>
      </c>
      <c r="LAG207" s="506" t="s">
        <v>1263</v>
      </c>
      <c r="LAH207" s="506" t="s">
        <v>1263</v>
      </c>
      <c r="LAI207" s="506" t="s">
        <v>1263</v>
      </c>
      <c r="LAJ207" s="506" t="s">
        <v>1263</v>
      </c>
      <c r="LAK207" s="506" t="s">
        <v>1263</v>
      </c>
      <c r="LAL207" s="506" t="s">
        <v>1263</v>
      </c>
      <c r="LAM207" s="506" t="s">
        <v>1263</v>
      </c>
      <c r="LAN207" s="506" t="s">
        <v>1263</v>
      </c>
      <c r="LAO207" s="506" t="s">
        <v>1263</v>
      </c>
      <c r="LAP207" s="506" t="s">
        <v>1263</v>
      </c>
      <c r="LAQ207" s="506" t="s">
        <v>1263</v>
      </c>
      <c r="LAR207" s="506" t="s">
        <v>1263</v>
      </c>
      <c r="LAS207" s="506" t="s">
        <v>1263</v>
      </c>
      <c r="LAT207" s="506" t="s">
        <v>1263</v>
      </c>
      <c r="LAU207" s="506" t="s">
        <v>1263</v>
      </c>
      <c r="LAV207" s="506" t="s">
        <v>1263</v>
      </c>
      <c r="LAW207" s="506" t="s">
        <v>1263</v>
      </c>
      <c r="LAX207" s="506" t="s">
        <v>1263</v>
      </c>
      <c r="LAY207" s="506" t="s">
        <v>1263</v>
      </c>
      <c r="LAZ207" s="506" t="s">
        <v>1263</v>
      </c>
      <c r="LBA207" s="506" t="s">
        <v>1263</v>
      </c>
      <c r="LBB207" s="506" t="s">
        <v>1263</v>
      </c>
      <c r="LBC207" s="506" t="s">
        <v>1263</v>
      </c>
      <c r="LBD207" s="506" t="s">
        <v>1263</v>
      </c>
      <c r="LBE207" s="506" t="s">
        <v>1263</v>
      </c>
      <c r="LBF207" s="506" t="s">
        <v>1263</v>
      </c>
      <c r="LBG207" s="506" t="s">
        <v>1263</v>
      </c>
      <c r="LBH207" s="506" t="s">
        <v>1263</v>
      </c>
      <c r="LBI207" s="506" t="s">
        <v>1263</v>
      </c>
      <c r="LBJ207" s="506" t="s">
        <v>1263</v>
      </c>
      <c r="LBK207" s="506" t="s">
        <v>1263</v>
      </c>
      <c r="LBL207" s="506" t="s">
        <v>1263</v>
      </c>
      <c r="LBM207" s="506" t="s">
        <v>1263</v>
      </c>
      <c r="LBN207" s="506" t="s">
        <v>1263</v>
      </c>
      <c r="LBO207" s="506" t="s">
        <v>1263</v>
      </c>
      <c r="LBP207" s="506" t="s">
        <v>1263</v>
      </c>
      <c r="LBQ207" s="506" t="s">
        <v>1263</v>
      </c>
      <c r="LBR207" s="506" t="s">
        <v>1263</v>
      </c>
      <c r="LBS207" s="506" t="s">
        <v>1263</v>
      </c>
      <c r="LBT207" s="506" t="s">
        <v>1263</v>
      </c>
      <c r="LBU207" s="506" t="s">
        <v>1263</v>
      </c>
      <c r="LBV207" s="506" t="s">
        <v>1263</v>
      </c>
      <c r="LBW207" s="506" t="s">
        <v>1263</v>
      </c>
      <c r="LBX207" s="506" t="s">
        <v>1263</v>
      </c>
      <c r="LBY207" s="506" t="s">
        <v>1263</v>
      </c>
      <c r="LBZ207" s="506" t="s">
        <v>1263</v>
      </c>
      <c r="LCA207" s="506" t="s">
        <v>1263</v>
      </c>
      <c r="LCB207" s="506" t="s">
        <v>1263</v>
      </c>
      <c r="LCC207" s="506" t="s">
        <v>1263</v>
      </c>
      <c r="LCD207" s="506" t="s">
        <v>1263</v>
      </c>
      <c r="LCE207" s="506" t="s">
        <v>1263</v>
      </c>
      <c r="LCF207" s="506" t="s">
        <v>1263</v>
      </c>
      <c r="LCG207" s="506" t="s">
        <v>1263</v>
      </c>
      <c r="LCH207" s="506" t="s">
        <v>1263</v>
      </c>
      <c r="LCI207" s="506" t="s">
        <v>1263</v>
      </c>
      <c r="LCJ207" s="506" t="s">
        <v>1263</v>
      </c>
      <c r="LCK207" s="506" t="s">
        <v>1263</v>
      </c>
      <c r="LCL207" s="506" t="s">
        <v>1263</v>
      </c>
      <c r="LCM207" s="506" t="s">
        <v>1263</v>
      </c>
      <c r="LCN207" s="506" t="s">
        <v>1263</v>
      </c>
      <c r="LCO207" s="506" t="s">
        <v>1263</v>
      </c>
      <c r="LCP207" s="506" t="s">
        <v>1263</v>
      </c>
      <c r="LCQ207" s="506" t="s">
        <v>1263</v>
      </c>
      <c r="LCR207" s="506" t="s">
        <v>1263</v>
      </c>
      <c r="LCS207" s="506" t="s">
        <v>1263</v>
      </c>
      <c r="LCT207" s="506" t="s">
        <v>1263</v>
      </c>
      <c r="LCU207" s="506" t="s">
        <v>1263</v>
      </c>
      <c r="LCV207" s="506" t="s">
        <v>1263</v>
      </c>
      <c r="LCW207" s="506" t="s">
        <v>1263</v>
      </c>
      <c r="LCX207" s="506" t="s">
        <v>1263</v>
      </c>
      <c r="LCY207" s="506" t="s">
        <v>1263</v>
      </c>
      <c r="LCZ207" s="506" t="s">
        <v>1263</v>
      </c>
      <c r="LDA207" s="506" t="s">
        <v>1263</v>
      </c>
      <c r="LDB207" s="506" t="s">
        <v>1263</v>
      </c>
      <c r="LDC207" s="506" t="s">
        <v>1263</v>
      </c>
      <c r="LDD207" s="506" t="s">
        <v>1263</v>
      </c>
      <c r="LDE207" s="506" t="s">
        <v>1263</v>
      </c>
      <c r="LDF207" s="506" t="s">
        <v>1263</v>
      </c>
      <c r="LDG207" s="506" t="s">
        <v>1263</v>
      </c>
      <c r="LDH207" s="506" t="s">
        <v>1263</v>
      </c>
      <c r="LDI207" s="506" t="s">
        <v>1263</v>
      </c>
      <c r="LDJ207" s="506" t="s">
        <v>1263</v>
      </c>
      <c r="LDK207" s="506" t="s">
        <v>1263</v>
      </c>
      <c r="LDL207" s="506" t="s">
        <v>1263</v>
      </c>
      <c r="LDM207" s="506" t="s">
        <v>1263</v>
      </c>
      <c r="LDN207" s="506" t="s">
        <v>1263</v>
      </c>
      <c r="LDO207" s="506" t="s">
        <v>1263</v>
      </c>
      <c r="LDP207" s="506" t="s">
        <v>1263</v>
      </c>
      <c r="LDQ207" s="506" t="s">
        <v>1263</v>
      </c>
      <c r="LDR207" s="506" t="s">
        <v>1263</v>
      </c>
      <c r="LDS207" s="506" t="s">
        <v>1263</v>
      </c>
      <c r="LDT207" s="506" t="s">
        <v>1263</v>
      </c>
      <c r="LDU207" s="506" t="s">
        <v>1263</v>
      </c>
      <c r="LDV207" s="506" t="s">
        <v>1263</v>
      </c>
      <c r="LDW207" s="506" t="s">
        <v>1263</v>
      </c>
      <c r="LDX207" s="506" t="s">
        <v>1263</v>
      </c>
      <c r="LDY207" s="506" t="s">
        <v>1263</v>
      </c>
      <c r="LDZ207" s="506" t="s">
        <v>1263</v>
      </c>
      <c r="LEA207" s="506" t="s">
        <v>1263</v>
      </c>
      <c r="LEB207" s="506" t="s">
        <v>1263</v>
      </c>
      <c r="LEC207" s="506" t="s">
        <v>1263</v>
      </c>
      <c r="LED207" s="506" t="s">
        <v>1263</v>
      </c>
      <c r="LEE207" s="506" t="s">
        <v>1263</v>
      </c>
      <c r="LEF207" s="506" t="s">
        <v>1263</v>
      </c>
      <c r="LEG207" s="506" t="s">
        <v>1263</v>
      </c>
      <c r="LEH207" s="506" t="s">
        <v>1263</v>
      </c>
      <c r="LEI207" s="506" t="s">
        <v>1263</v>
      </c>
      <c r="LEJ207" s="506" t="s">
        <v>1263</v>
      </c>
      <c r="LEK207" s="506" t="s">
        <v>1263</v>
      </c>
      <c r="LEL207" s="506" t="s">
        <v>1263</v>
      </c>
      <c r="LEM207" s="506" t="s">
        <v>1263</v>
      </c>
      <c r="LEN207" s="506" t="s">
        <v>1263</v>
      </c>
      <c r="LEO207" s="506" t="s">
        <v>1263</v>
      </c>
      <c r="LEP207" s="506" t="s">
        <v>1263</v>
      </c>
      <c r="LEQ207" s="506" t="s">
        <v>1263</v>
      </c>
      <c r="LER207" s="506" t="s">
        <v>1263</v>
      </c>
      <c r="LES207" s="506" t="s">
        <v>1263</v>
      </c>
      <c r="LET207" s="506" t="s">
        <v>1263</v>
      </c>
      <c r="LEU207" s="506" t="s">
        <v>1263</v>
      </c>
      <c r="LEV207" s="506" t="s">
        <v>1263</v>
      </c>
      <c r="LEW207" s="506" t="s">
        <v>1263</v>
      </c>
      <c r="LEX207" s="506" t="s">
        <v>1263</v>
      </c>
      <c r="LEY207" s="506" t="s">
        <v>1263</v>
      </c>
      <c r="LEZ207" s="506" t="s">
        <v>1263</v>
      </c>
      <c r="LFA207" s="506" t="s">
        <v>1263</v>
      </c>
      <c r="LFB207" s="506" t="s">
        <v>1263</v>
      </c>
      <c r="LFC207" s="506" t="s">
        <v>1263</v>
      </c>
      <c r="LFD207" s="506" t="s">
        <v>1263</v>
      </c>
      <c r="LFE207" s="506" t="s">
        <v>1263</v>
      </c>
      <c r="LFF207" s="506" t="s">
        <v>1263</v>
      </c>
      <c r="LFG207" s="506" t="s">
        <v>1263</v>
      </c>
      <c r="LFH207" s="506" t="s">
        <v>1263</v>
      </c>
      <c r="LFI207" s="506" t="s">
        <v>1263</v>
      </c>
      <c r="LFJ207" s="506" t="s">
        <v>1263</v>
      </c>
      <c r="LFK207" s="506" t="s">
        <v>1263</v>
      </c>
      <c r="LFL207" s="506" t="s">
        <v>1263</v>
      </c>
      <c r="LFM207" s="506" t="s">
        <v>1263</v>
      </c>
      <c r="LFN207" s="506" t="s">
        <v>1263</v>
      </c>
      <c r="LFO207" s="506" t="s">
        <v>1263</v>
      </c>
      <c r="LFP207" s="506" t="s">
        <v>1263</v>
      </c>
      <c r="LFQ207" s="506" t="s">
        <v>1263</v>
      </c>
      <c r="LFR207" s="506" t="s">
        <v>1263</v>
      </c>
      <c r="LFS207" s="506" t="s">
        <v>1263</v>
      </c>
      <c r="LFT207" s="506" t="s">
        <v>1263</v>
      </c>
      <c r="LFU207" s="506" t="s">
        <v>1263</v>
      </c>
      <c r="LFV207" s="506" t="s">
        <v>1263</v>
      </c>
      <c r="LFW207" s="506" t="s">
        <v>1263</v>
      </c>
      <c r="LFX207" s="506" t="s">
        <v>1263</v>
      </c>
      <c r="LFY207" s="506" t="s">
        <v>1263</v>
      </c>
      <c r="LFZ207" s="506" t="s">
        <v>1263</v>
      </c>
      <c r="LGA207" s="506" t="s">
        <v>1263</v>
      </c>
      <c r="LGB207" s="506" t="s">
        <v>1263</v>
      </c>
      <c r="LGC207" s="506" t="s">
        <v>1263</v>
      </c>
      <c r="LGD207" s="506" t="s">
        <v>1263</v>
      </c>
      <c r="LGE207" s="506" t="s">
        <v>1263</v>
      </c>
      <c r="LGF207" s="506" t="s">
        <v>1263</v>
      </c>
      <c r="LGG207" s="506" t="s">
        <v>1263</v>
      </c>
      <c r="LGH207" s="506" t="s">
        <v>1263</v>
      </c>
      <c r="LGI207" s="506" t="s">
        <v>1263</v>
      </c>
      <c r="LGJ207" s="506" t="s">
        <v>1263</v>
      </c>
      <c r="LGK207" s="506" t="s">
        <v>1263</v>
      </c>
      <c r="LGL207" s="506" t="s">
        <v>1263</v>
      </c>
      <c r="LGM207" s="506" t="s">
        <v>1263</v>
      </c>
      <c r="LGN207" s="506" t="s">
        <v>1263</v>
      </c>
      <c r="LGO207" s="506" t="s">
        <v>1263</v>
      </c>
      <c r="LGP207" s="506" t="s">
        <v>1263</v>
      </c>
      <c r="LGQ207" s="506" t="s">
        <v>1263</v>
      </c>
      <c r="LGR207" s="506" t="s">
        <v>1263</v>
      </c>
      <c r="LGS207" s="506" t="s">
        <v>1263</v>
      </c>
      <c r="LGT207" s="506" t="s">
        <v>1263</v>
      </c>
      <c r="LGU207" s="506" t="s">
        <v>1263</v>
      </c>
      <c r="LGV207" s="506" t="s">
        <v>1263</v>
      </c>
      <c r="LGW207" s="506" t="s">
        <v>1263</v>
      </c>
      <c r="LGX207" s="506" t="s">
        <v>1263</v>
      </c>
      <c r="LGY207" s="506" t="s">
        <v>1263</v>
      </c>
      <c r="LGZ207" s="506" t="s">
        <v>1263</v>
      </c>
      <c r="LHA207" s="506" t="s">
        <v>1263</v>
      </c>
      <c r="LHB207" s="506" t="s">
        <v>1263</v>
      </c>
      <c r="LHC207" s="506" t="s">
        <v>1263</v>
      </c>
      <c r="LHD207" s="506" t="s">
        <v>1263</v>
      </c>
      <c r="LHE207" s="506" t="s">
        <v>1263</v>
      </c>
      <c r="LHF207" s="506" t="s">
        <v>1263</v>
      </c>
      <c r="LHG207" s="506" t="s">
        <v>1263</v>
      </c>
      <c r="LHH207" s="506" t="s">
        <v>1263</v>
      </c>
      <c r="LHI207" s="506" t="s">
        <v>1263</v>
      </c>
      <c r="LHJ207" s="506" t="s">
        <v>1263</v>
      </c>
      <c r="LHK207" s="506" t="s">
        <v>1263</v>
      </c>
      <c r="LHL207" s="506" t="s">
        <v>1263</v>
      </c>
      <c r="LHM207" s="506" t="s">
        <v>1263</v>
      </c>
      <c r="LHN207" s="506" t="s">
        <v>1263</v>
      </c>
      <c r="LHO207" s="506" t="s">
        <v>1263</v>
      </c>
      <c r="LHP207" s="506" t="s">
        <v>1263</v>
      </c>
      <c r="LHQ207" s="506" t="s">
        <v>1263</v>
      </c>
      <c r="LHR207" s="506" t="s">
        <v>1263</v>
      </c>
      <c r="LHS207" s="506" t="s">
        <v>1263</v>
      </c>
      <c r="LHT207" s="506" t="s">
        <v>1263</v>
      </c>
      <c r="LHU207" s="506" t="s">
        <v>1263</v>
      </c>
      <c r="LHV207" s="506" t="s">
        <v>1263</v>
      </c>
      <c r="LHW207" s="506" t="s">
        <v>1263</v>
      </c>
      <c r="LHX207" s="506" t="s">
        <v>1263</v>
      </c>
      <c r="LHY207" s="506" t="s">
        <v>1263</v>
      </c>
      <c r="LHZ207" s="506" t="s">
        <v>1263</v>
      </c>
      <c r="LIA207" s="506" t="s">
        <v>1263</v>
      </c>
      <c r="LIB207" s="506" t="s">
        <v>1263</v>
      </c>
      <c r="LIC207" s="506" t="s">
        <v>1263</v>
      </c>
      <c r="LID207" s="506" t="s">
        <v>1263</v>
      </c>
      <c r="LIE207" s="506" t="s">
        <v>1263</v>
      </c>
      <c r="LIF207" s="506" t="s">
        <v>1263</v>
      </c>
      <c r="LIG207" s="506" t="s">
        <v>1263</v>
      </c>
      <c r="LIH207" s="506" t="s">
        <v>1263</v>
      </c>
      <c r="LII207" s="506" t="s">
        <v>1263</v>
      </c>
      <c r="LIJ207" s="506" t="s">
        <v>1263</v>
      </c>
      <c r="LIK207" s="506" t="s">
        <v>1263</v>
      </c>
      <c r="LIL207" s="506" t="s">
        <v>1263</v>
      </c>
      <c r="LIM207" s="506" t="s">
        <v>1263</v>
      </c>
      <c r="LIN207" s="506" t="s">
        <v>1263</v>
      </c>
      <c r="LIO207" s="506" t="s">
        <v>1263</v>
      </c>
      <c r="LIP207" s="506" t="s">
        <v>1263</v>
      </c>
      <c r="LIQ207" s="506" t="s">
        <v>1263</v>
      </c>
      <c r="LIR207" s="506" t="s">
        <v>1263</v>
      </c>
      <c r="LIS207" s="506" t="s">
        <v>1263</v>
      </c>
      <c r="LIT207" s="506" t="s">
        <v>1263</v>
      </c>
      <c r="LIU207" s="506" t="s">
        <v>1263</v>
      </c>
      <c r="LIV207" s="506" t="s">
        <v>1263</v>
      </c>
      <c r="LIW207" s="506" t="s">
        <v>1263</v>
      </c>
      <c r="LIX207" s="506" t="s">
        <v>1263</v>
      </c>
      <c r="LIY207" s="506" t="s">
        <v>1263</v>
      </c>
      <c r="LIZ207" s="506" t="s">
        <v>1263</v>
      </c>
      <c r="LJA207" s="506" t="s">
        <v>1263</v>
      </c>
      <c r="LJB207" s="506" t="s">
        <v>1263</v>
      </c>
      <c r="LJC207" s="506" t="s">
        <v>1263</v>
      </c>
      <c r="LJD207" s="506" t="s">
        <v>1263</v>
      </c>
      <c r="LJE207" s="506" t="s">
        <v>1263</v>
      </c>
      <c r="LJF207" s="506" t="s">
        <v>1263</v>
      </c>
      <c r="LJG207" s="506" t="s">
        <v>1263</v>
      </c>
      <c r="LJH207" s="506" t="s">
        <v>1263</v>
      </c>
      <c r="LJI207" s="506" t="s">
        <v>1263</v>
      </c>
      <c r="LJJ207" s="506" t="s">
        <v>1263</v>
      </c>
      <c r="LJK207" s="506" t="s">
        <v>1263</v>
      </c>
      <c r="LJL207" s="506" t="s">
        <v>1263</v>
      </c>
      <c r="LJM207" s="506" t="s">
        <v>1263</v>
      </c>
      <c r="LJN207" s="506" t="s">
        <v>1263</v>
      </c>
      <c r="LJO207" s="506" t="s">
        <v>1263</v>
      </c>
      <c r="LJP207" s="506" t="s">
        <v>1263</v>
      </c>
      <c r="LJQ207" s="506" t="s">
        <v>1263</v>
      </c>
      <c r="LJR207" s="506" t="s">
        <v>1263</v>
      </c>
      <c r="LJS207" s="506" t="s">
        <v>1263</v>
      </c>
      <c r="LJT207" s="506" t="s">
        <v>1263</v>
      </c>
      <c r="LJU207" s="506" t="s">
        <v>1263</v>
      </c>
      <c r="LJV207" s="506" t="s">
        <v>1263</v>
      </c>
      <c r="LJW207" s="506" t="s">
        <v>1263</v>
      </c>
      <c r="LJX207" s="506" t="s">
        <v>1263</v>
      </c>
      <c r="LJY207" s="506" t="s">
        <v>1263</v>
      </c>
      <c r="LJZ207" s="506" t="s">
        <v>1263</v>
      </c>
      <c r="LKA207" s="506" t="s">
        <v>1263</v>
      </c>
      <c r="LKB207" s="506" t="s">
        <v>1263</v>
      </c>
      <c r="LKC207" s="506" t="s">
        <v>1263</v>
      </c>
      <c r="LKD207" s="506" t="s">
        <v>1263</v>
      </c>
      <c r="LKE207" s="506" t="s">
        <v>1263</v>
      </c>
      <c r="LKF207" s="506" t="s">
        <v>1263</v>
      </c>
      <c r="LKG207" s="506" t="s">
        <v>1263</v>
      </c>
      <c r="LKH207" s="506" t="s">
        <v>1263</v>
      </c>
      <c r="LKI207" s="506" t="s">
        <v>1263</v>
      </c>
      <c r="LKJ207" s="506" t="s">
        <v>1263</v>
      </c>
      <c r="LKK207" s="506" t="s">
        <v>1263</v>
      </c>
      <c r="LKL207" s="506" t="s">
        <v>1263</v>
      </c>
      <c r="LKM207" s="506" t="s">
        <v>1263</v>
      </c>
      <c r="LKN207" s="506" t="s">
        <v>1263</v>
      </c>
      <c r="LKO207" s="506" t="s">
        <v>1263</v>
      </c>
      <c r="LKP207" s="506" t="s">
        <v>1263</v>
      </c>
      <c r="LKQ207" s="506" t="s">
        <v>1263</v>
      </c>
      <c r="LKR207" s="506" t="s">
        <v>1263</v>
      </c>
      <c r="LKS207" s="506" t="s">
        <v>1263</v>
      </c>
      <c r="LKT207" s="506" t="s">
        <v>1263</v>
      </c>
      <c r="LKU207" s="506" t="s">
        <v>1263</v>
      </c>
      <c r="LKV207" s="506" t="s">
        <v>1263</v>
      </c>
      <c r="LKW207" s="506" t="s">
        <v>1263</v>
      </c>
      <c r="LKX207" s="506" t="s">
        <v>1263</v>
      </c>
      <c r="LKY207" s="506" t="s">
        <v>1263</v>
      </c>
      <c r="LKZ207" s="506" t="s">
        <v>1263</v>
      </c>
      <c r="LLA207" s="506" t="s">
        <v>1263</v>
      </c>
      <c r="LLB207" s="506" t="s">
        <v>1263</v>
      </c>
      <c r="LLC207" s="506" t="s">
        <v>1263</v>
      </c>
      <c r="LLD207" s="506" t="s">
        <v>1263</v>
      </c>
      <c r="LLE207" s="506" t="s">
        <v>1263</v>
      </c>
      <c r="LLF207" s="506" t="s">
        <v>1263</v>
      </c>
      <c r="LLG207" s="506" t="s">
        <v>1263</v>
      </c>
      <c r="LLH207" s="506" t="s">
        <v>1263</v>
      </c>
      <c r="LLI207" s="506" t="s">
        <v>1263</v>
      </c>
      <c r="LLJ207" s="506" t="s">
        <v>1263</v>
      </c>
      <c r="LLK207" s="506" t="s">
        <v>1263</v>
      </c>
      <c r="LLL207" s="506" t="s">
        <v>1263</v>
      </c>
      <c r="LLM207" s="506" t="s">
        <v>1263</v>
      </c>
      <c r="LLN207" s="506" t="s">
        <v>1263</v>
      </c>
      <c r="LLO207" s="506" t="s">
        <v>1263</v>
      </c>
      <c r="LLP207" s="506" t="s">
        <v>1263</v>
      </c>
      <c r="LLQ207" s="506" t="s">
        <v>1263</v>
      </c>
      <c r="LLR207" s="506" t="s">
        <v>1263</v>
      </c>
      <c r="LLS207" s="506" t="s">
        <v>1263</v>
      </c>
      <c r="LLT207" s="506" t="s">
        <v>1263</v>
      </c>
      <c r="LLU207" s="506" t="s">
        <v>1263</v>
      </c>
      <c r="LLV207" s="506" t="s">
        <v>1263</v>
      </c>
      <c r="LLW207" s="506" t="s">
        <v>1263</v>
      </c>
      <c r="LLX207" s="506" t="s">
        <v>1263</v>
      </c>
      <c r="LLY207" s="506" t="s">
        <v>1263</v>
      </c>
      <c r="LLZ207" s="506" t="s">
        <v>1263</v>
      </c>
      <c r="LMA207" s="506" t="s">
        <v>1263</v>
      </c>
      <c r="LMB207" s="506" t="s">
        <v>1263</v>
      </c>
      <c r="LMC207" s="506" t="s">
        <v>1263</v>
      </c>
      <c r="LMD207" s="506" t="s">
        <v>1263</v>
      </c>
      <c r="LME207" s="506" t="s">
        <v>1263</v>
      </c>
      <c r="LMF207" s="506" t="s">
        <v>1263</v>
      </c>
      <c r="LMG207" s="506" t="s">
        <v>1263</v>
      </c>
      <c r="LMH207" s="506" t="s">
        <v>1263</v>
      </c>
      <c r="LMI207" s="506" t="s">
        <v>1263</v>
      </c>
      <c r="LMJ207" s="506" t="s">
        <v>1263</v>
      </c>
      <c r="LMK207" s="506" t="s">
        <v>1263</v>
      </c>
      <c r="LML207" s="506" t="s">
        <v>1263</v>
      </c>
      <c r="LMM207" s="506" t="s">
        <v>1263</v>
      </c>
      <c r="LMN207" s="506" t="s">
        <v>1263</v>
      </c>
      <c r="LMO207" s="506" t="s">
        <v>1263</v>
      </c>
      <c r="LMP207" s="506" t="s">
        <v>1263</v>
      </c>
      <c r="LMQ207" s="506" t="s">
        <v>1263</v>
      </c>
      <c r="LMR207" s="506" t="s">
        <v>1263</v>
      </c>
      <c r="LMS207" s="506" t="s">
        <v>1263</v>
      </c>
      <c r="LMT207" s="506" t="s">
        <v>1263</v>
      </c>
      <c r="LMU207" s="506" t="s">
        <v>1263</v>
      </c>
      <c r="LMV207" s="506" t="s">
        <v>1263</v>
      </c>
      <c r="LMW207" s="506" t="s">
        <v>1263</v>
      </c>
      <c r="LMX207" s="506" t="s">
        <v>1263</v>
      </c>
      <c r="LMY207" s="506" t="s">
        <v>1263</v>
      </c>
      <c r="LMZ207" s="506" t="s">
        <v>1263</v>
      </c>
      <c r="LNA207" s="506" t="s">
        <v>1263</v>
      </c>
      <c r="LNB207" s="506" t="s">
        <v>1263</v>
      </c>
      <c r="LNC207" s="506" t="s">
        <v>1263</v>
      </c>
      <c r="LND207" s="506" t="s">
        <v>1263</v>
      </c>
      <c r="LNE207" s="506" t="s">
        <v>1263</v>
      </c>
      <c r="LNF207" s="506" t="s">
        <v>1263</v>
      </c>
      <c r="LNG207" s="506" t="s">
        <v>1263</v>
      </c>
      <c r="LNH207" s="506" t="s">
        <v>1263</v>
      </c>
      <c r="LNI207" s="506" t="s">
        <v>1263</v>
      </c>
      <c r="LNJ207" s="506" t="s">
        <v>1263</v>
      </c>
      <c r="LNK207" s="506" t="s">
        <v>1263</v>
      </c>
      <c r="LNL207" s="506" t="s">
        <v>1263</v>
      </c>
      <c r="LNM207" s="506" t="s">
        <v>1263</v>
      </c>
      <c r="LNN207" s="506" t="s">
        <v>1263</v>
      </c>
      <c r="LNO207" s="506" t="s">
        <v>1263</v>
      </c>
      <c r="LNP207" s="506" t="s">
        <v>1263</v>
      </c>
      <c r="LNQ207" s="506" t="s">
        <v>1263</v>
      </c>
      <c r="LNR207" s="506" t="s">
        <v>1263</v>
      </c>
      <c r="LNS207" s="506" t="s">
        <v>1263</v>
      </c>
      <c r="LNT207" s="506" t="s">
        <v>1263</v>
      </c>
      <c r="LNU207" s="506" t="s">
        <v>1263</v>
      </c>
      <c r="LNV207" s="506" t="s">
        <v>1263</v>
      </c>
      <c r="LNW207" s="506" t="s">
        <v>1263</v>
      </c>
      <c r="LNX207" s="506" t="s">
        <v>1263</v>
      </c>
      <c r="LNY207" s="506" t="s">
        <v>1263</v>
      </c>
      <c r="LNZ207" s="506" t="s">
        <v>1263</v>
      </c>
      <c r="LOA207" s="506" t="s">
        <v>1263</v>
      </c>
      <c r="LOB207" s="506" t="s">
        <v>1263</v>
      </c>
      <c r="LOC207" s="506" t="s">
        <v>1263</v>
      </c>
      <c r="LOD207" s="506" t="s">
        <v>1263</v>
      </c>
      <c r="LOE207" s="506" t="s">
        <v>1263</v>
      </c>
      <c r="LOF207" s="506" t="s">
        <v>1263</v>
      </c>
      <c r="LOG207" s="506" t="s">
        <v>1263</v>
      </c>
      <c r="LOH207" s="506" t="s">
        <v>1263</v>
      </c>
      <c r="LOI207" s="506" t="s">
        <v>1263</v>
      </c>
      <c r="LOJ207" s="506" t="s">
        <v>1263</v>
      </c>
      <c r="LOK207" s="506" t="s">
        <v>1263</v>
      </c>
      <c r="LOL207" s="506" t="s">
        <v>1263</v>
      </c>
      <c r="LOM207" s="506" t="s">
        <v>1263</v>
      </c>
      <c r="LON207" s="506" t="s">
        <v>1263</v>
      </c>
      <c r="LOO207" s="506" t="s">
        <v>1263</v>
      </c>
      <c r="LOP207" s="506" t="s">
        <v>1263</v>
      </c>
      <c r="LOQ207" s="506" t="s">
        <v>1263</v>
      </c>
      <c r="LOR207" s="506" t="s">
        <v>1263</v>
      </c>
      <c r="LOS207" s="506" t="s">
        <v>1263</v>
      </c>
      <c r="LOT207" s="506" t="s">
        <v>1263</v>
      </c>
      <c r="LOU207" s="506" t="s">
        <v>1263</v>
      </c>
      <c r="LOV207" s="506" t="s">
        <v>1263</v>
      </c>
      <c r="LOW207" s="506" t="s">
        <v>1263</v>
      </c>
      <c r="LOX207" s="506" t="s">
        <v>1263</v>
      </c>
      <c r="LOY207" s="506" t="s">
        <v>1263</v>
      </c>
      <c r="LOZ207" s="506" t="s">
        <v>1263</v>
      </c>
      <c r="LPA207" s="506" t="s">
        <v>1263</v>
      </c>
      <c r="LPB207" s="506" t="s">
        <v>1263</v>
      </c>
      <c r="LPC207" s="506" t="s">
        <v>1263</v>
      </c>
      <c r="LPD207" s="506" t="s">
        <v>1263</v>
      </c>
      <c r="LPE207" s="506" t="s">
        <v>1263</v>
      </c>
      <c r="LPF207" s="506" t="s">
        <v>1263</v>
      </c>
      <c r="LPG207" s="506" t="s">
        <v>1263</v>
      </c>
      <c r="LPH207" s="506" t="s">
        <v>1263</v>
      </c>
      <c r="LPI207" s="506" t="s">
        <v>1263</v>
      </c>
      <c r="LPJ207" s="506" t="s">
        <v>1263</v>
      </c>
      <c r="LPK207" s="506" t="s">
        <v>1263</v>
      </c>
      <c r="LPL207" s="506" t="s">
        <v>1263</v>
      </c>
      <c r="LPM207" s="506" t="s">
        <v>1263</v>
      </c>
      <c r="LPN207" s="506" t="s">
        <v>1263</v>
      </c>
      <c r="LPO207" s="506" t="s">
        <v>1263</v>
      </c>
      <c r="LPP207" s="506" t="s">
        <v>1263</v>
      </c>
      <c r="LPQ207" s="506" t="s">
        <v>1263</v>
      </c>
      <c r="LPR207" s="506" t="s">
        <v>1263</v>
      </c>
      <c r="LPS207" s="506" t="s">
        <v>1263</v>
      </c>
      <c r="LPT207" s="506" t="s">
        <v>1263</v>
      </c>
      <c r="LPU207" s="506" t="s">
        <v>1263</v>
      </c>
      <c r="LPV207" s="506" t="s">
        <v>1263</v>
      </c>
      <c r="LPW207" s="506" t="s">
        <v>1263</v>
      </c>
      <c r="LPX207" s="506" t="s">
        <v>1263</v>
      </c>
      <c r="LPY207" s="506" t="s">
        <v>1263</v>
      </c>
      <c r="LPZ207" s="506" t="s">
        <v>1263</v>
      </c>
      <c r="LQA207" s="506" t="s">
        <v>1263</v>
      </c>
      <c r="LQB207" s="506" t="s">
        <v>1263</v>
      </c>
      <c r="LQC207" s="506" t="s">
        <v>1263</v>
      </c>
      <c r="LQD207" s="506" t="s">
        <v>1263</v>
      </c>
      <c r="LQE207" s="506" t="s">
        <v>1263</v>
      </c>
      <c r="LQF207" s="506" t="s">
        <v>1263</v>
      </c>
      <c r="LQG207" s="506" t="s">
        <v>1263</v>
      </c>
      <c r="LQH207" s="506" t="s">
        <v>1263</v>
      </c>
      <c r="LQI207" s="506" t="s">
        <v>1263</v>
      </c>
      <c r="LQJ207" s="506" t="s">
        <v>1263</v>
      </c>
      <c r="LQK207" s="506" t="s">
        <v>1263</v>
      </c>
      <c r="LQL207" s="506" t="s">
        <v>1263</v>
      </c>
      <c r="LQM207" s="506" t="s">
        <v>1263</v>
      </c>
      <c r="LQN207" s="506" t="s">
        <v>1263</v>
      </c>
      <c r="LQO207" s="506" t="s">
        <v>1263</v>
      </c>
      <c r="LQP207" s="506" t="s">
        <v>1263</v>
      </c>
      <c r="LQQ207" s="506" t="s">
        <v>1263</v>
      </c>
      <c r="LQR207" s="506" t="s">
        <v>1263</v>
      </c>
      <c r="LQS207" s="506" t="s">
        <v>1263</v>
      </c>
      <c r="LQT207" s="506" t="s">
        <v>1263</v>
      </c>
      <c r="LQU207" s="506" t="s">
        <v>1263</v>
      </c>
      <c r="LQV207" s="506" t="s">
        <v>1263</v>
      </c>
      <c r="LQW207" s="506" t="s">
        <v>1263</v>
      </c>
      <c r="LQX207" s="506" t="s">
        <v>1263</v>
      </c>
      <c r="LQY207" s="506" t="s">
        <v>1263</v>
      </c>
      <c r="LQZ207" s="506" t="s">
        <v>1263</v>
      </c>
      <c r="LRA207" s="506" t="s">
        <v>1263</v>
      </c>
      <c r="LRB207" s="506" t="s">
        <v>1263</v>
      </c>
      <c r="LRC207" s="506" t="s">
        <v>1263</v>
      </c>
      <c r="LRD207" s="506" t="s">
        <v>1263</v>
      </c>
      <c r="LRE207" s="506" t="s">
        <v>1263</v>
      </c>
      <c r="LRF207" s="506" t="s">
        <v>1263</v>
      </c>
      <c r="LRG207" s="506" t="s">
        <v>1263</v>
      </c>
      <c r="LRH207" s="506" t="s">
        <v>1263</v>
      </c>
      <c r="LRI207" s="506" t="s">
        <v>1263</v>
      </c>
      <c r="LRJ207" s="506" t="s">
        <v>1263</v>
      </c>
      <c r="LRK207" s="506" t="s">
        <v>1263</v>
      </c>
      <c r="LRL207" s="506" t="s">
        <v>1263</v>
      </c>
      <c r="LRM207" s="506" t="s">
        <v>1263</v>
      </c>
      <c r="LRN207" s="506" t="s">
        <v>1263</v>
      </c>
      <c r="LRO207" s="506" t="s">
        <v>1263</v>
      </c>
      <c r="LRP207" s="506" t="s">
        <v>1263</v>
      </c>
      <c r="LRQ207" s="506" t="s">
        <v>1263</v>
      </c>
      <c r="LRR207" s="506" t="s">
        <v>1263</v>
      </c>
      <c r="LRS207" s="506" t="s">
        <v>1263</v>
      </c>
      <c r="LRT207" s="506" t="s">
        <v>1263</v>
      </c>
      <c r="LRU207" s="506" t="s">
        <v>1263</v>
      </c>
      <c r="LRV207" s="506" t="s">
        <v>1263</v>
      </c>
      <c r="LRW207" s="506" t="s">
        <v>1263</v>
      </c>
      <c r="LRX207" s="506" t="s">
        <v>1263</v>
      </c>
      <c r="LRY207" s="506" t="s">
        <v>1263</v>
      </c>
      <c r="LRZ207" s="506" t="s">
        <v>1263</v>
      </c>
      <c r="LSA207" s="506" t="s">
        <v>1263</v>
      </c>
      <c r="LSB207" s="506" t="s">
        <v>1263</v>
      </c>
      <c r="LSC207" s="506" t="s">
        <v>1263</v>
      </c>
      <c r="LSD207" s="506" t="s">
        <v>1263</v>
      </c>
      <c r="LSE207" s="506" t="s">
        <v>1263</v>
      </c>
      <c r="LSF207" s="506" t="s">
        <v>1263</v>
      </c>
      <c r="LSG207" s="506" t="s">
        <v>1263</v>
      </c>
      <c r="LSH207" s="506" t="s">
        <v>1263</v>
      </c>
      <c r="LSI207" s="506" t="s">
        <v>1263</v>
      </c>
      <c r="LSJ207" s="506" t="s">
        <v>1263</v>
      </c>
      <c r="LSK207" s="506" t="s">
        <v>1263</v>
      </c>
      <c r="LSL207" s="506" t="s">
        <v>1263</v>
      </c>
      <c r="LSM207" s="506" t="s">
        <v>1263</v>
      </c>
      <c r="LSN207" s="506" t="s">
        <v>1263</v>
      </c>
      <c r="LSO207" s="506" t="s">
        <v>1263</v>
      </c>
      <c r="LSP207" s="506" t="s">
        <v>1263</v>
      </c>
      <c r="LSQ207" s="506" t="s">
        <v>1263</v>
      </c>
      <c r="LSR207" s="506" t="s">
        <v>1263</v>
      </c>
      <c r="LSS207" s="506" t="s">
        <v>1263</v>
      </c>
      <c r="LST207" s="506" t="s">
        <v>1263</v>
      </c>
      <c r="LSU207" s="506" t="s">
        <v>1263</v>
      </c>
      <c r="LSV207" s="506" t="s">
        <v>1263</v>
      </c>
      <c r="LSW207" s="506" t="s">
        <v>1263</v>
      </c>
      <c r="LSX207" s="506" t="s">
        <v>1263</v>
      </c>
      <c r="LSY207" s="506" t="s">
        <v>1263</v>
      </c>
      <c r="LSZ207" s="506" t="s">
        <v>1263</v>
      </c>
      <c r="LTA207" s="506" t="s">
        <v>1263</v>
      </c>
      <c r="LTB207" s="506" t="s">
        <v>1263</v>
      </c>
      <c r="LTC207" s="506" t="s">
        <v>1263</v>
      </c>
      <c r="LTD207" s="506" t="s">
        <v>1263</v>
      </c>
      <c r="LTE207" s="506" t="s">
        <v>1263</v>
      </c>
      <c r="LTF207" s="506" t="s">
        <v>1263</v>
      </c>
      <c r="LTG207" s="506" t="s">
        <v>1263</v>
      </c>
      <c r="LTH207" s="506" t="s">
        <v>1263</v>
      </c>
      <c r="LTI207" s="506" t="s">
        <v>1263</v>
      </c>
      <c r="LTJ207" s="506" t="s">
        <v>1263</v>
      </c>
      <c r="LTK207" s="506" t="s">
        <v>1263</v>
      </c>
      <c r="LTL207" s="506" t="s">
        <v>1263</v>
      </c>
      <c r="LTM207" s="506" t="s">
        <v>1263</v>
      </c>
      <c r="LTN207" s="506" t="s">
        <v>1263</v>
      </c>
      <c r="LTO207" s="506" t="s">
        <v>1263</v>
      </c>
      <c r="LTP207" s="506" t="s">
        <v>1263</v>
      </c>
      <c r="LTQ207" s="506" t="s">
        <v>1263</v>
      </c>
      <c r="LTR207" s="506" t="s">
        <v>1263</v>
      </c>
      <c r="LTS207" s="506" t="s">
        <v>1263</v>
      </c>
      <c r="LTT207" s="506" t="s">
        <v>1263</v>
      </c>
      <c r="LTU207" s="506" t="s">
        <v>1263</v>
      </c>
      <c r="LTV207" s="506" t="s">
        <v>1263</v>
      </c>
      <c r="LTW207" s="506" t="s">
        <v>1263</v>
      </c>
      <c r="LTX207" s="506" t="s">
        <v>1263</v>
      </c>
      <c r="LTY207" s="506" t="s">
        <v>1263</v>
      </c>
      <c r="LTZ207" s="506" t="s">
        <v>1263</v>
      </c>
      <c r="LUA207" s="506" t="s">
        <v>1263</v>
      </c>
      <c r="LUB207" s="506" t="s">
        <v>1263</v>
      </c>
      <c r="LUC207" s="506" t="s">
        <v>1263</v>
      </c>
      <c r="LUD207" s="506" t="s">
        <v>1263</v>
      </c>
      <c r="LUE207" s="506" t="s">
        <v>1263</v>
      </c>
      <c r="LUF207" s="506" t="s">
        <v>1263</v>
      </c>
      <c r="LUG207" s="506" t="s">
        <v>1263</v>
      </c>
      <c r="LUH207" s="506" t="s">
        <v>1263</v>
      </c>
      <c r="LUI207" s="506" t="s">
        <v>1263</v>
      </c>
      <c r="LUJ207" s="506" t="s">
        <v>1263</v>
      </c>
      <c r="LUK207" s="506" t="s">
        <v>1263</v>
      </c>
      <c r="LUL207" s="506" t="s">
        <v>1263</v>
      </c>
      <c r="LUM207" s="506" t="s">
        <v>1263</v>
      </c>
      <c r="LUN207" s="506" t="s">
        <v>1263</v>
      </c>
      <c r="LUO207" s="506" t="s">
        <v>1263</v>
      </c>
      <c r="LUP207" s="506" t="s">
        <v>1263</v>
      </c>
      <c r="LUQ207" s="506" t="s">
        <v>1263</v>
      </c>
      <c r="LUR207" s="506" t="s">
        <v>1263</v>
      </c>
      <c r="LUS207" s="506" t="s">
        <v>1263</v>
      </c>
      <c r="LUT207" s="506" t="s">
        <v>1263</v>
      </c>
      <c r="LUU207" s="506" t="s">
        <v>1263</v>
      </c>
      <c r="LUV207" s="506" t="s">
        <v>1263</v>
      </c>
      <c r="LUW207" s="506" t="s">
        <v>1263</v>
      </c>
      <c r="LUX207" s="506" t="s">
        <v>1263</v>
      </c>
      <c r="LUY207" s="506" t="s">
        <v>1263</v>
      </c>
      <c r="LUZ207" s="506" t="s">
        <v>1263</v>
      </c>
      <c r="LVA207" s="506" t="s">
        <v>1263</v>
      </c>
      <c r="LVB207" s="506" t="s">
        <v>1263</v>
      </c>
      <c r="LVC207" s="506" t="s">
        <v>1263</v>
      </c>
      <c r="LVD207" s="506" t="s">
        <v>1263</v>
      </c>
      <c r="LVE207" s="506" t="s">
        <v>1263</v>
      </c>
      <c r="LVF207" s="506" t="s">
        <v>1263</v>
      </c>
      <c r="LVG207" s="506" t="s">
        <v>1263</v>
      </c>
      <c r="LVH207" s="506" t="s">
        <v>1263</v>
      </c>
      <c r="LVI207" s="506" t="s">
        <v>1263</v>
      </c>
      <c r="LVJ207" s="506" t="s">
        <v>1263</v>
      </c>
      <c r="LVK207" s="506" t="s">
        <v>1263</v>
      </c>
      <c r="LVL207" s="506" t="s">
        <v>1263</v>
      </c>
      <c r="LVM207" s="506" t="s">
        <v>1263</v>
      </c>
      <c r="LVN207" s="506" t="s">
        <v>1263</v>
      </c>
      <c r="LVO207" s="506" t="s">
        <v>1263</v>
      </c>
      <c r="LVP207" s="506" t="s">
        <v>1263</v>
      </c>
      <c r="LVQ207" s="506" t="s">
        <v>1263</v>
      </c>
      <c r="LVR207" s="506" t="s">
        <v>1263</v>
      </c>
      <c r="LVS207" s="506" t="s">
        <v>1263</v>
      </c>
      <c r="LVT207" s="506" t="s">
        <v>1263</v>
      </c>
      <c r="LVU207" s="506" t="s">
        <v>1263</v>
      </c>
      <c r="LVV207" s="506" t="s">
        <v>1263</v>
      </c>
      <c r="LVW207" s="506" t="s">
        <v>1263</v>
      </c>
      <c r="LVX207" s="506" t="s">
        <v>1263</v>
      </c>
      <c r="LVY207" s="506" t="s">
        <v>1263</v>
      </c>
      <c r="LVZ207" s="506" t="s">
        <v>1263</v>
      </c>
      <c r="LWA207" s="506" t="s">
        <v>1263</v>
      </c>
      <c r="LWB207" s="506" t="s">
        <v>1263</v>
      </c>
      <c r="LWC207" s="506" t="s">
        <v>1263</v>
      </c>
      <c r="LWD207" s="506" t="s">
        <v>1263</v>
      </c>
      <c r="LWE207" s="506" t="s">
        <v>1263</v>
      </c>
      <c r="LWF207" s="506" t="s">
        <v>1263</v>
      </c>
      <c r="LWG207" s="506" t="s">
        <v>1263</v>
      </c>
      <c r="LWH207" s="506" t="s">
        <v>1263</v>
      </c>
      <c r="LWI207" s="506" t="s">
        <v>1263</v>
      </c>
      <c r="LWJ207" s="506" t="s">
        <v>1263</v>
      </c>
      <c r="LWK207" s="506" t="s">
        <v>1263</v>
      </c>
      <c r="LWL207" s="506" t="s">
        <v>1263</v>
      </c>
      <c r="LWM207" s="506" t="s">
        <v>1263</v>
      </c>
      <c r="LWN207" s="506" t="s">
        <v>1263</v>
      </c>
      <c r="LWO207" s="506" t="s">
        <v>1263</v>
      </c>
      <c r="LWP207" s="506" t="s">
        <v>1263</v>
      </c>
      <c r="LWQ207" s="506" t="s">
        <v>1263</v>
      </c>
      <c r="LWR207" s="506" t="s">
        <v>1263</v>
      </c>
      <c r="LWS207" s="506" t="s">
        <v>1263</v>
      </c>
      <c r="LWT207" s="506" t="s">
        <v>1263</v>
      </c>
      <c r="LWU207" s="506" t="s">
        <v>1263</v>
      </c>
      <c r="LWV207" s="506" t="s">
        <v>1263</v>
      </c>
      <c r="LWW207" s="506" t="s">
        <v>1263</v>
      </c>
      <c r="LWX207" s="506" t="s">
        <v>1263</v>
      </c>
      <c r="LWY207" s="506" t="s">
        <v>1263</v>
      </c>
      <c r="LWZ207" s="506" t="s">
        <v>1263</v>
      </c>
      <c r="LXA207" s="506" t="s">
        <v>1263</v>
      </c>
      <c r="LXB207" s="506" t="s">
        <v>1263</v>
      </c>
      <c r="LXC207" s="506" t="s">
        <v>1263</v>
      </c>
      <c r="LXD207" s="506" t="s">
        <v>1263</v>
      </c>
      <c r="LXE207" s="506" t="s">
        <v>1263</v>
      </c>
      <c r="LXF207" s="506" t="s">
        <v>1263</v>
      </c>
      <c r="LXG207" s="506" t="s">
        <v>1263</v>
      </c>
      <c r="LXH207" s="506" t="s">
        <v>1263</v>
      </c>
      <c r="LXI207" s="506" t="s">
        <v>1263</v>
      </c>
      <c r="LXJ207" s="506" t="s">
        <v>1263</v>
      </c>
      <c r="LXK207" s="506" t="s">
        <v>1263</v>
      </c>
      <c r="LXL207" s="506" t="s">
        <v>1263</v>
      </c>
      <c r="LXM207" s="506" t="s">
        <v>1263</v>
      </c>
      <c r="LXN207" s="506" t="s">
        <v>1263</v>
      </c>
      <c r="LXO207" s="506" t="s">
        <v>1263</v>
      </c>
      <c r="LXP207" s="506" t="s">
        <v>1263</v>
      </c>
      <c r="LXQ207" s="506" t="s">
        <v>1263</v>
      </c>
      <c r="LXR207" s="506" t="s">
        <v>1263</v>
      </c>
      <c r="LXS207" s="506" t="s">
        <v>1263</v>
      </c>
      <c r="LXT207" s="506" t="s">
        <v>1263</v>
      </c>
      <c r="LXU207" s="506" t="s">
        <v>1263</v>
      </c>
      <c r="LXV207" s="506" t="s">
        <v>1263</v>
      </c>
      <c r="LXW207" s="506" t="s">
        <v>1263</v>
      </c>
      <c r="LXX207" s="506" t="s">
        <v>1263</v>
      </c>
      <c r="LXY207" s="506" t="s">
        <v>1263</v>
      </c>
      <c r="LXZ207" s="506" t="s">
        <v>1263</v>
      </c>
      <c r="LYA207" s="506" t="s">
        <v>1263</v>
      </c>
      <c r="LYB207" s="506" t="s">
        <v>1263</v>
      </c>
      <c r="LYC207" s="506" t="s">
        <v>1263</v>
      </c>
      <c r="LYD207" s="506" t="s">
        <v>1263</v>
      </c>
      <c r="LYE207" s="506" t="s">
        <v>1263</v>
      </c>
      <c r="LYF207" s="506" t="s">
        <v>1263</v>
      </c>
      <c r="LYG207" s="506" t="s">
        <v>1263</v>
      </c>
      <c r="LYH207" s="506" t="s">
        <v>1263</v>
      </c>
      <c r="LYI207" s="506" t="s">
        <v>1263</v>
      </c>
      <c r="LYJ207" s="506" t="s">
        <v>1263</v>
      </c>
      <c r="LYK207" s="506" t="s">
        <v>1263</v>
      </c>
      <c r="LYL207" s="506" t="s">
        <v>1263</v>
      </c>
      <c r="LYM207" s="506" t="s">
        <v>1263</v>
      </c>
      <c r="LYN207" s="506" t="s">
        <v>1263</v>
      </c>
      <c r="LYO207" s="506" t="s">
        <v>1263</v>
      </c>
      <c r="LYP207" s="506" t="s">
        <v>1263</v>
      </c>
      <c r="LYQ207" s="506" t="s">
        <v>1263</v>
      </c>
      <c r="LYR207" s="506" t="s">
        <v>1263</v>
      </c>
      <c r="LYS207" s="506" t="s">
        <v>1263</v>
      </c>
      <c r="LYT207" s="506" t="s">
        <v>1263</v>
      </c>
      <c r="LYU207" s="506" t="s">
        <v>1263</v>
      </c>
      <c r="LYV207" s="506" t="s">
        <v>1263</v>
      </c>
      <c r="LYW207" s="506" t="s">
        <v>1263</v>
      </c>
      <c r="LYX207" s="506" t="s">
        <v>1263</v>
      </c>
      <c r="LYY207" s="506" t="s">
        <v>1263</v>
      </c>
      <c r="LYZ207" s="506" t="s">
        <v>1263</v>
      </c>
      <c r="LZA207" s="506" t="s">
        <v>1263</v>
      </c>
      <c r="LZB207" s="506" t="s">
        <v>1263</v>
      </c>
      <c r="LZC207" s="506" t="s">
        <v>1263</v>
      </c>
      <c r="LZD207" s="506" t="s">
        <v>1263</v>
      </c>
      <c r="LZE207" s="506" t="s">
        <v>1263</v>
      </c>
      <c r="LZF207" s="506" t="s">
        <v>1263</v>
      </c>
      <c r="LZG207" s="506" t="s">
        <v>1263</v>
      </c>
      <c r="LZH207" s="506" t="s">
        <v>1263</v>
      </c>
      <c r="LZI207" s="506" t="s">
        <v>1263</v>
      </c>
      <c r="LZJ207" s="506" t="s">
        <v>1263</v>
      </c>
      <c r="LZK207" s="506" t="s">
        <v>1263</v>
      </c>
      <c r="LZL207" s="506" t="s">
        <v>1263</v>
      </c>
      <c r="LZM207" s="506" t="s">
        <v>1263</v>
      </c>
      <c r="LZN207" s="506" t="s">
        <v>1263</v>
      </c>
      <c r="LZO207" s="506" t="s">
        <v>1263</v>
      </c>
      <c r="LZP207" s="506" t="s">
        <v>1263</v>
      </c>
      <c r="LZQ207" s="506" t="s">
        <v>1263</v>
      </c>
      <c r="LZR207" s="506" t="s">
        <v>1263</v>
      </c>
      <c r="LZS207" s="506" t="s">
        <v>1263</v>
      </c>
      <c r="LZT207" s="506" t="s">
        <v>1263</v>
      </c>
      <c r="LZU207" s="506" t="s">
        <v>1263</v>
      </c>
      <c r="LZV207" s="506" t="s">
        <v>1263</v>
      </c>
      <c r="LZW207" s="506" t="s">
        <v>1263</v>
      </c>
      <c r="LZX207" s="506" t="s">
        <v>1263</v>
      </c>
      <c r="LZY207" s="506" t="s">
        <v>1263</v>
      </c>
      <c r="LZZ207" s="506" t="s">
        <v>1263</v>
      </c>
      <c r="MAA207" s="506" t="s">
        <v>1263</v>
      </c>
      <c r="MAB207" s="506" t="s">
        <v>1263</v>
      </c>
      <c r="MAC207" s="506" t="s">
        <v>1263</v>
      </c>
      <c r="MAD207" s="506" t="s">
        <v>1263</v>
      </c>
      <c r="MAE207" s="506" t="s">
        <v>1263</v>
      </c>
      <c r="MAF207" s="506" t="s">
        <v>1263</v>
      </c>
      <c r="MAG207" s="506" t="s">
        <v>1263</v>
      </c>
      <c r="MAH207" s="506" t="s">
        <v>1263</v>
      </c>
      <c r="MAI207" s="506" t="s">
        <v>1263</v>
      </c>
      <c r="MAJ207" s="506" t="s">
        <v>1263</v>
      </c>
      <c r="MAK207" s="506" t="s">
        <v>1263</v>
      </c>
      <c r="MAL207" s="506" t="s">
        <v>1263</v>
      </c>
      <c r="MAM207" s="506" t="s">
        <v>1263</v>
      </c>
      <c r="MAN207" s="506" t="s">
        <v>1263</v>
      </c>
      <c r="MAO207" s="506" t="s">
        <v>1263</v>
      </c>
      <c r="MAP207" s="506" t="s">
        <v>1263</v>
      </c>
      <c r="MAQ207" s="506" t="s">
        <v>1263</v>
      </c>
      <c r="MAR207" s="506" t="s">
        <v>1263</v>
      </c>
      <c r="MAS207" s="506" t="s">
        <v>1263</v>
      </c>
      <c r="MAT207" s="506" t="s">
        <v>1263</v>
      </c>
      <c r="MAU207" s="506" t="s">
        <v>1263</v>
      </c>
      <c r="MAV207" s="506" t="s">
        <v>1263</v>
      </c>
      <c r="MAW207" s="506" t="s">
        <v>1263</v>
      </c>
      <c r="MAX207" s="506" t="s">
        <v>1263</v>
      </c>
      <c r="MAY207" s="506" t="s">
        <v>1263</v>
      </c>
      <c r="MAZ207" s="506" t="s">
        <v>1263</v>
      </c>
      <c r="MBA207" s="506" t="s">
        <v>1263</v>
      </c>
      <c r="MBB207" s="506" t="s">
        <v>1263</v>
      </c>
      <c r="MBC207" s="506" t="s">
        <v>1263</v>
      </c>
      <c r="MBD207" s="506" t="s">
        <v>1263</v>
      </c>
      <c r="MBE207" s="506" t="s">
        <v>1263</v>
      </c>
      <c r="MBF207" s="506" t="s">
        <v>1263</v>
      </c>
      <c r="MBG207" s="506" t="s">
        <v>1263</v>
      </c>
      <c r="MBH207" s="506" t="s">
        <v>1263</v>
      </c>
      <c r="MBI207" s="506" t="s">
        <v>1263</v>
      </c>
      <c r="MBJ207" s="506" t="s">
        <v>1263</v>
      </c>
      <c r="MBK207" s="506" t="s">
        <v>1263</v>
      </c>
      <c r="MBL207" s="506" t="s">
        <v>1263</v>
      </c>
      <c r="MBM207" s="506" t="s">
        <v>1263</v>
      </c>
      <c r="MBN207" s="506" t="s">
        <v>1263</v>
      </c>
      <c r="MBO207" s="506" t="s">
        <v>1263</v>
      </c>
      <c r="MBP207" s="506" t="s">
        <v>1263</v>
      </c>
      <c r="MBQ207" s="506" t="s">
        <v>1263</v>
      </c>
      <c r="MBR207" s="506" t="s">
        <v>1263</v>
      </c>
      <c r="MBS207" s="506" t="s">
        <v>1263</v>
      </c>
      <c r="MBT207" s="506" t="s">
        <v>1263</v>
      </c>
      <c r="MBU207" s="506" t="s">
        <v>1263</v>
      </c>
      <c r="MBV207" s="506" t="s">
        <v>1263</v>
      </c>
      <c r="MBW207" s="506" t="s">
        <v>1263</v>
      </c>
      <c r="MBX207" s="506" t="s">
        <v>1263</v>
      </c>
      <c r="MBY207" s="506" t="s">
        <v>1263</v>
      </c>
      <c r="MBZ207" s="506" t="s">
        <v>1263</v>
      </c>
      <c r="MCA207" s="506" t="s">
        <v>1263</v>
      </c>
      <c r="MCB207" s="506" t="s">
        <v>1263</v>
      </c>
      <c r="MCC207" s="506" t="s">
        <v>1263</v>
      </c>
      <c r="MCD207" s="506" t="s">
        <v>1263</v>
      </c>
      <c r="MCE207" s="506" t="s">
        <v>1263</v>
      </c>
      <c r="MCF207" s="506" t="s">
        <v>1263</v>
      </c>
      <c r="MCG207" s="506" t="s">
        <v>1263</v>
      </c>
      <c r="MCH207" s="506" t="s">
        <v>1263</v>
      </c>
      <c r="MCI207" s="506" t="s">
        <v>1263</v>
      </c>
      <c r="MCJ207" s="506" t="s">
        <v>1263</v>
      </c>
      <c r="MCK207" s="506" t="s">
        <v>1263</v>
      </c>
      <c r="MCL207" s="506" t="s">
        <v>1263</v>
      </c>
      <c r="MCM207" s="506" t="s">
        <v>1263</v>
      </c>
      <c r="MCN207" s="506" t="s">
        <v>1263</v>
      </c>
      <c r="MCO207" s="506" t="s">
        <v>1263</v>
      </c>
      <c r="MCP207" s="506" t="s">
        <v>1263</v>
      </c>
      <c r="MCQ207" s="506" t="s">
        <v>1263</v>
      </c>
      <c r="MCR207" s="506" t="s">
        <v>1263</v>
      </c>
      <c r="MCS207" s="506" t="s">
        <v>1263</v>
      </c>
      <c r="MCT207" s="506" t="s">
        <v>1263</v>
      </c>
      <c r="MCU207" s="506" t="s">
        <v>1263</v>
      </c>
      <c r="MCV207" s="506" t="s">
        <v>1263</v>
      </c>
      <c r="MCW207" s="506" t="s">
        <v>1263</v>
      </c>
      <c r="MCX207" s="506" t="s">
        <v>1263</v>
      </c>
      <c r="MCY207" s="506" t="s">
        <v>1263</v>
      </c>
      <c r="MCZ207" s="506" t="s">
        <v>1263</v>
      </c>
      <c r="MDA207" s="506" t="s">
        <v>1263</v>
      </c>
      <c r="MDB207" s="506" t="s">
        <v>1263</v>
      </c>
      <c r="MDC207" s="506" t="s">
        <v>1263</v>
      </c>
      <c r="MDD207" s="506" t="s">
        <v>1263</v>
      </c>
      <c r="MDE207" s="506" t="s">
        <v>1263</v>
      </c>
      <c r="MDF207" s="506" t="s">
        <v>1263</v>
      </c>
      <c r="MDG207" s="506" t="s">
        <v>1263</v>
      </c>
      <c r="MDH207" s="506" t="s">
        <v>1263</v>
      </c>
      <c r="MDI207" s="506" t="s">
        <v>1263</v>
      </c>
      <c r="MDJ207" s="506" t="s">
        <v>1263</v>
      </c>
      <c r="MDK207" s="506" t="s">
        <v>1263</v>
      </c>
      <c r="MDL207" s="506" t="s">
        <v>1263</v>
      </c>
      <c r="MDM207" s="506" t="s">
        <v>1263</v>
      </c>
      <c r="MDN207" s="506" t="s">
        <v>1263</v>
      </c>
      <c r="MDO207" s="506" t="s">
        <v>1263</v>
      </c>
      <c r="MDP207" s="506" t="s">
        <v>1263</v>
      </c>
      <c r="MDQ207" s="506" t="s">
        <v>1263</v>
      </c>
      <c r="MDR207" s="506" t="s">
        <v>1263</v>
      </c>
      <c r="MDS207" s="506" t="s">
        <v>1263</v>
      </c>
      <c r="MDT207" s="506" t="s">
        <v>1263</v>
      </c>
      <c r="MDU207" s="506" t="s">
        <v>1263</v>
      </c>
      <c r="MDV207" s="506" t="s">
        <v>1263</v>
      </c>
      <c r="MDW207" s="506" t="s">
        <v>1263</v>
      </c>
      <c r="MDX207" s="506" t="s">
        <v>1263</v>
      </c>
      <c r="MDY207" s="506" t="s">
        <v>1263</v>
      </c>
      <c r="MDZ207" s="506" t="s">
        <v>1263</v>
      </c>
      <c r="MEA207" s="506" t="s">
        <v>1263</v>
      </c>
      <c r="MEB207" s="506" t="s">
        <v>1263</v>
      </c>
      <c r="MEC207" s="506" t="s">
        <v>1263</v>
      </c>
      <c r="MED207" s="506" t="s">
        <v>1263</v>
      </c>
      <c r="MEE207" s="506" t="s">
        <v>1263</v>
      </c>
      <c r="MEF207" s="506" t="s">
        <v>1263</v>
      </c>
      <c r="MEG207" s="506" t="s">
        <v>1263</v>
      </c>
      <c r="MEH207" s="506" t="s">
        <v>1263</v>
      </c>
      <c r="MEI207" s="506" t="s">
        <v>1263</v>
      </c>
      <c r="MEJ207" s="506" t="s">
        <v>1263</v>
      </c>
      <c r="MEK207" s="506" t="s">
        <v>1263</v>
      </c>
      <c r="MEL207" s="506" t="s">
        <v>1263</v>
      </c>
      <c r="MEM207" s="506" t="s">
        <v>1263</v>
      </c>
      <c r="MEN207" s="506" t="s">
        <v>1263</v>
      </c>
      <c r="MEO207" s="506" t="s">
        <v>1263</v>
      </c>
      <c r="MEP207" s="506" t="s">
        <v>1263</v>
      </c>
      <c r="MEQ207" s="506" t="s">
        <v>1263</v>
      </c>
      <c r="MER207" s="506" t="s">
        <v>1263</v>
      </c>
      <c r="MES207" s="506" t="s">
        <v>1263</v>
      </c>
      <c r="MET207" s="506" t="s">
        <v>1263</v>
      </c>
      <c r="MEU207" s="506" t="s">
        <v>1263</v>
      </c>
      <c r="MEV207" s="506" t="s">
        <v>1263</v>
      </c>
      <c r="MEW207" s="506" t="s">
        <v>1263</v>
      </c>
      <c r="MEX207" s="506" t="s">
        <v>1263</v>
      </c>
      <c r="MEY207" s="506" t="s">
        <v>1263</v>
      </c>
      <c r="MEZ207" s="506" t="s">
        <v>1263</v>
      </c>
      <c r="MFA207" s="506" t="s">
        <v>1263</v>
      </c>
      <c r="MFB207" s="506" t="s">
        <v>1263</v>
      </c>
      <c r="MFC207" s="506" t="s">
        <v>1263</v>
      </c>
      <c r="MFD207" s="506" t="s">
        <v>1263</v>
      </c>
      <c r="MFE207" s="506" t="s">
        <v>1263</v>
      </c>
      <c r="MFF207" s="506" t="s">
        <v>1263</v>
      </c>
      <c r="MFG207" s="506" t="s">
        <v>1263</v>
      </c>
      <c r="MFH207" s="506" t="s">
        <v>1263</v>
      </c>
      <c r="MFI207" s="506" t="s">
        <v>1263</v>
      </c>
      <c r="MFJ207" s="506" t="s">
        <v>1263</v>
      </c>
      <c r="MFK207" s="506" t="s">
        <v>1263</v>
      </c>
      <c r="MFL207" s="506" t="s">
        <v>1263</v>
      </c>
      <c r="MFM207" s="506" t="s">
        <v>1263</v>
      </c>
      <c r="MFN207" s="506" t="s">
        <v>1263</v>
      </c>
      <c r="MFO207" s="506" t="s">
        <v>1263</v>
      </c>
      <c r="MFP207" s="506" t="s">
        <v>1263</v>
      </c>
      <c r="MFQ207" s="506" t="s">
        <v>1263</v>
      </c>
      <c r="MFR207" s="506" t="s">
        <v>1263</v>
      </c>
      <c r="MFS207" s="506" t="s">
        <v>1263</v>
      </c>
      <c r="MFT207" s="506" t="s">
        <v>1263</v>
      </c>
      <c r="MFU207" s="506" t="s">
        <v>1263</v>
      </c>
      <c r="MFV207" s="506" t="s">
        <v>1263</v>
      </c>
      <c r="MFW207" s="506" t="s">
        <v>1263</v>
      </c>
      <c r="MFX207" s="506" t="s">
        <v>1263</v>
      </c>
      <c r="MFY207" s="506" t="s">
        <v>1263</v>
      </c>
      <c r="MFZ207" s="506" t="s">
        <v>1263</v>
      </c>
      <c r="MGA207" s="506" t="s">
        <v>1263</v>
      </c>
      <c r="MGB207" s="506" t="s">
        <v>1263</v>
      </c>
      <c r="MGC207" s="506" t="s">
        <v>1263</v>
      </c>
      <c r="MGD207" s="506" t="s">
        <v>1263</v>
      </c>
      <c r="MGE207" s="506" t="s">
        <v>1263</v>
      </c>
      <c r="MGF207" s="506" t="s">
        <v>1263</v>
      </c>
      <c r="MGG207" s="506" t="s">
        <v>1263</v>
      </c>
      <c r="MGH207" s="506" t="s">
        <v>1263</v>
      </c>
      <c r="MGI207" s="506" t="s">
        <v>1263</v>
      </c>
      <c r="MGJ207" s="506" t="s">
        <v>1263</v>
      </c>
      <c r="MGK207" s="506" t="s">
        <v>1263</v>
      </c>
      <c r="MGL207" s="506" t="s">
        <v>1263</v>
      </c>
      <c r="MGM207" s="506" t="s">
        <v>1263</v>
      </c>
      <c r="MGN207" s="506" t="s">
        <v>1263</v>
      </c>
      <c r="MGO207" s="506" t="s">
        <v>1263</v>
      </c>
      <c r="MGP207" s="506" t="s">
        <v>1263</v>
      </c>
      <c r="MGQ207" s="506" t="s">
        <v>1263</v>
      </c>
      <c r="MGR207" s="506" t="s">
        <v>1263</v>
      </c>
      <c r="MGS207" s="506" t="s">
        <v>1263</v>
      </c>
      <c r="MGT207" s="506" t="s">
        <v>1263</v>
      </c>
      <c r="MGU207" s="506" t="s">
        <v>1263</v>
      </c>
      <c r="MGV207" s="506" t="s">
        <v>1263</v>
      </c>
      <c r="MGW207" s="506" t="s">
        <v>1263</v>
      </c>
      <c r="MGX207" s="506" t="s">
        <v>1263</v>
      </c>
      <c r="MGY207" s="506" t="s">
        <v>1263</v>
      </c>
      <c r="MGZ207" s="506" t="s">
        <v>1263</v>
      </c>
      <c r="MHA207" s="506" t="s">
        <v>1263</v>
      </c>
      <c r="MHB207" s="506" t="s">
        <v>1263</v>
      </c>
      <c r="MHC207" s="506" t="s">
        <v>1263</v>
      </c>
      <c r="MHD207" s="506" t="s">
        <v>1263</v>
      </c>
      <c r="MHE207" s="506" t="s">
        <v>1263</v>
      </c>
      <c r="MHF207" s="506" t="s">
        <v>1263</v>
      </c>
      <c r="MHG207" s="506" t="s">
        <v>1263</v>
      </c>
      <c r="MHH207" s="506" t="s">
        <v>1263</v>
      </c>
      <c r="MHI207" s="506" t="s">
        <v>1263</v>
      </c>
      <c r="MHJ207" s="506" t="s">
        <v>1263</v>
      </c>
      <c r="MHK207" s="506" t="s">
        <v>1263</v>
      </c>
      <c r="MHL207" s="506" t="s">
        <v>1263</v>
      </c>
      <c r="MHM207" s="506" t="s">
        <v>1263</v>
      </c>
      <c r="MHN207" s="506" t="s">
        <v>1263</v>
      </c>
      <c r="MHO207" s="506" t="s">
        <v>1263</v>
      </c>
      <c r="MHP207" s="506" t="s">
        <v>1263</v>
      </c>
      <c r="MHQ207" s="506" t="s">
        <v>1263</v>
      </c>
      <c r="MHR207" s="506" t="s">
        <v>1263</v>
      </c>
      <c r="MHS207" s="506" t="s">
        <v>1263</v>
      </c>
      <c r="MHT207" s="506" t="s">
        <v>1263</v>
      </c>
      <c r="MHU207" s="506" t="s">
        <v>1263</v>
      </c>
      <c r="MHV207" s="506" t="s">
        <v>1263</v>
      </c>
      <c r="MHW207" s="506" t="s">
        <v>1263</v>
      </c>
      <c r="MHX207" s="506" t="s">
        <v>1263</v>
      </c>
      <c r="MHY207" s="506" t="s">
        <v>1263</v>
      </c>
      <c r="MHZ207" s="506" t="s">
        <v>1263</v>
      </c>
      <c r="MIA207" s="506" t="s">
        <v>1263</v>
      </c>
      <c r="MIB207" s="506" t="s">
        <v>1263</v>
      </c>
      <c r="MIC207" s="506" t="s">
        <v>1263</v>
      </c>
      <c r="MID207" s="506" t="s">
        <v>1263</v>
      </c>
      <c r="MIE207" s="506" t="s">
        <v>1263</v>
      </c>
      <c r="MIF207" s="506" t="s">
        <v>1263</v>
      </c>
      <c r="MIG207" s="506" t="s">
        <v>1263</v>
      </c>
      <c r="MIH207" s="506" t="s">
        <v>1263</v>
      </c>
      <c r="MII207" s="506" t="s">
        <v>1263</v>
      </c>
      <c r="MIJ207" s="506" t="s">
        <v>1263</v>
      </c>
      <c r="MIK207" s="506" t="s">
        <v>1263</v>
      </c>
      <c r="MIL207" s="506" t="s">
        <v>1263</v>
      </c>
      <c r="MIM207" s="506" t="s">
        <v>1263</v>
      </c>
      <c r="MIN207" s="506" t="s">
        <v>1263</v>
      </c>
      <c r="MIO207" s="506" t="s">
        <v>1263</v>
      </c>
      <c r="MIP207" s="506" t="s">
        <v>1263</v>
      </c>
      <c r="MIQ207" s="506" t="s">
        <v>1263</v>
      </c>
      <c r="MIR207" s="506" t="s">
        <v>1263</v>
      </c>
      <c r="MIS207" s="506" t="s">
        <v>1263</v>
      </c>
      <c r="MIT207" s="506" t="s">
        <v>1263</v>
      </c>
      <c r="MIU207" s="506" t="s">
        <v>1263</v>
      </c>
      <c r="MIV207" s="506" t="s">
        <v>1263</v>
      </c>
      <c r="MIW207" s="506" t="s">
        <v>1263</v>
      </c>
      <c r="MIX207" s="506" t="s">
        <v>1263</v>
      </c>
      <c r="MIY207" s="506" t="s">
        <v>1263</v>
      </c>
      <c r="MIZ207" s="506" t="s">
        <v>1263</v>
      </c>
      <c r="MJA207" s="506" t="s">
        <v>1263</v>
      </c>
      <c r="MJB207" s="506" t="s">
        <v>1263</v>
      </c>
      <c r="MJC207" s="506" t="s">
        <v>1263</v>
      </c>
      <c r="MJD207" s="506" t="s">
        <v>1263</v>
      </c>
      <c r="MJE207" s="506" t="s">
        <v>1263</v>
      </c>
      <c r="MJF207" s="506" t="s">
        <v>1263</v>
      </c>
      <c r="MJG207" s="506" t="s">
        <v>1263</v>
      </c>
      <c r="MJH207" s="506" t="s">
        <v>1263</v>
      </c>
      <c r="MJI207" s="506" t="s">
        <v>1263</v>
      </c>
      <c r="MJJ207" s="506" t="s">
        <v>1263</v>
      </c>
      <c r="MJK207" s="506" t="s">
        <v>1263</v>
      </c>
      <c r="MJL207" s="506" t="s">
        <v>1263</v>
      </c>
      <c r="MJM207" s="506" t="s">
        <v>1263</v>
      </c>
      <c r="MJN207" s="506" t="s">
        <v>1263</v>
      </c>
      <c r="MJO207" s="506" t="s">
        <v>1263</v>
      </c>
      <c r="MJP207" s="506" t="s">
        <v>1263</v>
      </c>
      <c r="MJQ207" s="506" t="s">
        <v>1263</v>
      </c>
      <c r="MJR207" s="506" t="s">
        <v>1263</v>
      </c>
      <c r="MJS207" s="506" t="s">
        <v>1263</v>
      </c>
      <c r="MJT207" s="506" t="s">
        <v>1263</v>
      </c>
      <c r="MJU207" s="506" t="s">
        <v>1263</v>
      </c>
      <c r="MJV207" s="506" t="s">
        <v>1263</v>
      </c>
      <c r="MJW207" s="506" t="s">
        <v>1263</v>
      </c>
      <c r="MJX207" s="506" t="s">
        <v>1263</v>
      </c>
      <c r="MJY207" s="506" t="s">
        <v>1263</v>
      </c>
      <c r="MJZ207" s="506" t="s">
        <v>1263</v>
      </c>
      <c r="MKA207" s="506" t="s">
        <v>1263</v>
      </c>
      <c r="MKB207" s="506" t="s">
        <v>1263</v>
      </c>
      <c r="MKC207" s="506" t="s">
        <v>1263</v>
      </c>
      <c r="MKD207" s="506" t="s">
        <v>1263</v>
      </c>
      <c r="MKE207" s="506" t="s">
        <v>1263</v>
      </c>
      <c r="MKF207" s="506" t="s">
        <v>1263</v>
      </c>
      <c r="MKG207" s="506" t="s">
        <v>1263</v>
      </c>
      <c r="MKH207" s="506" t="s">
        <v>1263</v>
      </c>
      <c r="MKI207" s="506" t="s">
        <v>1263</v>
      </c>
      <c r="MKJ207" s="506" t="s">
        <v>1263</v>
      </c>
      <c r="MKK207" s="506" t="s">
        <v>1263</v>
      </c>
      <c r="MKL207" s="506" t="s">
        <v>1263</v>
      </c>
      <c r="MKM207" s="506" t="s">
        <v>1263</v>
      </c>
      <c r="MKN207" s="506" t="s">
        <v>1263</v>
      </c>
      <c r="MKO207" s="506" t="s">
        <v>1263</v>
      </c>
      <c r="MKP207" s="506" t="s">
        <v>1263</v>
      </c>
      <c r="MKQ207" s="506" t="s">
        <v>1263</v>
      </c>
      <c r="MKR207" s="506" t="s">
        <v>1263</v>
      </c>
      <c r="MKS207" s="506" t="s">
        <v>1263</v>
      </c>
      <c r="MKT207" s="506" t="s">
        <v>1263</v>
      </c>
      <c r="MKU207" s="506" t="s">
        <v>1263</v>
      </c>
      <c r="MKV207" s="506" t="s">
        <v>1263</v>
      </c>
      <c r="MKW207" s="506" t="s">
        <v>1263</v>
      </c>
      <c r="MKX207" s="506" t="s">
        <v>1263</v>
      </c>
      <c r="MKY207" s="506" t="s">
        <v>1263</v>
      </c>
      <c r="MKZ207" s="506" t="s">
        <v>1263</v>
      </c>
      <c r="MLA207" s="506" t="s">
        <v>1263</v>
      </c>
      <c r="MLB207" s="506" t="s">
        <v>1263</v>
      </c>
      <c r="MLC207" s="506" t="s">
        <v>1263</v>
      </c>
      <c r="MLD207" s="506" t="s">
        <v>1263</v>
      </c>
      <c r="MLE207" s="506" t="s">
        <v>1263</v>
      </c>
      <c r="MLF207" s="506" t="s">
        <v>1263</v>
      </c>
      <c r="MLG207" s="506" t="s">
        <v>1263</v>
      </c>
      <c r="MLH207" s="506" t="s">
        <v>1263</v>
      </c>
      <c r="MLI207" s="506" t="s">
        <v>1263</v>
      </c>
      <c r="MLJ207" s="506" t="s">
        <v>1263</v>
      </c>
      <c r="MLK207" s="506" t="s">
        <v>1263</v>
      </c>
      <c r="MLL207" s="506" t="s">
        <v>1263</v>
      </c>
      <c r="MLM207" s="506" t="s">
        <v>1263</v>
      </c>
      <c r="MLN207" s="506" t="s">
        <v>1263</v>
      </c>
      <c r="MLO207" s="506" t="s">
        <v>1263</v>
      </c>
      <c r="MLP207" s="506" t="s">
        <v>1263</v>
      </c>
      <c r="MLQ207" s="506" t="s">
        <v>1263</v>
      </c>
      <c r="MLR207" s="506" t="s">
        <v>1263</v>
      </c>
      <c r="MLS207" s="506" t="s">
        <v>1263</v>
      </c>
      <c r="MLT207" s="506" t="s">
        <v>1263</v>
      </c>
      <c r="MLU207" s="506" t="s">
        <v>1263</v>
      </c>
      <c r="MLV207" s="506" t="s">
        <v>1263</v>
      </c>
      <c r="MLW207" s="506" t="s">
        <v>1263</v>
      </c>
      <c r="MLX207" s="506" t="s">
        <v>1263</v>
      </c>
      <c r="MLY207" s="506" t="s">
        <v>1263</v>
      </c>
      <c r="MLZ207" s="506" t="s">
        <v>1263</v>
      </c>
      <c r="MMA207" s="506" t="s">
        <v>1263</v>
      </c>
      <c r="MMB207" s="506" t="s">
        <v>1263</v>
      </c>
      <c r="MMC207" s="506" t="s">
        <v>1263</v>
      </c>
      <c r="MMD207" s="506" t="s">
        <v>1263</v>
      </c>
      <c r="MME207" s="506" t="s">
        <v>1263</v>
      </c>
      <c r="MMF207" s="506" t="s">
        <v>1263</v>
      </c>
      <c r="MMG207" s="506" t="s">
        <v>1263</v>
      </c>
      <c r="MMH207" s="506" t="s">
        <v>1263</v>
      </c>
      <c r="MMI207" s="506" t="s">
        <v>1263</v>
      </c>
      <c r="MMJ207" s="506" t="s">
        <v>1263</v>
      </c>
      <c r="MMK207" s="506" t="s">
        <v>1263</v>
      </c>
      <c r="MML207" s="506" t="s">
        <v>1263</v>
      </c>
      <c r="MMM207" s="506" t="s">
        <v>1263</v>
      </c>
      <c r="MMN207" s="506" t="s">
        <v>1263</v>
      </c>
      <c r="MMO207" s="506" t="s">
        <v>1263</v>
      </c>
      <c r="MMP207" s="506" t="s">
        <v>1263</v>
      </c>
      <c r="MMQ207" s="506" t="s">
        <v>1263</v>
      </c>
      <c r="MMR207" s="506" t="s">
        <v>1263</v>
      </c>
      <c r="MMS207" s="506" t="s">
        <v>1263</v>
      </c>
      <c r="MMT207" s="506" t="s">
        <v>1263</v>
      </c>
      <c r="MMU207" s="506" t="s">
        <v>1263</v>
      </c>
      <c r="MMV207" s="506" t="s">
        <v>1263</v>
      </c>
      <c r="MMW207" s="506" t="s">
        <v>1263</v>
      </c>
      <c r="MMX207" s="506" t="s">
        <v>1263</v>
      </c>
      <c r="MMY207" s="506" t="s">
        <v>1263</v>
      </c>
      <c r="MMZ207" s="506" t="s">
        <v>1263</v>
      </c>
      <c r="MNA207" s="506" t="s">
        <v>1263</v>
      </c>
      <c r="MNB207" s="506" t="s">
        <v>1263</v>
      </c>
      <c r="MNC207" s="506" t="s">
        <v>1263</v>
      </c>
      <c r="MND207" s="506" t="s">
        <v>1263</v>
      </c>
      <c r="MNE207" s="506" t="s">
        <v>1263</v>
      </c>
      <c r="MNF207" s="506" t="s">
        <v>1263</v>
      </c>
      <c r="MNG207" s="506" t="s">
        <v>1263</v>
      </c>
      <c r="MNH207" s="506" t="s">
        <v>1263</v>
      </c>
      <c r="MNI207" s="506" t="s">
        <v>1263</v>
      </c>
      <c r="MNJ207" s="506" t="s">
        <v>1263</v>
      </c>
      <c r="MNK207" s="506" t="s">
        <v>1263</v>
      </c>
      <c r="MNL207" s="506" t="s">
        <v>1263</v>
      </c>
      <c r="MNM207" s="506" t="s">
        <v>1263</v>
      </c>
      <c r="MNN207" s="506" t="s">
        <v>1263</v>
      </c>
      <c r="MNO207" s="506" t="s">
        <v>1263</v>
      </c>
      <c r="MNP207" s="506" t="s">
        <v>1263</v>
      </c>
      <c r="MNQ207" s="506" t="s">
        <v>1263</v>
      </c>
      <c r="MNR207" s="506" t="s">
        <v>1263</v>
      </c>
      <c r="MNS207" s="506" t="s">
        <v>1263</v>
      </c>
      <c r="MNT207" s="506" t="s">
        <v>1263</v>
      </c>
      <c r="MNU207" s="506" t="s">
        <v>1263</v>
      </c>
      <c r="MNV207" s="506" t="s">
        <v>1263</v>
      </c>
      <c r="MNW207" s="506" t="s">
        <v>1263</v>
      </c>
      <c r="MNX207" s="506" t="s">
        <v>1263</v>
      </c>
      <c r="MNY207" s="506" t="s">
        <v>1263</v>
      </c>
      <c r="MNZ207" s="506" t="s">
        <v>1263</v>
      </c>
      <c r="MOA207" s="506" t="s">
        <v>1263</v>
      </c>
      <c r="MOB207" s="506" t="s">
        <v>1263</v>
      </c>
      <c r="MOC207" s="506" t="s">
        <v>1263</v>
      </c>
      <c r="MOD207" s="506" t="s">
        <v>1263</v>
      </c>
      <c r="MOE207" s="506" t="s">
        <v>1263</v>
      </c>
      <c r="MOF207" s="506" t="s">
        <v>1263</v>
      </c>
      <c r="MOG207" s="506" t="s">
        <v>1263</v>
      </c>
      <c r="MOH207" s="506" t="s">
        <v>1263</v>
      </c>
      <c r="MOI207" s="506" t="s">
        <v>1263</v>
      </c>
      <c r="MOJ207" s="506" t="s">
        <v>1263</v>
      </c>
      <c r="MOK207" s="506" t="s">
        <v>1263</v>
      </c>
      <c r="MOL207" s="506" t="s">
        <v>1263</v>
      </c>
      <c r="MOM207" s="506" t="s">
        <v>1263</v>
      </c>
      <c r="MON207" s="506" t="s">
        <v>1263</v>
      </c>
      <c r="MOO207" s="506" t="s">
        <v>1263</v>
      </c>
      <c r="MOP207" s="506" t="s">
        <v>1263</v>
      </c>
      <c r="MOQ207" s="506" t="s">
        <v>1263</v>
      </c>
      <c r="MOR207" s="506" t="s">
        <v>1263</v>
      </c>
      <c r="MOS207" s="506" t="s">
        <v>1263</v>
      </c>
      <c r="MOT207" s="506" t="s">
        <v>1263</v>
      </c>
      <c r="MOU207" s="506" t="s">
        <v>1263</v>
      </c>
      <c r="MOV207" s="506" t="s">
        <v>1263</v>
      </c>
      <c r="MOW207" s="506" t="s">
        <v>1263</v>
      </c>
      <c r="MOX207" s="506" t="s">
        <v>1263</v>
      </c>
      <c r="MOY207" s="506" t="s">
        <v>1263</v>
      </c>
      <c r="MOZ207" s="506" t="s">
        <v>1263</v>
      </c>
      <c r="MPA207" s="506" t="s">
        <v>1263</v>
      </c>
      <c r="MPB207" s="506" t="s">
        <v>1263</v>
      </c>
      <c r="MPC207" s="506" t="s">
        <v>1263</v>
      </c>
      <c r="MPD207" s="506" t="s">
        <v>1263</v>
      </c>
      <c r="MPE207" s="506" t="s">
        <v>1263</v>
      </c>
      <c r="MPF207" s="506" t="s">
        <v>1263</v>
      </c>
      <c r="MPG207" s="506" t="s">
        <v>1263</v>
      </c>
      <c r="MPH207" s="506" t="s">
        <v>1263</v>
      </c>
      <c r="MPI207" s="506" t="s">
        <v>1263</v>
      </c>
      <c r="MPJ207" s="506" t="s">
        <v>1263</v>
      </c>
      <c r="MPK207" s="506" t="s">
        <v>1263</v>
      </c>
      <c r="MPL207" s="506" t="s">
        <v>1263</v>
      </c>
      <c r="MPM207" s="506" t="s">
        <v>1263</v>
      </c>
      <c r="MPN207" s="506" t="s">
        <v>1263</v>
      </c>
      <c r="MPO207" s="506" t="s">
        <v>1263</v>
      </c>
      <c r="MPP207" s="506" t="s">
        <v>1263</v>
      </c>
      <c r="MPQ207" s="506" t="s">
        <v>1263</v>
      </c>
      <c r="MPR207" s="506" t="s">
        <v>1263</v>
      </c>
      <c r="MPS207" s="506" t="s">
        <v>1263</v>
      </c>
      <c r="MPT207" s="506" t="s">
        <v>1263</v>
      </c>
      <c r="MPU207" s="506" t="s">
        <v>1263</v>
      </c>
      <c r="MPV207" s="506" t="s">
        <v>1263</v>
      </c>
      <c r="MPW207" s="506" t="s">
        <v>1263</v>
      </c>
      <c r="MPX207" s="506" t="s">
        <v>1263</v>
      </c>
      <c r="MPY207" s="506" t="s">
        <v>1263</v>
      </c>
      <c r="MPZ207" s="506" t="s">
        <v>1263</v>
      </c>
      <c r="MQA207" s="506" t="s">
        <v>1263</v>
      </c>
      <c r="MQB207" s="506" t="s">
        <v>1263</v>
      </c>
      <c r="MQC207" s="506" t="s">
        <v>1263</v>
      </c>
      <c r="MQD207" s="506" t="s">
        <v>1263</v>
      </c>
      <c r="MQE207" s="506" t="s">
        <v>1263</v>
      </c>
      <c r="MQF207" s="506" t="s">
        <v>1263</v>
      </c>
      <c r="MQG207" s="506" t="s">
        <v>1263</v>
      </c>
      <c r="MQH207" s="506" t="s">
        <v>1263</v>
      </c>
      <c r="MQI207" s="506" t="s">
        <v>1263</v>
      </c>
      <c r="MQJ207" s="506" t="s">
        <v>1263</v>
      </c>
      <c r="MQK207" s="506" t="s">
        <v>1263</v>
      </c>
      <c r="MQL207" s="506" t="s">
        <v>1263</v>
      </c>
      <c r="MQM207" s="506" t="s">
        <v>1263</v>
      </c>
      <c r="MQN207" s="506" t="s">
        <v>1263</v>
      </c>
      <c r="MQO207" s="506" t="s">
        <v>1263</v>
      </c>
      <c r="MQP207" s="506" t="s">
        <v>1263</v>
      </c>
      <c r="MQQ207" s="506" t="s">
        <v>1263</v>
      </c>
      <c r="MQR207" s="506" t="s">
        <v>1263</v>
      </c>
      <c r="MQS207" s="506" t="s">
        <v>1263</v>
      </c>
      <c r="MQT207" s="506" t="s">
        <v>1263</v>
      </c>
      <c r="MQU207" s="506" t="s">
        <v>1263</v>
      </c>
      <c r="MQV207" s="506" t="s">
        <v>1263</v>
      </c>
      <c r="MQW207" s="506" t="s">
        <v>1263</v>
      </c>
      <c r="MQX207" s="506" t="s">
        <v>1263</v>
      </c>
      <c r="MQY207" s="506" t="s">
        <v>1263</v>
      </c>
      <c r="MQZ207" s="506" t="s">
        <v>1263</v>
      </c>
      <c r="MRA207" s="506" t="s">
        <v>1263</v>
      </c>
      <c r="MRB207" s="506" t="s">
        <v>1263</v>
      </c>
      <c r="MRC207" s="506" t="s">
        <v>1263</v>
      </c>
      <c r="MRD207" s="506" t="s">
        <v>1263</v>
      </c>
      <c r="MRE207" s="506" t="s">
        <v>1263</v>
      </c>
      <c r="MRF207" s="506" t="s">
        <v>1263</v>
      </c>
      <c r="MRG207" s="506" t="s">
        <v>1263</v>
      </c>
      <c r="MRH207" s="506" t="s">
        <v>1263</v>
      </c>
      <c r="MRI207" s="506" t="s">
        <v>1263</v>
      </c>
      <c r="MRJ207" s="506" t="s">
        <v>1263</v>
      </c>
      <c r="MRK207" s="506" t="s">
        <v>1263</v>
      </c>
      <c r="MRL207" s="506" t="s">
        <v>1263</v>
      </c>
      <c r="MRM207" s="506" t="s">
        <v>1263</v>
      </c>
      <c r="MRN207" s="506" t="s">
        <v>1263</v>
      </c>
      <c r="MRO207" s="506" t="s">
        <v>1263</v>
      </c>
      <c r="MRP207" s="506" t="s">
        <v>1263</v>
      </c>
      <c r="MRQ207" s="506" t="s">
        <v>1263</v>
      </c>
      <c r="MRR207" s="506" t="s">
        <v>1263</v>
      </c>
      <c r="MRS207" s="506" t="s">
        <v>1263</v>
      </c>
      <c r="MRT207" s="506" t="s">
        <v>1263</v>
      </c>
      <c r="MRU207" s="506" t="s">
        <v>1263</v>
      </c>
      <c r="MRV207" s="506" t="s">
        <v>1263</v>
      </c>
      <c r="MRW207" s="506" t="s">
        <v>1263</v>
      </c>
      <c r="MRX207" s="506" t="s">
        <v>1263</v>
      </c>
      <c r="MRY207" s="506" t="s">
        <v>1263</v>
      </c>
      <c r="MRZ207" s="506" t="s">
        <v>1263</v>
      </c>
      <c r="MSA207" s="506" t="s">
        <v>1263</v>
      </c>
      <c r="MSB207" s="506" t="s">
        <v>1263</v>
      </c>
      <c r="MSC207" s="506" t="s">
        <v>1263</v>
      </c>
      <c r="MSD207" s="506" t="s">
        <v>1263</v>
      </c>
      <c r="MSE207" s="506" t="s">
        <v>1263</v>
      </c>
      <c r="MSF207" s="506" t="s">
        <v>1263</v>
      </c>
      <c r="MSG207" s="506" t="s">
        <v>1263</v>
      </c>
      <c r="MSH207" s="506" t="s">
        <v>1263</v>
      </c>
      <c r="MSI207" s="506" t="s">
        <v>1263</v>
      </c>
      <c r="MSJ207" s="506" t="s">
        <v>1263</v>
      </c>
      <c r="MSK207" s="506" t="s">
        <v>1263</v>
      </c>
      <c r="MSL207" s="506" t="s">
        <v>1263</v>
      </c>
      <c r="MSM207" s="506" t="s">
        <v>1263</v>
      </c>
      <c r="MSN207" s="506" t="s">
        <v>1263</v>
      </c>
      <c r="MSO207" s="506" t="s">
        <v>1263</v>
      </c>
      <c r="MSP207" s="506" t="s">
        <v>1263</v>
      </c>
      <c r="MSQ207" s="506" t="s">
        <v>1263</v>
      </c>
      <c r="MSR207" s="506" t="s">
        <v>1263</v>
      </c>
      <c r="MSS207" s="506" t="s">
        <v>1263</v>
      </c>
      <c r="MST207" s="506" t="s">
        <v>1263</v>
      </c>
      <c r="MSU207" s="506" t="s">
        <v>1263</v>
      </c>
      <c r="MSV207" s="506" t="s">
        <v>1263</v>
      </c>
      <c r="MSW207" s="506" t="s">
        <v>1263</v>
      </c>
      <c r="MSX207" s="506" t="s">
        <v>1263</v>
      </c>
      <c r="MSY207" s="506" t="s">
        <v>1263</v>
      </c>
      <c r="MSZ207" s="506" t="s">
        <v>1263</v>
      </c>
      <c r="MTA207" s="506" t="s">
        <v>1263</v>
      </c>
      <c r="MTB207" s="506" t="s">
        <v>1263</v>
      </c>
      <c r="MTC207" s="506" t="s">
        <v>1263</v>
      </c>
      <c r="MTD207" s="506" t="s">
        <v>1263</v>
      </c>
      <c r="MTE207" s="506" t="s">
        <v>1263</v>
      </c>
      <c r="MTF207" s="506" t="s">
        <v>1263</v>
      </c>
      <c r="MTG207" s="506" t="s">
        <v>1263</v>
      </c>
      <c r="MTH207" s="506" t="s">
        <v>1263</v>
      </c>
      <c r="MTI207" s="506" t="s">
        <v>1263</v>
      </c>
      <c r="MTJ207" s="506" t="s">
        <v>1263</v>
      </c>
      <c r="MTK207" s="506" t="s">
        <v>1263</v>
      </c>
      <c r="MTL207" s="506" t="s">
        <v>1263</v>
      </c>
      <c r="MTM207" s="506" t="s">
        <v>1263</v>
      </c>
      <c r="MTN207" s="506" t="s">
        <v>1263</v>
      </c>
      <c r="MTO207" s="506" t="s">
        <v>1263</v>
      </c>
      <c r="MTP207" s="506" t="s">
        <v>1263</v>
      </c>
      <c r="MTQ207" s="506" t="s">
        <v>1263</v>
      </c>
      <c r="MTR207" s="506" t="s">
        <v>1263</v>
      </c>
      <c r="MTS207" s="506" t="s">
        <v>1263</v>
      </c>
      <c r="MTT207" s="506" t="s">
        <v>1263</v>
      </c>
      <c r="MTU207" s="506" t="s">
        <v>1263</v>
      </c>
      <c r="MTV207" s="506" t="s">
        <v>1263</v>
      </c>
      <c r="MTW207" s="506" t="s">
        <v>1263</v>
      </c>
      <c r="MTX207" s="506" t="s">
        <v>1263</v>
      </c>
      <c r="MTY207" s="506" t="s">
        <v>1263</v>
      </c>
      <c r="MTZ207" s="506" t="s">
        <v>1263</v>
      </c>
      <c r="MUA207" s="506" t="s">
        <v>1263</v>
      </c>
      <c r="MUB207" s="506" t="s">
        <v>1263</v>
      </c>
      <c r="MUC207" s="506" t="s">
        <v>1263</v>
      </c>
      <c r="MUD207" s="506" t="s">
        <v>1263</v>
      </c>
      <c r="MUE207" s="506" t="s">
        <v>1263</v>
      </c>
      <c r="MUF207" s="506" t="s">
        <v>1263</v>
      </c>
      <c r="MUG207" s="506" t="s">
        <v>1263</v>
      </c>
      <c r="MUH207" s="506" t="s">
        <v>1263</v>
      </c>
      <c r="MUI207" s="506" t="s">
        <v>1263</v>
      </c>
      <c r="MUJ207" s="506" t="s">
        <v>1263</v>
      </c>
      <c r="MUK207" s="506" t="s">
        <v>1263</v>
      </c>
      <c r="MUL207" s="506" t="s">
        <v>1263</v>
      </c>
      <c r="MUM207" s="506" t="s">
        <v>1263</v>
      </c>
      <c r="MUN207" s="506" t="s">
        <v>1263</v>
      </c>
      <c r="MUO207" s="506" t="s">
        <v>1263</v>
      </c>
      <c r="MUP207" s="506" t="s">
        <v>1263</v>
      </c>
      <c r="MUQ207" s="506" t="s">
        <v>1263</v>
      </c>
      <c r="MUR207" s="506" t="s">
        <v>1263</v>
      </c>
      <c r="MUS207" s="506" t="s">
        <v>1263</v>
      </c>
      <c r="MUT207" s="506" t="s">
        <v>1263</v>
      </c>
      <c r="MUU207" s="506" t="s">
        <v>1263</v>
      </c>
      <c r="MUV207" s="506" t="s">
        <v>1263</v>
      </c>
      <c r="MUW207" s="506" t="s">
        <v>1263</v>
      </c>
      <c r="MUX207" s="506" t="s">
        <v>1263</v>
      </c>
      <c r="MUY207" s="506" t="s">
        <v>1263</v>
      </c>
      <c r="MUZ207" s="506" t="s">
        <v>1263</v>
      </c>
      <c r="MVA207" s="506" t="s">
        <v>1263</v>
      </c>
      <c r="MVB207" s="506" t="s">
        <v>1263</v>
      </c>
      <c r="MVC207" s="506" t="s">
        <v>1263</v>
      </c>
      <c r="MVD207" s="506" t="s">
        <v>1263</v>
      </c>
      <c r="MVE207" s="506" t="s">
        <v>1263</v>
      </c>
      <c r="MVF207" s="506" t="s">
        <v>1263</v>
      </c>
      <c r="MVG207" s="506" t="s">
        <v>1263</v>
      </c>
      <c r="MVH207" s="506" t="s">
        <v>1263</v>
      </c>
      <c r="MVI207" s="506" t="s">
        <v>1263</v>
      </c>
      <c r="MVJ207" s="506" t="s">
        <v>1263</v>
      </c>
      <c r="MVK207" s="506" t="s">
        <v>1263</v>
      </c>
      <c r="MVL207" s="506" t="s">
        <v>1263</v>
      </c>
      <c r="MVM207" s="506" t="s">
        <v>1263</v>
      </c>
      <c r="MVN207" s="506" t="s">
        <v>1263</v>
      </c>
      <c r="MVO207" s="506" t="s">
        <v>1263</v>
      </c>
      <c r="MVP207" s="506" t="s">
        <v>1263</v>
      </c>
      <c r="MVQ207" s="506" t="s">
        <v>1263</v>
      </c>
      <c r="MVR207" s="506" t="s">
        <v>1263</v>
      </c>
      <c r="MVS207" s="506" t="s">
        <v>1263</v>
      </c>
      <c r="MVT207" s="506" t="s">
        <v>1263</v>
      </c>
      <c r="MVU207" s="506" t="s">
        <v>1263</v>
      </c>
      <c r="MVV207" s="506" t="s">
        <v>1263</v>
      </c>
      <c r="MVW207" s="506" t="s">
        <v>1263</v>
      </c>
      <c r="MVX207" s="506" t="s">
        <v>1263</v>
      </c>
      <c r="MVY207" s="506" t="s">
        <v>1263</v>
      </c>
      <c r="MVZ207" s="506" t="s">
        <v>1263</v>
      </c>
      <c r="MWA207" s="506" t="s">
        <v>1263</v>
      </c>
      <c r="MWB207" s="506" t="s">
        <v>1263</v>
      </c>
      <c r="MWC207" s="506" t="s">
        <v>1263</v>
      </c>
      <c r="MWD207" s="506" t="s">
        <v>1263</v>
      </c>
      <c r="MWE207" s="506" t="s">
        <v>1263</v>
      </c>
      <c r="MWF207" s="506" t="s">
        <v>1263</v>
      </c>
      <c r="MWG207" s="506" t="s">
        <v>1263</v>
      </c>
      <c r="MWH207" s="506" t="s">
        <v>1263</v>
      </c>
      <c r="MWI207" s="506" t="s">
        <v>1263</v>
      </c>
      <c r="MWJ207" s="506" t="s">
        <v>1263</v>
      </c>
      <c r="MWK207" s="506" t="s">
        <v>1263</v>
      </c>
      <c r="MWL207" s="506" t="s">
        <v>1263</v>
      </c>
      <c r="MWM207" s="506" t="s">
        <v>1263</v>
      </c>
      <c r="MWN207" s="506" t="s">
        <v>1263</v>
      </c>
      <c r="MWO207" s="506" t="s">
        <v>1263</v>
      </c>
      <c r="MWP207" s="506" t="s">
        <v>1263</v>
      </c>
      <c r="MWQ207" s="506" t="s">
        <v>1263</v>
      </c>
      <c r="MWR207" s="506" t="s">
        <v>1263</v>
      </c>
      <c r="MWS207" s="506" t="s">
        <v>1263</v>
      </c>
      <c r="MWT207" s="506" t="s">
        <v>1263</v>
      </c>
      <c r="MWU207" s="506" t="s">
        <v>1263</v>
      </c>
      <c r="MWV207" s="506" t="s">
        <v>1263</v>
      </c>
      <c r="MWW207" s="506" t="s">
        <v>1263</v>
      </c>
      <c r="MWX207" s="506" t="s">
        <v>1263</v>
      </c>
      <c r="MWY207" s="506" t="s">
        <v>1263</v>
      </c>
      <c r="MWZ207" s="506" t="s">
        <v>1263</v>
      </c>
      <c r="MXA207" s="506" t="s">
        <v>1263</v>
      </c>
      <c r="MXB207" s="506" t="s">
        <v>1263</v>
      </c>
      <c r="MXC207" s="506" t="s">
        <v>1263</v>
      </c>
      <c r="MXD207" s="506" t="s">
        <v>1263</v>
      </c>
      <c r="MXE207" s="506" t="s">
        <v>1263</v>
      </c>
      <c r="MXF207" s="506" t="s">
        <v>1263</v>
      </c>
      <c r="MXG207" s="506" t="s">
        <v>1263</v>
      </c>
      <c r="MXH207" s="506" t="s">
        <v>1263</v>
      </c>
      <c r="MXI207" s="506" t="s">
        <v>1263</v>
      </c>
      <c r="MXJ207" s="506" t="s">
        <v>1263</v>
      </c>
      <c r="MXK207" s="506" t="s">
        <v>1263</v>
      </c>
      <c r="MXL207" s="506" t="s">
        <v>1263</v>
      </c>
      <c r="MXM207" s="506" t="s">
        <v>1263</v>
      </c>
      <c r="MXN207" s="506" t="s">
        <v>1263</v>
      </c>
      <c r="MXO207" s="506" t="s">
        <v>1263</v>
      </c>
      <c r="MXP207" s="506" t="s">
        <v>1263</v>
      </c>
      <c r="MXQ207" s="506" t="s">
        <v>1263</v>
      </c>
      <c r="MXR207" s="506" t="s">
        <v>1263</v>
      </c>
      <c r="MXS207" s="506" t="s">
        <v>1263</v>
      </c>
      <c r="MXT207" s="506" t="s">
        <v>1263</v>
      </c>
      <c r="MXU207" s="506" t="s">
        <v>1263</v>
      </c>
      <c r="MXV207" s="506" t="s">
        <v>1263</v>
      </c>
      <c r="MXW207" s="506" t="s">
        <v>1263</v>
      </c>
      <c r="MXX207" s="506" t="s">
        <v>1263</v>
      </c>
      <c r="MXY207" s="506" t="s">
        <v>1263</v>
      </c>
      <c r="MXZ207" s="506" t="s">
        <v>1263</v>
      </c>
      <c r="MYA207" s="506" t="s">
        <v>1263</v>
      </c>
      <c r="MYB207" s="506" t="s">
        <v>1263</v>
      </c>
      <c r="MYC207" s="506" t="s">
        <v>1263</v>
      </c>
      <c r="MYD207" s="506" t="s">
        <v>1263</v>
      </c>
      <c r="MYE207" s="506" t="s">
        <v>1263</v>
      </c>
      <c r="MYF207" s="506" t="s">
        <v>1263</v>
      </c>
      <c r="MYG207" s="506" t="s">
        <v>1263</v>
      </c>
      <c r="MYH207" s="506" t="s">
        <v>1263</v>
      </c>
      <c r="MYI207" s="506" t="s">
        <v>1263</v>
      </c>
      <c r="MYJ207" s="506" t="s">
        <v>1263</v>
      </c>
      <c r="MYK207" s="506" t="s">
        <v>1263</v>
      </c>
      <c r="MYL207" s="506" t="s">
        <v>1263</v>
      </c>
      <c r="MYM207" s="506" t="s">
        <v>1263</v>
      </c>
      <c r="MYN207" s="506" t="s">
        <v>1263</v>
      </c>
      <c r="MYO207" s="506" t="s">
        <v>1263</v>
      </c>
      <c r="MYP207" s="506" t="s">
        <v>1263</v>
      </c>
      <c r="MYQ207" s="506" t="s">
        <v>1263</v>
      </c>
      <c r="MYR207" s="506" t="s">
        <v>1263</v>
      </c>
      <c r="MYS207" s="506" t="s">
        <v>1263</v>
      </c>
      <c r="MYT207" s="506" t="s">
        <v>1263</v>
      </c>
      <c r="MYU207" s="506" t="s">
        <v>1263</v>
      </c>
      <c r="MYV207" s="506" t="s">
        <v>1263</v>
      </c>
      <c r="MYW207" s="506" t="s">
        <v>1263</v>
      </c>
      <c r="MYX207" s="506" t="s">
        <v>1263</v>
      </c>
      <c r="MYY207" s="506" t="s">
        <v>1263</v>
      </c>
      <c r="MYZ207" s="506" t="s">
        <v>1263</v>
      </c>
      <c r="MZA207" s="506" t="s">
        <v>1263</v>
      </c>
      <c r="MZB207" s="506" t="s">
        <v>1263</v>
      </c>
      <c r="MZC207" s="506" t="s">
        <v>1263</v>
      </c>
      <c r="MZD207" s="506" t="s">
        <v>1263</v>
      </c>
      <c r="MZE207" s="506" t="s">
        <v>1263</v>
      </c>
      <c r="MZF207" s="506" t="s">
        <v>1263</v>
      </c>
      <c r="MZG207" s="506" t="s">
        <v>1263</v>
      </c>
      <c r="MZH207" s="506" t="s">
        <v>1263</v>
      </c>
      <c r="MZI207" s="506" t="s">
        <v>1263</v>
      </c>
      <c r="MZJ207" s="506" t="s">
        <v>1263</v>
      </c>
      <c r="MZK207" s="506" t="s">
        <v>1263</v>
      </c>
      <c r="MZL207" s="506" t="s">
        <v>1263</v>
      </c>
      <c r="MZM207" s="506" t="s">
        <v>1263</v>
      </c>
      <c r="MZN207" s="506" t="s">
        <v>1263</v>
      </c>
      <c r="MZO207" s="506" t="s">
        <v>1263</v>
      </c>
      <c r="MZP207" s="506" t="s">
        <v>1263</v>
      </c>
      <c r="MZQ207" s="506" t="s">
        <v>1263</v>
      </c>
      <c r="MZR207" s="506" t="s">
        <v>1263</v>
      </c>
      <c r="MZS207" s="506" t="s">
        <v>1263</v>
      </c>
      <c r="MZT207" s="506" t="s">
        <v>1263</v>
      </c>
      <c r="MZU207" s="506" t="s">
        <v>1263</v>
      </c>
      <c r="MZV207" s="506" t="s">
        <v>1263</v>
      </c>
      <c r="MZW207" s="506" t="s">
        <v>1263</v>
      </c>
      <c r="MZX207" s="506" t="s">
        <v>1263</v>
      </c>
      <c r="MZY207" s="506" t="s">
        <v>1263</v>
      </c>
      <c r="MZZ207" s="506" t="s">
        <v>1263</v>
      </c>
      <c r="NAA207" s="506" t="s">
        <v>1263</v>
      </c>
      <c r="NAB207" s="506" t="s">
        <v>1263</v>
      </c>
      <c r="NAC207" s="506" t="s">
        <v>1263</v>
      </c>
      <c r="NAD207" s="506" t="s">
        <v>1263</v>
      </c>
      <c r="NAE207" s="506" t="s">
        <v>1263</v>
      </c>
      <c r="NAF207" s="506" t="s">
        <v>1263</v>
      </c>
      <c r="NAG207" s="506" t="s">
        <v>1263</v>
      </c>
      <c r="NAH207" s="506" t="s">
        <v>1263</v>
      </c>
      <c r="NAI207" s="506" t="s">
        <v>1263</v>
      </c>
      <c r="NAJ207" s="506" t="s">
        <v>1263</v>
      </c>
      <c r="NAK207" s="506" t="s">
        <v>1263</v>
      </c>
      <c r="NAL207" s="506" t="s">
        <v>1263</v>
      </c>
      <c r="NAM207" s="506" t="s">
        <v>1263</v>
      </c>
      <c r="NAN207" s="506" t="s">
        <v>1263</v>
      </c>
      <c r="NAO207" s="506" t="s">
        <v>1263</v>
      </c>
      <c r="NAP207" s="506" t="s">
        <v>1263</v>
      </c>
      <c r="NAQ207" s="506" t="s">
        <v>1263</v>
      </c>
      <c r="NAR207" s="506" t="s">
        <v>1263</v>
      </c>
      <c r="NAS207" s="506" t="s">
        <v>1263</v>
      </c>
      <c r="NAT207" s="506" t="s">
        <v>1263</v>
      </c>
      <c r="NAU207" s="506" t="s">
        <v>1263</v>
      </c>
      <c r="NAV207" s="506" t="s">
        <v>1263</v>
      </c>
      <c r="NAW207" s="506" t="s">
        <v>1263</v>
      </c>
      <c r="NAX207" s="506" t="s">
        <v>1263</v>
      </c>
      <c r="NAY207" s="506" t="s">
        <v>1263</v>
      </c>
      <c r="NAZ207" s="506" t="s">
        <v>1263</v>
      </c>
      <c r="NBA207" s="506" t="s">
        <v>1263</v>
      </c>
      <c r="NBB207" s="506" t="s">
        <v>1263</v>
      </c>
      <c r="NBC207" s="506" t="s">
        <v>1263</v>
      </c>
      <c r="NBD207" s="506" t="s">
        <v>1263</v>
      </c>
      <c r="NBE207" s="506" t="s">
        <v>1263</v>
      </c>
      <c r="NBF207" s="506" t="s">
        <v>1263</v>
      </c>
      <c r="NBG207" s="506" t="s">
        <v>1263</v>
      </c>
      <c r="NBH207" s="506" t="s">
        <v>1263</v>
      </c>
      <c r="NBI207" s="506" t="s">
        <v>1263</v>
      </c>
      <c r="NBJ207" s="506" t="s">
        <v>1263</v>
      </c>
      <c r="NBK207" s="506" t="s">
        <v>1263</v>
      </c>
      <c r="NBL207" s="506" t="s">
        <v>1263</v>
      </c>
      <c r="NBM207" s="506" t="s">
        <v>1263</v>
      </c>
      <c r="NBN207" s="506" t="s">
        <v>1263</v>
      </c>
      <c r="NBO207" s="506" t="s">
        <v>1263</v>
      </c>
      <c r="NBP207" s="506" t="s">
        <v>1263</v>
      </c>
      <c r="NBQ207" s="506" t="s">
        <v>1263</v>
      </c>
      <c r="NBR207" s="506" t="s">
        <v>1263</v>
      </c>
      <c r="NBS207" s="506" t="s">
        <v>1263</v>
      </c>
      <c r="NBT207" s="506" t="s">
        <v>1263</v>
      </c>
      <c r="NBU207" s="506" t="s">
        <v>1263</v>
      </c>
      <c r="NBV207" s="506" t="s">
        <v>1263</v>
      </c>
      <c r="NBW207" s="506" t="s">
        <v>1263</v>
      </c>
      <c r="NBX207" s="506" t="s">
        <v>1263</v>
      </c>
      <c r="NBY207" s="506" t="s">
        <v>1263</v>
      </c>
      <c r="NBZ207" s="506" t="s">
        <v>1263</v>
      </c>
      <c r="NCA207" s="506" t="s">
        <v>1263</v>
      </c>
      <c r="NCB207" s="506" t="s">
        <v>1263</v>
      </c>
      <c r="NCC207" s="506" t="s">
        <v>1263</v>
      </c>
      <c r="NCD207" s="506" t="s">
        <v>1263</v>
      </c>
      <c r="NCE207" s="506" t="s">
        <v>1263</v>
      </c>
      <c r="NCF207" s="506" t="s">
        <v>1263</v>
      </c>
      <c r="NCG207" s="506" t="s">
        <v>1263</v>
      </c>
      <c r="NCH207" s="506" t="s">
        <v>1263</v>
      </c>
      <c r="NCI207" s="506" t="s">
        <v>1263</v>
      </c>
      <c r="NCJ207" s="506" t="s">
        <v>1263</v>
      </c>
      <c r="NCK207" s="506" t="s">
        <v>1263</v>
      </c>
      <c r="NCL207" s="506" t="s">
        <v>1263</v>
      </c>
      <c r="NCM207" s="506" t="s">
        <v>1263</v>
      </c>
      <c r="NCN207" s="506" t="s">
        <v>1263</v>
      </c>
      <c r="NCO207" s="506" t="s">
        <v>1263</v>
      </c>
      <c r="NCP207" s="506" t="s">
        <v>1263</v>
      </c>
      <c r="NCQ207" s="506" t="s">
        <v>1263</v>
      </c>
      <c r="NCR207" s="506" t="s">
        <v>1263</v>
      </c>
      <c r="NCS207" s="506" t="s">
        <v>1263</v>
      </c>
      <c r="NCT207" s="506" t="s">
        <v>1263</v>
      </c>
      <c r="NCU207" s="506" t="s">
        <v>1263</v>
      </c>
      <c r="NCV207" s="506" t="s">
        <v>1263</v>
      </c>
      <c r="NCW207" s="506" t="s">
        <v>1263</v>
      </c>
      <c r="NCX207" s="506" t="s">
        <v>1263</v>
      </c>
      <c r="NCY207" s="506" t="s">
        <v>1263</v>
      </c>
      <c r="NCZ207" s="506" t="s">
        <v>1263</v>
      </c>
      <c r="NDA207" s="506" t="s">
        <v>1263</v>
      </c>
      <c r="NDB207" s="506" t="s">
        <v>1263</v>
      </c>
      <c r="NDC207" s="506" t="s">
        <v>1263</v>
      </c>
      <c r="NDD207" s="506" t="s">
        <v>1263</v>
      </c>
      <c r="NDE207" s="506" t="s">
        <v>1263</v>
      </c>
      <c r="NDF207" s="506" t="s">
        <v>1263</v>
      </c>
      <c r="NDG207" s="506" t="s">
        <v>1263</v>
      </c>
      <c r="NDH207" s="506" t="s">
        <v>1263</v>
      </c>
      <c r="NDI207" s="506" t="s">
        <v>1263</v>
      </c>
      <c r="NDJ207" s="506" t="s">
        <v>1263</v>
      </c>
      <c r="NDK207" s="506" t="s">
        <v>1263</v>
      </c>
      <c r="NDL207" s="506" t="s">
        <v>1263</v>
      </c>
      <c r="NDM207" s="506" t="s">
        <v>1263</v>
      </c>
      <c r="NDN207" s="506" t="s">
        <v>1263</v>
      </c>
      <c r="NDO207" s="506" t="s">
        <v>1263</v>
      </c>
      <c r="NDP207" s="506" t="s">
        <v>1263</v>
      </c>
      <c r="NDQ207" s="506" t="s">
        <v>1263</v>
      </c>
      <c r="NDR207" s="506" t="s">
        <v>1263</v>
      </c>
      <c r="NDS207" s="506" t="s">
        <v>1263</v>
      </c>
      <c r="NDT207" s="506" t="s">
        <v>1263</v>
      </c>
      <c r="NDU207" s="506" t="s">
        <v>1263</v>
      </c>
      <c r="NDV207" s="506" t="s">
        <v>1263</v>
      </c>
      <c r="NDW207" s="506" t="s">
        <v>1263</v>
      </c>
      <c r="NDX207" s="506" t="s">
        <v>1263</v>
      </c>
      <c r="NDY207" s="506" t="s">
        <v>1263</v>
      </c>
      <c r="NDZ207" s="506" t="s">
        <v>1263</v>
      </c>
      <c r="NEA207" s="506" t="s">
        <v>1263</v>
      </c>
      <c r="NEB207" s="506" t="s">
        <v>1263</v>
      </c>
      <c r="NEC207" s="506" t="s">
        <v>1263</v>
      </c>
      <c r="NED207" s="506" t="s">
        <v>1263</v>
      </c>
      <c r="NEE207" s="506" t="s">
        <v>1263</v>
      </c>
      <c r="NEF207" s="506" t="s">
        <v>1263</v>
      </c>
      <c r="NEG207" s="506" t="s">
        <v>1263</v>
      </c>
      <c r="NEH207" s="506" t="s">
        <v>1263</v>
      </c>
      <c r="NEI207" s="506" t="s">
        <v>1263</v>
      </c>
      <c r="NEJ207" s="506" t="s">
        <v>1263</v>
      </c>
      <c r="NEK207" s="506" t="s">
        <v>1263</v>
      </c>
      <c r="NEL207" s="506" t="s">
        <v>1263</v>
      </c>
      <c r="NEM207" s="506" t="s">
        <v>1263</v>
      </c>
      <c r="NEN207" s="506" t="s">
        <v>1263</v>
      </c>
      <c r="NEO207" s="506" t="s">
        <v>1263</v>
      </c>
      <c r="NEP207" s="506" t="s">
        <v>1263</v>
      </c>
      <c r="NEQ207" s="506" t="s">
        <v>1263</v>
      </c>
      <c r="NER207" s="506" t="s">
        <v>1263</v>
      </c>
      <c r="NES207" s="506" t="s">
        <v>1263</v>
      </c>
      <c r="NET207" s="506" t="s">
        <v>1263</v>
      </c>
      <c r="NEU207" s="506" t="s">
        <v>1263</v>
      </c>
      <c r="NEV207" s="506" t="s">
        <v>1263</v>
      </c>
      <c r="NEW207" s="506" t="s">
        <v>1263</v>
      </c>
      <c r="NEX207" s="506" t="s">
        <v>1263</v>
      </c>
      <c r="NEY207" s="506" t="s">
        <v>1263</v>
      </c>
      <c r="NEZ207" s="506" t="s">
        <v>1263</v>
      </c>
      <c r="NFA207" s="506" t="s">
        <v>1263</v>
      </c>
      <c r="NFB207" s="506" t="s">
        <v>1263</v>
      </c>
      <c r="NFC207" s="506" t="s">
        <v>1263</v>
      </c>
      <c r="NFD207" s="506" t="s">
        <v>1263</v>
      </c>
      <c r="NFE207" s="506" t="s">
        <v>1263</v>
      </c>
      <c r="NFF207" s="506" t="s">
        <v>1263</v>
      </c>
      <c r="NFG207" s="506" t="s">
        <v>1263</v>
      </c>
      <c r="NFH207" s="506" t="s">
        <v>1263</v>
      </c>
      <c r="NFI207" s="506" t="s">
        <v>1263</v>
      </c>
      <c r="NFJ207" s="506" t="s">
        <v>1263</v>
      </c>
      <c r="NFK207" s="506" t="s">
        <v>1263</v>
      </c>
      <c r="NFL207" s="506" t="s">
        <v>1263</v>
      </c>
      <c r="NFM207" s="506" t="s">
        <v>1263</v>
      </c>
      <c r="NFN207" s="506" t="s">
        <v>1263</v>
      </c>
      <c r="NFO207" s="506" t="s">
        <v>1263</v>
      </c>
      <c r="NFP207" s="506" t="s">
        <v>1263</v>
      </c>
      <c r="NFQ207" s="506" t="s">
        <v>1263</v>
      </c>
      <c r="NFR207" s="506" t="s">
        <v>1263</v>
      </c>
      <c r="NFS207" s="506" t="s">
        <v>1263</v>
      </c>
      <c r="NFT207" s="506" t="s">
        <v>1263</v>
      </c>
      <c r="NFU207" s="506" t="s">
        <v>1263</v>
      </c>
      <c r="NFV207" s="506" t="s">
        <v>1263</v>
      </c>
      <c r="NFW207" s="506" t="s">
        <v>1263</v>
      </c>
      <c r="NFX207" s="506" t="s">
        <v>1263</v>
      </c>
      <c r="NFY207" s="506" t="s">
        <v>1263</v>
      </c>
      <c r="NFZ207" s="506" t="s">
        <v>1263</v>
      </c>
      <c r="NGA207" s="506" t="s">
        <v>1263</v>
      </c>
      <c r="NGB207" s="506" t="s">
        <v>1263</v>
      </c>
      <c r="NGC207" s="506" t="s">
        <v>1263</v>
      </c>
      <c r="NGD207" s="506" t="s">
        <v>1263</v>
      </c>
      <c r="NGE207" s="506" t="s">
        <v>1263</v>
      </c>
      <c r="NGF207" s="506" t="s">
        <v>1263</v>
      </c>
      <c r="NGG207" s="506" t="s">
        <v>1263</v>
      </c>
      <c r="NGH207" s="506" t="s">
        <v>1263</v>
      </c>
      <c r="NGI207" s="506" t="s">
        <v>1263</v>
      </c>
      <c r="NGJ207" s="506" t="s">
        <v>1263</v>
      </c>
      <c r="NGK207" s="506" t="s">
        <v>1263</v>
      </c>
      <c r="NGL207" s="506" t="s">
        <v>1263</v>
      </c>
      <c r="NGM207" s="506" t="s">
        <v>1263</v>
      </c>
      <c r="NGN207" s="506" t="s">
        <v>1263</v>
      </c>
      <c r="NGO207" s="506" t="s">
        <v>1263</v>
      </c>
      <c r="NGP207" s="506" t="s">
        <v>1263</v>
      </c>
      <c r="NGQ207" s="506" t="s">
        <v>1263</v>
      </c>
      <c r="NGR207" s="506" t="s">
        <v>1263</v>
      </c>
      <c r="NGS207" s="506" t="s">
        <v>1263</v>
      </c>
      <c r="NGT207" s="506" t="s">
        <v>1263</v>
      </c>
      <c r="NGU207" s="506" t="s">
        <v>1263</v>
      </c>
      <c r="NGV207" s="506" t="s">
        <v>1263</v>
      </c>
      <c r="NGW207" s="506" t="s">
        <v>1263</v>
      </c>
      <c r="NGX207" s="506" t="s">
        <v>1263</v>
      </c>
      <c r="NGY207" s="506" t="s">
        <v>1263</v>
      </c>
      <c r="NGZ207" s="506" t="s">
        <v>1263</v>
      </c>
      <c r="NHA207" s="506" t="s">
        <v>1263</v>
      </c>
      <c r="NHB207" s="506" t="s">
        <v>1263</v>
      </c>
      <c r="NHC207" s="506" t="s">
        <v>1263</v>
      </c>
      <c r="NHD207" s="506" t="s">
        <v>1263</v>
      </c>
      <c r="NHE207" s="506" t="s">
        <v>1263</v>
      </c>
      <c r="NHF207" s="506" t="s">
        <v>1263</v>
      </c>
      <c r="NHG207" s="506" t="s">
        <v>1263</v>
      </c>
      <c r="NHH207" s="506" t="s">
        <v>1263</v>
      </c>
      <c r="NHI207" s="506" t="s">
        <v>1263</v>
      </c>
      <c r="NHJ207" s="506" t="s">
        <v>1263</v>
      </c>
      <c r="NHK207" s="506" t="s">
        <v>1263</v>
      </c>
      <c r="NHL207" s="506" t="s">
        <v>1263</v>
      </c>
      <c r="NHM207" s="506" t="s">
        <v>1263</v>
      </c>
      <c r="NHN207" s="506" t="s">
        <v>1263</v>
      </c>
      <c r="NHO207" s="506" t="s">
        <v>1263</v>
      </c>
      <c r="NHP207" s="506" t="s">
        <v>1263</v>
      </c>
      <c r="NHQ207" s="506" t="s">
        <v>1263</v>
      </c>
      <c r="NHR207" s="506" t="s">
        <v>1263</v>
      </c>
      <c r="NHS207" s="506" t="s">
        <v>1263</v>
      </c>
      <c r="NHT207" s="506" t="s">
        <v>1263</v>
      </c>
      <c r="NHU207" s="506" t="s">
        <v>1263</v>
      </c>
      <c r="NHV207" s="506" t="s">
        <v>1263</v>
      </c>
      <c r="NHW207" s="506" t="s">
        <v>1263</v>
      </c>
      <c r="NHX207" s="506" t="s">
        <v>1263</v>
      </c>
      <c r="NHY207" s="506" t="s">
        <v>1263</v>
      </c>
      <c r="NHZ207" s="506" t="s">
        <v>1263</v>
      </c>
      <c r="NIA207" s="506" t="s">
        <v>1263</v>
      </c>
      <c r="NIB207" s="506" t="s">
        <v>1263</v>
      </c>
      <c r="NIC207" s="506" t="s">
        <v>1263</v>
      </c>
      <c r="NID207" s="506" t="s">
        <v>1263</v>
      </c>
      <c r="NIE207" s="506" t="s">
        <v>1263</v>
      </c>
      <c r="NIF207" s="506" t="s">
        <v>1263</v>
      </c>
      <c r="NIG207" s="506" t="s">
        <v>1263</v>
      </c>
      <c r="NIH207" s="506" t="s">
        <v>1263</v>
      </c>
      <c r="NII207" s="506" t="s">
        <v>1263</v>
      </c>
      <c r="NIJ207" s="506" t="s">
        <v>1263</v>
      </c>
      <c r="NIK207" s="506" t="s">
        <v>1263</v>
      </c>
      <c r="NIL207" s="506" t="s">
        <v>1263</v>
      </c>
      <c r="NIM207" s="506" t="s">
        <v>1263</v>
      </c>
      <c r="NIN207" s="506" t="s">
        <v>1263</v>
      </c>
      <c r="NIO207" s="506" t="s">
        <v>1263</v>
      </c>
      <c r="NIP207" s="506" t="s">
        <v>1263</v>
      </c>
      <c r="NIQ207" s="506" t="s">
        <v>1263</v>
      </c>
      <c r="NIR207" s="506" t="s">
        <v>1263</v>
      </c>
      <c r="NIS207" s="506" t="s">
        <v>1263</v>
      </c>
      <c r="NIT207" s="506" t="s">
        <v>1263</v>
      </c>
      <c r="NIU207" s="506" t="s">
        <v>1263</v>
      </c>
      <c r="NIV207" s="506" t="s">
        <v>1263</v>
      </c>
      <c r="NIW207" s="506" t="s">
        <v>1263</v>
      </c>
      <c r="NIX207" s="506" t="s">
        <v>1263</v>
      </c>
      <c r="NIY207" s="506" t="s">
        <v>1263</v>
      </c>
      <c r="NIZ207" s="506" t="s">
        <v>1263</v>
      </c>
      <c r="NJA207" s="506" t="s">
        <v>1263</v>
      </c>
      <c r="NJB207" s="506" t="s">
        <v>1263</v>
      </c>
      <c r="NJC207" s="506" t="s">
        <v>1263</v>
      </c>
      <c r="NJD207" s="506" t="s">
        <v>1263</v>
      </c>
      <c r="NJE207" s="506" t="s">
        <v>1263</v>
      </c>
      <c r="NJF207" s="506" t="s">
        <v>1263</v>
      </c>
      <c r="NJG207" s="506" t="s">
        <v>1263</v>
      </c>
      <c r="NJH207" s="506" t="s">
        <v>1263</v>
      </c>
      <c r="NJI207" s="506" t="s">
        <v>1263</v>
      </c>
      <c r="NJJ207" s="506" t="s">
        <v>1263</v>
      </c>
      <c r="NJK207" s="506" t="s">
        <v>1263</v>
      </c>
      <c r="NJL207" s="506" t="s">
        <v>1263</v>
      </c>
      <c r="NJM207" s="506" t="s">
        <v>1263</v>
      </c>
      <c r="NJN207" s="506" t="s">
        <v>1263</v>
      </c>
      <c r="NJO207" s="506" t="s">
        <v>1263</v>
      </c>
      <c r="NJP207" s="506" t="s">
        <v>1263</v>
      </c>
      <c r="NJQ207" s="506" t="s">
        <v>1263</v>
      </c>
      <c r="NJR207" s="506" t="s">
        <v>1263</v>
      </c>
      <c r="NJS207" s="506" t="s">
        <v>1263</v>
      </c>
      <c r="NJT207" s="506" t="s">
        <v>1263</v>
      </c>
      <c r="NJU207" s="506" t="s">
        <v>1263</v>
      </c>
      <c r="NJV207" s="506" t="s">
        <v>1263</v>
      </c>
      <c r="NJW207" s="506" t="s">
        <v>1263</v>
      </c>
      <c r="NJX207" s="506" t="s">
        <v>1263</v>
      </c>
      <c r="NJY207" s="506" t="s">
        <v>1263</v>
      </c>
      <c r="NJZ207" s="506" t="s">
        <v>1263</v>
      </c>
      <c r="NKA207" s="506" t="s">
        <v>1263</v>
      </c>
      <c r="NKB207" s="506" t="s">
        <v>1263</v>
      </c>
      <c r="NKC207" s="506" t="s">
        <v>1263</v>
      </c>
      <c r="NKD207" s="506" t="s">
        <v>1263</v>
      </c>
      <c r="NKE207" s="506" t="s">
        <v>1263</v>
      </c>
      <c r="NKF207" s="506" t="s">
        <v>1263</v>
      </c>
      <c r="NKG207" s="506" t="s">
        <v>1263</v>
      </c>
      <c r="NKH207" s="506" t="s">
        <v>1263</v>
      </c>
      <c r="NKI207" s="506" t="s">
        <v>1263</v>
      </c>
      <c r="NKJ207" s="506" t="s">
        <v>1263</v>
      </c>
      <c r="NKK207" s="506" t="s">
        <v>1263</v>
      </c>
      <c r="NKL207" s="506" t="s">
        <v>1263</v>
      </c>
      <c r="NKM207" s="506" t="s">
        <v>1263</v>
      </c>
      <c r="NKN207" s="506" t="s">
        <v>1263</v>
      </c>
      <c r="NKO207" s="506" t="s">
        <v>1263</v>
      </c>
      <c r="NKP207" s="506" t="s">
        <v>1263</v>
      </c>
      <c r="NKQ207" s="506" t="s">
        <v>1263</v>
      </c>
      <c r="NKR207" s="506" t="s">
        <v>1263</v>
      </c>
      <c r="NKS207" s="506" t="s">
        <v>1263</v>
      </c>
      <c r="NKT207" s="506" t="s">
        <v>1263</v>
      </c>
      <c r="NKU207" s="506" t="s">
        <v>1263</v>
      </c>
      <c r="NKV207" s="506" t="s">
        <v>1263</v>
      </c>
      <c r="NKW207" s="506" t="s">
        <v>1263</v>
      </c>
      <c r="NKX207" s="506" t="s">
        <v>1263</v>
      </c>
      <c r="NKY207" s="506" t="s">
        <v>1263</v>
      </c>
      <c r="NKZ207" s="506" t="s">
        <v>1263</v>
      </c>
      <c r="NLA207" s="506" t="s">
        <v>1263</v>
      </c>
      <c r="NLB207" s="506" t="s">
        <v>1263</v>
      </c>
      <c r="NLC207" s="506" t="s">
        <v>1263</v>
      </c>
      <c r="NLD207" s="506" t="s">
        <v>1263</v>
      </c>
      <c r="NLE207" s="506" t="s">
        <v>1263</v>
      </c>
      <c r="NLF207" s="506" t="s">
        <v>1263</v>
      </c>
      <c r="NLG207" s="506" t="s">
        <v>1263</v>
      </c>
      <c r="NLH207" s="506" t="s">
        <v>1263</v>
      </c>
      <c r="NLI207" s="506" t="s">
        <v>1263</v>
      </c>
      <c r="NLJ207" s="506" t="s">
        <v>1263</v>
      </c>
      <c r="NLK207" s="506" t="s">
        <v>1263</v>
      </c>
      <c r="NLL207" s="506" t="s">
        <v>1263</v>
      </c>
      <c r="NLM207" s="506" t="s">
        <v>1263</v>
      </c>
      <c r="NLN207" s="506" t="s">
        <v>1263</v>
      </c>
      <c r="NLO207" s="506" t="s">
        <v>1263</v>
      </c>
      <c r="NLP207" s="506" t="s">
        <v>1263</v>
      </c>
      <c r="NLQ207" s="506" t="s">
        <v>1263</v>
      </c>
      <c r="NLR207" s="506" t="s">
        <v>1263</v>
      </c>
      <c r="NLS207" s="506" t="s">
        <v>1263</v>
      </c>
      <c r="NLT207" s="506" t="s">
        <v>1263</v>
      </c>
      <c r="NLU207" s="506" t="s">
        <v>1263</v>
      </c>
      <c r="NLV207" s="506" t="s">
        <v>1263</v>
      </c>
      <c r="NLW207" s="506" t="s">
        <v>1263</v>
      </c>
      <c r="NLX207" s="506" t="s">
        <v>1263</v>
      </c>
      <c r="NLY207" s="506" t="s">
        <v>1263</v>
      </c>
      <c r="NLZ207" s="506" t="s">
        <v>1263</v>
      </c>
      <c r="NMA207" s="506" t="s">
        <v>1263</v>
      </c>
      <c r="NMB207" s="506" t="s">
        <v>1263</v>
      </c>
      <c r="NMC207" s="506" t="s">
        <v>1263</v>
      </c>
      <c r="NMD207" s="506" t="s">
        <v>1263</v>
      </c>
      <c r="NME207" s="506" t="s">
        <v>1263</v>
      </c>
      <c r="NMF207" s="506" t="s">
        <v>1263</v>
      </c>
      <c r="NMG207" s="506" t="s">
        <v>1263</v>
      </c>
      <c r="NMH207" s="506" t="s">
        <v>1263</v>
      </c>
      <c r="NMI207" s="506" t="s">
        <v>1263</v>
      </c>
      <c r="NMJ207" s="506" t="s">
        <v>1263</v>
      </c>
      <c r="NMK207" s="506" t="s">
        <v>1263</v>
      </c>
      <c r="NML207" s="506" t="s">
        <v>1263</v>
      </c>
      <c r="NMM207" s="506" t="s">
        <v>1263</v>
      </c>
      <c r="NMN207" s="506" t="s">
        <v>1263</v>
      </c>
      <c r="NMO207" s="506" t="s">
        <v>1263</v>
      </c>
      <c r="NMP207" s="506" t="s">
        <v>1263</v>
      </c>
      <c r="NMQ207" s="506" t="s">
        <v>1263</v>
      </c>
      <c r="NMR207" s="506" t="s">
        <v>1263</v>
      </c>
      <c r="NMS207" s="506" t="s">
        <v>1263</v>
      </c>
      <c r="NMT207" s="506" t="s">
        <v>1263</v>
      </c>
      <c r="NMU207" s="506" t="s">
        <v>1263</v>
      </c>
      <c r="NMV207" s="506" t="s">
        <v>1263</v>
      </c>
      <c r="NMW207" s="506" t="s">
        <v>1263</v>
      </c>
      <c r="NMX207" s="506" t="s">
        <v>1263</v>
      </c>
      <c r="NMY207" s="506" t="s">
        <v>1263</v>
      </c>
      <c r="NMZ207" s="506" t="s">
        <v>1263</v>
      </c>
      <c r="NNA207" s="506" t="s">
        <v>1263</v>
      </c>
      <c r="NNB207" s="506" t="s">
        <v>1263</v>
      </c>
      <c r="NNC207" s="506" t="s">
        <v>1263</v>
      </c>
      <c r="NND207" s="506" t="s">
        <v>1263</v>
      </c>
      <c r="NNE207" s="506" t="s">
        <v>1263</v>
      </c>
      <c r="NNF207" s="506" t="s">
        <v>1263</v>
      </c>
      <c r="NNG207" s="506" t="s">
        <v>1263</v>
      </c>
      <c r="NNH207" s="506" t="s">
        <v>1263</v>
      </c>
      <c r="NNI207" s="506" t="s">
        <v>1263</v>
      </c>
      <c r="NNJ207" s="506" t="s">
        <v>1263</v>
      </c>
      <c r="NNK207" s="506" t="s">
        <v>1263</v>
      </c>
      <c r="NNL207" s="506" t="s">
        <v>1263</v>
      </c>
      <c r="NNM207" s="506" t="s">
        <v>1263</v>
      </c>
      <c r="NNN207" s="506" t="s">
        <v>1263</v>
      </c>
      <c r="NNO207" s="506" t="s">
        <v>1263</v>
      </c>
      <c r="NNP207" s="506" t="s">
        <v>1263</v>
      </c>
      <c r="NNQ207" s="506" t="s">
        <v>1263</v>
      </c>
      <c r="NNR207" s="506" t="s">
        <v>1263</v>
      </c>
      <c r="NNS207" s="506" t="s">
        <v>1263</v>
      </c>
      <c r="NNT207" s="506" t="s">
        <v>1263</v>
      </c>
      <c r="NNU207" s="506" t="s">
        <v>1263</v>
      </c>
      <c r="NNV207" s="506" t="s">
        <v>1263</v>
      </c>
      <c r="NNW207" s="506" t="s">
        <v>1263</v>
      </c>
      <c r="NNX207" s="506" t="s">
        <v>1263</v>
      </c>
      <c r="NNY207" s="506" t="s">
        <v>1263</v>
      </c>
      <c r="NNZ207" s="506" t="s">
        <v>1263</v>
      </c>
      <c r="NOA207" s="506" t="s">
        <v>1263</v>
      </c>
      <c r="NOB207" s="506" t="s">
        <v>1263</v>
      </c>
      <c r="NOC207" s="506" t="s">
        <v>1263</v>
      </c>
      <c r="NOD207" s="506" t="s">
        <v>1263</v>
      </c>
      <c r="NOE207" s="506" t="s">
        <v>1263</v>
      </c>
      <c r="NOF207" s="506" t="s">
        <v>1263</v>
      </c>
      <c r="NOG207" s="506" t="s">
        <v>1263</v>
      </c>
      <c r="NOH207" s="506" t="s">
        <v>1263</v>
      </c>
      <c r="NOI207" s="506" t="s">
        <v>1263</v>
      </c>
      <c r="NOJ207" s="506" t="s">
        <v>1263</v>
      </c>
      <c r="NOK207" s="506" t="s">
        <v>1263</v>
      </c>
      <c r="NOL207" s="506" t="s">
        <v>1263</v>
      </c>
      <c r="NOM207" s="506" t="s">
        <v>1263</v>
      </c>
      <c r="NON207" s="506" t="s">
        <v>1263</v>
      </c>
      <c r="NOO207" s="506" t="s">
        <v>1263</v>
      </c>
      <c r="NOP207" s="506" t="s">
        <v>1263</v>
      </c>
      <c r="NOQ207" s="506" t="s">
        <v>1263</v>
      </c>
      <c r="NOR207" s="506" t="s">
        <v>1263</v>
      </c>
      <c r="NOS207" s="506" t="s">
        <v>1263</v>
      </c>
      <c r="NOT207" s="506" t="s">
        <v>1263</v>
      </c>
      <c r="NOU207" s="506" t="s">
        <v>1263</v>
      </c>
      <c r="NOV207" s="506" t="s">
        <v>1263</v>
      </c>
      <c r="NOW207" s="506" t="s">
        <v>1263</v>
      </c>
      <c r="NOX207" s="506" t="s">
        <v>1263</v>
      </c>
      <c r="NOY207" s="506" t="s">
        <v>1263</v>
      </c>
      <c r="NOZ207" s="506" t="s">
        <v>1263</v>
      </c>
      <c r="NPA207" s="506" t="s">
        <v>1263</v>
      </c>
      <c r="NPB207" s="506" t="s">
        <v>1263</v>
      </c>
      <c r="NPC207" s="506" t="s">
        <v>1263</v>
      </c>
      <c r="NPD207" s="506" t="s">
        <v>1263</v>
      </c>
      <c r="NPE207" s="506" t="s">
        <v>1263</v>
      </c>
      <c r="NPF207" s="506" t="s">
        <v>1263</v>
      </c>
      <c r="NPG207" s="506" t="s">
        <v>1263</v>
      </c>
      <c r="NPH207" s="506" t="s">
        <v>1263</v>
      </c>
      <c r="NPI207" s="506" t="s">
        <v>1263</v>
      </c>
      <c r="NPJ207" s="506" t="s">
        <v>1263</v>
      </c>
      <c r="NPK207" s="506" t="s">
        <v>1263</v>
      </c>
      <c r="NPL207" s="506" t="s">
        <v>1263</v>
      </c>
      <c r="NPM207" s="506" t="s">
        <v>1263</v>
      </c>
      <c r="NPN207" s="506" t="s">
        <v>1263</v>
      </c>
      <c r="NPO207" s="506" t="s">
        <v>1263</v>
      </c>
      <c r="NPP207" s="506" t="s">
        <v>1263</v>
      </c>
      <c r="NPQ207" s="506" t="s">
        <v>1263</v>
      </c>
      <c r="NPR207" s="506" t="s">
        <v>1263</v>
      </c>
      <c r="NPS207" s="506" t="s">
        <v>1263</v>
      </c>
      <c r="NPT207" s="506" t="s">
        <v>1263</v>
      </c>
      <c r="NPU207" s="506" t="s">
        <v>1263</v>
      </c>
      <c r="NPV207" s="506" t="s">
        <v>1263</v>
      </c>
      <c r="NPW207" s="506" t="s">
        <v>1263</v>
      </c>
      <c r="NPX207" s="506" t="s">
        <v>1263</v>
      </c>
      <c r="NPY207" s="506" t="s">
        <v>1263</v>
      </c>
      <c r="NPZ207" s="506" t="s">
        <v>1263</v>
      </c>
      <c r="NQA207" s="506" t="s">
        <v>1263</v>
      </c>
      <c r="NQB207" s="506" t="s">
        <v>1263</v>
      </c>
      <c r="NQC207" s="506" t="s">
        <v>1263</v>
      </c>
      <c r="NQD207" s="506" t="s">
        <v>1263</v>
      </c>
      <c r="NQE207" s="506" t="s">
        <v>1263</v>
      </c>
      <c r="NQF207" s="506" t="s">
        <v>1263</v>
      </c>
      <c r="NQG207" s="506" t="s">
        <v>1263</v>
      </c>
      <c r="NQH207" s="506" t="s">
        <v>1263</v>
      </c>
      <c r="NQI207" s="506" t="s">
        <v>1263</v>
      </c>
      <c r="NQJ207" s="506" t="s">
        <v>1263</v>
      </c>
      <c r="NQK207" s="506" t="s">
        <v>1263</v>
      </c>
      <c r="NQL207" s="506" t="s">
        <v>1263</v>
      </c>
      <c r="NQM207" s="506" t="s">
        <v>1263</v>
      </c>
      <c r="NQN207" s="506" t="s">
        <v>1263</v>
      </c>
      <c r="NQO207" s="506" t="s">
        <v>1263</v>
      </c>
      <c r="NQP207" s="506" t="s">
        <v>1263</v>
      </c>
      <c r="NQQ207" s="506" t="s">
        <v>1263</v>
      </c>
      <c r="NQR207" s="506" t="s">
        <v>1263</v>
      </c>
      <c r="NQS207" s="506" t="s">
        <v>1263</v>
      </c>
      <c r="NQT207" s="506" t="s">
        <v>1263</v>
      </c>
      <c r="NQU207" s="506" t="s">
        <v>1263</v>
      </c>
      <c r="NQV207" s="506" t="s">
        <v>1263</v>
      </c>
      <c r="NQW207" s="506" t="s">
        <v>1263</v>
      </c>
      <c r="NQX207" s="506" t="s">
        <v>1263</v>
      </c>
      <c r="NQY207" s="506" t="s">
        <v>1263</v>
      </c>
      <c r="NQZ207" s="506" t="s">
        <v>1263</v>
      </c>
      <c r="NRA207" s="506" t="s">
        <v>1263</v>
      </c>
      <c r="NRB207" s="506" t="s">
        <v>1263</v>
      </c>
      <c r="NRC207" s="506" t="s">
        <v>1263</v>
      </c>
      <c r="NRD207" s="506" t="s">
        <v>1263</v>
      </c>
      <c r="NRE207" s="506" t="s">
        <v>1263</v>
      </c>
      <c r="NRF207" s="506" t="s">
        <v>1263</v>
      </c>
      <c r="NRG207" s="506" t="s">
        <v>1263</v>
      </c>
      <c r="NRH207" s="506" t="s">
        <v>1263</v>
      </c>
      <c r="NRI207" s="506" t="s">
        <v>1263</v>
      </c>
      <c r="NRJ207" s="506" t="s">
        <v>1263</v>
      </c>
      <c r="NRK207" s="506" t="s">
        <v>1263</v>
      </c>
      <c r="NRL207" s="506" t="s">
        <v>1263</v>
      </c>
      <c r="NRM207" s="506" t="s">
        <v>1263</v>
      </c>
      <c r="NRN207" s="506" t="s">
        <v>1263</v>
      </c>
      <c r="NRO207" s="506" t="s">
        <v>1263</v>
      </c>
      <c r="NRP207" s="506" t="s">
        <v>1263</v>
      </c>
      <c r="NRQ207" s="506" t="s">
        <v>1263</v>
      </c>
      <c r="NRR207" s="506" t="s">
        <v>1263</v>
      </c>
      <c r="NRS207" s="506" t="s">
        <v>1263</v>
      </c>
      <c r="NRT207" s="506" t="s">
        <v>1263</v>
      </c>
      <c r="NRU207" s="506" t="s">
        <v>1263</v>
      </c>
      <c r="NRV207" s="506" t="s">
        <v>1263</v>
      </c>
      <c r="NRW207" s="506" t="s">
        <v>1263</v>
      </c>
      <c r="NRX207" s="506" t="s">
        <v>1263</v>
      </c>
      <c r="NRY207" s="506" t="s">
        <v>1263</v>
      </c>
      <c r="NRZ207" s="506" t="s">
        <v>1263</v>
      </c>
      <c r="NSA207" s="506" t="s">
        <v>1263</v>
      </c>
      <c r="NSB207" s="506" t="s">
        <v>1263</v>
      </c>
      <c r="NSC207" s="506" t="s">
        <v>1263</v>
      </c>
      <c r="NSD207" s="506" t="s">
        <v>1263</v>
      </c>
      <c r="NSE207" s="506" t="s">
        <v>1263</v>
      </c>
      <c r="NSF207" s="506" t="s">
        <v>1263</v>
      </c>
      <c r="NSG207" s="506" t="s">
        <v>1263</v>
      </c>
      <c r="NSH207" s="506" t="s">
        <v>1263</v>
      </c>
      <c r="NSI207" s="506" t="s">
        <v>1263</v>
      </c>
      <c r="NSJ207" s="506" t="s">
        <v>1263</v>
      </c>
      <c r="NSK207" s="506" t="s">
        <v>1263</v>
      </c>
      <c r="NSL207" s="506" t="s">
        <v>1263</v>
      </c>
      <c r="NSM207" s="506" t="s">
        <v>1263</v>
      </c>
      <c r="NSN207" s="506" t="s">
        <v>1263</v>
      </c>
      <c r="NSO207" s="506" t="s">
        <v>1263</v>
      </c>
      <c r="NSP207" s="506" t="s">
        <v>1263</v>
      </c>
      <c r="NSQ207" s="506" t="s">
        <v>1263</v>
      </c>
      <c r="NSR207" s="506" t="s">
        <v>1263</v>
      </c>
      <c r="NSS207" s="506" t="s">
        <v>1263</v>
      </c>
      <c r="NST207" s="506" t="s">
        <v>1263</v>
      </c>
      <c r="NSU207" s="506" t="s">
        <v>1263</v>
      </c>
      <c r="NSV207" s="506" t="s">
        <v>1263</v>
      </c>
      <c r="NSW207" s="506" t="s">
        <v>1263</v>
      </c>
      <c r="NSX207" s="506" t="s">
        <v>1263</v>
      </c>
      <c r="NSY207" s="506" t="s">
        <v>1263</v>
      </c>
      <c r="NSZ207" s="506" t="s">
        <v>1263</v>
      </c>
      <c r="NTA207" s="506" t="s">
        <v>1263</v>
      </c>
      <c r="NTB207" s="506" t="s">
        <v>1263</v>
      </c>
      <c r="NTC207" s="506" t="s">
        <v>1263</v>
      </c>
      <c r="NTD207" s="506" t="s">
        <v>1263</v>
      </c>
      <c r="NTE207" s="506" t="s">
        <v>1263</v>
      </c>
      <c r="NTF207" s="506" t="s">
        <v>1263</v>
      </c>
      <c r="NTG207" s="506" t="s">
        <v>1263</v>
      </c>
      <c r="NTH207" s="506" t="s">
        <v>1263</v>
      </c>
      <c r="NTI207" s="506" t="s">
        <v>1263</v>
      </c>
      <c r="NTJ207" s="506" t="s">
        <v>1263</v>
      </c>
      <c r="NTK207" s="506" t="s">
        <v>1263</v>
      </c>
      <c r="NTL207" s="506" t="s">
        <v>1263</v>
      </c>
      <c r="NTM207" s="506" t="s">
        <v>1263</v>
      </c>
      <c r="NTN207" s="506" t="s">
        <v>1263</v>
      </c>
      <c r="NTO207" s="506" t="s">
        <v>1263</v>
      </c>
      <c r="NTP207" s="506" t="s">
        <v>1263</v>
      </c>
      <c r="NTQ207" s="506" t="s">
        <v>1263</v>
      </c>
      <c r="NTR207" s="506" t="s">
        <v>1263</v>
      </c>
      <c r="NTS207" s="506" t="s">
        <v>1263</v>
      </c>
      <c r="NTT207" s="506" t="s">
        <v>1263</v>
      </c>
      <c r="NTU207" s="506" t="s">
        <v>1263</v>
      </c>
      <c r="NTV207" s="506" t="s">
        <v>1263</v>
      </c>
      <c r="NTW207" s="506" t="s">
        <v>1263</v>
      </c>
      <c r="NTX207" s="506" t="s">
        <v>1263</v>
      </c>
      <c r="NTY207" s="506" t="s">
        <v>1263</v>
      </c>
      <c r="NTZ207" s="506" t="s">
        <v>1263</v>
      </c>
      <c r="NUA207" s="506" t="s">
        <v>1263</v>
      </c>
      <c r="NUB207" s="506" t="s">
        <v>1263</v>
      </c>
      <c r="NUC207" s="506" t="s">
        <v>1263</v>
      </c>
      <c r="NUD207" s="506" t="s">
        <v>1263</v>
      </c>
      <c r="NUE207" s="506" t="s">
        <v>1263</v>
      </c>
      <c r="NUF207" s="506" t="s">
        <v>1263</v>
      </c>
      <c r="NUG207" s="506" t="s">
        <v>1263</v>
      </c>
      <c r="NUH207" s="506" t="s">
        <v>1263</v>
      </c>
      <c r="NUI207" s="506" t="s">
        <v>1263</v>
      </c>
      <c r="NUJ207" s="506" t="s">
        <v>1263</v>
      </c>
      <c r="NUK207" s="506" t="s">
        <v>1263</v>
      </c>
      <c r="NUL207" s="506" t="s">
        <v>1263</v>
      </c>
      <c r="NUM207" s="506" t="s">
        <v>1263</v>
      </c>
      <c r="NUN207" s="506" t="s">
        <v>1263</v>
      </c>
      <c r="NUO207" s="506" t="s">
        <v>1263</v>
      </c>
      <c r="NUP207" s="506" t="s">
        <v>1263</v>
      </c>
      <c r="NUQ207" s="506" t="s">
        <v>1263</v>
      </c>
      <c r="NUR207" s="506" t="s">
        <v>1263</v>
      </c>
      <c r="NUS207" s="506" t="s">
        <v>1263</v>
      </c>
      <c r="NUT207" s="506" t="s">
        <v>1263</v>
      </c>
      <c r="NUU207" s="506" t="s">
        <v>1263</v>
      </c>
      <c r="NUV207" s="506" t="s">
        <v>1263</v>
      </c>
      <c r="NUW207" s="506" t="s">
        <v>1263</v>
      </c>
      <c r="NUX207" s="506" t="s">
        <v>1263</v>
      </c>
      <c r="NUY207" s="506" t="s">
        <v>1263</v>
      </c>
      <c r="NUZ207" s="506" t="s">
        <v>1263</v>
      </c>
      <c r="NVA207" s="506" t="s">
        <v>1263</v>
      </c>
      <c r="NVB207" s="506" t="s">
        <v>1263</v>
      </c>
      <c r="NVC207" s="506" t="s">
        <v>1263</v>
      </c>
      <c r="NVD207" s="506" t="s">
        <v>1263</v>
      </c>
      <c r="NVE207" s="506" t="s">
        <v>1263</v>
      </c>
      <c r="NVF207" s="506" t="s">
        <v>1263</v>
      </c>
      <c r="NVG207" s="506" t="s">
        <v>1263</v>
      </c>
      <c r="NVH207" s="506" t="s">
        <v>1263</v>
      </c>
      <c r="NVI207" s="506" t="s">
        <v>1263</v>
      </c>
      <c r="NVJ207" s="506" t="s">
        <v>1263</v>
      </c>
      <c r="NVK207" s="506" t="s">
        <v>1263</v>
      </c>
      <c r="NVL207" s="506" t="s">
        <v>1263</v>
      </c>
      <c r="NVM207" s="506" t="s">
        <v>1263</v>
      </c>
      <c r="NVN207" s="506" t="s">
        <v>1263</v>
      </c>
      <c r="NVO207" s="506" t="s">
        <v>1263</v>
      </c>
      <c r="NVP207" s="506" t="s">
        <v>1263</v>
      </c>
      <c r="NVQ207" s="506" t="s">
        <v>1263</v>
      </c>
      <c r="NVR207" s="506" t="s">
        <v>1263</v>
      </c>
      <c r="NVS207" s="506" t="s">
        <v>1263</v>
      </c>
      <c r="NVT207" s="506" t="s">
        <v>1263</v>
      </c>
      <c r="NVU207" s="506" t="s">
        <v>1263</v>
      </c>
      <c r="NVV207" s="506" t="s">
        <v>1263</v>
      </c>
      <c r="NVW207" s="506" t="s">
        <v>1263</v>
      </c>
      <c r="NVX207" s="506" t="s">
        <v>1263</v>
      </c>
      <c r="NVY207" s="506" t="s">
        <v>1263</v>
      </c>
      <c r="NVZ207" s="506" t="s">
        <v>1263</v>
      </c>
      <c r="NWA207" s="506" t="s">
        <v>1263</v>
      </c>
      <c r="NWB207" s="506" t="s">
        <v>1263</v>
      </c>
      <c r="NWC207" s="506" t="s">
        <v>1263</v>
      </c>
      <c r="NWD207" s="506" t="s">
        <v>1263</v>
      </c>
      <c r="NWE207" s="506" t="s">
        <v>1263</v>
      </c>
      <c r="NWF207" s="506" t="s">
        <v>1263</v>
      </c>
      <c r="NWG207" s="506" t="s">
        <v>1263</v>
      </c>
      <c r="NWH207" s="506" t="s">
        <v>1263</v>
      </c>
      <c r="NWI207" s="506" t="s">
        <v>1263</v>
      </c>
      <c r="NWJ207" s="506" t="s">
        <v>1263</v>
      </c>
      <c r="NWK207" s="506" t="s">
        <v>1263</v>
      </c>
      <c r="NWL207" s="506" t="s">
        <v>1263</v>
      </c>
      <c r="NWM207" s="506" t="s">
        <v>1263</v>
      </c>
      <c r="NWN207" s="506" t="s">
        <v>1263</v>
      </c>
      <c r="NWO207" s="506" t="s">
        <v>1263</v>
      </c>
      <c r="NWP207" s="506" t="s">
        <v>1263</v>
      </c>
      <c r="NWQ207" s="506" t="s">
        <v>1263</v>
      </c>
      <c r="NWR207" s="506" t="s">
        <v>1263</v>
      </c>
      <c r="NWS207" s="506" t="s">
        <v>1263</v>
      </c>
      <c r="NWT207" s="506" t="s">
        <v>1263</v>
      </c>
      <c r="NWU207" s="506" t="s">
        <v>1263</v>
      </c>
      <c r="NWV207" s="506" t="s">
        <v>1263</v>
      </c>
      <c r="NWW207" s="506" t="s">
        <v>1263</v>
      </c>
      <c r="NWX207" s="506" t="s">
        <v>1263</v>
      </c>
      <c r="NWY207" s="506" t="s">
        <v>1263</v>
      </c>
      <c r="NWZ207" s="506" t="s">
        <v>1263</v>
      </c>
      <c r="NXA207" s="506" t="s">
        <v>1263</v>
      </c>
      <c r="NXB207" s="506" t="s">
        <v>1263</v>
      </c>
      <c r="NXC207" s="506" t="s">
        <v>1263</v>
      </c>
      <c r="NXD207" s="506" t="s">
        <v>1263</v>
      </c>
      <c r="NXE207" s="506" t="s">
        <v>1263</v>
      </c>
      <c r="NXF207" s="506" t="s">
        <v>1263</v>
      </c>
      <c r="NXG207" s="506" t="s">
        <v>1263</v>
      </c>
      <c r="NXH207" s="506" t="s">
        <v>1263</v>
      </c>
      <c r="NXI207" s="506" t="s">
        <v>1263</v>
      </c>
      <c r="NXJ207" s="506" t="s">
        <v>1263</v>
      </c>
      <c r="NXK207" s="506" t="s">
        <v>1263</v>
      </c>
      <c r="NXL207" s="506" t="s">
        <v>1263</v>
      </c>
      <c r="NXM207" s="506" t="s">
        <v>1263</v>
      </c>
      <c r="NXN207" s="506" t="s">
        <v>1263</v>
      </c>
      <c r="NXO207" s="506" t="s">
        <v>1263</v>
      </c>
      <c r="NXP207" s="506" t="s">
        <v>1263</v>
      </c>
      <c r="NXQ207" s="506" t="s">
        <v>1263</v>
      </c>
      <c r="NXR207" s="506" t="s">
        <v>1263</v>
      </c>
      <c r="NXS207" s="506" t="s">
        <v>1263</v>
      </c>
      <c r="NXT207" s="506" t="s">
        <v>1263</v>
      </c>
      <c r="NXU207" s="506" t="s">
        <v>1263</v>
      </c>
      <c r="NXV207" s="506" t="s">
        <v>1263</v>
      </c>
      <c r="NXW207" s="506" t="s">
        <v>1263</v>
      </c>
      <c r="NXX207" s="506" t="s">
        <v>1263</v>
      </c>
      <c r="NXY207" s="506" t="s">
        <v>1263</v>
      </c>
      <c r="NXZ207" s="506" t="s">
        <v>1263</v>
      </c>
      <c r="NYA207" s="506" t="s">
        <v>1263</v>
      </c>
      <c r="NYB207" s="506" t="s">
        <v>1263</v>
      </c>
      <c r="NYC207" s="506" t="s">
        <v>1263</v>
      </c>
      <c r="NYD207" s="506" t="s">
        <v>1263</v>
      </c>
      <c r="NYE207" s="506" t="s">
        <v>1263</v>
      </c>
      <c r="NYF207" s="506" t="s">
        <v>1263</v>
      </c>
      <c r="NYG207" s="506" t="s">
        <v>1263</v>
      </c>
      <c r="NYH207" s="506" t="s">
        <v>1263</v>
      </c>
      <c r="NYI207" s="506" t="s">
        <v>1263</v>
      </c>
      <c r="NYJ207" s="506" t="s">
        <v>1263</v>
      </c>
      <c r="NYK207" s="506" t="s">
        <v>1263</v>
      </c>
      <c r="NYL207" s="506" t="s">
        <v>1263</v>
      </c>
      <c r="NYM207" s="506" t="s">
        <v>1263</v>
      </c>
      <c r="NYN207" s="506" t="s">
        <v>1263</v>
      </c>
      <c r="NYO207" s="506" t="s">
        <v>1263</v>
      </c>
      <c r="NYP207" s="506" t="s">
        <v>1263</v>
      </c>
      <c r="NYQ207" s="506" t="s">
        <v>1263</v>
      </c>
      <c r="NYR207" s="506" t="s">
        <v>1263</v>
      </c>
      <c r="NYS207" s="506" t="s">
        <v>1263</v>
      </c>
      <c r="NYT207" s="506" t="s">
        <v>1263</v>
      </c>
      <c r="NYU207" s="506" t="s">
        <v>1263</v>
      </c>
      <c r="NYV207" s="506" t="s">
        <v>1263</v>
      </c>
      <c r="NYW207" s="506" t="s">
        <v>1263</v>
      </c>
      <c r="NYX207" s="506" t="s">
        <v>1263</v>
      </c>
      <c r="NYY207" s="506" t="s">
        <v>1263</v>
      </c>
      <c r="NYZ207" s="506" t="s">
        <v>1263</v>
      </c>
      <c r="NZA207" s="506" t="s">
        <v>1263</v>
      </c>
      <c r="NZB207" s="506" t="s">
        <v>1263</v>
      </c>
      <c r="NZC207" s="506" t="s">
        <v>1263</v>
      </c>
      <c r="NZD207" s="506" t="s">
        <v>1263</v>
      </c>
      <c r="NZE207" s="506" t="s">
        <v>1263</v>
      </c>
      <c r="NZF207" s="506" t="s">
        <v>1263</v>
      </c>
      <c r="NZG207" s="506" t="s">
        <v>1263</v>
      </c>
      <c r="NZH207" s="506" t="s">
        <v>1263</v>
      </c>
      <c r="NZI207" s="506" t="s">
        <v>1263</v>
      </c>
      <c r="NZJ207" s="506" t="s">
        <v>1263</v>
      </c>
      <c r="NZK207" s="506" t="s">
        <v>1263</v>
      </c>
      <c r="NZL207" s="506" t="s">
        <v>1263</v>
      </c>
      <c r="NZM207" s="506" t="s">
        <v>1263</v>
      </c>
      <c r="NZN207" s="506" t="s">
        <v>1263</v>
      </c>
      <c r="NZO207" s="506" t="s">
        <v>1263</v>
      </c>
      <c r="NZP207" s="506" t="s">
        <v>1263</v>
      </c>
      <c r="NZQ207" s="506" t="s">
        <v>1263</v>
      </c>
      <c r="NZR207" s="506" t="s">
        <v>1263</v>
      </c>
      <c r="NZS207" s="506" t="s">
        <v>1263</v>
      </c>
      <c r="NZT207" s="506" t="s">
        <v>1263</v>
      </c>
      <c r="NZU207" s="506" t="s">
        <v>1263</v>
      </c>
      <c r="NZV207" s="506" t="s">
        <v>1263</v>
      </c>
      <c r="NZW207" s="506" t="s">
        <v>1263</v>
      </c>
      <c r="NZX207" s="506" t="s">
        <v>1263</v>
      </c>
      <c r="NZY207" s="506" t="s">
        <v>1263</v>
      </c>
      <c r="NZZ207" s="506" t="s">
        <v>1263</v>
      </c>
      <c r="OAA207" s="506" t="s">
        <v>1263</v>
      </c>
      <c r="OAB207" s="506" t="s">
        <v>1263</v>
      </c>
      <c r="OAC207" s="506" t="s">
        <v>1263</v>
      </c>
      <c r="OAD207" s="506" t="s">
        <v>1263</v>
      </c>
      <c r="OAE207" s="506" t="s">
        <v>1263</v>
      </c>
      <c r="OAF207" s="506" t="s">
        <v>1263</v>
      </c>
      <c r="OAG207" s="506" t="s">
        <v>1263</v>
      </c>
      <c r="OAH207" s="506" t="s">
        <v>1263</v>
      </c>
      <c r="OAI207" s="506" t="s">
        <v>1263</v>
      </c>
      <c r="OAJ207" s="506" t="s">
        <v>1263</v>
      </c>
      <c r="OAK207" s="506" t="s">
        <v>1263</v>
      </c>
      <c r="OAL207" s="506" t="s">
        <v>1263</v>
      </c>
      <c r="OAM207" s="506" t="s">
        <v>1263</v>
      </c>
      <c r="OAN207" s="506" t="s">
        <v>1263</v>
      </c>
      <c r="OAO207" s="506" t="s">
        <v>1263</v>
      </c>
      <c r="OAP207" s="506" t="s">
        <v>1263</v>
      </c>
      <c r="OAQ207" s="506" t="s">
        <v>1263</v>
      </c>
      <c r="OAR207" s="506" t="s">
        <v>1263</v>
      </c>
      <c r="OAS207" s="506" t="s">
        <v>1263</v>
      </c>
      <c r="OAT207" s="506" t="s">
        <v>1263</v>
      </c>
      <c r="OAU207" s="506" t="s">
        <v>1263</v>
      </c>
      <c r="OAV207" s="506" t="s">
        <v>1263</v>
      </c>
      <c r="OAW207" s="506" t="s">
        <v>1263</v>
      </c>
      <c r="OAX207" s="506" t="s">
        <v>1263</v>
      </c>
      <c r="OAY207" s="506" t="s">
        <v>1263</v>
      </c>
      <c r="OAZ207" s="506" t="s">
        <v>1263</v>
      </c>
      <c r="OBA207" s="506" t="s">
        <v>1263</v>
      </c>
      <c r="OBB207" s="506" t="s">
        <v>1263</v>
      </c>
      <c r="OBC207" s="506" t="s">
        <v>1263</v>
      </c>
      <c r="OBD207" s="506" t="s">
        <v>1263</v>
      </c>
      <c r="OBE207" s="506" t="s">
        <v>1263</v>
      </c>
      <c r="OBF207" s="506" t="s">
        <v>1263</v>
      </c>
      <c r="OBG207" s="506" t="s">
        <v>1263</v>
      </c>
      <c r="OBH207" s="506" t="s">
        <v>1263</v>
      </c>
      <c r="OBI207" s="506" t="s">
        <v>1263</v>
      </c>
      <c r="OBJ207" s="506" t="s">
        <v>1263</v>
      </c>
      <c r="OBK207" s="506" t="s">
        <v>1263</v>
      </c>
      <c r="OBL207" s="506" t="s">
        <v>1263</v>
      </c>
      <c r="OBM207" s="506" t="s">
        <v>1263</v>
      </c>
      <c r="OBN207" s="506" t="s">
        <v>1263</v>
      </c>
      <c r="OBO207" s="506" t="s">
        <v>1263</v>
      </c>
      <c r="OBP207" s="506" t="s">
        <v>1263</v>
      </c>
      <c r="OBQ207" s="506" t="s">
        <v>1263</v>
      </c>
      <c r="OBR207" s="506" t="s">
        <v>1263</v>
      </c>
      <c r="OBS207" s="506" t="s">
        <v>1263</v>
      </c>
      <c r="OBT207" s="506" t="s">
        <v>1263</v>
      </c>
      <c r="OBU207" s="506" t="s">
        <v>1263</v>
      </c>
      <c r="OBV207" s="506" t="s">
        <v>1263</v>
      </c>
      <c r="OBW207" s="506" t="s">
        <v>1263</v>
      </c>
      <c r="OBX207" s="506" t="s">
        <v>1263</v>
      </c>
      <c r="OBY207" s="506" t="s">
        <v>1263</v>
      </c>
      <c r="OBZ207" s="506" t="s">
        <v>1263</v>
      </c>
      <c r="OCA207" s="506" t="s">
        <v>1263</v>
      </c>
      <c r="OCB207" s="506" t="s">
        <v>1263</v>
      </c>
      <c r="OCC207" s="506" t="s">
        <v>1263</v>
      </c>
      <c r="OCD207" s="506" t="s">
        <v>1263</v>
      </c>
      <c r="OCE207" s="506" t="s">
        <v>1263</v>
      </c>
      <c r="OCF207" s="506" t="s">
        <v>1263</v>
      </c>
      <c r="OCG207" s="506" t="s">
        <v>1263</v>
      </c>
      <c r="OCH207" s="506" t="s">
        <v>1263</v>
      </c>
      <c r="OCI207" s="506" t="s">
        <v>1263</v>
      </c>
      <c r="OCJ207" s="506" t="s">
        <v>1263</v>
      </c>
      <c r="OCK207" s="506" t="s">
        <v>1263</v>
      </c>
      <c r="OCL207" s="506" t="s">
        <v>1263</v>
      </c>
      <c r="OCM207" s="506" t="s">
        <v>1263</v>
      </c>
      <c r="OCN207" s="506" t="s">
        <v>1263</v>
      </c>
      <c r="OCO207" s="506" t="s">
        <v>1263</v>
      </c>
      <c r="OCP207" s="506" t="s">
        <v>1263</v>
      </c>
      <c r="OCQ207" s="506" t="s">
        <v>1263</v>
      </c>
      <c r="OCR207" s="506" t="s">
        <v>1263</v>
      </c>
      <c r="OCS207" s="506" t="s">
        <v>1263</v>
      </c>
      <c r="OCT207" s="506" t="s">
        <v>1263</v>
      </c>
      <c r="OCU207" s="506" t="s">
        <v>1263</v>
      </c>
      <c r="OCV207" s="506" t="s">
        <v>1263</v>
      </c>
      <c r="OCW207" s="506" t="s">
        <v>1263</v>
      </c>
      <c r="OCX207" s="506" t="s">
        <v>1263</v>
      </c>
      <c r="OCY207" s="506" t="s">
        <v>1263</v>
      </c>
      <c r="OCZ207" s="506" t="s">
        <v>1263</v>
      </c>
      <c r="ODA207" s="506" t="s">
        <v>1263</v>
      </c>
      <c r="ODB207" s="506" t="s">
        <v>1263</v>
      </c>
      <c r="ODC207" s="506" t="s">
        <v>1263</v>
      </c>
      <c r="ODD207" s="506" t="s">
        <v>1263</v>
      </c>
      <c r="ODE207" s="506" t="s">
        <v>1263</v>
      </c>
      <c r="ODF207" s="506" t="s">
        <v>1263</v>
      </c>
      <c r="ODG207" s="506" t="s">
        <v>1263</v>
      </c>
      <c r="ODH207" s="506" t="s">
        <v>1263</v>
      </c>
      <c r="ODI207" s="506" t="s">
        <v>1263</v>
      </c>
      <c r="ODJ207" s="506" t="s">
        <v>1263</v>
      </c>
      <c r="ODK207" s="506" t="s">
        <v>1263</v>
      </c>
      <c r="ODL207" s="506" t="s">
        <v>1263</v>
      </c>
      <c r="ODM207" s="506" t="s">
        <v>1263</v>
      </c>
      <c r="ODN207" s="506" t="s">
        <v>1263</v>
      </c>
      <c r="ODO207" s="506" t="s">
        <v>1263</v>
      </c>
      <c r="ODP207" s="506" t="s">
        <v>1263</v>
      </c>
      <c r="ODQ207" s="506" t="s">
        <v>1263</v>
      </c>
      <c r="ODR207" s="506" t="s">
        <v>1263</v>
      </c>
      <c r="ODS207" s="506" t="s">
        <v>1263</v>
      </c>
      <c r="ODT207" s="506" t="s">
        <v>1263</v>
      </c>
      <c r="ODU207" s="506" t="s">
        <v>1263</v>
      </c>
      <c r="ODV207" s="506" t="s">
        <v>1263</v>
      </c>
      <c r="ODW207" s="506" t="s">
        <v>1263</v>
      </c>
      <c r="ODX207" s="506" t="s">
        <v>1263</v>
      </c>
      <c r="ODY207" s="506" t="s">
        <v>1263</v>
      </c>
      <c r="ODZ207" s="506" t="s">
        <v>1263</v>
      </c>
      <c r="OEA207" s="506" t="s">
        <v>1263</v>
      </c>
      <c r="OEB207" s="506" t="s">
        <v>1263</v>
      </c>
      <c r="OEC207" s="506" t="s">
        <v>1263</v>
      </c>
      <c r="OED207" s="506" t="s">
        <v>1263</v>
      </c>
      <c r="OEE207" s="506" t="s">
        <v>1263</v>
      </c>
      <c r="OEF207" s="506" t="s">
        <v>1263</v>
      </c>
      <c r="OEG207" s="506" t="s">
        <v>1263</v>
      </c>
      <c r="OEH207" s="506" t="s">
        <v>1263</v>
      </c>
      <c r="OEI207" s="506" t="s">
        <v>1263</v>
      </c>
      <c r="OEJ207" s="506" t="s">
        <v>1263</v>
      </c>
      <c r="OEK207" s="506" t="s">
        <v>1263</v>
      </c>
      <c r="OEL207" s="506" t="s">
        <v>1263</v>
      </c>
      <c r="OEM207" s="506" t="s">
        <v>1263</v>
      </c>
      <c r="OEN207" s="506" t="s">
        <v>1263</v>
      </c>
      <c r="OEO207" s="506" t="s">
        <v>1263</v>
      </c>
      <c r="OEP207" s="506" t="s">
        <v>1263</v>
      </c>
      <c r="OEQ207" s="506" t="s">
        <v>1263</v>
      </c>
      <c r="OER207" s="506" t="s">
        <v>1263</v>
      </c>
      <c r="OES207" s="506" t="s">
        <v>1263</v>
      </c>
      <c r="OET207" s="506" t="s">
        <v>1263</v>
      </c>
      <c r="OEU207" s="506" t="s">
        <v>1263</v>
      </c>
      <c r="OEV207" s="506" t="s">
        <v>1263</v>
      </c>
      <c r="OEW207" s="506" t="s">
        <v>1263</v>
      </c>
      <c r="OEX207" s="506" t="s">
        <v>1263</v>
      </c>
      <c r="OEY207" s="506" t="s">
        <v>1263</v>
      </c>
      <c r="OEZ207" s="506" t="s">
        <v>1263</v>
      </c>
      <c r="OFA207" s="506" t="s">
        <v>1263</v>
      </c>
      <c r="OFB207" s="506" t="s">
        <v>1263</v>
      </c>
      <c r="OFC207" s="506" t="s">
        <v>1263</v>
      </c>
      <c r="OFD207" s="506" t="s">
        <v>1263</v>
      </c>
      <c r="OFE207" s="506" t="s">
        <v>1263</v>
      </c>
      <c r="OFF207" s="506" t="s">
        <v>1263</v>
      </c>
      <c r="OFG207" s="506" t="s">
        <v>1263</v>
      </c>
      <c r="OFH207" s="506" t="s">
        <v>1263</v>
      </c>
      <c r="OFI207" s="506" t="s">
        <v>1263</v>
      </c>
      <c r="OFJ207" s="506" t="s">
        <v>1263</v>
      </c>
      <c r="OFK207" s="506" t="s">
        <v>1263</v>
      </c>
      <c r="OFL207" s="506" t="s">
        <v>1263</v>
      </c>
      <c r="OFM207" s="506" t="s">
        <v>1263</v>
      </c>
      <c r="OFN207" s="506" t="s">
        <v>1263</v>
      </c>
      <c r="OFO207" s="506" t="s">
        <v>1263</v>
      </c>
      <c r="OFP207" s="506" t="s">
        <v>1263</v>
      </c>
      <c r="OFQ207" s="506" t="s">
        <v>1263</v>
      </c>
      <c r="OFR207" s="506" t="s">
        <v>1263</v>
      </c>
      <c r="OFS207" s="506" t="s">
        <v>1263</v>
      </c>
      <c r="OFT207" s="506" t="s">
        <v>1263</v>
      </c>
      <c r="OFU207" s="506" t="s">
        <v>1263</v>
      </c>
      <c r="OFV207" s="506" t="s">
        <v>1263</v>
      </c>
      <c r="OFW207" s="506" t="s">
        <v>1263</v>
      </c>
      <c r="OFX207" s="506" t="s">
        <v>1263</v>
      </c>
      <c r="OFY207" s="506" t="s">
        <v>1263</v>
      </c>
      <c r="OFZ207" s="506" t="s">
        <v>1263</v>
      </c>
      <c r="OGA207" s="506" t="s">
        <v>1263</v>
      </c>
      <c r="OGB207" s="506" t="s">
        <v>1263</v>
      </c>
      <c r="OGC207" s="506" t="s">
        <v>1263</v>
      </c>
      <c r="OGD207" s="506" t="s">
        <v>1263</v>
      </c>
      <c r="OGE207" s="506" t="s">
        <v>1263</v>
      </c>
      <c r="OGF207" s="506" t="s">
        <v>1263</v>
      </c>
      <c r="OGG207" s="506" t="s">
        <v>1263</v>
      </c>
      <c r="OGH207" s="506" t="s">
        <v>1263</v>
      </c>
      <c r="OGI207" s="506" t="s">
        <v>1263</v>
      </c>
      <c r="OGJ207" s="506" t="s">
        <v>1263</v>
      </c>
      <c r="OGK207" s="506" t="s">
        <v>1263</v>
      </c>
      <c r="OGL207" s="506" t="s">
        <v>1263</v>
      </c>
      <c r="OGM207" s="506" t="s">
        <v>1263</v>
      </c>
      <c r="OGN207" s="506" t="s">
        <v>1263</v>
      </c>
      <c r="OGO207" s="506" t="s">
        <v>1263</v>
      </c>
      <c r="OGP207" s="506" t="s">
        <v>1263</v>
      </c>
      <c r="OGQ207" s="506" t="s">
        <v>1263</v>
      </c>
      <c r="OGR207" s="506" t="s">
        <v>1263</v>
      </c>
      <c r="OGS207" s="506" t="s">
        <v>1263</v>
      </c>
      <c r="OGT207" s="506" t="s">
        <v>1263</v>
      </c>
      <c r="OGU207" s="506" t="s">
        <v>1263</v>
      </c>
      <c r="OGV207" s="506" t="s">
        <v>1263</v>
      </c>
      <c r="OGW207" s="506" t="s">
        <v>1263</v>
      </c>
      <c r="OGX207" s="506" t="s">
        <v>1263</v>
      </c>
      <c r="OGY207" s="506" t="s">
        <v>1263</v>
      </c>
      <c r="OGZ207" s="506" t="s">
        <v>1263</v>
      </c>
      <c r="OHA207" s="506" t="s">
        <v>1263</v>
      </c>
      <c r="OHB207" s="506" t="s">
        <v>1263</v>
      </c>
      <c r="OHC207" s="506" t="s">
        <v>1263</v>
      </c>
      <c r="OHD207" s="506" t="s">
        <v>1263</v>
      </c>
      <c r="OHE207" s="506" t="s">
        <v>1263</v>
      </c>
      <c r="OHF207" s="506" t="s">
        <v>1263</v>
      </c>
      <c r="OHG207" s="506" t="s">
        <v>1263</v>
      </c>
      <c r="OHH207" s="506" t="s">
        <v>1263</v>
      </c>
      <c r="OHI207" s="506" t="s">
        <v>1263</v>
      </c>
      <c r="OHJ207" s="506" t="s">
        <v>1263</v>
      </c>
      <c r="OHK207" s="506" t="s">
        <v>1263</v>
      </c>
      <c r="OHL207" s="506" t="s">
        <v>1263</v>
      </c>
      <c r="OHM207" s="506" t="s">
        <v>1263</v>
      </c>
      <c r="OHN207" s="506" t="s">
        <v>1263</v>
      </c>
      <c r="OHO207" s="506" t="s">
        <v>1263</v>
      </c>
      <c r="OHP207" s="506" t="s">
        <v>1263</v>
      </c>
      <c r="OHQ207" s="506" t="s">
        <v>1263</v>
      </c>
      <c r="OHR207" s="506" t="s">
        <v>1263</v>
      </c>
      <c r="OHS207" s="506" t="s">
        <v>1263</v>
      </c>
      <c r="OHT207" s="506" t="s">
        <v>1263</v>
      </c>
      <c r="OHU207" s="506" t="s">
        <v>1263</v>
      </c>
      <c r="OHV207" s="506" t="s">
        <v>1263</v>
      </c>
      <c r="OHW207" s="506" t="s">
        <v>1263</v>
      </c>
      <c r="OHX207" s="506" t="s">
        <v>1263</v>
      </c>
      <c r="OHY207" s="506" t="s">
        <v>1263</v>
      </c>
      <c r="OHZ207" s="506" t="s">
        <v>1263</v>
      </c>
      <c r="OIA207" s="506" t="s">
        <v>1263</v>
      </c>
      <c r="OIB207" s="506" t="s">
        <v>1263</v>
      </c>
      <c r="OIC207" s="506" t="s">
        <v>1263</v>
      </c>
      <c r="OID207" s="506" t="s">
        <v>1263</v>
      </c>
      <c r="OIE207" s="506" t="s">
        <v>1263</v>
      </c>
      <c r="OIF207" s="506" t="s">
        <v>1263</v>
      </c>
      <c r="OIG207" s="506" t="s">
        <v>1263</v>
      </c>
      <c r="OIH207" s="506" t="s">
        <v>1263</v>
      </c>
      <c r="OII207" s="506" t="s">
        <v>1263</v>
      </c>
      <c r="OIJ207" s="506" t="s">
        <v>1263</v>
      </c>
      <c r="OIK207" s="506" t="s">
        <v>1263</v>
      </c>
      <c r="OIL207" s="506" t="s">
        <v>1263</v>
      </c>
      <c r="OIM207" s="506" t="s">
        <v>1263</v>
      </c>
      <c r="OIN207" s="506" t="s">
        <v>1263</v>
      </c>
      <c r="OIO207" s="506" t="s">
        <v>1263</v>
      </c>
      <c r="OIP207" s="506" t="s">
        <v>1263</v>
      </c>
      <c r="OIQ207" s="506" t="s">
        <v>1263</v>
      </c>
      <c r="OIR207" s="506" t="s">
        <v>1263</v>
      </c>
      <c r="OIS207" s="506" t="s">
        <v>1263</v>
      </c>
      <c r="OIT207" s="506" t="s">
        <v>1263</v>
      </c>
      <c r="OIU207" s="506" t="s">
        <v>1263</v>
      </c>
      <c r="OIV207" s="506" t="s">
        <v>1263</v>
      </c>
      <c r="OIW207" s="506" t="s">
        <v>1263</v>
      </c>
      <c r="OIX207" s="506" t="s">
        <v>1263</v>
      </c>
      <c r="OIY207" s="506" t="s">
        <v>1263</v>
      </c>
      <c r="OIZ207" s="506" t="s">
        <v>1263</v>
      </c>
      <c r="OJA207" s="506" t="s">
        <v>1263</v>
      </c>
      <c r="OJB207" s="506" t="s">
        <v>1263</v>
      </c>
      <c r="OJC207" s="506" t="s">
        <v>1263</v>
      </c>
      <c r="OJD207" s="506" t="s">
        <v>1263</v>
      </c>
      <c r="OJE207" s="506" t="s">
        <v>1263</v>
      </c>
      <c r="OJF207" s="506" t="s">
        <v>1263</v>
      </c>
      <c r="OJG207" s="506" t="s">
        <v>1263</v>
      </c>
      <c r="OJH207" s="506" t="s">
        <v>1263</v>
      </c>
      <c r="OJI207" s="506" t="s">
        <v>1263</v>
      </c>
      <c r="OJJ207" s="506" t="s">
        <v>1263</v>
      </c>
      <c r="OJK207" s="506" t="s">
        <v>1263</v>
      </c>
      <c r="OJL207" s="506" t="s">
        <v>1263</v>
      </c>
      <c r="OJM207" s="506" t="s">
        <v>1263</v>
      </c>
      <c r="OJN207" s="506" t="s">
        <v>1263</v>
      </c>
      <c r="OJO207" s="506" t="s">
        <v>1263</v>
      </c>
      <c r="OJP207" s="506" t="s">
        <v>1263</v>
      </c>
      <c r="OJQ207" s="506" t="s">
        <v>1263</v>
      </c>
      <c r="OJR207" s="506" t="s">
        <v>1263</v>
      </c>
      <c r="OJS207" s="506" t="s">
        <v>1263</v>
      </c>
      <c r="OJT207" s="506" t="s">
        <v>1263</v>
      </c>
      <c r="OJU207" s="506" t="s">
        <v>1263</v>
      </c>
      <c r="OJV207" s="506" t="s">
        <v>1263</v>
      </c>
      <c r="OJW207" s="506" t="s">
        <v>1263</v>
      </c>
      <c r="OJX207" s="506" t="s">
        <v>1263</v>
      </c>
      <c r="OJY207" s="506" t="s">
        <v>1263</v>
      </c>
      <c r="OJZ207" s="506" t="s">
        <v>1263</v>
      </c>
      <c r="OKA207" s="506" t="s">
        <v>1263</v>
      </c>
      <c r="OKB207" s="506" t="s">
        <v>1263</v>
      </c>
      <c r="OKC207" s="506" t="s">
        <v>1263</v>
      </c>
      <c r="OKD207" s="506" t="s">
        <v>1263</v>
      </c>
      <c r="OKE207" s="506" t="s">
        <v>1263</v>
      </c>
      <c r="OKF207" s="506" t="s">
        <v>1263</v>
      </c>
      <c r="OKG207" s="506" t="s">
        <v>1263</v>
      </c>
      <c r="OKH207" s="506" t="s">
        <v>1263</v>
      </c>
      <c r="OKI207" s="506" t="s">
        <v>1263</v>
      </c>
      <c r="OKJ207" s="506" t="s">
        <v>1263</v>
      </c>
      <c r="OKK207" s="506" t="s">
        <v>1263</v>
      </c>
      <c r="OKL207" s="506" t="s">
        <v>1263</v>
      </c>
      <c r="OKM207" s="506" t="s">
        <v>1263</v>
      </c>
      <c r="OKN207" s="506" t="s">
        <v>1263</v>
      </c>
      <c r="OKO207" s="506" t="s">
        <v>1263</v>
      </c>
      <c r="OKP207" s="506" t="s">
        <v>1263</v>
      </c>
      <c r="OKQ207" s="506" t="s">
        <v>1263</v>
      </c>
      <c r="OKR207" s="506" t="s">
        <v>1263</v>
      </c>
      <c r="OKS207" s="506" t="s">
        <v>1263</v>
      </c>
      <c r="OKT207" s="506" t="s">
        <v>1263</v>
      </c>
      <c r="OKU207" s="506" t="s">
        <v>1263</v>
      </c>
      <c r="OKV207" s="506" t="s">
        <v>1263</v>
      </c>
      <c r="OKW207" s="506" t="s">
        <v>1263</v>
      </c>
      <c r="OKX207" s="506" t="s">
        <v>1263</v>
      </c>
      <c r="OKY207" s="506" t="s">
        <v>1263</v>
      </c>
      <c r="OKZ207" s="506" t="s">
        <v>1263</v>
      </c>
      <c r="OLA207" s="506" t="s">
        <v>1263</v>
      </c>
      <c r="OLB207" s="506" t="s">
        <v>1263</v>
      </c>
      <c r="OLC207" s="506" t="s">
        <v>1263</v>
      </c>
      <c r="OLD207" s="506" t="s">
        <v>1263</v>
      </c>
      <c r="OLE207" s="506" t="s">
        <v>1263</v>
      </c>
      <c r="OLF207" s="506" t="s">
        <v>1263</v>
      </c>
      <c r="OLG207" s="506" t="s">
        <v>1263</v>
      </c>
      <c r="OLH207" s="506" t="s">
        <v>1263</v>
      </c>
      <c r="OLI207" s="506" t="s">
        <v>1263</v>
      </c>
      <c r="OLJ207" s="506" t="s">
        <v>1263</v>
      </c>
      <c r="OLK207" s="506" t="s">
        <v>1263</v>
      </c>
      <c r="OLL207" s="506" t="s">
        <v>1263</v>
      </c>
      <c r="OLM207" s="506" t="s">
        <v>1263</v>
      </c>
      <c r="OLN207" s="506" t="s">
        <v>1263</v>
      </c>
      <c r="OLO207" s="506" t="s">
        <v>1263</v>
      </c>
      <c r="OLP207" s="506" t="s">
        <v>1263</v>
      </c>
      <c r="OLQ207" s="506" t="s">
        <v>1263</v>
      </c>
      <c r="OLR207" s="506" t="s">
        <v>1263</v>
      </c>
      <c r="OLS207" s="506" t="s">
        <v>1263</v>
      </c>
      <c r="OLT207" s="506" t="s">
        <v>1263</v>
      </c>
      <c r="OLU207" s="506" t="s">
        <v>1263</v>
      </c>
      <c r="OLV207" s="506" t="s">
        <v>1263</v>
      </c>
      <c r="OLW207" s="506" t="s">
        <v>1263</v>
      </c>
      <c r="OLX207" s="506" t="s">
        <v>1263</v>
      </c>
      <c r="OLY207" s="506" t="s">
        <v>1263</v>
      </c>
      <c r="OLZ207" s="506" t="s">
        <v>1263</v>
      </c>
      <c r="OMA207" s="506" t="s">
        <v>1263</v>
      </c>
      <c r="OMB207" s="506" t="s">
        <v>1263</v>
      </c>
      <c r="OMC207" s="506" t="s">
        <v>1263</v>
      </c>
      <c r="OMD207" s="506" t="s">
        <v>1263</v>
      </c>
      <c r="OME207" s="506" t="s">
        <v>1263</v>
      </c>
      <c r="OMF207" s="506" t="s">
        <v>1263</v>
      </c>
      <c r="OMG207" s="506" t="s">
        <v>1263</v>
      </c>
      <c r="OMH207" s="506" t="s">
        <v>1263</v>
      </c>
      <c r="OMI207" s="506" t="s">
        <v>1263</v>
      </c>
      <c r="OMJ207" s="506" t="s">
        <v>1263</v>
      </c>
      <c r="OMK207" s="506" t="s">
        <v>1263</v>
      </c>
      <c r="OML207" s="506" t="s">
        <v>1263</v>
      </c>
      <c r="OMM207" s="506" t="s">
        <v>1263</v>
      </c>
      <c r="OMN207" s="506" t="s">
        <v>1263</v>
      </c>
      <c r="OMO207" s="506" t="s">
        <v>1263</v>
      </c>
      <c r="OMP207" s="506" t="s">
        <v>1263</v>
      </c>
      <c r="OMQ207" s="506" t="s">
        <v>1263</v>
      </c>
      <c r="OMR207" s="506" t="s">
        <v>1263</v>
      </c>
      <c r="OMS207" s="506" t="s">
        <v>1263</v>
      </c>
      <c r="OMT207" s="506" t="s">
        <v>1263</v>
      </c>
      <c r="OMU207" s="506" t="s">
        <v>1263</v>
      </c>
      <c r="OMV207" s="506" t="s">
        <v>1263</v>
      </c>
      <c r="OMW207" s="506" t="s">
        <v>1263</v>
      </c>
      <c r="OMX207" s="506" t="s">
        <v>1263</v>
      </c>
      <c r="OMY207" s="506" t="s">
        <v>1263</v>
      </c>
      <c r="OMZ207" s="506" t="s">
        <v>1263</v>
      </c>
      <c r="ONA207" s="506" t="s">
        <v>1263</v>
      </c>
      <c r="ONB207" s="506" t="s">
        <v>1263</v>
      </c>
      <c r="ONC207" s="506" t="s">
        <v>1263</v>
      </c>
      <c r="OND207" s="506" t="s">
        <v>1263</v>
      </c>
      <c r="ONE207" s="506" t="s">
        <v>1263</v>
      </c>
      <c r="ONF207" s="506" t="s">
        <v>1263</v>
      </c>
      <c r="ONG207" s="506" t="s">
        <v>1263</v>
      </c>
      <c r="ONH207" s="506" t="s">
        <v>1263</v>
      </c>
      <c r="ONI207" s="506" t="s">
        <v>1263</v>
      </c>
      <c r="ONJ207" s="506" t="s">
        <v>1263</v>
      </c>
      <c r="ONK207" s="506" t="s">
        <v>1263</v>
      </c>
      <c r="ONL207" s="506" t="s">
        <v>1263</v>
      </c>
      <c r="ONM207" s="506" t="s">
        <v>1263</v>
      </c>
      <c r="ONN207" s="506" t="s">
        <v>1263</v>
      </c>
      <c r="ONO207" s="506" t="s">
        <v>1263</v>
      </c>
      <c r="ONP207" s="506" t="s">
        <v>1263</v>
      </c>
      <c r="ONQ207" s="506" t="s">
        <v>1263</v>
      </c>
      <c r="ONR207" s="506" t="s">
        <v>1263</v>
      </c>
      <c r="ONS207" s="506" t="s">
        <v>1263</v>
      </c>
      <c r="ONT207" s="506" t="s">
        <v>1263</v>
      </c>
      <c r="ONU207" s="506" t="s">
        <v>1263</v>
      </c>
      <c r="ONV207" s="506" t="s">
        <v>1263</v>
      </c>
      <c r="ONW207" s="506" t="s">
        <v>1263</v>
      </c>
      <c r="ONX207" s="506" t="s">
        <v>1263</v>
      </c>
      <c r="ONY207" s="506" t="s">
        <v>1263</v>
      </c>
      <c r="ONZ207" s="506" t="s">
        <v>1263</v>
      </c>
      <c r="OOA207" s="506" t="s">
        <v>1263</v>
      </c>
      <c r="OOB207" s="506" t="s">
        <v>1263</v>
      </c>
      <c r="OOC207" s="506" t="s">
        <v>1263</v>
      </c>
      <c r="OOD207" s="506" t="s">
        <v>1263</v>
      </c>
      <c r="OOE207" s="506" t="s">
        <v>1263</v>
      </c>
      <c r="OOF207" s="506" t="s">
        <v>1263</v>
      </c>
      <c r="OOG207" s="506" t="s">
        <v>1263</v>
      </c>
      <c r="OOH207" s="506" t="s">
        <v>1263</v>
      </c>
      <c r="OOI207" s="506" t="s">
        <v>1263</v>
      </c>
      <c r="OOJ207" s="506" t="s">
        <v>1263</v>
      </c>
      <c r="OOK207" s="506" t="s">
        <v>1263</v>
      </c>
      <c r="OOL207" s="506" t="s">
        <v>1263</v>
      </c>
      <c r="OOM207" s="506" t="s">
        <v>1263</v>
      </c>
      <c r="OON207" s="506" t="s">
        <v>1263</v>
      </c>
      <c r="OOO207" s="506" t="s">
        <v>1263</v>
      </c>
      <c r="OOP207" s="506" t="s">
        <v>1263</v>
      </c>
      <c r="OOQ207" s="506" t="s">
        <v>1263</v>
      </c>
      <c r="OOR207" s="506" t="s">
        <v>1263</v>
      </c>
      <c r="OOS207" s="506" t="s">
        <v>1263</v>
      </c>
      <c r="OOT207" s="506" t="s">
        <v>1263</v>
      </c>
      <c r="OOU207" s="506" t="s">
        <v>1263</v>
      </c>
      <c r="OOV207" s="506" t="s">
        <v>1263</v>
      </c>
      <c r="OOW207" s="506" t="s">
        <v>1263</v>
      </c>
      <c r="OOX207" s="506" t="s">
        <v>1263</v>
      </c>
      <c r="OOY207" s="506" t="s">
        <v>1263</v>
      </c>
      <c r="OOZ207" s="506" t="s">
        <v>1263</v>
      </c>
      <c r="OPA207" s="506" t="s">
        <v>1263</v>
      </c>
      <c r="OPB207" s="506" t="s">
        <v>1263</v>
      </c>
      <c r="OPC207" s="506" t="s">
        <v>1263</v>
      </c>
      <c r="OPD207" s="506" t="s">
        <v>1263</v>
      </c>
      <c r="OPE207" s="506" t="s">
        <v>1263</v>
      </c>
      <c r="OPF207" s="506" t="s">
        <v>1263</v>
      </c>
      <c r="OPG207" s="506" t="s">
        <v>1263</v>
      </c>
      <c r="OPH207" s="506" t="s">
        <v>1263</v>
      </c>
      <c r="OPI207" s="506" t="s">
        <v>1263</v>
      </c>
      <c r="OPJ207" s="506" t="s">
        <v>1263</v>
      </c>
      <c r="OPK207" s="506" t="s">
        <v>1263</v>
      </c>
      <c r="OPL207" s="506" t="s">
        <v>1263</v>
      </c>
      <c r="OPM207" s="506" t="s">
        <v>1263</v>
      </c>
      <c r="OPN207" s="506" t="s">
        <v>1263</v>
      </c>
      <c r="OPO207" s="506" t="s">
        <v>1263</v>
      </c>
      <c r="OPP207" s="506" t="s">
        <v>1263</v>
      </c>
      <c r="OPQ207" s="506" t="s">
        <v>1263</v>
      </c>
      <c r="OPR207" s="506" t="s">
        <v>1263</v>
      </c>
      <c r="OPS207" s="506" t="s">
        <v>1263</v>
      </c>
      <c r="OPT207" s="506" t="s">
        <v>1263</v>
      </c>
      <c r="OPU207" s="506" t="s">
        <v>1263</v>
      </c>
      <c r="OPV207" s="506" t="s">
        <v>1263</v>
      </c>
      <c r="OPW207" s="506" t="s">
        <v>1263</v>
      </c>
      <c r="OPX207" s="506" t="s">
        <v>1263</v>
      </c>
      <c r="OPY207" s="506" t="s">
        <v>1263</v>
      </c>
      <c r="OPZ207" s="506" t="s">
        <v>1263</v>
      </c>
      <c r="OQA207" s="506" t="s">
        <v>1263</v>
      </c>
      <c r="OQB207" s="506" t="s">
        <v>1263</v>
      </c>
      <c r="OQC207" s="506" t="s">
        <v>1263</v>
      </c>
      <c r="OQD207" s="506" t="s">
        <v>1263</v>
      </c>
      <c r="OQE207" s="506" t="s">
        <v>1263</v>
      </c>
      <c r="OQF207" s="506" t="s">
        <v>1263</v>
      </c>
      <c r="OQG207" s="506" t="s">
        <v>1263</v>
      </c>
      <c r="OQH207" s="506" t="s">
        <v>1263</v>
      </c>
      <c r="OQI207" s="506" t="s">
        <v>1263</v>
      </c>
      <c r="OQJ207" s="506" t="s">
        <v>1263</v>
      </c>
      <c r="OQK207" s="506" t="s">
        <v>1263</v>
      </c>
      <c r="OQL207" s="506" t="s">
        <v>1263</v>
      </c>
      <c r="OQM207" s="506" t="s">
        <v>1263</v>
      </c>
      <c r="OQN207" s="506" t="s">
        <v>1263</v>
      </c>
      <c r="OQO207" s="506" t="s">
        <v>1263</v>
      </c>
      <c r="OQP207" s="506" t="s">
        <v>1263</v>
      </c>
      <c r="OQQ207" s="506" t="s">
        <v>1263</v>
      </c>
      <c r="OQR207" s="506" t="s">
        <v>1263</v>
      </c>
      <c r="OQS207" s="506" t="s">
        <v>1263</v>
      </c>
      <c r="OQT207" s="506" t="s">
        <v>1263</v>
      </c>
      <c r="OQU207" s="506" t="s">
        <v>1263</v>
      </c>
      <c r="OQV207" s="506" t="s">
        <v>1263</v>
      </c>
      <c r="OQW207" s="506" t="s">
        <v>1263</v>
      </c>
      <c r="OQX207" s="506" t="s">
        <v>1263</v>
      </c>
      <c r="OQY207" s="506" t="s">
        <v>1263</v>
      </c>
      <c r="OQZ207" s="506" t="s">
        <v>1263</v>
      </c>
      <c r="ORA207" s="506" t="s">
        <v>1263</v>
      </c>
      <c r="ORB207" s="506" t="s">
        <v>1263</v>
      </c>
      <c r="ORC207" s="506" t="s">
        <v>1263</v>
      </c>
      <c r="ORD207" s="506" t="s">
        <v>1263</v>
      </c>
      <c r="ORE207" s="506" t="s">
        <v>1263</v>
      </c>
      <c r="ORF207" s="506" t="s">
        <v>1263</v>
      </c>
      <c r="ORG207" s="506" t="s">
        <v>1263</v>
      </c>
      <c r="ORH207" s="506" t="s">
        <v>1263</v>
      </c>
      <c r="ORI207" s="506" t="s">
        <v>1263</v>
      </c>
      <c r="ORJ207" s="506" t="s">
        <v>1263</v>
      </c>
      <c r="ORK207" s="506" t="s">
        <v>1263</v>
      </c>
      <c r="ORL207" s="506" t="s">
        <v>1263</v>
      </c>
      <c r="ORM207" s="506" t="s">
        <v>1263</v>
      </c>
      <c r="ORN207" s="506" t="s">
        <v>1263</v>
      </c>
      <c r="ORO207" s="506" t="s">
        <v>1263</v>
      </c>
      <c r="ORP207" s="506" t="s">
        <v>1263</v>
      </c>
      <c r="ORQ207" s="506" t="s">
        <v>1263</v>
      </c>
      <c r="ORR207" s="506" t="s">
        <v>1263</v>
      </c>
      <c r="ORS207" s="506" t="s">
        <v>1263</v>
      </c>
      <c r="ORT207" s="506" t="s">
        <v>1263</v>
      </c>
      <c r="ORU207" s="506" t="s">
        <v>1263</v>
      </c>
      <c r="ORV207" s="506" t="s">
        <v>1263</v>
      </c>
      <c r="ORW207" s="506" t="s">
        <v>1263</v>
      </c>
      <c r="ORX207" s="506" t="s">
        <v>1263</v>
      </c>
      <c r="ORY207" s="506" t="s">
        <v>1263</v>
      </c>
      <c r="ORZ207" s="506" t="s">
        <v>1263</v>
      </c>
      <c r="OSA207" s="506" t="s">
        <v>1263</v>
      </c>
      <c r="OSB207" s="506" t="s">
        <v>1263</v>
      </c>
      <c r="OSC207" s="506" t="s">
        <v>1263</v>
      </c>
      <c r="OSD207" s="506" t="s">
        <v>1263</v>
      </c>
      <c r="OSE207" s="506" t="s">
        <v>1263</v>
      </c>
      <c r="OSF207" s="506" t="s">
        <v>1263</v>
      </c>
      <c r="OSG207" s="506" t="s">
        <v>1263</v>
      </c>
      <c r="OSH207" s="506" t="s">
        <v>1263</v>
      </c>
      <c r="OSI207" s="506" t="s">
        <v>1263</v>
      </c>
      <c r="OSJ207" s="506" t="s">
        <v>1263</v>
      </c>
      <c r="OSK207" s="506" t="s">
        <v>1263</v>
      </c>
      <c r="OSL207" s="506" t="s">
        <v>1263</v>
      </c>
      <c r="OSM207" s="506" t="s">
        <v>1263</v>
      </c>
      <c r="OSN207" s="506" t="s">
        <v>1263</v>
      </c>
      <c r="OSO207" s="506" t="s">
        <v>1263</v>
      </c>
      <c r="OSP207" s="506" t="s">
        <v>1263</v>
      </c>
      <c r="OSQ207" s="506" t="s">
        <v>1263</v>
      </c>
      <c r="OSR207" s="506" t="s">
        <v>1263</v>
      </c>
      <c r="OSS207" s="506" t="s">
        <v>1263</v>
      </c>
      <c r="OST207" s="506" t="s">
        <v>1263</v>
      </c>
      <c r="OSU207" s="506" t="s">
        <v>1263</v>
      </c>
      <c r="OSV207" s="506" t="s">
        <v>1263</v>
      </c>
      <c r="OSW207" s="506" t="s">
        <v>1263</v>
      </c>
      <c r="OSX207" s="506" t="s">
        <v>1263</v>
      </c>
      <c r="OSY207" s="506" t="s">
        <v>1263</v>
      </c>
      <c r="OSZ207" s="506" t="s">
        <v>1263</v>
      </c>
      <c r="OTA207" s="506" t="s">
        <v>1263</v>
      </c>
      <c r="OTB207" s="506" t="s">
        <v>1263</v>
      </c>
      <c r="OTC207" s="506" t="s">
        <v>1263</v>
      </c>
      <c r="OTD207" s="506" t="s">
        <v>1263</v>
      </c>
      <c r="OTE207" s="506" t="s">
        <v>1263</v>
      </c>
      <c r="OTF207" s="506" t="s">
        <v>1263</v>
      </c>
      <c r="OTG207" s="506" t="s">
        <v>1263</v>
      </c>
      <c r="OTH207" s="506" t="s">
        <v>1263</v>
      </c>
      <c r="OTI207" s="506" t="s">
        <v>1263</v>
      </c>
      <c r="OTJ207" s="506" t="s">
        <v>1263</v>
      </c>
      <c r="OTK207" s="506" t="s">
        <v>1263</v>
      </c>
      <c r="OTL207" s="506" t="s">
        <v>1263</v>
      </c>
      <c r="OTM207" s="506" t="s">
        <v>1263</v>
      </c>
      <c r="OTN207" s="506" t="s">
        <v>1263</v>
      </c>
      <c r="OTO207" s="506" t="s">
        <v>1263</v>
      </c>
      <c r="OTP207" s="506" t="s">
        <v>1263</v>
      </c>
      <c r="OTQ207" s="506" t="s">
        <v>1263</v>
      </c>
      <c r="OTR207" s="506" t="s">
        <v>1263</v>
      </c>
      <c r="OTS207" s="506" t="s">
        <v>1263</v>
      </c>
      <c r="OTT207" s="506" t="s">
        <v>1263</v>
      </c>
      <c r="OTU207" s="506" t="s">
        <v>1263</v>
      </c>
      <c r="OTV207" s="506" t="s">
        <v>1263</v>
      </c>
      <c r="OTW207" s="506" t="s">
        <v>1263</v>
      </c>
      <c r="OTX207" s="506" t="s">
        <v>1263</v>
      </c>
      <c r="OTY207" s="506" t="s">
        <v>1263</v>
      </c>
      <c r="OTZ207" s="506" t="s">
        <v>1263</v>
      </c>
      <c r="OUA207" s="506" t="s">
        <v>1263</v>
      </c>
      <c r="OUB207" s="506" t="s">
        <v>1263</v>
      </c>
      <c r="OUC207" s="506" t="s">
        <v>1263</v>
      </c>
      <c r="OUD207" s="506" t="s">
        <v>1263</v>
      </c>
      <c r="OUE207" s="506" t="s">
        <v>1263</v>
      </c>
      <c r="OUF207" s="506" t="s">
        <v>1263</v>
      </c>
      <c r="OUG207" s="506" t="s">
        <v>1263</v>
      </c>
      <c r="OUH207" s="506" t="s">
        <v>1263</v>
      </c>
      <c r="OUI207" s="506" t="s">
        <v>1263</v>
      </c>
      <c r="OUJ207" s="506" t="s">
        <v>1263</v>
      </c>
      <c r="OUK207" s="506" t="s">
        <v>1263</v>
      </c>
      <c r="OUL207" s="506" t="s">
        <v>1263</v>
      </c>
      <c r="OUM207" s="506" t="s">
        <v>1263</v>
      </c>
      <c r="OUN207" s="506" t="s">
        <v>1263</v>
      </c>
      <c r="OUO207" s="506" t="s">
        <v>1263</v>
      </c>
      <c r="OUP207" s="506" t="s">
        <v>1263</v>
      </c>
      <c r="OUQ207" s="506" t="s">
        <v>1263</v>
      </c>
      <c r="OUR207" s="506" t="s">
        <v>1263</v>
      </c>
      <c r="OUS207" s="506" t="s">
        <v>1263</v>
      </c>
      <c r="OUT207" s="506" t="s">
        <v>1263</v>
      </c>
      <c r="OUU207" s="506" t="s">
        <v>1263</v>
      </c>
      <c r="OUV207" s="506" t="s">
        <v>1263</v>
      </c>
      <c r="OUW207" s="506" t="s">
        <v>1263</v>
      </c>
      <c r="OUX207" s="506" t="s">
        <v>1263</v>
      </c>
      <c r="OUY207" s="506" t="s">
        <v>1263</v>
      </c>
      <c r="OUZ207" s="506" t="s">
        <v>1263</v>
      </c>
      <c r="OVA207" s="506" t="s">
        <v>1263</v>
      </c>
      <c r="OVB207" s="506" t="s">
        <v>1263</v>
      </c>
      <c r="OVC207" s="506" t="s">
        <v>1263</v>
      </c>
      <c r="OVD207" s="506" t="s">
        <v>1263</v>
      </c>
      <c r="OVE207" s="506" t="s">
        <v>1263</v>
      </c>
      <c r="OVF207" s="506" t="s">
        <v>1263</v>
      </c>
      <c r="OVG207" s="506" t="s">
        <v>1263</v>
      </c>
      <c r="OVH207" s="506" t="s">
        <v>1263</v>
      </c>
      <c r="OVI207" s="506" t="s">
        <v>1263</v>
      </c>
      <c r="OVJ207" s="506" t="s">
        <v>1263</v>
      </c>
      <c r="OVK207" s="506" t="s">
        <v>1263</v>
      </c>
      <c r="OVL207" s="506" t="s">
        <v>1263</v>
      </c>
      <c r="OVM207" s="506" t="s">
        <v>1263</v>
      </c>
      <c r="OVN207" s="506" t="s">
        <v>1263</v>
      </c>
      <c r="OVO207" s="506" t="s">
        <v>1263</v>
      </c>
      <c r="OVP207" s="506" t="s">
        <v>1263</v>
      </c>
      <c r="OVQ207" s="506" t="s">
        <v>1263</v>
      </c>
      <c r="OVR207" s="506" t="s">
        <v>1263</v>
      </c>
      <c r="OVS207" s="506" t="s">
        <v>1263</v>
      </c>
      <c r="OVT207" s="506" t="s">
        <v>1263</v>
      </c>
      <c r="OVU207" s="506" t="s">
        <v>1263</v>
      </c>
      <c r="OVV207" s="506" t="s">
        <v>1263</v>
      </c>
      <c r="OVW207" s="506" t="s">
        <v>1263</v>
      </c>
      <c r="OVX207" s="506" t="s">
        <v>1263</v>
      </c>
      <c r="OVY207" s="506" t="s">
        <v>1263</v>
      </c>
      <c r="OVZ207" s="506" t="s">
        <v>1263</v>
      </c>
      <c r="OWA207" s="506" t="s">
        <v>1263</v>
      </c>
      <c r="OWB207" s="506" t="s">
        <v>1263</v>
      </c>
      <c r="OWC207" s="506" t="s">
        <v>1263</v>
      </c>
      <c r="OWD207" s="506" t="s">
        <v>1263</v>
      </c>
      <c r="OWE207" s="506" t="s">
        <v>1263</v>
      </c>
      <c r="OWF207" s="506" t="s">
        <v>1263</v>
      </c>
      <c r="OWG207" s="506" t="s">
        <v>1263</v>
      </c>
      <c r="OWH207" s="506" t="s">
        <v>1263</v>
      </c>
      <c r="OWI207" s="506" t="s">
        <v>1263</v>
      </c>
      <c r="OWJ207" s="506" t="s">
        <v>1263</v>
      </c>
      <c r="OWK207" s="506" t="s">
        <v>1263</v>
      </c>
      <c r="OWL207" s="506" t="s">
        <v>1263</v>
      </c>
      <c r="OWM207" s="506" t="s">
        <v>1263</v>
      </c>
      <c r="OWN207" s="506" t="s">
        <v>1263</v>
      </c>
      <c r="OWO207" s="506" t="s">
        <v>1263</v>
      </c>
      <c r="OWP207" s="506" t="s">
        <v>1263</v>
      </c>
      <c r="OWQ207" s="506" t="s">
        <v>1263</v>
      </c>
      <c r="OWR207" s="506" t="s">
        <v>1263</v>
      </c>
      <c r="OWS207" s="506" t="s">
        <v>1263</v>
      </c>
      <c r="OWT207" s="506" t="s">
        <v>1263</v>
      </c>
      <c r="OWU207" s="506" t="s">
        <v>1263</v>
      </c>
      <c r="OWV207" s="506" t="s">
        <v>1263</v>
      </c>
      <c r="OWW207" s="506" t="s">
        <v>1263</v>
      </c>
      <c r="OWX207" s="506" t="s">
        <v>1263</v>
      </c>
      <c r="OWY207" s="506" t="s">
        <v>1263</v>
      </c>
      <c r="OWZ207" s="506" t="s">
        <v>1263</v>
      </c>
      <c r="OXA207" s="506" t="s">
        <v>1263</v>
      </c>
      <c r="OXB207" s="506" t="s">
        <v>1263</v>
      </c>
      <c r="OXC207" s="506" t="s">
        <v>1263</v>
      </c>
      <c r="OXD207" s="506" t="s">
        <v>1263</v>
      </c>
      <c r="OXE207" s="506" t="s">
        <v>1263</v>
      </c>
      <c r="OXF207" s="506" t="s">
        <v>1263</v>
      </c>
      <c r="OXG207" s="506" t="s">
        <v>1263</v>
      </c>
      <c r="OXH207" s="506" t="s">
        <v>1263</v>
      </c>
      <c r="OXI207" s="506" t="s">
        <v>1263</v>
      </c>
      <c r="OXJ207" s="506" t="s">
        <v>1263</v>
      </c>
      <c r="OXK207" s="506" t="s">
        <v>1263</v>
      </c>
      <c r="OXL207" s="506" t="s">
        <v>1263</v>
      </c>
      <c r="OXM207" s="506" t="s">
        <v>1263</v>
      </c>
      <c r="OXN207" s="506" t="s">
        <v>1263</v>
      </c>
      <c r="OXO207" s="506" t="s">
        <v>1263</v>
      </c>
      <c r="OXP207" s="506" t="s">
        <v>1263</v>
      </c>
      <c r="OXQ207" s="506" t="s">
        <v>1263</v>
      </c>
      <c r="OXR207" s="506" t="s">
        <v>1263</v>
      </c>
      <c r="OXS207" s="506" t="s">
        <v>1263</v>
      </c>
      <c r="OXT207" s="506" t="s">
        <v>1263</v>
      </c>
      <c r="OXU207" s="506" t="s">
        <v>1263</v>
      </c>
      <c r="OXV207" s="506" t="s">
        <v>1263</v>
      </c>
      <c r="OXW207" s="506" t="s">
        <v>1263</v>
      </c>
      <c r="OXX207" s="506" t="s">
        <v>1263</v>
      </c>
      <c r="OXY207" s="506" t="s">
        <v>1263</v>
      </c>
      <c r="OXZ207" s="506" t="s">
        <v>1263</v>
      </c>
      <c r="OYA207" s="506" t="s">
        <v>1263</v>
      </c>
      <c r="OYB207" s="506" t="s">
        <v>1263</v>
      </c>
      <c r="OYC207" s="506" t="s">
        <v>1263</v>
      </c>
      <c r="OYD207" s="506" t="s">
        <v>1263</v>
      </c>
      <c r="OYE207" s="506" t="s">
        <v>1263</v>
      </c>
      <c r="OYF207" s="506" t="s">
        <v>1263</v>
      </c>
      <c r="OYG207" s="506" t="s">
        <v>1263</v>
      </c>
      <c r="OYH207" s="506" t="s">
        <v>1263</v>
      </c>
      <c r="OYI207" s="506" t="s">
        <v>1263</v>
      </c>
      <c r="OYJ207" s="506" t="s">
        <v>1263</v>
      </c>
      <c r="OYK207" s="506" t="s">
        <v>1263</v>
      </c>
      <c r="OYL207" s="506" t="s">
        <v>1263</v>
      </c>
      <c r="OYM207" s="506" t="s">
        <v>1263</v>
      </c>
      <c r="OYN207" s="506" t="s">
        <v>1263</v>
      </c>
      <c r="OYO207" s="506" t="s">
        <v>1263</v>
      </c>
      <c r="OYP207" s="506" t="s">
        <v>1263</v>
      </c>
      <c r="OYQ207" s="506" t="s">
        <v>1263</v>
      </c>
      <c r="OYR207" s="506" t="s">
        <v>1263</v>
      </c>
      <c r="OYS207" s="506" t="s">
        <v>1263</v>
      </c>
      <c r="OYT207" s="506" t="s">
        <v>1263</v>
      </c>
      <c r="OYU207" s="506" t="s">
        <v>1263</v>
      </c>
      <c r="OYV207" s="506" t="s">
        <v>1263</v>
      </c>
      <c r="OYW207" s="506" t="s">
        <v>1263</v>
      </c>
      <c r="OYX207" s="506" t="s">
        <v>1263</v>
      </c>
      <c r="OYY207" s="506" t="s">
        <v>1263</v>
      </c>
      <c r="OYZ207" s="506" t="s">
        <v>1263</v>
      </c>
      <c r="OZA207" s="506" t="s">
        <v>1263</v>
      </c>
      <c r="OZB207" s="506" t="s">
        <v>1263</v>
      </c>
      <c r="OZC207" s="506" t="s">
        <v>1263</v>
      </c>
      <c r="OZD207" s="506" t="s">
        <v>1263</v>
      </c>
      <c r="OZE207" s="506" t="s">
        <v>1263</v>
      </c>
      <c r="OZF207" s="506" t="s">
        <v>1263</v>
      </c>
      <c r="OZG207" s="506" t="s">
        <v>1263</v>
      </c>
      <c r="OZH207" s="506" t="s">
        <v>1263</v>
      </c>
      <c r="OZI207" s="506" t="s">
        <v>1263</v>
      </c>
      <c r="OZJ207" s="506" t="s">
        <v>1263</v>
      </c>
      <c r="OZK207" s="506" t="s">
        <v>1263</v>
      </c>
      <c r="OZL207" s="506" t="s">
        <v>1263</v>
      </c>
      <c r="OZM207" s="506" t="s">
        <v>1263</v>
      </c>
      <c r="OZN207" s="506" t="s">
        <v>1263</v>
      </c>
      <c r="OZO207" s="506" t="s">
        <v>1263</v>
      </c>
      <c r="OZP207" s="506" t="s">
        <v>1263</v>
      </c>
      <c r="OZQ207" s="506" t="s">
        <v>1263</v>
      </c>
      <c r="OZR207" s="506" t="s">
        <v>1263</v>
      </c>
      <c r="OZS207" s="506" t="s">
        <v>1263</v>
      </c>
      <c r="OZT207" s="506" t="s">
        <v>1263</v>
      </c>
      <c r="OZU207" s="506" t="s">
        <v>1263</v>
      </c>
      <c r="OZV207" s="506" t="s">
        <v>1263</v>
      </c>
      <c r="OZW207" s="506" t="s">
        <v>1263</v>
      </c>
      <c r="OZX207" s="506" t="s">
        <v>1263</v>
      </c>
      <c r="OZY207" s="506" t="s">
        <v>1263</v>
      </c>
      <c r="OZZ207" s="506" t="s">
        <v>1263</v>
      </c>
      <c r="PAA207" s="506" t="s">
        <v>1263</v>
      </c>
      <c r="PAB207" s="506" t="s">
        <v>1263</v>
      </c>
      <c r="PAC207" s="506" t="s">
        <v>1263</v>
      </c>
      <c r="PAD207" s="506" t="s">
        <v>1263</v>
      </c>
      <c r="PAE207" s="506" t="s">
        <v>1263</v>
      </c>
      <c r="PAF207" s="506" t="s">
        <v>1263</v>
      </c>
      <c r="PAG207" s="506" t="s">
        <v>1263</v>
      </c>
      <c r="PAH207" s="506" t="s">
        <v>1263</v>
      </c>
      <c r="PAI207" s="506" t="s">
        <v>1263</v>
      </c>
      <c r="PAJ207" s="506" t="s">
        <v>1263</v>
      </c>
      <c r="PAK207" s="506" t="s">
        <v>1263</v>
      </c>
      <c r="PAL207" s="506" t="s">
        <v>1263</v>
      </c>
      <c r="PAM207" s="506" t="s">
        <v>1263</v>
      </c>
      <c r="PAN207" s="506" t="s">
        <v>1263</v>
      </c>
      <c r="PAO207" s="506" t="s">
        <v>1263</v>
      </c>
      <c r="PAP207" s="506" t="s">
        <v>1263</v>
      </c>
      <c r="PAQ207" s="506" t="s">
        <v>1263</v>
      </c>
      <c r="PAR207" s="506" t="s">
        <v>1263</v>
      </c>
      <c r="PAS207" s="506" t="s">
        <v>1263</v>
      </c>
      <c r="PAT207" s="506" t="s">
        <v>1263</v>
      </c>
      <c r="PAU207" s="506" t="s">
        <v>1263</v>
      </c>
      <c r="PAV207" s="506" t="s">
        <v>1263</v>
      </c>
      <c r="PAW207" s="506" t="s">
        <v>1263</v>
      </c>
      <c r="PAX207" s="506" t="s">
        <v>1263</v>
      </c>
      <c r="PAY207" s="506" t="s">
        <v>1263</v>
      </c>
      <c r="PAZ207" s="506" t="s">
        <v>1263</v>
      </c>
      <c r="PBA207" s="506" t="s">
        <v>1263</v>
      </c>
      <c r="PBB207" s="506" t="s">
        <v>1263</v>
      </c>
      <c r="PBC207" s="506" t="s">
        <v>1263</v>
      </c>
      <c r="PBD207" s="506" t="s">
        <v>1263</v>
      </c>
      <c r="PBE207" s="506" t="s">
        <v>1263</v>
      </c>
      <c r="PBF207" s="506" t="s">
        <v>1263</v>
      </c>
      <c r="PBG207" s="506" t="s">
        <v>1263</v>
      </c>
      <c r="PBH207" s="506" t="s">
        <v>1263</v>
      </c>
      <c r="PBI207" s="506" t="s">
        <v>1263</v>
      </c>
      <c r="PBJ207" s="506" t="s">
        <v>1263</v>
      </c>
      <c r="PBK207" s="506" t="s">
        <v>1263</v>
      </c>
      <c r="PBL207" s="506" t="s">
        <v>1263</v>
      </c>
      <c r="PBM207" s="506" t="s">
        <v>1263</v>
      </c>
      <c r="PBN207" s="506" t="s">
        <v>1263</v>
      </c>
      <c r="PBO207" s="506" t="s">
        <v>1263</v>
      </c>
      <c r="PBP207" s="506" t="s">
        <v>1263</v>
      </c>
      <c r="PBQ207" s="506" t="s">
        <v>1263</v>
      </c>
      <c r="PBR207" s="506" t="s">
        <v>1263</v>
      </c>
      <c r="PBS207" s="506" t="s">
        <v>1263</v>
      </c>
      <c r="PBT207" s="506" t="s">
        <v>1263</v>
      </c>
      <c r="PBU207" s="506" t="s">
        <v>1263</v>
      </c>
      <c r="PBV207" s="506" t="s">
        <v>1263</v>
      </c>
      <c r="PBW207" s="506" t="s">
        <v>1263</v>
      </c>
      <c r="PBX207" s="506" t="s">
        <v>1263</v>
      </c>
      <c r="PBY207" s="506" t="s">
        <v>1263</v>
      </c>
      <c r="PBZ207" s="506" t="s">
        <v>1263</v>
      </c>
      <c r="PCA207" s="506" t="s">
        <v>1263</v>
      </c>
      <c r="PCB207" s="506" t="s">
        <v>1263</v>
      </c>
      <c r="PCC207" s="506" t="s">
        <v>1263</v>
      </c>
      <c r="PCD207" s="506" t="s">
        <v>1263</v>
      </c>
      <c r="PCE207" s="506" t="s">
        <v>1263</v>
      </c>
      <c r="PCF207" s="506" t="s">
        <v>1263</v>
      </c>
      <c r="PCG207" s="506" t="s">
        <v>1263</v>
      </c>
      <c r="PCH207" s="506" t="s">
        <v>1263</v>
      </c>
      <c r="PCI207" s="506" t="s">
        <v>1263</v>
      </c>
      <c r="PCJ207" s="506" t="s">
        <v>1263</v>
      </c>
      <c r="PCK207" s="506" t="s">
        <v>1263</v>
      </c>
      <c r="PCL207" s="506" t="s">
        <v>1263</v>
      </c>
      <c r="PCM207" s="506" t="s">
        <v>1263</v>
      </c>
      <c r="PCN207" s="506" t="s">
        <v>1263</v>
      </c>
      <c r="PCO207" s="506" t="s">
        <v>1263</v>
      </c>
      <c r="PCP207" s="506" t="s">
        <v>1263</v>
      </c>
      <c r="PCQ207" s="506" t="s">
        <v>1263</v>
      </c>
      <c r="PCR207" s="506" t="s">
        <v>1263</v>
      </c>
      <c r="PCS207" s="506" t="s">
        <v>1263</v>
      </c>
      <c r="PCT207" s="506" t="s">
        <v>1263</v>
      </c>
      <c r="PCU207" s="506" t="s">
        <v>1263</v>
      </c>
      <c r="PCV207" s="506" t="s">
        <v>1263</v>
      </c>
      <c r="PCW207" s="506" t="s">
        <v>1263</v>
      </c>
      <c r="PCX207" s="506" t="s">
        <v>1263</v>
      </c>
      <c r="PCY207" s="506" t="s">
        <v>1263</v>
      </c>
      <c r="PCZ207" s="506" t="s">
        <v>1263</v>
      </c>
      <c r="PDA207" s="506" t="s">
        <v>1263</v>
      </c>
      <c r="PDB207" s="506" t="s">
        <v>1263</v>
      </c>
      <c r="PDC207" s="506" t="s">
        <v>1263</v>
      </c>
      <c r="PDD207" s="506" t="s">
        <v>1263</v>
      </c>
      <c r="PDE207" s="506" t="s">
        <v>1263</v>
      </c>
      <c r="PDF207" s="506" t="s">
        <v>1263</v>
      </c>
      <c r="PDG207" s="506" t="s">
        <v>1263</v>
      </c>
      <c r="PDH207" s="506" t="s">
        <v>1263</v>
      </c>
      <c r="PDI207" s="506" t="s">
        <v>1263</v>
      </c>
      <c r="PDJ207" s="506" t="s">
        <v>1263</v>
      </c>
      <c r="PDK207" s="506" t="s">
        <v>1263</v>
      </c>
      <c r="PDL207" s="506" t="s">
        <v>1263</v>
      </c>
      <c r="PDM207" s="506" t="s">
        <v>1263</v>
      </c>
      <c r="PDN207" s="506" t="s">
        <v>1263</v>
      </c>
      <c r="PDO207" s="506" t="s">
        <v>1263</v>
      </c>
      <c r="PDP207" s="506" t="s">
        <v>1263</v>
      </c>
      <c r="PDQ207" s="506" t="s">
        <v>1263</v>
      </c>
      <c r="PDR207" s="506" t="s">
        <v>1263</v>
      </c>
      <c r="PDS207" s="506" t="s">
        <v>1263</v>
      </c>
      <c r="PDT207" s="506" t="s">
        <v>1263</v>
      </c>
      <c r="PDU207" s="506" t="s">
        <v>1263</v>
      </c>
      <c r="PDV207" s="506" t="s">
        <v>1263</v>
      </c>
      <c r="PDW207" s="506" t="s">
        <v>1263</v>
      </c>
      <c r="PDX207" s="506" t="s">
        <v>1263</v>
      </c>
      <c r="PDY207" s="506" t="s">
        <v>1263</v>
      </c>
      <c r="PDZ207" s="506" t="s">
        <v>1263</v>
      </c>
      <c r="PEA207" s="506" t="s">
        <v>1263</v>
      </c>
      <c r="PEB207" s="506" t="s">
        <v>1263</v>
      </c>
      <c r="PEC207" s="506" t="s">
        <v>1263</v>
      </c>
      <c r="PED207" s="506" t="s">
        <v>1263</v>
      </c>
      <c r="PEE207" s="506" t="s">
        <v>1263</v>
      </c>
      <c r="PEF207" s="506" t="s">
        <v>1263</v>
      </c>
      <c r="PEG207" s="506" t="s">
        <v>1263</v>
      </c>
      <c r="PEH207" s="506" t="s">
        <v>1263</v>
      </c>
      <c r="PEI207" s="506" t="s">
        <v>1263</v>
      </c>
      <c r="PEJ207" s="506" t="s">
        <v>1263</v>
      </c>
      <c r="PEK207" s="506" t="s">
        <v>1263</v>
      </c>
      <c r="PEL207" s="506" t="s">
        <v>1263</v>
      </c>
      <c r="PEM207" s="506" t="s">
        <v>1263</v>
      </c>
      <c r="PEN207" s="506" t="s">
        <v>1263</v>
      </c>
      <c r="PEO207" s="506" t="s">
        <v>1263</v>
      </c>
      <c r="PEP207" s="506" t="s">
        <v>1263</v>
      </c>
      <c r="PEQ207" s="506" t="s">
        <v>1263</v>
      </c>
      <c r="PER207" s="506" t="s">
        <v>1263</v>
      </c>
      <c r="PES207" s="506" t="s">
        <v>1263</v>
      </c>
      <c r="PET207" s="506" t="s">
        <v>1263</v>
      </c>
      <c r="PEU207" s="506" t="s">
        <v>1263</v>
      </c>
      <c r="PEV207" s="506" t="s">
        <v>1263</v>
      </c>
      <c r="PEW207" s="506" t="s">
        <v>1263</v>
      </c>
      <c r="PEX207" s="506" t="s">
        <v>1263</v>
      </c>
      <c r="PEY207" s="506" t="s">
        <v>1263</v>
      </c>
      <c r="PEZ207" s="506" t="s">
        <v>1263</v>
      </c>
      <c r="PFA207" s="506" t="s">
        <v>1263</v>
      </c>
      <c r="PFB207" s="506" t="s">
        <v>1263</v>
      </c>
      <c r="PFC207" s="506" t="s">
        <v>1263</v>
      </c>
      <c r="PFD207" s="506" t="s">
        <v>1263</v>
      </c>
      <c r="PFE207" s="506" t="s">
        <v>1263</v>
      </c>
      <c r="PFF207" s="506" t="s">
        <v>1263</v>
      </c>
      <c r="PFG207" s="506" t="s">
        <v>1263</v>
      </c>
      <c r="PFH207" s="506" t="s">
        <v>1263</v>
      </c>
      <c r="PFI207" s="506" t="s">
        <v>1263</v>
      </c>
      <c r="PFJ207" s="506" t="s">
        <v>1263</v>
      </c>
      <c r="PFK207" s="506" t="s">
        <v>1263</v>
      </c>
      <c r="PFL207" s="506" t="s">
        <v>1263</v>
      </c>
      <c r="PFM207" s="506" t="s">
        <v>1263</v>
      </c>
      <c r="PFN207" s="506" t="s">
        <v>1263</v>
      </c>
      <c r="PFO207" s="506" t="s">
        <v>1263</v>
      </c>
      <c r="PFP207" s="506" t="s">
        <v>1263</v>
      </c>
      <c r="PFQ207" s="506" t="s">
        <v>1263</v>
      </c>
      <c r="PFR207" s="506" t="s">
        <v>1263</v>
      </c>
      <c r="PFS207" s="506" t="s">
        <v>1263</v>
      </c>
      <c r="PFT207" s="506" t="s">
        <v>1263</v>
      </c>
      <c r="PFU207" s="506" t="s">
        <v>1263</v>
      </c>
      <c r="PFV207" s="506" t="s">
        <v>1263</v>
      </c>
      <c r="PFW207" s="506" t="s">
        <v>1263</v>
      </c>
      <c r="PFX207" s="506" t="s">
        <v>1263</v>
      </c>
      <c r="PFY207" s="506" t="s">
        <v>1263</v>
      </c>
      <c r="PFZ207" s="506" t="s">
        <v>1263</v>
      </c>
      <c r="PGA207" s="506" t="s">
        <v>1263</v>
      </c>
      <c r="PGB207" s="506" t="s">
        <v>1263</v>
      </c>
      <c r="PGC207" s="506" t="s">
        <v>1263</v>
      </c>
      <c r="PGD207" s="506" t="s">
        <v>1263</v>
      </c>
      <c r="PGE207" s="506" t="s">
        <v>1263</v>
      </c>
      <c r="PGF207" s="506" t="s">
        <v>1263</v>
      </c>
      <c r="PGG207" s="506" t="s">
        <v>1263</v>
      </c>
      <c r="PGH207" s="506" t="s">
        <v>1263</v>
      </c>
      <c r="PGI207" s="506" t="s">
        <v>1263</v>
      </c>
      <c r="PGJ207" s="506" t="s">
        <v>1263</v>
      </c>
      <c r="PGK207" s="506" t="s">
        <v>1263</v>
      </c>
      <c r="PGL207" s="506" t="s">
        <v>1263</v>
      </c>
      <c r="PGM207" s="506" t="s">
        <v>1263</v>
      </c>
      <c r="PGN207" s="506" t="s">
        <v>1263</v>
      </c>
      <c r="PGO207" s="506" t="s">
        <v>1263</v>
      </c>
      <c r="PGP207" s="506" t="s">
        <v>1263</v>
      </c>
      <c r="PGQ207" s="506" t="s">
        <v>1263</v>
      </c>
      <c r="PGR207" s="506" t="s">
        <v>1263</v>
      </c>
      <c r="PGS207" s="506" t="s">
        <v>1263</v>
      </c>
      <c r="PGT207" s="506" t="s">
        <v>1263</v>
      </c>
      <c r="PGU207" s="506" t="s">
        <v>1263</v>
      </c>
      <c r="PGV207" s="506" t="s">
        <v>1263</v>
      </c>
      <c r="PGW207" s="506" t="s">
        <v>1263</v>
      </c>
      <c r="PGX207" s="506" t="s">
        <v>1263</v>
      </c>
      <c r="PGY207" s="506" t="s">
        <v>1263</v>
      </c>
      <c r="PGZ207" s="506" t="s">
        <v>1263</v>
      </c>
      <c r="PHA207" s="506" t="s">
        <v>1263</v>
      </c>
      <c r="PHB207" s="506" t="s">
        <v>1263</v>
      </c>
      <c r="PHC207" s="506" t="s">
        <v>1263</v>
      </c>
      <c r="PHD207" s="506" t="s">
        <v>1263</v>
      </c>
      <c r="PHE207" s="506" t="s">
        <v>1263</v>
      </c>
      <c r="PHF207" s="506" t="s">
        <v>1263</v>
      </c>
      <c r="PHG207" s="506" t="s">
        <v>1263</v>
      </c>
      <c r="PHH207" s="506" t="s">
        <v>1263</v>
      </c>
      <c r="PHI207" s="506" t="s">
        <v>1263</v>
      </c>
      <c r="PHJ207" s="506" t="s">
        <v>1263</v>
      </c>
      <c r="PHK207" s="506" t="s">
        <v>1263</v>
      </c>
      <c r="PHL207" s="506" t="s">
        <v>1263</v>
      </c>
      <c r="PHM207" s="506" t="s">
        <v>1263</v>
      </c>
      <c r="PHN207" s="506" t="s">
        <v>1263</v>
      </c>
      <c r="PHO207" s="506" t="s">
        <v>1263</v>
      </c>
      <c r="PHP207" s="506" t="s">
        <v>1263</v>
      </c>
      <c r="PHQ207" s="506" t="s">
        <v>1263</v>
      </c>
      <c r="PHR207" s="506" t="s">
        <v>1263</v>
      </c>
      <c r="PHS207" s="506" t="s">
        <v>1263</v>
      </c>
      <c r="PHT207" s="506" t="s">
        <v>1263</v>
      </c>
      <c r="PHU207" s="506" t="s">
        <v>1263</v>
      </c>
      <c r="PHV207" s="506" t="s">
        <v>1263</v>
      </c>
      <c r="PHW207" s="506" t="s">
        <v>1263</v>
      </c>
      <c r="PHX207" s="506" t="s">
        <v>1263</v>
      </c>
      <c r="PHY207" s="506" t="s">
        <v>1263</v>
      </c>
      <c r="PHZ207" s="506" t="s">
        <v>1263</v>
      </c>
      <c r="PIA207" s="506" t="s">
        <v>1263</v>
      </c>
      <c r="PIB207" s="506" t="s">
        <v>1263</v>
      </c>
      <c r="PIC207" s="506" t="s">
        <v>1263</v>
      </c>
      <c r="PID207" s="506" t="s">
        <v>1263</v>
      </c>
      <c r="PIE207" s="506" t="s">
        <v>1263</v>
      </c>
      <c r="PIF207" s="506" t="s">
        <v>1263</v>
      </c>
      <c r="PIG207" s="506" t="s">
        <v>1263</v>
      </c>
      <c r="PIH207" s="506" t="s">
        <v>1263</v>
      </c>
      <c r="PII207" s="506" t="s">
        <v>1263</v>
      </c>
      <c r="PIJ207" s="506" t="s">
        <v>1263</v>
      </c>
      <c r="PIK207" s="506" t="s">
        <v>1263</v>
      </c>
      <c r="PIL207" s="506" t="s">
        <v>1263</v>
      </c>
      <c r="PIM207" s="506" t="s">
        <v>1263</v>
      </c>
      <c r="PIN207" s="506" t="s">
        <v>1263</v>
      </c>
      <c r="PIO207" s="506" t="s">
        <v>1263</v>
      </c>
      <c r="PIP207" s="506" t="s">
        <v>1263</v>
      </c>
      <c r="PIQ207" s="506" t="s">
        <v>1263</v>
      </c>
      <c r="PIR207" s="506" t="s">
        <v>1263</v>
      </c>
      <c r="PIS207" s="506" t="s">
        <v>1263</v>
      </c>
      <c r="PIT207" s="506" t="s">
        <v>1263</v>
      </c>
      <c r="PIU207" s="506" t="s">
        <v>1263</v>
      </c>
      <c r="PIV207" s="506" t="s">
        <v>1263</v>
      </c>
      <c r="PIW207" s="506" t="s">
        <v>1263</v>
      </c>
      <c r="PIX207" s="506" t="s">
        <v>1263</v>
      </c>
      <c r="PIY207" s="506" t="s">
        <v>1263</v>
      </c>
      <c r="PIZ207" s="506" t="s">
        <v>1263</v>
      </c>
      <c r="PJA207" s="506" t="s">
        <v>1263</v>
      </c>
      <c r="PJB207" s="506" t="s">
        <v>1263</v>
      </c>
      <c r="PJC207" s="506" t="s">
        <v>1263</v>
      </c>
      <c r="PJD207" s="506" t="s">
        <v>1263</v>
      </c>
      <c r="PJE207" s="506" t="s">
        <v>1263</v>
      </c>
      <c r="PJF207" s="506" t="s">
        <v>1263</v>
      </c>
      <c r="PJG207" s="506" t="s">
        <v>1263</v>
      </c>
      <c r="PJH207" s="506" t="s">
        <v>1263</v>
      </c>
      <c r="PJI207" s="506" t="s">
        <v>1263</v>
      </c>
      <c r="PJJ207" s="506" t="s">
        <v>1263</v>
      </c>
      <c r="PJK207" s="506" t="s">
        <v>1263</v>
      </c>
      <c r="PJL207" s="506" t="s">
        <v>1263</v>
      </c>
      <c r="PJM207" s="506" t="s">
        <v>1263</v>
      </c>
      <c r="PJN207" s="506" t="s">
        <v>1263</v>
      </c>
      <c r="PJO207" s="506" t="s">
        <v>1263</v>
      </c>
      <c r="PJP207" s="506" t="s">
        <v>1263</v>
      </c>
      <c r="PJQ207" s="506" t="s">
        <v>1263</v>
      </c>
      <c r="PJR207" s="506" t="s">
        <v>1263</v>
      </c>
      <c r="PJS207" s="506" t="s">
        <v>1263</v>
      </c>
      <c r="PJT207" s="506" t="s">
        <v>1263</v>
      </c>
      <c r="PJU207" s="506" t="s">
        <v>1263</v>
      </c>
      <c r="PJV207" s="506" t="s">
        <v>1263</v>
      </c>
      <c r="PJW207" s="506" t="s">
        <v>1263</v>
      </c>
      <c r="PJX207" s="506" t="s">
        <v>1263</v>
      </c>
      <c r="PJY207" s="506" t="s">
        <v>1263</v>
      </c>
      <c r="PJZ207" s="506" t="s">
        <v>1263</v>
      </c>
      <c r="PKA207" s="506" t="s">
        <v>1263</v>
      </c>
      <c r="PKB207" s="506" t="s">
        <v>1263</v>
      </c>
      <c r="PKC207" s="506" t="s">
        <v>1263</v>
      </c>
      <c r="PKD207" s="506" t="s">
        <v>1263</v>
      </c>
      <c r="PKE207" s="506" t="s">
        <v>1263</v>
      </c>
      <c r="PKF207" s="506" t="s">
        <v>1263</v>
      </c>
      <c r="PKG207" s="506" t="s">
        <v>1263</v>
      </c>
      <c r="PKH207" s="506" t="s">
        <v>1263</v>
      </c>
      <c r="PKI207" s="506" t="s">
        <v>1263</v>
      </c>
      <c r="PKJ207" s="506" t="s">
        <v>1263</v>
      </c>
      <c r="PKK207" s="506" t="s">
        <v>1263</v>
      </c>
      <c r="PKL207" s="506" t="s">
        <v>1263</v>
      </c>
      <c r="PKM207" s="506" t="s">
        <v>1263</v>
      </c>
      <c r="PKN207" s="506" t="s">
        <v>1263</v>
      </c>
      <c r="PKO207" s="506" t="s">
        <v>1263</v>
      </c>
      <c r="PKP207" s="506" t="s">
        <v>1263</v>
      </c>
      <c r="PKQ207" s="506" t="s">
        <v>1263</v>
      </c>
      <c r="PKR207" s="506" t="s">
        <v>1263</v>
      </c>
      <c r="PKS207" s="506" t="s">
        <v>1263</v>
      </c>
      <c r="PKT207" s="506" t="s">
        <v>1263</v>
      </c>
      <c r="PKU207" s="506" t="s">
        <v>1263</v>
      </c>
      <c r="PKV207" s="506" t="s">
        <v>1263</v>
      </c>
      <c r="PKW207" s="506" t="s">
        <v>1263</v>
      </c>
      <c r="PKX207" s="506" t="s">
        <v>1263</v>
      </c>
      <c r="PKY207" s="506" t="s">
        <v>1263</v>
      </c>
      <c r="PKZ207" s="506" t="s">
        <v>1263</v>
      </c>
      <c r="PLA207" s="506" t="s">
        <v>1263</v>
      </c>
      <c r="PLB207" s="506" t="s">
        <v>1263</v>
      </c>
      <c r="PLC207" s="506" t="s">
        <v>1263</v>
      </c>
      <c r="PLD207" s="506" t="s">
        <v>1263</v>
      </c>
      <c r="PLE207" s="506" t="s">
        <v>1263</v>
      </c>
      <c r="PLF207" s="506" t="s">
        <v>1263</v>
      </c>
      <c r="PLG207" s="506" t="s">
        <v>1263</v>
      </c>
      <c r="PLH207" s="506" t="s">
        <v>1263</v>
      </c>
      <c r="PLI207" s="506" t="s">
        <v>1263</v>
      </c>
      <c r="PLJ207" s="506" t="s">
        <v>1263</v>
      </c>
      <c r="PLK207" s="506" t="s">
        <v>1263</v>
      </c>
      <c r="PLL207" s="506" t="s">
        <v>1263</v>
      </c>
      <c r="PLM207" s="506" t="s">
        <v>1263</v>
      </c>
      <c r="PLN207" s="506" t="s">
        <v>1263</v>
      </c>
      <c r="PLO207" s="506" t="s">
        <v>1263</v>
      </c>
      <c r="PLP207" s="506" t="s">
        <v>1263</v>
      </c>
      <c r="PLQ207" s="506" t="s">
        <v>1263</v>
      </c>
      <c r="PLR207" s="506" t="s">
        <v>1263</v>
      </c>
      <c r="PLS207" s="506" t="s">
        <v>1263</v>
      </c>
      <c r="PLT207" s="506" t="s">
        <v>1263</v>
      </c>
      <c r="PLU207" s="506" t="s">
        <v>1263</v>
      </c>
      <c r="PLV207" s="506" t="s">
        <v>1263</v>
      </c>
      <c r="PLW207" s="506" t="s">
        <v>1263</v>
      </c>
      <c r="PLX207" s="506" t="s">
        <v>1263</v>
      </c>
      <c r="PLY207" s="506" t="s">
        <v>1263</v>
      </c>
      <c r="PLZ207" s="506" t="s">
        <v>1263</v>
      </c>
      <c r="PMA207" s="506" t="s">
        <v>1263</v>
      </c>
      <c r="PMB207" s="506" t="s">
        <v>1263</v>
      </c>
      <c r="PMC207" s="506" t="s">
        <v>1263</v>
      </c>
      <c r="PMD207" s="506" t="s">
        <v>1263</v>
      </c>
      <c r="PME207" s="506" t="s">
        <v>1263</v>
      </c>
      <c r="PMF207" s="506" t="s">
        <v>1263</v>
      </c>
      <c r="PMG207" s="506" t="s">
        <v>1263</v>
      </c>
      <c r="PMH207" s="506" t="s">
        <v>1263</v>
      </c>
      <c r="PMI207" s="506" t="s">
        <v>1263</v>
      </c>
      <c r="PMJ207" s="506" t="s">
        <v>1263</v>
      </c>
      <c r="PMK207" s="506" t="s">
        <v>1263</v>
      </c>
      <c r="PML207" s="506" t="s">
        <v>1263</v>
      </c>
      <c r="PMM207" s="506" t="s">
        <v>1263</v>
      </c>
      <c r="PMN207" s="506" t="s">
        <v>1263</v>
      </c>
      <c r="PMO207" s="506" t="s">
        <v>1263</v>
      </c>
      <c r="PMP207" s="506" t="s">
        <v>1263</v>
      </c>
      <c r="PMQ207" s="506" t="s">
        <v>1263</v>
      </c>
      <c r="PMR207" s="506" t="s">
        <v>1263</v>
      </c>
      <c r="PMS207" s="506" t="s">
        <v>1263</v>
      </c>
      <c r="PMT207" s="506" t="s">
        <v>1263</v>
      </c>
      <c r="PMU207" s="506" t="s">
        <v>1263</v>
      </c>
      <c r="PMV207" s="506" t="s">
        <v>1263</v>
      </c>
      <c r="PMW207" s="506" t="s">
        <v>1263</v>
      </c>
      <c r="PMX207" s="506" t="s">
        <v>1263</v>
      </c>
      <c r="PMY207" s="506" t="s">
        <v>1263</v>
      </c>
      <c r="PMZ207" s="506" t="s">
        <v>1263</v>
      </c>
      <c r="PNA207" s="506" t="s">
        <v>1263</v>
      </c>
      <c r="PNB207" s="506" t="s">
        <v>1263</v>
      </c>
      <c r="PNC207" s="506" t="s">
        <v>1263</v>
      </c>
      <c r="PND207" s="506" t="s">
        <v>1263</v>
      </c>
      <c r="PNE207" s="506" t="s">
        <v>1263</v>
      </c>
      <c r="PNF207" s="506" t="s">
        <v>1263</v>
      </c>
      <c r="PNG207" s="506" t="s">
        <v>1263</v>
      </c>
      <c r="PNH207" s="506" t="s">
        <v>1263</v>
      </c>
      <c r="PNI207" s="506" t="s">
        <v>1263</v>
      </c>
      <c r="PNJ207" s="506" t="s">
        <v>1263</v>
      </c>
      <c r="PNK207" s="506" t="s">
        <v>1263</v>
      </c>
      <c r="PNL207" s="506" t="s">
        <v>1263</v>
      </c>
      <c r="PNM207" s="506" t="s">
        <v>1263</v>
      </c>
      <c r="PNN207" s="506" t="s">
        <v>1263</v>
      </c>
      <c r="PNO207" s="506" t="s">
        <v>1263</v>
      </c>
      <c r="PNP207" s="506" t="s">
        <v>1263</v>
      </c>
      <c r="PNQ207" s="506" t="s">
        <v>1263</v>
      </c>
      <c r="PNR207" s="506" t="s">
        <v>1263</v>
      </c>
      <c r="PNS207" s="506" t="s">
        <v>1263</v>
      </c>
      <c r="PNT207" s="506" t="s">
        <v>1263</v>
      </c>
      <c r="PNU207" s="506" t="s">
        <v>1263</v>
      </c>
      <c r="PNV207" s="506" t="s">
        <v>1263</v>
      </c>
      <c r="PNW207" s="506" t="s">
        <v>1263</v>
      </c>
      <c r="PNX207" s="506" t="s">
        <v>1263</v>
      </c>
      <c r="PNY207" s="506" t="s">
        <v>1263</v>
      </c>
      <c r="PNZ207" s="506" t="s">
        <v>1263</v>
      </c>
      <c r="POA207" s="506" t="s">
        <v>1263</v>
      </c>
      <c r="POB207" s="506" t="s">
        <v>1263</v>
      </c>
      <c r="POC207" s="506" t="s">
        <v>1263</v>
      </c>
      <c r="POD207" s="506" t="s">
        <v>1263</v>
      </c>
      <c r="POE207" s="506" t="s">
        <v>1263</v>
      </c>
      <c r="POF207" s="506" t="s">
        <v>1263</v>
      </c>
      <c r="POG207" s="506" t="s">
        <v>1263</v>
      </c>
      <c r="POH207" s="506" t="s">
        <v>1263</v>
      </c>
      <c r="POI207" s="506" t="s">
        <v>1263</v>
      </c>
      <c r="POJ207" s="506" t="s">
        <v>1263</v>
      </c>
      <c r="POK207" s="506" t="s">
        <v>1263</v>
      </c>
      <c r="POL207" s="506" t="s">
        <v>1263</v>
      </c>
      <c r="POM207" s="506" t="s">
        <v>1263</v>
      </c>
      <c r="PON207" s="506" t="s">
        <v>1263</v>
      </c>
      <c r="POO207" s="506" t="s">
        <v>1263</v>
      </c>
      <c r="POP207" s="506" t="s">
        <v>1263</v>
      </c>
      <c r="POQ207" s="506" t="s">
        <v>1263</v>
      </c>
      <c r="POR207" s="506" t="s">
        <v>1263</v>
      </c>
      <c r="POS207" s="506" t="s">
        <v>1263</v>
      </c>
      <c r="POT207" s="506" t="s">
        <v>1263</v>
      </c>
      <c r="POU207" s="506" t="s">
        <v>1263</v>
      </c>
      <c r="POV207" s="506" t="s">
        <v>1263</v>
      </c>
      <c r="POW207" s="506" t="s">
        <v>1263</v>
      </c>
      <c r="POX207" s="506" t="s">
        <v>1263</v>
      </c>
      <c r="POY207" s="506" t="s">
        <v>1263</v>
      </c>
      <c r="POZ207" s="506" t="s">
        <v>1263</v>
      </c>
      <c r="PPA207" s="506" t="s">
        <v>1263</v>
      </c>
      <c r="PPB207" s="506" t="s">
        <v>1263</v>
      </c>
      <c r="PPC207" s="506" t="s">
        <v>1263</v>
      </c>
      <c r="PPD207" s="506" t="s">
        <v>1263</v>
      </c>
      <c r="PPE207" s="506" t="s">
        <v>1263</v>
      </c>
      <c r="PPF207" s="506" t="s">
        <v>1263</v>
      </c>
      <c r="PPG207" s="506" t="s">
        <v>1263</v>
      </c>
      <c r="PPH207" s="506" t="s">
        <v>1263</v>
      </c>
      <c r="PPI207" s="506" t="s">
        <v>1263</v>
      </c>
      <c r="PPJ207" s="506" t="s">
        <v>1263</v>
      </c>
      <c r="PPK207" s="506" t="s">
        <v>1263</v>
      </c>
      <c r="PPL207" s="506" t="s">
        <v>1263</v>
      </c>
      <c r="PPM207" s="506" t="s">
        <v>1263</v>
      </c>
      <c r="PPN207" s="506" t="s">
        <v>1263</v>
      </c>
      <c r="PPO207" s="506" t="s">
        <v>1263</v>
      </c>
      <c r="PPP207" s="506" t="s">
        <v>1263</v>
      </c>
      <c r="PPQ207" s="506" t="s">
        <v>1263</v>
      </c>
      <c r="PPR207" s="506" t="s">
        <v>1263</v>
      </c>
      <c r="PPS207" s="506" t="s">
        <v>1263</v>
      </c>
      <c r="PPT207" s="506" t="s">
        <v>1263</v>
      </c>
      <c r="PPU207" s="506" t="s">
        <v>1263</v>
      </c>
      <c r="PPV207" s="506" t="s">
        <v>1263</v>
      </c>
      <c r="PPW207" s="506" t="s">
        <v>1263</v>
      </c>
      <c r="PPX207" s="506" t="s">
        <v>1263</v>
      </c>
      <c r="PPY207" s="506" t="s">
        <v>1263</v>
      </c>
      <c r="PPZ207" s="506" t="s">
        <v>1263</v>
      </c>
      <c r="PQA207" s="506" t="s">
        <v>1263</v>
      </c>
      <c r="PQB207" s="506" t="s">
        <v>1263</v>
      </c>
      <c r="PQC207" s="506" t="s">
        <v>1263</v>
      </c>
      <c r="PQD207" s="506" t="s">
        <v>1263</v>
      </c>
      <c r="PQE207" s="506" t="s">
        <v>1263</v>
      </c>
      <c r="PQF207" s="506" t="s">
        <v>1263</v>
      </c>
      <c r="PQG207" s="506" t="s">
        <v>1263</v>
      </c>
      <c r="PQH207" s="506" t="s">
        <v>1263</v>
      </c>
      <c r="PQI207" s="506" t="s">
        <v>1263</v>
      </c>
      <c r="PQJ207" s="506" t="s">
        <v>1263</v>
      </c>
      <c r="PQK207" s="506" t="s">
        <v>1263</v>
      </c>
      <c r="PQL207" s="506" t="s">
        <v>1263</v>
      </c>
      <c r="PQM207" s="506" t="s">
        <v>1263</v>
      </c>
      <c r="PQN207" s="506" t="s">
        <v>1263</v>
      </c>
      <c r="PQO207" s="506" t="s">
        <v>1263</v>
      </c>
      <c r="PQP207" s="506" t="s">
        <v>1263</v>
      </c>
      <c r="PQQ207" s="506" t="s">
        <v>1263</v>
      </c>
      <c r="PQR207" s="506" t="s">
        <v>1263</v>
      </c>
      <c r="PQS207" s="506" t="s">
        <v>1263</v>
      </c>
      <c r="PQT207" s="506" t="s">
        <v>1263</v>
      </c>
      <c r="PQU207" s="506" t="s">
        <v>1263</v>
      </c>
      <c r="PQV207" s="506" t="s">
        <v>1263</v>
      </c>
      <c r="PQW207" s="506" t="s">
        <v>1263</v>
      </c>
      <c r="PQX207" s="506" t="s">
        <v>1263</v>
      </c>
      <c r="PQY207" s="506" t="s">
        <v>1263</v>
      </c>
      <c r="PQZ207" s="506" t="s">
        <v>1263</v>
      </c>
      <c r="PRA207" s="506" t="s">
        <v>1263</v>
      </c>
      <c r="PRB207" s="506" t="s">
        <v>1263</v>
      </c>
      <c r="PRC207" s="506" t="s">
        <v>1263</v>
      </c>
      <c r="PRD207" s="506" t="s">
        <v>1263</v>
      </c>
      <c r="PRE207" s="506" t="s">
        <v>1263</v>
      </c>
      <c r="PRF207" s="506" t="s">
        <v>1263</v>
      </c>
      <c r="PRG207" s="506" t="s">
        <v>1263</v>
      </c>
      <c r="PRH207" s="506" t="s">
        <v>1263</v>
      </c>
      <c r="PRI207" s="506" t="s">
        <v>1263</v>
      </c>
      <c r="PRJ207" s="506" t="s">
        <v>1263</v>
      </c>
      <c r="PRK207" s="506" t="s">
        <v>1263</v>
      </c>
      <c r="PRL207" s="506" t="s">
        <v>1263</v>
      </c>
      <c r="PRM207" s="506" t="s">
        <v>1263</v>
      </c>
      <c r="PRN207" s="506" t="s">
        <v>1263</v>
      </c>
      <c r="PRO207" s="506" t="s">
        <v>1263</v>
      </c>
      <c r="PRP207" s="506" t="s">
        <v>1263</v>
      </c>
      <c r="PRQ207" s="506" t="s">
        <v>1263</v>
      </c>
      <c r="PRR207" s="506" t="s">
        <v>1263</v>
      </c>
      <c r="PRS207" s="506" t="s">
        <v>1263</v>
      </c>
      <c r="PRT207" s="506" t="s">
        <v>1263</v>
      </c>
      <c r="PRU207" s="506" t="s">
        <v>1263</v>
      </c>
      <c r="PRV207" s="506" t="s">
        <v>1263</v>
      </c>
      <c r="PRW207" s="506" t="s">
        <v>1263</v>
      </c>
      <c r="PRX207" s="506" t="s">
        <v>1263</v>
      </c>
      <c r="PRY207" s="506" t="s">
        <v>1263</v>
      </c>
      <c r="PRZ207" s="506" t="s">
        <v>1263</v>
      </c>
      <c r="PSA207" s="506" t="s">
        <v>1263</v>
      </c>
      <c r="PSB207" s="506" t="s">
        <v>1263</v>
      </c>
      <c r="PSC207" s="506" t="s">
        <v>1263</v>
      </c>
      <c r="PSD207" s="506" t="s">
        <v>1263</v>
      </c>
      <c r="PSE207" s="506" t="s">
        <v>1263</v>
      </c>
      <c r="PSF207" s="506" t="s">
        <v>1263</v>
      </c>
      <c r="PSG207" s="506" t="s">
        <v>1263</v>
      </c>
      <c r="PSH207" s="506" t="s">
        <v>1263</v>
      </c>
      <c r="PSI207" s="506" t="s">
        <v>1263</v>
      </c>
      <c r="PSJ207" s="506" t="s">
        <v>1263</v>
      </c>
      <c r="PSK207" s="506" t="s">
        <v>1263</v>
      </c>
      <c r="PSL207" s="506" t="s">
        <v>1263</v>
      </c>
      <c r="PSM207" s="506" t="s">
        <v>1263</v>
      </c>
      <c r="PSN207" s="506" t="s">
        <v>1263</v>
      </c>
      <c r="PSO207" s="506" t="s">
        <v>1263</v>
      </c>
      <c r="PSP207" s="506" t="s">
        <v>1263</v>
      </c>
      <c r="PSQ207" s="506" t="s">
        <v>1263</v>
      </c>
      <c r="PSR207" s="506" t="s">
        <v>1263</v>
      </c>
      <c r="PSS207" s="506" t="s">
        <v>1263</v>
      </c>
      <c r="PST207" s="506" t="s">
        <v>1263</v>
      </c>
      <c r="PSU207" s="506" t="s">
        <v>1263</v>
      </c>
      <c r="PSV207" s="506" t="s">
        <v>1263</v>
      </c>
      <c r="PSW207" s="506" t="s">
        <v>1263</v>
      </c>
      <c r="PSX207" s="506" t="s">
        <v>1263</v>
      </c>
      <c r="PSY207" s="506" t="s">
        <v>1263</v>
      </c>
      <c r="PSZ207" s="506" t="s">
        <v>1263</v>
      </c>
      <c r="PTA207" s="506" t="s">
        <v>1263</v>
      </c>
      <c r="PTB207" s="506" t="s">
        <v>1263</v>
      </c>
      <c r="PTC207" s="506" t="s">
        <v>1263</v>
      </c>
      <c r="PTD207" s="506" t="s">
        <v>1263</v>
      </c>
      <c r="PTE207" s="506" t="s">
        <v>1263</v>
      </c>
      <c r="PTF207" s="506" t="s">
        <v>1263</v>
      </c>
      <c r="PTG207" s="506" t="s">
        <v>1263</v>
      </c>
      <c r="PTH207" s="506" t="s">
        <v>1263</v>
      </c>
      <c r="PTI207" s="506" t="s">
        <v>1263</v>
      </c>
      <c r="PTJ207" s="506" t="s">
        <v>1263</v>
      </c>
      <c r="PTK207" s="506" t="s">
        <v>1263</v>
      </c>
      <c r="PTL207" s="506" t="s">
        <v>1263</v>
      </c>
      <c r="PTM207" s="506" t="s">
        <v>1263</v>
      </c>
      <c r="PTN207" s="506" t="s">
        <v>1263</v>
      </c>
      <c r="PTO207" s="506" t="s">
        <v>1263</v>
      </c>
      <c r="PTP207" s="506" t="s">
        <v>1263</v>
      </c>
      <c r="PTQ207" s="506" t="s">
        <v>1263</v>
      </c>
      <c r="PTR207" s="506" t="s">
        <v>1263</v>
      </c>
      <c r="PTS207" s="506" t="s">
        <v>1263</v>
      </c>
      <c r="PTT207" s="506" t="s">
        <v>1263</v>
      </c>
      <c r="PTU207" s="506" t="s">
        <v>1263</v>
      </c>
      <c r="PTV207" s="506" t="s">
        <v>1263</v>
      </c>
      <c r="PTW207" s="506" t="s">
        <v>1263</v>
      </c>
      <c r="PTX207" s="506" t="s">
        <v>1263</v>
      </c>
      <c r="PTY207" s="506" t="s">
        <v>1263</v>
      </c>
      <c r="PTZ207" s="506" t="s">
        <v>1263</v>
      </c>
      <c r="PUA207" s="506" t="s">
        <v>1263</v>
      </c>
      <c r="PUB207" s="506" t="s">
        <v>1263</v>
      </c>
      <c r="PUC207" s="506" t="s">
        <v>1263</v>
      </c>
      <c r="PUD207" s="506" t="s">
        <v>1263</v>
      </c>
      <c r="PUE207" s="506" t="s">
        <v>1263</v>
      </c>
      <c r="PUF207" s="506" t="s">
        <v>1263</v>
      </c>
      <c r="PUG207" s="506" t="s">
        <v>1263</v>
      </c>
      <c r="PUH207" s="506" t="s">
        <v>1263</v>
      </c>
      <c r="PUI207" s="506" t="s">
        <v>1263</v>
      </c>
      <c r="PUJ207" s="506" t="s">
        <v>1263</v>
      </c>
      <c r="PUK207" s="506" t="s">
        <v>1263</v>
      </c>
      <c r="PUL207" s="506" t="s">
        <v>1263</v>
      </c>
      <c r="PUM207" s="506" t="s">
        <v>1263</v>
      </c>
      <c r="PUN207" s="506" t="s">
        <v>1263</v>
      </c>
      <c r="PUO207" s="506" t="s">
        <v>1263</v>
      </c>
      <c r="PUP207" s="506" t="s">
        <v>1263</v>
      </c>
      <c r="PUQ207" s="506" t="s">
        <v>1263</v>
      </c>
      <c r="PUR207" s="506" t="s">
        <v>1263</v>
      </c>
      <c r="PUS207" s="506" t="s">
        <v>1263</v>
      </c>
      <c r="PUT207" s="506" t="s">
        <v>1263</v>
      </c>
      <c r="PUU207" s="506" t="s">
        <v>1263</v>
      </c>
      <c r="PUV207" s="506" t="s">
        <v>1263</v>
      </c>
      <c r="PUW207" s="506" t="s">
        <v>1263</v>
      </c>
      <c r="PUX207" s="506" t="s">
        <v>1263</v>
      </c>
      <c r="PUY207" s="506" t="s">
        <v>1263</v>
      </c>
      <c r="PUZ207" s="506" t="s">
        <v>1263</v>
      </c>
      <c r="PVA207" s="506" t="s">
        <v>1263</v>
      </c>
      <c r="PVB207" s="506" t="s">
        <v>1263</v>
      </c>
      <c r="PVC207" s="506" t="s">
        <v>1263</v>
      </c>
      <c r="PVD207" s="506" t="s">
        <v>1263</v>
      </c>
      <c r="PVE207" s="506" t="s">
        <v>1263</v>
      </c>
      <c r="PVF207" s="506" t="s">
        <v>1263</v>
      </c>
      <c r="PVG207" s="506" t="s">
        <v>1263</v>
      </c>
      <c r="PVH207" s="506" t="s">
        <v>1263</v>
      </c>
      <c r="PVI207" s="506" t="s">
        <v>1263</v>
      </c>
      <c r="PVJ207" s="506" t="s">
        <v>1263</v>
      </c>
      <c r="PVK207" s="506" t="s">
        <v>1263</v>
      </c>
      <c r="PVL207" s="506" t="s">
        <v>1263</v>
      </c>
      <c r="PVM207" s="506" t="s">
        <v>1263</v>
      </c>
      <c r="PVN207" s="506" t="s">
        <v>1263</v>
      </c>
      <c r="PVO207" s="506" t="s">
        <v>1263</v>
      </c>
      <c r="PVP207" s="506" t="s">
        <v>1263</v>
      </c>
      <c r="PVQ207" s="506" t="s">
        <v>1263</v>
      </c>
      <c r="PVR207" s="506" t="s">
        <v>1263</v>
      </c>
      <c r="PVS207" s="506" t="s">
        <v>1263</v>
      </c>
      <c r="PVT207" s="506" t="s">
        <v>1263</v>
      </c>
      <c r="PVU207" s="506" t="s">
        <v>1263</v>
      </c>
      <c r="PVV207" s="506" t="s">
        <v>1263</v>
      </c>
      <c r="PVW207" s="506" t="s">
        <v>1263</v>
      </c>
      <c r="PVX207" s="506" t="s">
        <v>1263</v>
      </c>
      <c r="PVY207" s="506" t="s">
        <v>1263</v>
      </c>
      <c r="PVZ207" s="506" t="s">
        <v>1263</v>
      </c>
      <c r="PWA207" s="506" t="s">
        <v>1263</v>
      </c>
      <c r="PWB207" s="506" t="s">
        <v>1263</v>
      </c>
      <c r="PWC207" s="506" t="s">
        <v>1263</v>
      </c>
      <c r="PWD207" s="506" t="s">
        <v>1263</v>
      </c>
      <c r="PWE207" s="506" t="s">
        <v>1263</v>
      </c>
      <c r="PWF207" s="506" t="s">
        <v>1263</v>
      </c>
      <c r="PWG207" s="506" t="s">
        <v>1263</v>
      </c>
      <c r="PWH207" s="506" t="s">
        <v>1263</v>
      </c>
      <c r="PWI207" s="506" t="s">
        <v>1263</v>
      </c>
      <c r="PWJ207" s="506" t="s">
        <v>1263</v>
      </c>
      <c r="PWK207" s="506" t="s">
        <v>1263</v>
      </c>
      <c r="PWL207" s="506" t="s">
        <v>1263</v>
      </c>
      <c r="PWM207" s="506" t="s">
        <v>1263</v>
      </c>
      <c r="PWN207" s="506" t="s">
        <v>1263</v>
      </c>
      <c r="PWO207" s="506" t="s">
        <v>1263</v>
      </c>
      <c r="PWP207" s="506" t="s">
        <v>1263</v>
      </c>
      <c r="PWQ207" s="506" t="s">
        <v>1263</v>
      </c>
      <c r="PWR207" s="506" t="s">
        <v>1263</v>
      </c>
      <c r="PWS207" s="506" t="s">
        <v>1263</v>
      </c>
      <c r="PWT207" s="506" t="s">
        <v>1263</v>
      </c>
      <c r="PWU207" s="506" t="s">
        <v>1263</v>
      </c>
      <c r="PWV207" s="506" t="s">
        <v>1263</v>
      </c>
      <c r="PWW207" s="506" t="s">
        <v>1263</v>
      </c>
      <c r="PWX207" s="506" t="s">
        <v>1263</v>
      </c>
      <c r="PWY207" s="506" t="s">
        <v>1263</v>
      </c>
      <c r="PWZ207" s="506" t="s">
        <v>1263</v>
      </c>
      <c r="PXA207" s="506" t="s">
        <v>1263</v>
      </c>
      <c r="PXB207" s="506" t="s">
        <v>1263</v>
      </c>
      <c r="PXC207" s="506" t="s">
        <v>1263</v>
      </c>
      <c r="PXD207" s="506" t="s">
        <v>1263</v>
      </c>
      <c r="PXE207" s="506" t="s">
        <v>1263</v>
      </c>
      <c r="PXF207" s="506" t="s">
        <v>1263</v>
      </c>
      <c r="PXG207" s="506" t="s">
        <v>1263</v>
      </c>
      <c r="PXH207" s="506" t="s">
        <v>1263</v>
      </c>
      <c r="PXI207" s="506" t="s">
        <v>1263</v>
      </c>
      <c r="PXJ207" s="506" t="s">
        <v>1263</v>
      </c>
      <c r="PXK207" s="506" t="s">
        <v>1263</v>
      </c>
      <c r="PXL207" s="506" t="s">
        <v>1263</v>
      </c>
      <c r="PXM207" s="506" t="s">
        <v>1263</v>
      </c>
      <c r="PXN207" s="506" t="s">
        <v>1263</v>
      </c>
      <c r="PXO207" s="506" t="s">
        <v>1263</v>
      </c>
      <c r="PXP207" s="506" t="s">
        <v>1263</v>
      </c>
      <c r="PXQ207" s="506" t="s">
        <v>1263</v>
      </c>
      <c r="PXR207" s="506" t="s">
        <v>1263</v>
      </c>
      <c r="PXS207" s="506" t="s">
        <v>1263</v>
      </c>
      <c r="PXT207" s="506" t="s">
        <v>1263</v>
      </c>
      <c r="PXU207" s="506" t="s">
        <v>1263</v>
      </c>
      <c r="PXV207" s="506" t="s">
        <v>1263</v>
      </c>
      <c r="PXW207" s="506" t="s">
        <v>1263</v>
      </c>
      <c r="PXX207" s="506" t="s">
        <v>1263</v>
      </c>
      <c r="PXY207" s="506" t="s">
        <v>1263</v>
      </c>
      <c r="PXZ207" s="506" t="s">
        <v>1263</v>
      </c>
      <c r="PYA207" s="506" t="s">
        <v>1263</v>
      </c>
      <c r="PYB207" s="506" t="s">
        <v>1263</v>
      </c>
      <c r="PYC207" s="506" t="s">
        <v>1263</v>
      </c>
      <c r="PYD207" s="506" t="s">
        <v>1263</v>
      </c>
      <c r="PYE207" s="506" t="s">
        <v>1263</v>
      </c>
      <c r="PYF207" s="506" t="s">
        <v>1263</v>
      </c>
      <c r="PYG207" s="506" t="s">
        <v>1263</v>
      </c>
      <c r="PYH207" s="506" t="s">
        <v>1263</v>
      </c>
      <c r="PYI207" s="506" t="s">
        <v>1263</v>
      </c>
      <c r="PYJ207" s="506" t="s">
        <v>1263</v>
      </c>
      <c r="PYK207" s="506" t="s">
        <v>1263</v>
      </c>
      <c r="PYL207" s="506" t="s">
        <v>1263</v>
      </c>
      <c r="PYM207" s="506" t="s">
        <v>1263</v>
      </c>
      <c r="PYN207" s="506" t="s">
        <v>1263</v>
      </c>
      <c r="PYO207" s="506" t="s">
        <v>1263</v>
      </c>
      <c r="PYP207" s="506" t="s">
        <v>1263</v>
      </c>
      <c r="PYQ207" s="506" t="s">
        <v>1263</v>
      </c>
      <c r="PYR207" s="506" t="s">
        <v>1263</v>
      </c>
      <c r="PYS207" s="506" t="s">
        <v>1263</v>
      </c>
      <c r="PYT207" s="506" t="s">
        <v>1263</v>
      </c>
      <c r="PYU207" s="506" t="s">
        <v>1263</v>
      </c>
      <c r="PYV207" s="506" t="s">
        <v>1263</v>
      </c>
      <c r="PYW207" s="506" t="s">
        <v>1263</v>
      </c>
      <c r="PYX207" s="506" t="s">
        <v>1263</v>
      </c>
      <c r="PYY207" s="506" t="s">
        <v>1263</v>
      </c>
      <c r="PYZ207" s="506" t="s">
        <v>1263</v>
      </c>
      <c r="PZA207" s="506" t="s">
        <v>1263</v>
      </c>
      <c r="PZB207" s="506" t="s">
        <v>1263</v>
      </c>
      <c r="PZC207" s="506" t="s">
        <v>1263</v>
      </c>
      <c r="PZD207" s="506" t="s">
        <v>1263</v>
      </c>
      <c r="PZE207" s="506" t="s">
        <v>1263</v>
      </c>
      <c r="PZF207" s="506" t="s">
        <v>1263</v>
      </c>
      <c r="PZG207" s="506" t="s">
        <v>1263</v>
      </c>
      <c r="PZH207" s="506" t="s">
        <v>1263</v>
      </c>
      <c r="PZI207" s="506" t="s">
        <v>1263</v>
      </c>
      <c r="PZJ207" s="506" t="s">
        <v>1263</v>
      </c>
      <c r="PZK207" s="506" t="s">
        <v>1263</v>
      </c>
      <c r="PZL207" s="506" t="s">
        <v>1263</v>
      </c>
      <c r="PZM207" s="506" t="s">
        <v>1263</v>
      </c>
      <c r="PZN207" s="506" t="s">
        <v>1263</v>
      </c>
      <c r="PZO207" s="506" t="s">
        <v>1263</v>
      </c>
      <c r="PZP207" s="506" t="s">
        <v>1263</v>
      </c>
      <c r="PZQ207" s="506" t="s">
        <v>1263</v>
      </c>
      <c r="PZR207" s="506" t="s">
        <v>1263</v>
      </c>
      <c r="PZS207" s="506" t="s">
        <v>1263</v>
      </c>
      <c r="PZT207" s="506" t="s">
        <v>1263</v>
      </c>
      <c r="PZU207" s="506" t="s">
        <v>1263</v>
      </c>
      <c r="PZV207" s="506" t="s">
        <v>1263</v>
      </c>
      <c r="PZW207" s="506" t="s">
        <v>1263</v>
      </c>
      <c r="PZX207" s="506" t="s">
        <v>1263</v>
      </c>
      <c r="PZY207" s="506" t="s">
        <v>1263</v>
      </c>
      <c r="PZZ207" s="506" t="s">
        <v>1263</v>
      </c>
      <c r="QAA207" s="506" t="s">
        <v>1263</v>
      </c>
      <c r="QAB207" s="506" t="s">
        <v>1263</v>
      </c>
      <c r="QAC207" s="506" t="s">
        <v>1263</v>
      </c>
      <c r="QAD207" s="506" t="s">
        <v>1263</v>
      </c>
      <c r="QAE207" s="506" t="s">
        <v>1263</v>
      </c>
      <c r="QAF207" s="506" t="s">
        <v>1263</v>
      </c>
      <c r="QAG207" s="506" t="s">
        <v>1263</v>
      </c>
      <c r="QAH207" s="506" t="s">
        <v>1263</v>
      </c>
      <c r="QAI207" s="506" t="s">
        <v>1263</v>
      </c>
      <c r="QAJ207" s="506" t="s">
        <v>1263</v>
      </c>
      <c r="QAK207" s="506" t="s">
        <v>1263</v>
      </c>
      <c r="QAL207" s="506" t="s">
        <v>1263</v>
      </c>
      <c r="QAM207" s="506" t="s">
        <v>1263</v>
      </c>
      <c r="QAN207" s="506" t="s">
        <v>1263</v>
      </c>
      <c r="QAO207" s="506" t="s">
        <v>1263</v>
      </c>
      <c r="QAP207" s="506" t="s">
        <v>1263</v>
      </c>
      <c r="QAQ207" s="506" t="s">
        <v>1263</v>
      </c>
      <c r="QAR207" s="506" t="s">
        <v>1263</v>
      </c>
      <c r="QAS207" s="506" t="s">
        <v>1263</v>
      </c>
      <c r="QAT207" s="506" t="s">
        <v>1263</v>
      </c>
      <c r="QAU207" s="506" t="s">
        <v>1263</v>
      </c>
      <c r="QAV207" s="506" t="s">
        <v>1263</v>
      </c>
      <c r="QAW207" s="506" t="s">
        <v>1263</v>
      </c>
      <c r="QAX207" s="506" t="s">
        <v>1263</v>
      </c>
      <c r="QAY207" s="506" t="s">
        <v>1263</v>
      </c>
      <c r="QAZ207" s="506" t="s">
        <v>1263</v>
      </c>
      <c r="QBA207" s="506" t="s">
        <v>1263</v>
      </c>
      <c r="QBB207" s="506" t="s">
        <v>1263</v>
      </c>
      <c r="QBC207" s="506" t="s">
        <v>1263</v>
      </c>
      <c r="QBD207" s="506" t="s">
        <v>1263</v>
      </c>
      <c r="QBE207" s="506" t="s">
        <v>1263</v>
      </c>
      <c r="QBF207" s="506" t="s">
        <v>1263</v>
      </c>
      <c r="QBG207" s="506" t="s">
        <v>1263</v>
      </c>
      <c r="QBH207" s="506" t="s">
        <v>1263</v>
      </c>
      <c r="QBI207" s="506" t="s">
        <v>1263</v>
      </c>
      <c r="QBJ207" s="506" t="s">
        <v>1263</v>
      </c>
      <c r="QBK207" s="506" t="s">
        <v>1263</v>
      </c>
      <c r="QBL207" s="506" t="s">
        <v>1263</v>
      </c>
      <c r="QBM207" s="506" t="s">
        <v>1263</v>
      </c>
      <c r="QBN207" s="506" t="s">
        <v>1263</v>
      </c>
      <c r="QBO207" s="506" t="s">
        <v>1263</v>
      </c>
      <c r="QBP207" s="506" t="s">
        <v>1263</v>
      </c>
      <c r="QBQ207" s="506" t="s">
        <v>1263</v>
      </c>
      <c r="QBR207" s="506" t="s">
        <v>1263</v>
      </c>
      <c r="QBS207" s="506" t="s">
        <v>1263</v>
      </c>
      <c r="QBT207" s="506" t="s">
        <v>1263</v>
      </c>
      <c r="QBU207" s="506" t="s">
        <v>1263</v>
      </c>
      <c r="QBV207" s="506" t="s">
        <v>1263</v>
      </c>
      <c r="QBW207" s="506" t="s">
        <v>1263</v>
      </c>
      <c r="QBX207" s="506" t="s">
        <v>1263</v>
      </c>
      <c r="QBY207" s="506" t="s">
        <v>1263</v>
      </c>
      <c r="QBZ207" s="506" t="s">
        <v>1263</v>
      </c>
      <c r="QCA207" s="506" t="s">
        <v>1263</v>
      </c>
      <c r="QCB207" s="506" t="s">
        <v>1263</v>
      </c>
      <c r="QCC207" s="506" t="s">
        <v>1263</v>
      </c>
      <c r="QCD207" s="506" t="s">
        <v>1263</v>
      </c>
      <c r="QCE207" s="506" t="s">
        <v>1263</v>
      </c>
      <c r="QCF207" s="506" t="s">
        <v>1263</v>
      </c>
      <c r="QCG207" s="506" t="s">
        <v>1263</v>
      </c>
      <c r="QCH207" s="506" t="s">
        <v>1263</v>
      </c>
      <c r="QCI207" s="506" t="s">
        <v>1263</v>
      </c>
      <c r="QCJ207" s="506" t="s">
        <v>1263</v>
      </c>
      <c r="QCK207" s="506" t="s">
        <v>1263</v>
      </c>
      <c r="QCL207" s="506" t="s">
        <v>1263</v>
      </c>
      <c r="QCM207" s="506" t="s">
        <v>1263</v>
      </c>
      <c r="QCN207" s="506" t="s">
        <v>1263</v>
      </c>
      <c r="QCO207" s="506" t="s">
        <v>1263</v>
      </c>
      <c r="QCP207" s="506" t="s">
        <v>1263</v>
      </c>
      <c r="QCQ207" s="506" t="s">
        <v>1263</v>
      </c>
      <c r="QCR207" s="506" t="s">
        <v>1263</v>
      </c>
      <c r="QCS207" s="506" t="s">
        <v>1263</v>
      </c>
      <c r="QCT207" s="506" t="s">
        <v>1263</v>
      </c>
      <c r="QCU207" s="506" t="s">
        <v>1263</v>
      </c>
      <c r="QCV207" s="506" t="s">
        <v>1263</v>
      </c>
      <c r="QCW207" s="506" t="s">
        <v>1263</v>
      </c>
      <c r="QCX207" s="506" t="s">
        <v>1263</v>
      </c>
      <c r="QCY207" s="506" t="s">
        <v>1263</v>
      </c>
      <c r="QCZ207" s="506" t="s">
        <v>1263</v>
      </c>
      <c r="QDA207" s="506" t="s">
        <v>1263</v>
      </c>
      <c r="QDB207" s="506" t="s">
        <v>1263</v>
      </c>
      <c r="QDC207" s="506" t="s">
        <v>1263</v>
      </c>
      <c r="QDD207" s="506" t="s">
        <v>1263</v>
      </c>
      <c r="QDE207" s="506" t="s">
        <v>1263</v>
      </c>
      <c r="QDF207" s="506" t="s">
        <v>1263</v>
      </c>
      <c r="QDG207" s="506" t="s">
        <v>1263</v>
      </c>
      <c r="QDH207" s="506" t="s">
        <v>1263</v>
      </c>
      <c r="QDI207" s="506" t="s">
        <v>1263</v>
      </c>
      <c r="QDJ207" s="506" t="s">
        <v>1263</v>
      </c>
      <c r="QDK207" s="506" t="s">
        <v>1263</v>
      </c>
      <c r="QDL207" s="506" t="s">
        <v>1263</v>
      </c>
      <c r="QDM207" s="506" t="s">
        <v>1263</v>
      </c>
      <c r="QDN207" s="506" t="s">
        <v>1263</v>
      </c>
      <c r="QDO207" s="506" t="s">
        <v>1263</v>
      </c>
      <c r="QDP207" s="506" t="s">
        <v>1263</v>
      </c>
      <c r="QDQ207" s="506" t="s">
        <v>1263</v>
      </c>
      <c r="QDR207" s="506" t="s">
        <v>1263</v>
      </c>
      <c r="QDS207" s="506" t="s">
        <v>1263</v>
      </c>
      <c r="QDT207" s="506" t="s">
        <v>1263</v>
      </c>
      <c r="QDU207" s="506" t="s">
        <v>1263</v>
      </c>
      <c r="QDV207" s="506" t="s">
        <v>1263</v>
      </c>
      <c r="QDW207" s="506" t="s">
        <v>1263</v>
      </c>
      <c r="QDX207" s="506" t="s">
        <v>1263</v>
      </c>
      <c r="QDY207" s="506" t="s">
        <v>1263</v>
      </c>
      <c r="QDZ207" s="506" t="s">
        <v>1263</v>
      </c>
      <c r="QEA207" s="506" t="s">
        <v>1263</v>
      </c>
      <c r="QEB207" s="506" t="s">
        <v>1263</v>
      </c>
      <c r="QEC207" s="506" t="s">
        <v>1263</v>
      </c>
      <c r="QED207" s="506" t="s">
        <v>1263</v>
      </c>
      <c r="QEE207" s="506" t="s">
        <v>1263</v>
      </c>
      <c r="QEF207" s="506" t="s">
        <v>1263</v>
      </c>
      <c r="QEG207" s="506" t="s">
        <v>1263</v>
      </c>
      <c r="QEH207" s="506" t="s">
        <v>1263</v>
      </c>
      <c r="QEI207" s="506" t="s">
        <v>1263</v>
      </c>
      <c r="QEJ207" s="506" t="s">
        <v>1263</v>
      </c>
      <c r="QEK207" s="506" t="s">
        <v>1263</v>
      </c>
      <c r="QEL207" s="506" t="s">
        <v>1263</v>
      </c>
      <c r="QEM207" s="506" t="s">
        <v>1263</v>
      </c>
      <c r="QEN207" s="506" t="s">
        <v>1263</v>
      </c>
      <c r="QEO207" s="506" t="s">
        <v>1263</v>
      </c>
      <c r="QEP207" s="506" t="s">
        <v>1263</v>
      </c>
      <c r="QEQ207" s="506" t="s">
        <v>1263</v>
      </c>
      <c r="QER207" s="506" t="s">
        <v>1263</v>
      </c>
      <c r="QES207" s="506" t="s">
        <v>1263</v>
      </c>
      <c r="QET207" s="506" t="s">
        <v>1263</v>
      </c>
      <c r="QEU207" s="506" t="s">
        <v>1263</v>
      </c>
      <c r="QEV207" s="506" t="s">
        <v>1263</v>
      </c>
      <c r="QEW207" s="506" t="s">
        <v>1263</v>
      </c>
      <c r="QEX207" s="506" t="s">
        <v>1263</v>
      </c>
      <c r="QEY207" s="506" t="s">
        <v>1263</v>
      </c>
      <c r="QEZ207" s="506" t="s">
        <v>1263</v>
      </c>
      <c r="QFA207" s="506" t="s">
        <v>1263</v>
      </c>
      <c r="QFB207" s="506" t="s">
        <v>1263</v>
      </c>
      <c r="QFC207" s="506" t="s">
        <v>1263</v>
      </c>
      <c r="QFD207" s="506" t="s">
        <v>1263</v>
      </c>
      <c r="QFE207" s="506" t="s">
        <v>1263</v>
      </c>
      <c r="QFF207" s="506" t="s">
        <v>1263</v>
      </c>
      <c r="QFG207" s="506" t="s">
        <v>1263</v>
      </c>
      <c r="QFH207" s="506" t="s">
        <v>1263</v>
      </c>
      <c r="QFI207" s="506" t="s">
        <v>1263</v>
      </c>
      <c r="QFJ207" s="506" t="s">
        <v>1263</v>
      </c>
      <c r="QFK207" s="506" t="s">
        <v>1263</v>
      </c>
      <c r="QFL207" s="506" t="s">
        <v>1263</v>
      </c>
      <c r="QFM207" s="506" t="s">
        <v>1263</v>
      </c>
      <c r="QFN207" s="506" t="s">
        <v>1263</v>
      </c>
      <c r="QFO207" s="506" t="s">
        <v>1263</v>
      </c>
      <c r="QFP207" s="506" t="s">
        <v>1263</v>
      </c>
      <c r="QFQ207" s="506" t="s">
        <v>1263</v>
      </c>
      <c r="QFR207" s="506" t="s">
        <v>1263</v>
      </c>
      <c r="QFS207" s="506" t="s">
        <v>1263</v>
      </c>
      <c r="QFT207" s="506" t="s">
        <v>1263</v>
      </c>
      <c r="QFU207" s="506" t="s">
        <v>1263</v>
      </c>
      <c r="QFV207" s="506" t="s">
        <v>1263</v>
      </c>
      <c r="QFW207" s="506" t="s">
        <v>1263</v>
      </c>
      <c r="QFX207" s="506" t="s">
        <v>1263</v>
      </c>
      <c r="QFY207" s="506" t="s">
        <v>1263</v>
      </c>
      <c r="QFZ207" s="506" t="s">
        <v>1263</v>
      </c>
      <c r="QGA207" s="506" t="s">
        <v>1263</v>
      </c>
      <c r="QGB207" s="506" t="s">
        <v>1263</v>
      </c>
      <c r="QGC207" s="506" t="s">
        <v>1263</v>
      </c>
      <c r="QGD207" s="506" t="s">
        <v>1263</v>
      </c>
      <c r="QGE207" s="506" t="s">
        <v>1263</v>
      </c>
      <c r="QGF207" s="506" t="s">
        <v>1263</v>
      </c>
      <c r="QGG207" s="506" t="s">
        <v>1263</v>
      </c>
      <c r="QGH207" s="506" t="s">
        <v>1263</v>
      </c>
      <c r="QGI207" s="506" t="s">
        <v>1263</v>
      </c>
      <c r="QGJ207" s="506" t="s">
        <v>1263</v>
      </c>
      <c r="QGK207" s="506" t="s">
        <v>1263</v>
      </c>
      <c r="QGL207" s="506" t="s">
        <v>1263</v>
      </c>
      <c r="QGM207" s="506" t="s">
        <v>1263</v>
      </c>
      <c r="QGN207" s="506" t="s">
        <v>1263</v>
      </c>
      <c r="QGO207" s="506" t="s">
        <v>1263</v>
      </c>
      <c r="QGP207" s="506" t="s">
        <v>1263</v>
      </c>
      <c r="QGQ207" s="506" t="s">
        <v>1263</v>
      </c>
      <c r="QGR207" s="506" t="s">
        <v>1263</v>
      </c>
      <c r="QGS207" s="506" t="s">
        <v>1263</v>
      </c>
      <c r="QGT207" s="506" t="s">
        <v>1263</v>
      </c>
      <c r="QGU207" s="506" t="s">
        <v>1263</v>
      </c>
      <c r="QGV207" s="506" t="s">
        <v>1263</v>
      </c>
      <c r="QGW207" s="506" t="s">
        <v>1263</v>
      </c>
      <c r="QGX207" s="506" t="s">
        <v>1263</v>
      </c>
      <c r="QGY207" s="506" t="s">
        <v>1263</v>
      </c>
      <c r="QGZ207" s="506" t="s">
        <v>1263</v>
      </c>
      <c r="QHA207" s="506" t="s">
        <v>1263</v>
      </c>
      <c r="QHB207" s="506" t="s">
        <v>1263</v>
      </c>
      <c r="QHC207" s="506" t="s">
        <v>1263</v>
      </c>
      <c r="QHD207" s="506" t="s">
        <v>1263</v>
      </c>
      <c r="QHE207" s="506" t="s">
        <v>1263</v>
      </c>
      <c r="QHF207" s="506" t="s">
        <v>1263</v>
      </c>
      <c r="QHG207" s="506" t="s">
        <v>1263</v>
      </c>
      <c r="QHH207" s="506" t="s">
        <v>1263</v>
      </c>
      <c r="QHI207" s="506" t="s">
        <v>1263</v>
      </c>
      <c r="QHJ207" s="506" t="s">
        <v>1263</v>
      </c>
      <c r="QHK207" s="506" t="s">
        <v>1263</v>
      </c>
      <c r="QHL207" s="506" t="s">
        <v>1263</v>
      </c>
      <c r="QHM207" s="506" t="s">
        <v>1263</v>
      </c>
      <c r="QHN207" s="506" t="s">
        <v>1263</v>
      </c>
      <c r="QHO207" s="506" t="s">
        <v>1263</v>
      </c>
      <c r="QHP207" s="506" t="s">
        <v>1263</v>
      </c>
      <c r="QHQ207" s="506" t="s">
        <v>1263</v>
      </c>
      <c r="QHR207" s="506" t="s">
        <v>1263</v>
      </c>
      <c r="QHS207" s="506" t="s">
        <v>1263</v>
      </c>
      <c r="QHT207" s="506" t="s">
        <v>1263</v>
      </c>
      <c r="QHU207" s="506" t="s">
        <v>1263</v>
      </c>
      <c r="QHV207" s="506" t="s">
        <v>1263</v>
      </c>
      <c r="QHW207" s="506" t="s">
        <v>1263</v>
      </c>
      <c r="QHX207" s="506" t="s">
        <v>1263</v>
      </c>
      <c r="QHY207" s="506" t="s">
        <v>1263</v>
      </c>
      <c r="QHZ207" s="506" t="s">
        <v>1263</v>
      </c>
      <c r="QIA207" s="506" t="s">
        <v>1263</v>
      </c>
      <c r="QIB207" s="506" t="s">
        <v>1263</v>
      </c>
      <c r="QIC207" s="506" t="s">
        <v>1263</v>
      </c>
      <c r="QID207" s="506" t="s">
        <v>1263</v>
      </c>
      <c r="QIE207" s="506" t="s">
        <v>1263</v>
      </c>
      <c r="QIF207" s="506" t="s">
        <v>1263</v>
      </c>
      <c r="QIG207" s="506" t="s">
        <v>1263</v>
      </c>
      <c r="QIH207" s="506" t="s">
        <v>1263</v>
      </c>
      <c r="QII207" s="506" t="s">
        <v>1263</v>
      </c>
      <c r="QIJ207" s="506" t="s">
        <v>1263</v>
      </c>
      <c r="QIK207" s="506" t="s">
        <v>1263</v>
      </c>
      <c r="QIL207" s="506" t="s">
        <v>1263</v>
      </c>
      <c r="QIM207" s="506" t="s">
        <v>1263</v>
      </c>
      <c r="QIN207" s="506" t="s">
        <v>1263</v>
      </c>
      <c r="QIO207" s="506" t="s">
        <v>1263</v>
      </c>
      <c r="QIP207" s="506" t="s">
        <v>1263</v>
      </c>
      <c r="QIQ207" s="506" t="s">
        <v>1263</v>
      </c>
      <c r="QIR207" s="506" t="s">
        <v>1263</v>
      </c>
      <c r="QIS207" s="506" t="s">
        <v>1263</v>
      </c>
      <c r="QIT207" s="506" t="s">
        <v>1263</v>
      </c>
      <c r="QIU207" s="506" t="s">
        <v>1263</v>
      </c>
      <c r="QIV207" s="506" t="s">
        <v>1263</v>
      </c>
      <c r="QIW207" s="506" t="s">
        <v>1263</v>
      </c>
      <c r="QIX207" s="506" t="s">
        <v>1263</v>
      </c>
      <c r="QIY207" s="506" t="s">
        <v>1263</v>
      </c>
      <c r="QIZ207" s="506" t="s">
        <v>1263</v>
      </c>
      <c r="QJA207" s="506" t="s">
        <v>1263</v>
      </c>
      <c r="QJB207" s="506" t="s">
        <v>1263</v>
      </c>
      <c r="QJC207" s="506" t="s">
        <v>1263</v>
      </c>
      <c r="QJD207" s="506" t="s">
        <v>1263</v>
      </c>
      <c r="QJE207" s="506" t="s">
        <v>1263</v>
      </c>
      <c r="QJF207" s="506" t="s">
        <v>1263</v>
      </c>
      <c r="QJG207" s="506" t="s">
        <v>1263</v>
      </c>
      <c r="QJH207" s="506" t="s">
        <v>1263</v>
      </c>
      <c r="QJI207" s="506" t="s">
        <v>1263</v>
      </c>
      <c r="QJJ207" s="506" t="s">
        <v>1263</v>
      </c>
      <c r="QJK207" s="506" t="s">
        <v>1263</v>
      </c>
      <c r="QJL207" s="506" t="s">
        <v>1263</v>
      </c>
      <c r="QJM207" s="506" t="s">
        <v>1263</v>
      </c>
      <c r="QJN207" s="506" t="s">
        <v>1263</v>
      </c>
      <c r="QJO207" s="506" t="s">
        <v>1263</v>
      </c>
      <c r="QJP207" s="506" t="s">
        <v>1263</v>
      </c>
      <c r="QJQ207" s="506" t="s">
        <v>1263</v>
      </c>
      <c r="QJR207" s="506" t="s">
        <v>1263</v>
      </c>
      <c r="QJS207" s="506" t="s">
        <v>1263</v>
      </c>
      <c r="QJT207" s="506" t="s">
        <v>1263</v>
      </c>
      <c r="QJU207" s="506" t="s">
        <v>1263</v>
      </c>
      <c r="QJV207" s="506" t="s">
        <v>1263</v>
      </c>
      <c r="QJW207" s="506" t="s">
        <v>1263</v>
      </c>
      <c r="QJX207" s="506" t="s">
        <v>1263</v>
      </c>
      <c r="QJY207" s="506" t="s">
        <v>1263</v>
      </c>
      <c r="QJZ207" s="506" t="s">
        <v>1263</v>
      </c>
      <c r="QKA207" s="506" t="s">
        <v>1263</v>
      </c>
      <c r="QKB207" s="506" t="s">
        <v>1263</v>
      </c>
      <c r="QKC207" s="506" t="s">
        <v>1263</v>
      </c>
      <c r="QKD207" s="506" t="s">
        <v>1263</v>
      </c>
      <c r="QKE207" s="506" t="s">
        <v>1263</v>
      </c>
      <c r="QKF207" s="506" t="s">
        <v>1263</v>
      </c>
      <c r="QKG207" s="506" t="s">
        <v>1263</v>
      </c>
      <c r="QKH207" s="506" t="s">
        <v>1263</v>
      </c>
      <c r="QKI207" s="506" t="s">
        <v>1263</v>
      </c>
      <c r="QKJ207" s="506" t="s">
        <v>1263</v>
      </c>
      <c r="QKK207" s="506" t="s">
        <v>1263</v>
      </c>
      <c r="QKL207" s="506" t="s">
        <v>1263</v>
      </c>
      <c r="QKM207" s="506" t="s">
        <v>1263</v>
      </c>
      <c r="QKN207" s="506" t="s">
        <v>1263</v>
      </c>
      <c r="QKO207" s="506" t="s">
        <v>1263</v>
      </c>
      <c r="QKP207" s="506" t="s">
        <v>1263</v>
      </c>
      <c r="QKQ207" s="506" t="s">
        <v>1263</v>
      </c>
      <c r="QKR207" s="506" t="s">
        <v>1263</v>
      </c>
      <c r="QKS207" s="506" t="s">
        <v>1263</v>
      </c>
      <c r="QKT207" s="506" t="s">
        <v>1263</v>
      </c>
      <c r="QKU207" s="506" t="s">
        <v>1263</v>
      </c>
      <c r="QKV207" s="506" t="s">
        <v>1263</v>
      </c>
      <c r="QKW207" s="506" t="s">
        <v>1263</v>
      </c>
      <c r="QKX207" s="506" t="s">
        <v>1263</v>
      </c>
      <c r="QKY207" s="506" t="s">
        <v>1263</v>
      </c>
      <c r="QKZ207" s="506" t="s">
        <v>1263</v>
      </c>
      <c r="QLA207" s="506" t="s">
        <v>1263</v>
      </c>
      <c r="QLB207" s="506" t="s">
        <v>1263</v>
      </c>
      <c r="QLC207" s="506" t="s">
        <v>1263</v>
      </c>
      <c r="QLD207" s="506" t="s">
        <v>1263</v>
      </c>
      <c r="QLE207" s="506" t="s">
        <v>1263</v>
      </c>
      <c r="QLF207" s="506" t="s">
        <v>1263</v>
      </c>
      <c r="QLG207" s="506" t="s">
        <v>1263</v>
      </c>
      <c r="QLH207" s="506" t="s">
        <v>1263</v>
      </c>
      <c r="QLI207" s="506" t="s">
        <v>1263</v>
      </c>
      <c r="QLJ207" s="506" t="s">
        <v>1263</v>
      </c>
      <c r="QLK207" s="506" t="s">
        <v>1263</v>
      </c>
      <c r="QLL207" s="506" t="s">
        <v>1263</v>
      </c>
      <c r="QLM207" s="506" t="s">
        <v>1263</v>
      </c>
      <c r="QLN207" s="506" t="s">
        <v>1263</v>
      </c>
      <c r="QLO207" s="506" t="s">
        <v>1263</v>
      </c>
      <c r="QLP207" s="506" t="s">
        <v>1263</v>
      </c>
      <c r="QLQ207" s="506" t="s">
        <v>1263</v>
      </c>
      <c r="QLR207" s="506" t="s">
        <v>1263</v>
      </c>
      <c r="QLS207" s="506" t="s">
        <v>1263</v>
      </c>
      <c r="QLT207" s="506" t="s">
        <v>1263</v>
      </c>
      <c r="QLU207" s="506" t="s">
        <v>1263</v>
      </c>
      <c r="QLV207" s="506" t="s">
        <v>1263</v>
      </c>
      <c r="QLW207" s="506" t="s">
        <v>1263</v>
      </c>
      <c r="QLX207" s="506" t="s">
        <v>1263</v>
      </c>
      <c r="QLY207" s="506" t="s">
        <v>1263</v>
      </c>
      <c r="QLZ207" s="506" t="s">
        <v>1263</v>
      </c>
      <c r="QMA207" s="506" t="s">
        <v>1263</v>
      </c>
      <c r="QMB207" s="506" t="s">
        <v>1263</v>
      </c>
      <c r="QMC207" s="506" t="s">
        <v>1263</v>
      </c>
      <c r="QMD207" s="506" t="s">
        <v>1263</v>
      </c>
      <c r="QME207" s="506" t="s">
        <v>1263</v>
      </c>
      <c r="QMF207" s="506" t="s">
        <v>1263</v>
      </c>
      <c r="QMG207" s="506" t="s">
        <v>1263</v>
      </c>
      <c r="QMH207" s="506" t="s">
        <v>1263</v>
      </c>
      <c r="QMI207" s="506" t="s">
        <v>1263</v>
      </c>
      <c r="QMJ207" s="506" t="s">
        <v>1263</v>
      </c>
      <c r="QMK207" s="506" t="s">
        <v>1263</v>
      </c>
      <c r="QML207" s="506" t="s">
        <v>1263</v>
      </c>
      <c r="QMM207" s="506" t="s">
        <v>1263</v>
      </c>
      <c r="QMN207" s="506" t="s">
        <v>1263</v>
      </c>
      <c r="QMO207" s="506" t="s">
        <v>1263</v>
      </c>
      <c r="QMP207" s="506" t="s">
        <v>1263</v>
      </c>
      <c r="QMQ207" s="506" t="s">
        <v>1263</v>
      </c>
      <c r="QMR207" s="506" t="s">
        <v>1263</v>
      </c>
      <c r="QMS207" s="506" t="s">
        <v>1263</v>
      </c>
      <c r="QMT207" s="506" t="s">
        <v>1263</v>
      </c>
      <c r="QMU207" s="506" t="s">
        <v>1263</v>
      </c>
      <c r="QMV207" s="506" t="s">
        <v>1263</v>
      </c>
      <c r="QMW207" s="506" t="s">
        <v>1263</v>
      </c>
      <c r="QMX207" s="506" t="s">
        <v>1263</v>
      </c>
      <c r="QMY207" s="506" t="s">
        <v>1263</v>
      </c>
      <c r="QMZ207" s="506" t="s">
        <v>1263</v>
      </c>
      <c r="QNA207" s="506" t="s">
        <v>1263</v>
      </c>
      <c r="QNB207" s="506" t="s">
        <v>1263</v>
      </c>
      <c r="QNC207" s="506" t="s">
        <v>1263</v>
      </c>
      <c r="QND207" s="506" t="s">
        <v>1263</v>
      </c>
      <c r="QNE207" s="506" t="s">
        <v>1263</v>
      </c>
      <c r="QNF207" s="506" t="s">
        <v>1263</v>
      </c>
      <c r="QNG207" s="506" t="s">
        <v>1263</v>
      </c>
      <c r="QNH207" s="506" t="s">
        <v>1263</v>
      </c>
      <c r="QNI207" s="506" t="s">
        <v>1263</v>
      </c>
      <c r="QNJ207" s="506" t="s">
        <v>1263</v>
      </c>
      <c r="QNK207" s="506" t="s">
        <v>1263</v>
      </c>
      <c r="QNL207" s="506" t="s">
        <v>1263</v>
      </c>
      <c r="QNM207" s="506" t="s">
        <v>1263</v>
      </c>
      <c r="QNN207" s="506" t="s">
        <v>1263</v>
      </c>
      <c r="QNO207" s="506" t="s">
        <v>1263</v>
      </c>
      <c r="QNP207" s="506" t="s">
        <v>1263</v>
      </c>
      <c r="QNQ207" s="506" t="s">
        <v>1263</v>
      </c>
      <c r="QNR207" s="506" t="s">
        <v>1263</v>
      </c>
      <c r="QNS207" s="506" t="s">
        <v>1263</v>
      </c>
      <c r="QNT207" s="506" t="s">
        <v>1263</v>
      </c>
      <c r="QNU207" s="506" t="s">
        <v>1263</v>
      </c>
      <c r="QNV207" s="506" t="s">
        <v>1263</v>
      </c>
      <c r="QNW207" s="506" t="s">
        <v>1263</v>
      </c>
      <c r="QNX207" s="506" t="s">
        <v>1263</v>
      </c>
      <c r="QNY207" s="506" t="s">
        <v>1263</v>
      </c>
      <c r="QNZ207" s="506" t="s">
        <v>1263</v>
      </c>
      <c r="QOA207" s="506" t="s">
        <v>1263</v>
      </c>
      <c r="QOB207" s="506" t="s">
        <v>1263</v>
      </c>
      <c r="QOC207" s="506" t="s">
        <v>1263</v>
      </c>
      <c r="QOD207" s="506" t="s">
        <v>1263</v>
      </c>
      <c r="QOE207" s="506" t="s">
        <v>1263</v>
      </c>
      <c r="QOF207" s="506" t="s">
        <v>1263</v>
      </c>
      <c r="QOG207" s="506" t="s">
        <v>1263</v>
      </c>
      <c r="QOH207" s="506" t="s">
        <v>1263</v>
      </c>
      <c r="QOI207" s="506" t="s">
        <v>1263</v>
      </c>
      <c r="QOJ207" s="506" t="s">
        <v>1263</v>
      </c>
      <c r="QOK207" s="506" t="s">
        <v>1263</v>
      </c>
      <c r="QOL207" s="506" t="s">
        <v>1263</v>
      </c>
      <c r="QOM207" s="506" t="s">
        <v>1263</v>
      </c>
      <c r="QON207" s="506" t="s">
        <v>1263</v>
      </c>
      <c r="QOO207" s="506" t="s">
        <v>1263</v>
      </c>
      <c r="QOP207" s="506" t="s">
        <v>1263</v>
      </c>
      <c r="QOQ207" s="506" t="s">
        <v>1263</v>
      </c>
      <c r="QOR207" s="506" t="s">
        <v>1263</v>
      </c>
      <c r="QOS207" s="506" t="s">
        <v>1263</v>
      </c>
      <c r="QOT207" s="506" t="s">
        <v>1263</v>
      </c>
      <c r="QOU207" s="506" t="s">
        <v>1263</v>
      </c>
      <c r="QOV207" s="506" t="s">
        <v>1263</v>
      </c>
      <c r="QOW207" s="506" t="s">
        <v>1263</v>
      </c>
      <c r="QOX207" s="506" t="s">
        <v>1263</v>
      </c>
      <c r="QOY207" s="506" t="s">
        <v>1263</v>
      </c>
      <c r="QOZ207" s="506" t="s">
        <v>1263</v>
      </c>
      <c r="QPA207" s="506" t="s">
        <v>1263</v>
      </c>
      <c r="QPB207" s="506" t="s">
        <v>1263</v>
      </c>
      <c r="QPC207" s="506" t="s">
        <v>1263</v>
      </c>
      <c r="QPD207" s="506" t="s">
        <v>1263</v>
      </c>
      <c r="QPE207" s="506" t="s">
        <v>1263</v>
      </c>
      <c r="QPF207" s="506" t="s">
        <v>1263</v>
      </c>
      <c r="QPG207" s="506" t="s">
        <v>1263</v>
      </c>
      <c r="QPH207" s="506" t="s">
        <v>1263</v>
      </c>
      <c r="QPI207" s="506" t="s">
        <v>1263</v>
      </c>
      <c r="QPJ207" s="506" t="s">
        <v>1263</v>
      </c>
      <c r="QPK207" s="506" t="s">
        <v>1263</v>
      </c>
      <c r="QPL207" s="506" t="s">
        <v>1263</v>
      </c>
      <c r="QPM207" s="506" t="s">
        <v>1263</v>
      </c>
      <c r="QPN207" s="506" t="s">
        <v>1263</v>
      </c>
      <c r="QPO207" s="506" t="s">
        <v>1263</v>
      </c>
      <c r="QPP207" s="506" t="s">
        <v>1263</v>
      </c>
      <c r="QPQ207" s="506" t="s">
        <v>1263</v>
      </c>
      <c r="QPR207" s="506" t="s">
        <v>1263</v>
      </c>
      <c r="QPS207" s="506" t="s">
        <v>1263</v>
      </c>
      <c r="QPT207" s="506" t="s">
        <v>1263</v>
      </c>
      <c r="QPU207" s="506" t="s">
        <v>1263</v>
      </c>
      <c r="QPV207" s="506" t="s">
        <v>1263</v>
      </c>
      <c r="QPW207" s="506" t="s">
        <v>1263</v>
      </c>
      <c r="QPX207" s="506" t="s">
        <v>1263</v>
      </c>
      <c r="QPY207" s="506" t="s">
        <v>1263</v>
      </c>
      <c r="QPZ207" s="506" t="s">
        <v>1263</v>
      </c>
      <c r="QQA207" s="506" t="s">
        <v>1263</v>
      </c>
      <c r="QQB207" s="506" t="s">
        <v>1263</v>
      </c>
      <c r="QQC207" s="506" t="s">
        <v>1263</v>
      </c>
      <c r="QQD207" s="506" t="s">
        <v>1263</v>
      </c>
      <c r="QQE207" s="506" t="s">
        <v>1263</v>
      </c>
      <c r="QQF207" s="506" t="s">
        <v>1263</v>
      </c>
      <c r="QQG207" s="506" t="s">
        <v>1263</v>
      </c>
      <c r="QQH207" s="506" t="s">
        <v>1263</v>
      </c>
      <c r="QQI207" s="506" t="s">
        <v>1263</v>
      </c>
      <c r="QQJ207" s="506" t="s">
        <v>1263</v>
      </c>
      <c r="QQK207" s="506" t="s">
        <v>1263</v>
      </c>
      <c r="QQL207" s="506" t="s">
        <v>1263</v>
      </c>
      <c r="QQM207" s="506" t="s">
        <v>1263</v>
      </c>
      <c r="QQN207" s="506" t="s">
        <v>1263</v>
      </c>
      <c r="QQO207" s="506" t="s">
        <v>1263</v>
      </c>
      <c r="QQP207" s="506" t="s">
        <v>1263</v>
      </c>
      <c r="QQQ207" s="506" t="s">
        <v>1263</v>
      </c>
      <c r="QQR207" s="506" t="s">
        <v>1263</v>
      </c>
      <c r="QQS207" s="506" t="s">
        <v>1263</v>
      </c>
      <c r="QQT207" s="506" t="s">
        <v>1263</v>
      </c>
      <c r="QQU207" s="506" t="s">
        <v>1263</v>
      </c>
      <c r="QQV207" s="506" t="s">
        <v>1263</v>
      </c>
      <c r="QQW207" s="506" t="s">
        <v>1263</v>
      </c>
      <c r="QQX207" s="506" t="s">
        <v>1263</v>
      </c>
      <c r="QQY207" s="506" t="s">
        <v>1263</v>
      </c>
      <c r="QQZ207" s="506" t="s">
        <v>1263</v>
      </c>
      <c r="QRA207" s="506" t="s">
        <v>1263</v>
      </c>
      <c r="QRB207" s="506" t="s">
        <v>1263</v>
      </c>
      <c r="QRC207" s="506" t="s">
        <v>1263</v>
      </c>
      <c r="QRD207" s="506" t="s">
        <v>1263</v>
      </c>
      <c r="QRE207" s="506" t="s">
        <v>1263</v>
      </c>
      <c r="QRF207" s="506" t="s">
        <v>1263</v>
      </c>
      <c r="QRG207" s="506" t="s">
        <v>1263</v>
      </c>
      <c r="QRH207" s="506" t="s">
        <v>1263</v>
      </c>
      <c r="QRI207" s="506" t="s">
        <v>1263</v>
      </c>
      <c r="QRJ207" s="506" t="s">
        <v>1263</v>
      </c>
      <c r="QRK207" s="506" t="s">
        <v>1263</v>
      </c>
      <c r="QRL207" s="506" t="s">
        <v>1263</v>
      </c>
      <c r="QRM207" s="506" t="s">
        <v>1263</v>
      </c>
      <c r="QRN207" s="506" t="s">
        <v>1263</v>
      </c>
      <c r="QRO207" s="506" t="s">
        <v>1263</v>
      </c>
      <c r="QRP207" s="506" t="s">
        <v>1263</v>
      </c>
      <c r="QRQ207" s="506" t="s">
        <v>1263</v>
      </c>
      <c r="QRR207" s="506" t="s">
        <v>1263</v>
      </c>
      <c r="QRS207" s="506" t="s">
        <v>1263</v>
      </c>
      <c r="QRT207" s="506" t="s">
        <v>1263</v>
      </c>
      <c r="QRU207" s="506" t="s">
        <v>1263</v>
      </c>
      <c r="QRV207" s="506" t="s">
        <v>1263</v>
      </c>
      <c r="QRW207" s="506" t="s">
        <v>1263</v>
      </c>
      <c r="QRX207" s="506" t="s">
        <v>1263</v>
      </c>
      <c r="QRY207" s="506" t="s">
        <v>1263</v>
      </c>
      <c r="QRZ207" s="506" t="s">
        <v>1263</v>
      </c>
      <c r="QSA207" s="506" t="s">
        <v>1263</v>
      </c>
      <c r="QSB207" s="506" t="s">
        <v>1263</v>
      </c>
      <c r="QSC207" s="506" t="s">
        <v>1263</v>
      </c>
      <c r="QSD207" s="506" t="s">
        <v>1263</v>
      </c>
      <c r="QSE207" s="506" t="s">
        <v>1263</v>
      </c>
      <c r="QSF207" s="506" t="s">
        <v>1263</v>
      </c>
      <c r="QSG207" s="506" t="s">
        <v>1263</v>
      </c>
      <c r="QSH207" s="506" t="s">
        <v>1263</v>
      </c>
      <c r="QSI207" s="506" t="s">
        <v>1263</v>
      </c>
      <c r="QSJ207" s="506" t="s">
        <v>1263</v>
      </c>
      <c r="QSK207" s="506" t="s">
        <v>1263</v>
      </c>
      <c r="QSL207" s="506" t="s">
        <v>1263</v>
      </c>
      <c r="QSM207" s="506" t="s">
        <v>1263</v>
      </c>
      <c r="QSN207" s="506" t="s">
        <v>1263</v>
      </c>
      <c r="QSO207" s="506" t="s">
        <v>1263</v>
      </c>
      <c r="QSP207" s="506" t="s">
        <v>1263</v>
      </c>
      <c r="QSQ207" s="506" t="s">
        <v>1263</v>
      </c>
      <c r="QSR207" s="506" t="s">
        <v>1263</v>
      </c>
      <c r="QSS207" s="506" t="s">
        <v>1263</v>
      </c>
      <c r="QST207" s="506" t="s">
        <v>1263</v>
      </c>
      <c r="QSU207" s="506" t="s">
        <v>1263</v>
      </c>
      <c r="QSV207" s="506" t="s">
        <v>1263</v>
      </c>
      <c r="QSW207" s="506" t="s">
        <v>1263</v>
      </c>
      <c r="QSX207" s="506" t="s">
        <v>1263</v>
      </c>
      <c r="QSY207" s="506" t="s">
        <v>1263</v>
      </c>
      <c r="QSZ207" s="506" t="s">
        <v>1263</v>
      </c>
      <c r="QTA207" s="506" t="s">
        <v>1263</v>
      </c>
      <c r="QTB207" s="506" t="s">
        <v>1263</v>
      </c>
      <c r="QTC207" s="506" t="s">
        <v>1263</v>
      </c>
      <c r="QTD207" s="506" t="s">
        <v>1263</v>
      </c>
      <c r="QTE207" s="506" t="s">
        <v>1263</v>
      </c>
      <c r="QTF207" s="506" t="s">
        <v>1263</v>
      </c>
      <c r="QTG207" s="506" t="s">
        <v>1263</v>
      </c>
      <c r="QTH207" s="506" t="s">
        <v>1263</v>
      </c>
      <c r="QTI207" s="506" t="s">
        <v>1263</v>
      </c>
      <c r="QTJ207" s="506" t="s">
        <v>1263</v>
      </c>
      <c r="QTK207" s="506" t="s">
        <v>1263</v>
      </c>
      <c r="QTL207" s="506" t="s">
        <v>1263</v>
      </c>
      <c r="QTM207" s="506" t="s">
        <v>1263</v>
      </c>
      <c r="QTN207" s="506" t="s">
        <v>1263</v>
      </c>
      <c r="QTO207" s="506" t="s">
        <v>1263</v>
      </c>
      <c r="QTP207" s="506" t="s">
        <v>1263</v>
      </c>
      <c r="QTQ207" s="506" t="s">
        <v>1263</v>
      </c>
      <c r="QTR207" s="506" t="s">
        <v>1263</v>
      </c>
      <c r="QTS207" s="506" t="s">
        <v>1263</v>
      </c>
      <c r="QTT207" s="506" t="s">
        <v>1263</v>
      </c>
      <c r="QTU207" s="506" t="s">
        <v>1263</v>
      </c>
      <c r="QTV207" s="506" t="s">
        <v>1263</v>
      </c>
      <c r="QTW207" s="506" t="s">
        <v>1263</v>
      </c>
      <c r="QTX207" s="506" t="s">
        <v>1263</v>
      </c>
      <c r="QTY207" s="506" t="s">
        <v>1263</v>
      </c>
      <c r="QTZ207" s="506" t="s">
        <v>1263</v>
      </c>
      <c r="QUA207" s="506" t="s">
        <v>1263</v>
      </c>
      <c r="QUB207" s="506" t="s">
        <v>1263</v>
      </c>
      <c r="QUC207" s="506" t="s">
        <v>1263</v>
      </c>
      <c r="QUD207" s="506" t="s">
        <v>1263</v>
      </c>
      <c r="QUE207" s="506" t="s">
        <v>1263</v>
      </c>
      <c r="QUF207" s="506" t="s">
        <v>1263</v>
      </c>
      <c r="QUG207" s="506" t="s">
        <v>1263</v>
      </c>
      <c r="QUH207" s="506" t="s">
        <v>1263</v>
      </c>
      <c r="QUI207" s="506" t="s">
        <v>1263</v>
      </c>
      <c r="QUJ207" s="506" t="s">
        <v>1263</v>
      </c>
      <c r="QUK207" s="506" t="s">
        <v>1263</v>
      </c>
      <c r="QUL207" s="506" t="s">
        <v>1263</v>
      </c>
      <c r="QUM207" s="506" t="s">
        <v>1263</v>
      </c>
      <c r="QUN207" s="506" t="s">
        <v>1263</v>
      </c>
      <c r="QUO207" s="506" t="s">
        <v>1263</v>
      </c>
      <c r="QUP207" s="506" t="s">
        <v>1263</v>
      </c>
      <c r="QUQ207" s="506" t="s">
        <v>1263</v>
      </c>
      <c r="QUR207" s="506" t="s">
        <v>1263</v>
      </c>
      <c r="QUS207" s="506" t="s">
        <v>1263</v>
      </c>
      <c r="QUT207" s="506" t="s">
        <v>1263</v>
      </c>
      <c r="QUU207" s="506" t="s">
        <v>1263</v>
      </c>
      <c r="QUV207" s="506" t="s">
        <v>1263</v>
      </c>
      <c r="QUW207" s="506" t="s">
        <v>1263</v>
      </c>
      <c r="QUX207" s="506" t="s">
        <v>1263</v>
      </c>
      <c r="QUY207" s="506" t="s">
        <v>1263</v>
      </c>
      <c r="QUZ207" s="506" t="s">
        <v>1263</v>
      </c>
      <c r="QVA207" s="506" t="s">
        <v>1263</v>
      </c>
      <c r="QVB207" s="506" t="s">
        <v>1263</v>
      </c>
      <c r="QVC207" s="506" t="s">
        <v>1263</v>
      </c>
      <c r="QVD207" s="506" t="s">
        <v>1263</v>
      </c>
      <c r="QVE207" s="506" t="s">
        <v>1263</v>
      </c>
      <c r="QVF207" s="506" t="s">
        <v>1263</v>
      </c>
      <c r="QVG207" s="506" t="s">
        <v>1263</v>
      </c>
      <c r="QVH207" s="506" t="s">
        <v>1263</v>
      </c>
      <c r="QVI207" s="506" t="s">
        <v>1263</v>
      </c>
      <c r="QVJ207" s="506" t="s">
        <v>1263</v>
      </c>
      <c r="QVK207" s="506" t="s">
        <v>1263</v>
      </c>
      <c r="QVL207" s="506" t="s">
        <v>1263</v>
      </c>
      <c r="QVM207" s="506" t="s">
        <v>1263</v>
      </c>
      <c r="QVN207" s="506" t="s">
        <v>1263</v>
      </c>
      <c r="QVO207" s="506" t="s">
        <v>1263</v>
      </c>
      <c r="QVP207" s="506" t="s">
        <v>1263</v>
      </c>
      <c r="QVQ207" s="506" t="s">
        <v>1263</v>
      </c>
      <c r="QVR207" s="506" t="s">
        <v>1263</v>
      </c>
      <c r="QVS207" s="506" t="s">
        <v>1263</v>
      </c>
      <c r="QVT207" s="506" t="s">
        <v>1263</v>
      </c>
      <c r="QVU207" s="506" t="s">
        <v>1263</v>
      </c>
      <c r="QVV207" s="506" t="s">
        <v>1263</v>
      </c>
      <c r="QVW207" s="506" t="s">
        <v>1263</v>
      </c>
      <c r="QVX207" s="506" t="s">
        <v>1263</v>
      </c>
      <c r="QVY207" s="506" t="s">
        <v>1263</v>
      </c>
      <c r="QVZ207" s="506" t="s">
        <v>1263</v>
      </c>
      <c r="QWA207" s="506" t="s">
        <v>1263</v>
      </c>
      <c r="QWB207" s="506" t="s">
        <v>1263</v>
      </c>
      <c r="QWC207" s="506" t="s">
        <v>1263</v>
      </c>
      <c r="QWD207" s="506" t="s">
        <v>1263</v>
      </c>
      <c r="QWE207" s="506" t="s">
        <v>1263</v>
      </c>
      <c r="QWF207" s="506" t="s">
        <v>1263</v>
      </c>
      <c r="QWG207" s="506" t="s">
        <v>1263</v>
      </c>
      <c r="QWH207" s="506" t="s">
        <v>1263</v>
      </c>
      <c r="QWI207" s="506" t="s">
        <v>1263</v>
      </c>
      <c r="QWJ207" s="506" t="s">
        <v>1263</v>
      </c>
      <c r="QWK207" s="506" t="s">
        <v>1263</v>
      </c>
      <c r="QWL207" s="506" t="s">
        <v>1263</v>
      </c>
      <c r="QWM207" s="506" t="s">
        <v>1263</v>
      </c>
      <c r="QWN207" s="506" t="s">
        <v>1263</v>
      </c>
      <c r="QWO207" s="506" t="s">
        <v>1263</v>
      </c>
      <c r="QWP207" s="506" t="s">
        <v>1263</v>
      </c>
      <c r="QWQ207" s="506" t="s">
        <v>1263</v>
      </c>
      <c r="QWR207" s="506" t="s">
        <v>1263</v>
      </c>
      <c r="QWS207" s="506" t="s">
        <v>1263</v>
      </c>
      <c r="QWT207" s="506" t="s">
        <v>1263</v>
      </c>
      <c r="QWU207" s="506" t="s">
        <v>1263</v>
      </c>
      <c r="QWV207" s="506" t="s">
        <v>1263</v>
      </c>
      <c r="QWW207" s="506" t="s">
        <v>1263</v>
      </c>
      <c r="QWX207" s="506" t="s">
        <v>1263</v>
      </c>
      <c r="QWY207" s="506" t="s">
        <v>1263</v>
      </c>
      <c r="QWZ207" s="506" t="s">
        <v>1263</v>
      </c>
      <c r="QXA207" s="506" t="s">
        <v>1263</v>
      </c>
      <c r="QXB207" s="506" t="s">
        <v>1263</v>
      </c>
      <c r="QXC207" s="506" t="s">
        <v>1263</v>
      </c>
      <c r="QXD207" s="506" t="s">
        <v>1263</v>
      </c>
      <c r="QXE207" s="506" t="s">
        <v>1263</v>
      </c>
      <c r="QXF207" s="506" t="s">
        <v>1263</v>
      </c>
      <c r="QXG207" s="506" t="s">
        <v>1263</v>
      </c>
      <c r="QXH207" s="506" t="s">
        <v>1263</v>
      </c>
      <c r="QXI207" s="506" t="s">
        <v>1263</v>
      </c>
      <c r="QXJ207" s="506" t="s">
        <v>1263</v>
      </c>
      <c r="QXK207" s="506" t="s">
        <v>1263</v>
      </c>
      <c r="QXL207" s="506" t="s">
        <v>1263</v>
      </c>
      <c r="QXM207" s="506" t="s">
        <v>1263</v>
      </c>
      <c r="QXN207" s="506" t="s">
        <v>1263</v>
      </c>
      <c r="QXO207" s="506" t="s">
        <v>1263</v>
      </c>
      <c r="QXP207" s="506" t="s">
        <v>1263</v>
      </c>
      <c r="QXQ207" s="506" t="s">
        <v>1263</v>
      </c>
      <c r="QXR207" s="506" t="s">
        <v>1263</v>
      </c>
      <c r="QXS207" s="506" t="s">
        <v>1263</v>
      </c>
      <c r="QXT207" s="506" t="s">
        <v>1263</v>
      </c>
      <c r="QXU207" s="506" t="s">
        <v>1263</v>
      </c>
      <c r="QXV207" s="506" t="s">
        <v>1263</v>
      </c>
      <c r="QXW207" s="506" t="s">
        <v>1263</v>
      </c>
      <c r="QXX207" s="506" t="s">
        <v>1263</v>
      </c>
      <c r="QXY207" s="506" t="s">
        <v>1263</v>
      </c>
      <c r="QXZ207" s="506" t="s">
        <v>1263</v>
      </c>
      <c r="QYA207" s="506" t="s">
        <v>1263</v>
      </c>
      <c r="QYB207" s="506" t="s">
        <v>1263</v>
      </c>
      <c r="QYC207" s="506" t="s">
        <v>1263</v>
      </c>
      <c r="QYD207" s="506" t="s">
        <v>1263</v>
      </c>
      <c r="QYE207" s="506" t="s">
        <v>1263</v>
      </c>
      <c r="QYF207" s="506" t="s">
        <v>1263</v>
      </c>
      <c r="QYG207" s="506" t="s">
        <v>1263</v>
      </c>
      <c r="QYH207" s="506" t="s">
        <v>1263</v>
      </c>
      <c r="QYI207" s="506" t="s">
        <v>1263</v>
      </c>
      <c r="QYJ207" s="506" t="s">
        <v>1263</v>
      </c>
      <c r="QYK207" s="506" t="s">
        <v>1263</v>
      </c>
      <c r="QYL207" s="506" t="s">
        <v>1263</v>
      </c>
      <c r="QYM207" s="506" t="s">
        <v>1263</v>
      </c>
      <c r="QYN207" s="506" t="s">
        <v>1263</v>
      </c>
      <c r="QYO207" s="506" t="s">
        <v>1263</v>
      </c>
      <c r="QYP207" s="506" t="s">
        <v>1263</v>
      </c>
      <c r="QYQ207" s="506" t="s">
        <v>1263</v>
      </c>
      <c r="QYR207" s="506" t="s">
        <v>1263</v>
      </c>
      <c r="QYS207" s="506" t="s">
        <v>1263</v>
      </c>
      <c r="QYT207" s="506" t="s">
        <v>1263</v>
      </c>
      <c r="QYU207" s="506" t="s">
        <v>1263</v>
      </c>
      <c r="QYV207" s="506" t="s">
        <v>1263</v>
      </c>
      <c r="QYW207" s="506" t="s">
        <v>1263</v>
      </c>
      <c r="QYX207" s="506" t="s">
        <v>1263</v>
      </c>
      <c r="QYY207" s="506" t="s">
        <v>1263</v>
      </c>
      <c r="QYZ207" s="506" t="s">
        <v>1263</v>
      </c>
      <c r="QZA207" s="506" t="s">
        <v>1263</v>
      </c>
      <c r="QZB207" s="506" t="s">
        <v>1263</v>
      </c>
      <c r="QZC207" s="506" t="s">
        <v>1263</v>
      </c>
      <c r="QZD207" s="506" t="s">
        <v>1263</v>
      </c>
      <c r="QZE207" s="506" t="s">
        <v>1263</v>
      </c>
      <c r="QZF207" s="506" t="s">
        <v>1263</v>
      </c>
      <c r="QZG207" s="506" t="s">
        <v>1263</v>
      </c>
      <c r="QZH207" s="506" t="s">
        <v>1263</v>
      </c>
      <c r="QZI207" s="506" t="s">
        <v>1263</v>
      </c>
      <c r="QZJ207" s="506" t="s">
        <v>1263</v>
      </c>
      <c r="QZK207" s="506" t="s">
        <v>1263</v>
      </c>
      <c r="QZL207" s="506" t="s">
        <v>1263</v>
      </c>
      <c r="QZM207" s="506" t="s">
        <v>1263</v>
      </c>
      <c r="QZN207" s="506" t="s">
        <v>1263</v>
      </c>
      <c r="QZO207" s="506" t="s">
        <v>1263</v>
      </c>
      <c r="QZP207" s="506" t="s">
        <v>1263</v>
      </c>
      <c r="QZQ207" s="506" t="s">
        <v>1263</v>
      </c>
      <c r="QZR207" s="506" t="s">
        <v>1263</v>
      </c>
      <c r="QZS207" s="506" t="s">
        <v>1263</v>
      </c>
      <c r="QZT207" s="506" t="s">
        <v>1263</v>
      </c>
      <c r="QZU207" s="506" t="s">
        <v>1263</v>
      </c>
      <c r="QZV207" s="506" t="s">
        <v>1263</v>
      </c>
      <c r="QZW207" s="506" t="s">
        <v>1263</v>
      </c>
      <c r="QZX207" s="506" t="s">
        <v>1263</v>
      </c>
      <c r="QZY207" s="506" t="s">
        <v>1263</v>
      </c>
      <c r="QZZ207" s="506" t="s">
        <v>1263</v>
      </c>
      <c r="RAA207" s="506" t="s">
        <v>1263</v>
      </c>
      <c r="RAB207" s="506" t="s">
        <v>1263</v>
      </c>
      <c r="RAC207" s="506" t="s">
        <v>1263</v>
      </c>
      <c r="RAD207" s="506" t="s">
        <v>1263</v>
      </c>
      <c r="RAE207" s="506" t="s">
        <v>1263</v>
      </c>
      <c r="RAF207" s="506" t="s">
        <v>1263</v>
      </c>
      <c r="RAG207" s="506" t="s">
        <v>1263</v>
      </c>
      <c r="RAH207" s="506" t="s">
        <v>1263</v>
      </c>
      <c r="RAI207" s="506" t="s">
        <v>1263</v>
      </c>
      <c r="RAJ207" s="506" t="s">
        <v>1263</v>
      </c>
      <c r="RAK207" s="506" t="s">
        <v>1263</v>
      </c>
      <c r="RAL207" s="506" t="s">
        <v>1263</v>
      </c>
      <c r="RAM207" s="506" t="s">
        <v>1263</v>
      </c>
      <c r="RAN207" s="506" t="s">
        <v>1263</v>
      </c>
      <c r="RAO207" s="506" t="s">
        <v>1263</v>
      </c>
      <c r="RAP207" s="506" t="s">
        <v>1263</v>
      </c>
      <c r="RAQ207" s="506" t="s">
        <v>1263</v>
      </c>
      <c r="RAR207" s="506" t="s">
        <v>1263</v>
      </c>
      <c r="RAS207" s="506" t="s">
        <v>1263</v>
      </c>
      <c r="RAT207" s="506" t="s">
        <v>1263</v>
      </c>
      <c r="RAU207" s="506" t="s">
        <v>1263</v>
      </c>
      <c r="RAV207" s="506" t="s">
        <v>1263</v>
      </c>
      <c r="RAW207" s="506" t="s">
        <v>1263</v>
      </c>
      <c r="RAX207" s="506" t="s">
        <v>1263</v>
      </c>
      <c r="RAY207" s="506" t="s">
        <v>1263</v>
      </c>
      <c r="RAZ207" s="506" t="s">
        <v>1263</v>
      </c>
      <c r="RBA207" s="506" t="s">
        <v>1263</v>
      </c>
      <c r="RBB207" s="506" t="s">
        <v>1263</v>
      </c>
      <c r="RBC207" s="506" t="s">
        <v>1263</v>
      </c>
      <c r="RBD207" s="506" t="s">
        <v>1263</v>
      </c>
      <c r="RBE207" s="506" t="s">
        <v>1263</v>
      </c>
      <c r="RBF207" s="506" t="s">
        <v>1263</v>
      </c>
      <c r="RBG207" s="506" t="s">
        <v>1263</v>
      </c>
      <c r="RBH207" s="506" t="s">
        <v>1263</v>
      </c>
      <c r="RBI207" s="506" t="s">
        <v>1263</v>
      </c>
      <c r="RBJ207" s="506" t="s">
        <v>1263</v>
      </c>
      <c r="RBK207" s="506" t="s">
        <v>1263</v>
      </c>
      <c r="RBL207" s="506" t="s">
        <v>1263</v>
      </c>
      <c r="RBM207" s="506" t="s">
        <v>1263</v>
      </c>
      <c r="RBN207" s="506" t="s">
        <v>1263</v>
      </c>
      <c r="RBO207" s="506" t="s">
        <v>1263</v>
      </c>
      <c r="RBP207" s="506" t="s">
        <v>1263</v>
      </c>
      <c r="RBQ207" s="506" t="s">
        <v>1263</v>
      </c>
      <c r="RBR207" s="506" t="s">
        <v>1263</v>
      </c>
      <c r="RBS207" s="506" t="s">
        <v>1263</v>
      </c>
      <c r="RBT207" s="506" t="s">
        <v>1263</v>
      </c>
      <c r="RBU207" s="506" t="s">
        <v>1263</v>
      </c>
      <c r="RBV207" s="506" t="s">
        <v>1263</v>
      </c>
      <c r="RBW207" s="506" t="s">
        <v>1263</v>
      </c>
      <c r="RBX207" s="506" t="s">
        <v>1263</v>
      </c>
      <c r="RBY207" s="506" t="s">
        <v>1263</v>
      </c>
      <c r="RBZ207" s="506" t="s">
        <v>1263</v>
      </c>
      <c r="RCA207" s="506" t="s">
        <v>1263</v>
      </c>
      <c r="RCB207" s="506" t="s">
        <v>1263</v>
      </c>
      <c r="RCC207" s="506" t="s">
        <v>1263</v>
      </c>
      <c r="RCD207" s="506" t="s">
        <v>1263</v>
      </c>
      <c r="RCE207" s="506" t="s">
        <v>1263</v>
      </c>
      <c r="RCF207" s="506" t="s">
        <v>1263</v>
      </c>
      <c r="RCG207" s="506" t="s">
        <v>1263</v>
      </c>
      <c r="RCH207" s="506" t="s">
        <v>1263</v>
      </c>
      <c r="RCI207" s="506" t="s">
        <v>1263</v>
      </c>
      <c r="RCJ207" s="506" t="s">
        <v>1263</v>
      </c>
      <c r="RCK207" s="506" t="s">
        <v>1263</v>
      </c>
      <c r="RCL207" s="506" t="s">
        <v>1263</v>
      </c>
      <c r="RCM207" s="506" t="s">
        <v>1263</v>
      </c>
      <c r="RCN207" s="506" t="s">
        <v>1263</v>
      </c>
      <c r="RCO207" s="506" t="s">
        <v>1263</v>
      </c>
      <c r="RCP207" s="506" t="s">
        <v>1263</v>
      </c>
      <c r="RCQ207" s="506" t="s">
        <v>1263</v>
      </c>
      <c r="RCR207" s="506" t="s">
        <v>1263</v>
      </c>
      <c r="RCS207" s="506" t="s">
        <v>1263</v>
      </c>
      <c r="RCT207" s="506" t="s">
        <v>1263</v>
      </c>
      <c r="RCU207" s="506" t="s">
        <v>1263</v>
      </c>
      <c r="RCV207" s="506" t="s">
        <v>1263</v>
      </c>
      <c r="RCW207" s="506" t="s">
        <v>1263</v>
      </c>
      <c r="RCX207" s="506" t="s">
        <v>1263</v>
      </c>
      <c r="RCY207" s="506" t="s">
        <v>1263</v>
      </c>
      <c r="RCZ207" s="506" t="s">
        <v>1263</v>
      </c>
      <c r="RDA207" s="506" t="s">
        <v>1263</v>
      </c>
      <c r="RDB207" s="506" t="s">
        <v>1263</v>
      </c>
      <c r="RDC207" s="506" t="s">
        <v>1263</v>
      </c>
      <c r="RDD207" s="506" t="s">
        <v>1263</v>
      </c>
      <c r="RDE207" s="506" t="s">
        <v>1263</v>
      </c>
      <c r="RDF207" s="506" t="s">
        <v>1263</v>
      </c>
      <c r="RDG207" s="506" t="s">
        <v>1263</v>
      </c>
      <c r="RDH207" s="506" t="s">
        <v>1263</v>
      </c>
      <c r="RDI207" s="506" t="s">
        <v>1263</v>
      </c>
      <c r="RDJ207" s="506" t="s">
        <v>1263</v>
      </c>
      <c r="RDK207" s="506" t="s">
        <v>1263</v>
      </c>
      <c r="RDL207" s="506" t="s">
        <v>1263</v>
      </c>
      <c r="RDM207" s="506" t="s">
        <v>1263</v>
      </c>
      <c r="RDN207" s="506" t="s">
        <v>1263</v>
      </c>
      <c r="RDO207" s="506" t="s">
        <v>1263</v>
      </c>
      <c r="RDP207" s="506" t="s">
        <v>1263</v>
      </c>
      <c r="RDQ207" s="506" t="s">
        <v>1263</v>
      </c>
      <c r="RDR207" s="506" t="s">
        <v>1263</v>
      </c>
      <c r="RDS207" s="506" t="s">
        <v>1263</v>
      </c>
      <c r="RDT207" s="506" t="s">
        <v>1263</v>
      </c>
      <c r="RDU207" s="506" t="s">
        <v>1263</v>
      </c>
      <c r="RDV207" s="506" t="s">
        <v>1263</v>
      </c>
      <c r="RDW207" s="506" t="s">
        <v>1263</v>
      </c>
      <c r="RDX207" s="506" t="s">
        <v>1263</v>
      </c>
      <c r="RDY207" s="506" t="s">
        <v>1263</v>
      </c>
      <c r="RDZ207" s="506" t="s">
        <v>1263</v>
      </c>
      <c r="REA207" s="506" t="s">
        <v>1263</v>
      </c>
      <c r="REB207" s="506" t="s">
        <v>1263</v>
      </c>
      <c r="REC207" s="506" t="s">
        <v>1263</v>
      </c>
      <c r="RED207" s="506" t="s">
        <v>1263</v>
      </c>
      <c r="REE207" s="506" t="s">
        <v>1263</v>
      </c>
      <c r="REF207" s="506" t="s">
        <v>1263</v>
      </c>
      <c r="REG207" s="506" t="s">
        <v>1263</v>
      </c>
      <c r="REH207" s="506" t="s">
        <v>1263</v>
      </c>
      <c r="REI207" s="506" t="s">
        <v>1263</v>
      </c>
      <c r="REJ207" s="506" t="s">
        <v>1263</v>
      </c>
      <c r="REK207" s="506" t="s">
        <v>1263</v>
      </c>
      <c r="REL207" s="506" t="s">
        <v>1263</v>
      </c>
      <c r="REM207" s="506" t="s">
        <v>1263</v>
      </c>
      <c r="REN207" s="506" t="s">
        <v>1263</v>
      </c>
      <c r="REO207" s="506" t="s">
        <v>1263</v>
      </c>
      <c r="REP207" s="506" t="s">
        <v>1263</v>
      </c>
      <c r="REQ207" s="506" t="s">
        <v>1263</v>
      </c>
      <c r="RER207" s="506" t="s">
        <v>1263</v>
      </c>
      <c r="RES207" s="506" t="s">
        <v>1263</v>
      </c>
      <c r="RET207" s="506" t="s">
        <v>1263</v>
      </c>
      <c r="REU207" s="506" t="s">
        <v>1263</v>
      </c>
      <c r="REV207" s="506" t="s">
        <v>1263</v>
      </c>
      <c r="REW207" s="506" t="s">
        <v>1263</v>
      </c>
      <c r="REX207" s="506" t="s">
        <v>1263</v>
      </c>
      <c r="REY207" s="506" t="s">
        <v>1263</v>
      </c>
      <c r="REZ207" s="506" t="s">
        <v>1263</v>
      </c>
      <c r="RFA207" s="506" t="s">
        <v>1263</v>
      </c>
      <c r="RFB207" s="506" t="s">
        <v>1263</v>
      </c>
      <c r="RFC207" s="506" t="s">
        <v>1263</v>
      </c>
      <c r="RFD207" s="506" t="s">
        <v>1263</v>
      </c>
      <c r="RFE207" s="506" t="s">
        <v>1263</v>
      </c>
      <c r="RFF207" s="506" t="s">
        <v>1263</v>
      </c>
      <c r="RFG207" s="506" t="s">
        <v>1263</v>
      </c>
      <c r="RFH207" s="506" t="s">
        <v>1263</v>
      </c>
      <c r="RFI207" s="506" t="s">
        <v>1263</v>
      </c>
      <c r="RFJ207" s="506" t="s">
        <v>1263</v>
      </c>
      <c r="RFK207" s="506" t="s">
        <v>1263</v>
      </c>
      <c r="RFL207" s="506" t="s">
        <v>1263</v>
      </c>
      <c r="RFM207" s="506" t="s">
        <v>1263</v>
      </c>
      <c r="RFN207" s="506" t="s">
        <v>1263</v>
      </c>
      <c r="RFO207" s="506" t="s">
        <v>1263</v>
      </c>
      <c r="RFP207" s="506" t="s">
        <v>1263</v>
      </c>
      <c r="RFQ207" s="506" t="s">
        <v>1263</v>
      </c>
      <c r="RFR207" s="506" t="s">
        <v>1263</v>
      </c>
      <c r="RFS207" s="506" t="s">
        <v>1263</v>
      </c>
      <c r="RFT207" s="506" t="s">
        <v>1263</v>
      </c>
      <c r="RFU207" s="506" t="s">
        <v>1263</v>
      </c>
      <c r="RFV207" s="506" t="s">
        <v>1263</v>
      </c>
      <c r="RFW207" s="506" t="s">
        <v>1263</v>
      </c>
      <c r="RFX207" s="506" t="s">
        <v>1263</v>
      </c>
      <c r="RFY207" s="506" t="s">
        <v>1263</v>
      </c>
      <c r="RFZ207" s="506" t="s">
        <v>1263</v>
      </c>
      <c r="RGA207" s="506" t="s">
        <v>1263</v>
      </c>
      <c r="RGB207" s="506" t="s">
        <v>1263</v>
      </c>
      <c r="RGC207" s="506" t="s">
        <v>1263</v>
      </c>
      <c r="RGD207" s="506" t="s">
        <v>1263</v>
      </c>
      <c r="RGE207" s="506" t="s">
        <v>1263</v>
      </c>
      <c r="RGF207" s="506" t="s">
        <v>1263</v>
      </c>
      <c r="RGG207" s="506" t="s">
        <v>1263</v>
      </c>
      <c r="RGH207" s="506" t="s">
        <v>1263</v>
      </c>
      <c r="RGI207" s="506" t="s">
        <v>1263</v>
      </c>
      <c r="RGJ207" s="506" t="s">
        <v>1263</v>
      </c>
      <c r="RGK207" s="506" t="s">
        <v>1263</v>
      </c>
      <c r="RGL207" s="506" t="s">
        <v>1263</v>
      </c>
      <c r="RGM207" s="506" t="s">
        <v>1263</v>
      </c>
      <c r="RGN207" s="506" t="s">
        <v>1263</v>
      </c>
      <c r="RGO207" s="506" t="s">
        <v>1263</v>
      </c>
      <c r="RGP207" s="506" t="s">
        <v>1263</v>
      </c>
      <c r="RGQ207" s="506" t="s">
        <v>1263</v>
      </c>
      <c r="RGR207" s="506" t="s">
        <v>1263</v>
      </c>
      <c r="RGS207" s="506" t="s">
        <v>1263</v>
      </c>
      <c r="RGT207" s="506" t="s">
        <v>1263</v>
      </c>
      <c r="RGU207" s="506" t="s">
        <v>1263</v>
      </c>
      <c r="RGV207" s="506" t="s">
        <v>1263</v>
      </c>
      <c r="RGW207" s="506" t="s">
        <v>1263</v>
      </c>
      <c r="RGX207" s="506" t="s">
        <v>1263</v>
      </c>
      <c r="RGY207" s="506" t="s">
        <v>1263</v>
      </c>
      <c r="RGZ207" s="506" t="s">
        <v>1263</v>
      </c>
      <c r="RHA207" s="506" t="s">
        <v>1263</v>
      </c>
      <c r="RHB207" s="506" t="s">
        <v>1263</v>
      </c>
      <c r="RHC207" s="506" t="s">
        <v>1263</v>
      </c>
      <c r="RHD207" s="506" t="s">
        <v>1263</v>
      </c>
      <c r="RHE207" s="506" t="s">
        <v>1263</v>
      </c>
      <c r="RHF207" s="506" t="s">
        <v>1263</v>
      </c>
      <c r="RHG207" s="506" t="s">
        <v>1263</v>
      </c>
      <c r="RHH207" s="506" t="s">
        <v>1263</v>
      </c>
      <c r="RHI207" s="506" t="s">
        <v>1263</v>
      </c>
      <c r="RHJ207" s="506" t="s">
        <v>1263</v>
      </c>
      <c r="RHK207" s="506" t="s">
        <v>1263</v>
      </c>
      <c r="RHL207" s="506" t="s">
        <v>1263</v>
      </c>
      <c r="RHM207" s="506" t="s">
        <v>1263</v>
      </c>
      <c r="RHN207" s="506" t="s">
        <v>1263</v>
      </c>
      <c r="RHO207" s="506" t="s">
        <v>1263</v>
      </c>
      <c r="RHP207" s="506" t="s">
        <v>1263</v>
      </c>
      <c r="RHQ207" s="506" t="s">
        <v>1263</v>
      </c>
      <c r="RHR207" s="506" t="s">
        <v>1263</v>
      </c>
      <c r="RHS207" s="506" t="s">
        <v>1263</v>
      </c>
      <c r="RHT207" s="506" t="s">
        <v>1263</v>
      </c>
      <c r="RHU207" s="506" t="s">
        <v>1263</v>
      </c>
      <c r="RHV207" s="506" t="s">
        <v>1263</v>
      </c>
      <c r="RHW207" s="506" t="s">
        <v>1263</v>
      </c>
      <c r="RHX207" s="506" t="s">
        <v>1263</v>
      </c>
      <c r="RHY207" s="506" t="s">
        <v>1263</v>
      </c>
      <c r="RHZ207" s="506" t="s">
        <v>1263</v>
      </c>
      <c r="RIA207" s="506" t="s">
        <v>1263</v>
      </c>
      <c r="RIB207" s="506" t="s">
        <v>1263</v>
      </c>
      <c r="RIC207" s="506" t="s">
        <v>1263</v>
      </c>
      <c r="RID207" s="506" t="s">
        <v>1263</v>
      </c>
      <c r="RIE207" s="506" t="s">
        <v>1263</v>
      </c>
      <c r="RIF207" s="506" t="s">
        <v>1263</v>
      </c>
      <c r="RIG207" s="506" t="s">
        <v>1263</v>
      </c>
      <c r="RIH207" s="506" t="s">
        <v>1263</v>
      </c>
      <c r="RII207" s="506" t="s">
        <v>1263</v>
      </c>
      <c r="RIJ207" s="506" t="s">
        <v>1263</v>
      </c>
      <c r="RIK207" s="506" t="s">
        <v>1263</v>
      </c>
      <c r="RIL207" s="506" t="s">
        <v>1263</v>
      </c>
      <c r="RIM207" s="506" t="s">
        <v>1263</v>
      </c>
      <c r="RIN207" s="506" t="s">
        <v>1263</v>
      </c>
      <c r="RIO207" s="506" t="s">
        <v>1263</v>
      </c>
      <c r="RIP207" s="506" t="s">
        <v>1263</v>
      </c>
      <c r="RIQ207" s="506" t="s">
        <v>1263</v>
      </c>
      <c r="RIR207" s="506" t="s">
        <v>1263</v>
      </c>
      <c r="RIS207" s="506" t="s">
        <v>1263</v>
      </c>
      <c r="RIT207" s="506" t="s">
        <v>1263</v>
      </c>
      <c r="RIU207" s="506" t="s">
        <v>1263</v>
      </c>
      <c r="RIV207" s="506" t="s">
        <v>1263</v>
      </c>
      <c r="RIW207" s="506" t="s">
        <v>1263</v>
      </c>
      <c r="RIX207" s="506" t="s">
        <v>1263</v>
      </c>
      <c r="RIY207" s="506" t="s">
        <v>1263</v>
      </c>
      <c r="RIZ207" s="506" t="s">
        <v>1263</v>
      </c>
      <c r="RJA207" s="506" t="s">
        <v>1263</v>
      </c>
      <c r="RJB207" s="506" t="s">
        <v>1263</v>
      </c>
      <c r="RJC207" s="506" t="s">
        <v>1263</v>
      </c>
      <c r="RJD207" s="506" t="s">
        <v>1263</v>
      </c>
      <c r="RJE207" s="506" t="s">
        <v>1263</v>
      </c>
      <c r="RJF207" s="506" t="s">
        <v>1263</v>
      </c>
      <c r="RJG207" s="506" t="s">
        <v>1263</v>
      </c>
      <c r="RJH207" s="506" t="s">
        <v>1263</v>
      </c>
      <c r="RJI207" s="506" t="s">
        <v>1263</v>
      </c>
      <c r="RJJ207" s="506" t="s">
        <v>1263</v>
      </c>
      <c r="RJK207" s="506" t="s">
        <v>1263</v>
      </c>
      <c r="RJL207" s="506" t="s">
        <v>1263</v>
      </c>
      <c r="RJM207" s="506" t="s">
        <v>1263</v>
      </c>
      <c r="RJN207" s="506" t="s">
        <v>1263</v>
      </c>
      <c r="RJO207" s="506" t="s">
        <v>1263</v>
      </c>
      <c r="RJP207" s="506" t="s">
        <v>1263</v>
      </c>
      <c r="RJQ207" s="506" t="s">
        <v>1263</v>
      </c>
      <c r="RJR207" s="506" t="s">
        <v>1263</v>
      </c>
      <c r="RJS207" s="506" t="s">
        <v>1263</v>
      </c>
      <c r="RJT207" s="506" t="s">
        <v>1263</v>
      </c>
      <c r="RJU207" s="506" t="s">
        <v>1263</v>
      </c>
      <c r="RJV207" s="506" t="s">
        <v>1263</v>
      </c>
      <c r="RJW207" s="506" t="s">
        <v>1263</v>
      </c>
      <c r="RJX207" s="506" t="s">
        <v>1263</v>
      </c>
      <c r="RJY207" s="506" t="s">
        <v>1263</v>
      </c>
      <c r="RJZ207" s="506" t="s">
        <v>1263</v>
      </c>
      <c r="RKA207" s="506" t="s">
        <v>1263</v>
      </c>
      <c r="RKB207" s="506" t="s">
        <v>1263</v>
      </c>
      <c r="RKC207" s="506" t="s">
        <v>1263</v>
      </c>
      <c r="RKD207" s="506" t="s">
        <v>1263</v>
      </c>
      <c r="RKE207" s="506" t="s">
        <v>1263</v>
      </c>
      <c r="RKF207" s="506" t="s">
        <v>1263</v>
      </c>
      <c r="RKG207" s="506" t="s">
        <v>1263</v>
      </c>
      <c r="RKH207" s="506" t="s">
        <v>1263</v>
      </c>
      <c r="RKI207" s="506" t="s">
        <v>1263</v>
      </c>
      <c r="RKJ207" s="506" t="s">
        <v>1263</v>
      </c>
      <c r="RKK207" s="506" t="s">
        <v>1263</v>
      </c>
      <c r="RKL207" s="506" t="s">
        <v>1263</v>
      </c>
      <c r="RKM207" s="506" t="s">
        <v>1263</v>
      </c>
      <c r="RKN207" s="506" t="s">
        <v>1263</v>
      </c>
      <c r="RKO207" s="506" t="s">
        <v>1263</v>
      </c>
      <c r="RKP207" s="506" t="s">
        <v>1263</v>
      </c>
      <c r="RKQ207" s="506" t="s">
        <v>1263</v>
      </c>
      <c r="RKR207" s="506" t="s">
        <v>1263</v>
      </c>
      <c r="RKS207" s="506" t="s">
        <v>1263</v>
      </c>
      <c r="RKT207" s="506" t="s">
        <v>1263</v>
      </c>
      <c r="RKU207" s="506" t="s">
        <v>1263</v>
      </c>
      <c r="RKV207" s="506" t="s">
        <v>1263</v>
      </c>
      <c r="RKW207" s="506" t="s">
        <v>1263</v>
      </c>
      <c r="RKX207" s="506" t="s">
        <v>1263</v>
      </c>
      <c r="RKY207" s="506" t="s">
        <v>1263</v>
      </c>
      <c r="RKZ207" s="506" t="s">
        <v>1263</v>
      </c>
      <c r="RLA207" s="506" t="s">
        <v>1263</v>
      </c>
      <c r="RLB207" s="506" t="s">
        <v>1263</v>
      </c>
      <c r="RLC207" s="506" t="s">
        <v>1263</v>
      </c>
      <c r="RLD207" s="506" t="s">
        <v>1263</v>
      </c>
      <c r="RLE207" s="506" t="s">
        <v>1263</v>
      </c>
      <c r="RLF207" s="506" t="s">
        <v>1263</v>
      </c>
      <c r="RLG207" s="506" t="s">
        <v>1263</v>
      </c>
      <c r="RLH207" s="506" t="s">
        <v>1263</v>
      </c>
      <c r="RLI207" s="506" t="s">
        <v>1263</v>
      </c>
      <c r="RLJ207" s="506" t="s">
        <v>1263</v>
      </c>
      <c r="RLK207" s="506" t="s">
        <v>1263</v>
      </c>
      <c r="RLL207" s="506" t="s">
        <v>1263</v>
      </c>
      <c r="RLM207" s="506" t="s">
        <v>1263</v>
      </c>
      <c r="RLN207" s="506" t="s">
        <v>1263</v>
      </c>
      <c r="RLO207" s="506" t="s">
        <v>1263</v>
      </c>
      <c r="RLP207" s="506" t="s">
        <v>1263</v>
      </c>
      <c r="RLQ207" s="506" t="s">
        <v>1263</v>
      </c>
      <c r="RLR207" s="506" t="s">
        <v>1263</v>
      </c>
      <c r="RLS207" s="506" t="s">
        <v>1263</v>
      </c>
      <c r="RLT207" s="506" t="s">
        <v>1263</v>
      </c>
      <c r="RLU207" s="506" t="s">
        <v>1263</v>
      </c>
      <c r="RLV207" s="506" t="s">
        <v>1263</v>
      </c>
      <c r="RLW207" s="506" t="s">
        <v>1263</v>
      </c>
      <c r="RLX207" s="506" t="s">
        <v>1263</v>
      </c>
      <c r="RLY207" s="506" t="s">
        <v>1263</v>
      </c>
      <c r="RLZ207" s="506" t="s">
        <v>1263</v>
      </c>
      <c r="RMA207" s="506" t="s">
        <v>1263</v>
      </c>
      <c r="RMB207" s="506" t="s">
        <v>1263</v>
      </c>
      <c r="RMC207" s="506" t="s">
        <v>1263</v>
      </c>
      <c r="RMD207" s="506" t="s">
        <v>1263</v>
      </c>
      <c r="RME207" s="506" t="s">
        <v>1263</v>
      </c>
      <c r="RMF207" s="506" t="s">
        <v>1263</v>
      </c>
      <c r="RMG207" s="506" t="s">
        <v>1263</v>
      </c>
      <c r="RMH207" s="506" t="s">
        <v>1263</v>
      </c>
      <c r="RMI207" s="506" t="s">
        <v>1263</v>
      </c>
      <c r="RMJ207" s="506" t="s">
        <v>1263</v>
      </c>
      <c r="RMK207" s="506" t="s">
        <v>1263</v>
      </c>
      <c r="RML207" s="506" t="s">
        <v>1263</v>
      </c>
      <c r="RMM207" s="506" t="s">
        <v>1263</v>
      </c>
      <c r="RMN207" s="506" t="s">
        <v>1263</v>
      </c>
      <c r="RMO207" s="506" t="s">
        <v>1263</v>
      </c>
      <c r="RMP207" s="506" t="s">
        <v>1263</v>
      </c>
      <c r="RMQ207" s="506" t="s">
        <v>1263</v>
      </c>
      <c r="RMR207" s="506" t="s">
        <v>1263</v>
      </c>
      <c r="RMS207" s="506" t="s">
        <v>1263</v>
      </c>
      <c r="RMT207" s="506" t="s">
        <v>1263</v>
      </c>
      <c r="RMU207" s="506" t="s">
        <v>1263</v>
      </c>
      <c r="RMV207" s="506" t="s">
        <v>1263</v>
      </c>
      <c r="RMW207" s="506" t="s">
        <v>1263</v>
      </c>
      <c r="RMX207" s="506" t="s">
        <v>1263</v>
      </c>
      <c r="RMY207" s="506" t="s">
        <v>1263</v>
      </c>
      <c r="RMZ207" s="506" t="s">
        <v>1263</v>
      </c>
      <c r="RNA207" s="506" t="s">
        <v>1263</v>
      </c>
      <c r="RNB207" s="506" t="s">
        <v>1263</v>
      </c>
      <c r="RNC207" s="506" t="s">
        <v>1263</v>
      </c>
      <c r="RND207" s="506" t="s">
        <v>1263</v>
      </c>
      <c r="RNE207" s="506" t="s">
        <v>1263</v>
      </c>
      <c r="RNF207" s="506" t="s">
        <v>1263</v>
      </c>
      <c r="RNG207" s="506" t="s">
        <v>1263</v>
      </c>
      <c r="RNH207" s="506" t="s">
        <v>1263</v>
      </c>
      <c r="RNI207" s="506" t="s">
        <v>1263</v>
      </c>
      <c r="RNJ207" s="506" t="s">
        <v>1263</v>
      </c>
      <c r="RNK207" s="506" t="s">
        <v>1263</v>
      </c>
      <c r="RNL207" s="506" t="s">
        <v>1263</v>
      </c>
      <c r="RNM207" s="506" t="s">
        <v>1263</v>
      </c>
      <c r="RNN207" s="506" t="s">
        <v>1263</v>
      </c>
      <c r="RNO207" s="506" t="s">
        <v>1263</v>
      </c>
      <c r="RNP207" s="506" t="s">
        <v>1263</v>
      </c>
      <c r="RNQ207" s="506" t="s">
        <v>1263</v>
      </c>
      <c r="RNR207" s="506" t="s">
        <v>1263</v>
      </c>
      <c r="RNS207" s="506" t="s">
        <v>1263</v>
      </c>
      <c r="RNT207" s="506" t="s">
        <v>1263</v>
      </c>
      <c r="RNU207" s="506" t="s">
        <v>1263</v>
      </c>
      <c r="RNV207" s="506" t="s">
        <v>1263</v>
      </c>
      <c r="RNW207" s="506" t="s">
        <v>1263</v>
      </c>
      <c r="RNX207" s="506" t="s">
        <v>1263</v>
      </c>
      <c r="RNY207" s="506" t="s">
        <v>1263</v>
      </c>
      <c r="RNZ207" s="506" t="s">
        <v>1263</v>
      </c>
      <c r="ROA207" s="506" t="s">
        <v>1263</v>
      </c>
      <c r="ROB207" s="506" t="s">
        <v>1263</v>
      </c>
      <c r="ROC207" s="506" t="s">
        <v>1263</v>
      </c>
      <c r="ROD207" s="506" t="s">
        <v>1263</v>
      </c>
      <c r="ROE207" s="506" t="s">
        <v>1263</v>
      </c>
      <c r="ROF207" s="506" t="s">
        <v>1263</v>
      </c>
      <c r="ROG207" s="506" t="s">
        <v>1263</v>
      </c>
      <c r="ROH207" s="506" t="s">
        <v>1263</v>
      </c>
      <c r="ROI207" s="506" t="s">
        <v>1263</v>
      </c>
      <c r="ROJ207" s="506" t="s">
        <v>1263</v>
      </c>
      <c r="ROK207" s="506" t="s">
        <v>1263</v>
      </c>
      <c r="ROL207" s="506" t="s">
        <v>1263</v>
      </c>
      <c r="ROM207" s="506" t="s">
        <v>1263</v>
      </c>
      <c r="RON207" s="506" t="s">
        <v>1263</v>
      </c>
      <c r="ROO207" s="506" t="s">
        <v>1263</v>
      </c>
      <c r="ROP207" s="506" t="s">
        <v>1263</v>
      </c>
      <c r="ROQ207" s="506" t="s">
        <v>1263</v>
      </c>
      <c r="ROR207" s="506" t="s">
        <v>1263</v>
      </c>
      <c r="ROS207" s="506" t="s">
        <v>1263</v>
      </c>
      <c r="ROT207" s="506" t="s">
        <v>1263</v>
      </c>
      <c r="ROU207" s="506" t="s">
        <v>1263</v>
      </c>
      <c r="ROV207" s="506" t="s">
        <v>1263</v>
      </c>
      <c r="ROW207" s="506" t="s">
        <v>1263</v>
      </c>
      <c r="ROX207" s="506" t="s">
        <v>1263</v>
      </c>
      <c r="ROY207" s="506" t="s">
        <v>1263</v>
      </c>
      <c r="ROZ207" s="506" t="s">
        <v>1263</v>
      </c>
      <c r="RPA207" s="506" t="s">
        <v>1263</v>
      </c>
      <c r="RPB207" s="506" t="s">
        <v>1263</v>
      </c>
      <c r="RPC207" s="506" t="s">
        <v>1263</v>
      </c>
      <c r="RPD207" s="506" t="s">
        <v>1263</v>
      </c>
      <c r="RPE207" s="506" t="s">
        <v>1263</v>
      </c>
      <c r="RPF207" s="506" t="s">
        <v>1263</v>
      </c>
      <c r="RPG207" s="506" t="s">
        <v>1263</v>
      </c>
      <c r="RPH207" s="506" t="s">
        <v>1263</v>
      </c>
      <c r="RPI207" s="506" t="s">
        <v>1263</v>
      </c>
      <c r="RPJ207" s="506" t="s">
        <v>1263</v>
      </c>
      <c r="RPK207" s="506" t="s">
        <v>1263</v>
      </c>
      <c r="RPL207" s="506" t="s">
        <v>1263</v>
      </c>
      <c r="RPM207" s="506" t="s">
        <v>1263</v>
      </c>
      <c r="RPN207" s="506" t="s">
        <v>1263</v>
      </c>
      <c r="RPO207" s="506" t="s">
        <v>1263</v>
      </c>
      <c r="RPP207" s="506" t="s">
        <v>1263</v>
      </c>
      <c r="RPQ207" s="506" t="s">
        <v>1263</v>
      </c>
      <c r="RPR207" s="506" t="s">
        <v>1263</v>
      </c>
      <c r="RPS207" s="506" t="s">
        <v>1263</v>
      </c>
      <c r="RPT207" s="506" t="s">
        <v>1263</v>
      </c>
      <c r="RPU207" s="506" t="s">
        <v>1263</v>
      </c>
      <c r="RPV207" s="506" t="s">
        <v>1263</v>
      </c>
      <c r="RPW207" s="506" t="s">
        <v>1263</v>
      </c>
      <c r="RPX207" s="506" t="s">
        <v>1263</v>
      </c>
      <c r="RPY207" s="506" t="s">
        <v>1263</v>
      </c>
      <c r="RPZ207" s="506" t="s">
        <v>1263</v>
      </c>
      <c r="RQA207" s="506" t="s">
        <v>1263</v>
      </c>
      <c r="RQB207" s="506" t="s">
        <v>1263</v>
      </c>
      <c r="RQC207" s="506" t="s">
        <v>1263</v>
      </c>
      <c r="RQD207" s="506" t="s">
        <v>1263</v>
      </c>
      <c r="RQE207" s="506" t="s">
        <v>1263</v>
      </c>
      <c r="RQF207" s="506" t="s">
        <v>1263</v>
      </c>
      <c r="RQG207" s="506" t="s">
        <v>1263</v>
      </c>
      <c r="RQH207" s="506" t="s">
        <v>1263</v>
      </c>
      <c r="RQI207" s="506" t="s">
        <v>1263</v>
      </c>
      <c r="RQJ207" s="506" t="s">
        <v>1263</v>
      </c>
      <c r="RQK207" s="506" t="s">
        <v>1263</v>
      </c>
      <c r="RQL207" s="506" t="s">
        <v>1263</v>
      </c>
      <c r="RQM207" s="506" t="s">
        <v>1263</v>
      </c>
      <c r="RQN207" s="506" t="s">
        <v>1263</v>
      </c>
      <c r="RQO207" s="506" t="s">
        <v>1263</v>
      </c>
      <c r="RQP207" s="506" t="s">
        <v>1263</v>
      </c>
      <c r="RQQ207" s="506" t="s">
        <v>1263</v>
      </c>
      <c r="RQR207" s="506" t="s">
        <v>1263</v>
      </c>
      <c r="RQS207" s="506" t="s">
        <v>1263</v>
      </c>
      <c r="RQT207" s="506" t="s">
        <v>1263</v>
      </c>
      <c r="RQU207" s="506" t="s">
        <v>1263</v>
      </c>
      <c r="RQV207" s="506" t="s">
        <v>1263</v>
      </c>
      <c r="RQW207" s="506" t="s">
        <v>1263</v>
      </c>
      <c r="RQX207" s="506" t="s">
        <v>1263</v>
      </c>
      <c r="RQY207" s="506" t="s">
        <v>1263</v>
      </c>
      <c r="RQZ207" s="506" t="s">
        <v>1263</v>
      </c>
      <c r="RRA207" s="506" t="s">
        <v>1263</v>
      </c>
      <c r="RRB207" s="506" t="s">
        <v>1263</v>
      </c>
      <c r="RRC207" s="506" t="s">
        <v>1263</v>
      </c>
      <c r="RRD207" s="506" t="s">
        <v>1263</v>
      </c>
      <c r="RRE207" s="506" t="s">
        <v>1263</v>
      </c>
      <c r="RRF207" s="506" t="s">
        <v>1263</v>
      </c>
      <c r="RRG207" s="506" t="s">
        <v>1263</v>
      </c>
      <c r="RRH207" s="506" t="s">
        <v>1263</v>
      </c>
      <c r="RRI207" s="506" t="s">
        <v>1263</v>
      </c>
      <c r="RRJ207" s="506" t="s">
        <v>1263</v>
      </c>
      <c r="RRK207" s="506" t="s">
        <v>1263</v>
      </c>
      <c r="RRL207" s="506" t="s">
        <v>1263</v>
      </c>
      <c r="RRM207" s="506" t="s">
        <v>1263</v>
      </c>
      <c r="RRN207" s="506" t="s">
        <v>1263</v>
      </c>
      <c r="RRO207" s="506" t="s">
        <v>1263</v>
      </c>
      <c r="RRP207" s="506" t="s">
        <v>1263</v>
      </c>
      <c r="RRQ207" s="506" t="s">
        <v>1263</v>
      </c>
      <c r="RRR207" s="506" t="s">
        <v>1263</v>
      </c>
      <c r="RRS207" s="506" t="s">
        <v>1263</v>
      </c>
      <c r="RRT207" s="506" t="s">
        <v>1263</v>
      </c>
      <c r="RRU207" s="506" t="s">
        <v>1263</v>
      </c>
      <c r="RRV207" s="506" t="s">
        <v>1263</v>
      </c>
      <c r="RRW207" s="506" t="s">
        <v>1263</v>
      </c>
      <c r="RRX207" s="506" t="s">
        <v>1263</v>
      </c>
      <c r="RRY207" s="506" t="s">
        <v>1263</v>
      </c>
      <c r="RRZ207" s="506" t="s">
        <v>1263</v>
      </c>
      <c r="RSA207" s="506" t="s">
        <v>1263</v>
      </c>
      <c r="RSB207" s="506" t="s">
        <v>1263</v>
      </c>
      <c r="RSC207" s="506" t="s">
        <v>1263</v>
      </c>
      <c r="RSD207" s="506" t="s">
        <v>1263</v>
      </c>
      <c r="RSE207" s="506" t="s">
        <v>1263</v>
      </c>
      <c r="RSF207" s="506" t="s">
        <v>1263</v>
      </c>
      <c r="RSG207" s="506" t="s">
        <v>1263</v>
      </c>
      <c r="RSH207" s="506" t="s">
        <v>1263</v>
      </c>
      <c r="RSI207" s="506" t="s">
        <v>1263</v>
      </c>
      <c r="RSJ207" s="506" t="s">
        <v>1263</v>
      </c>
      <c r="RSK207" s="506" t="s">
        <v>1263</v>
      </c>
      <c r="RSL207" s="506" t="s">
        <v>1263</v>
      </c>
      <c r="RSM207" s="506" t="s">
        <v>1263</v>
      </c>
      <c r="RSN207" s="506" t="s">
        <v>1263</v>
      </c>
      <c r="RSO207" s="506" t="s">
        <v>1263</v>
      </c>
      <c r="RSP207" s="506" t="s">
        <v>1263</v>
      </c>
      <c r="RSQ207" s="506" t="s">
        <v>1263</v>
      </c>
      <c r="RSR207" s="506" t="s">
        <v>1263</v>
      </c>
      <c r="RSS207" s="506" t="s">
        <v>1263</v>
      </c>
      <c r="RST207" s="506" t="s">
        <v>1263</v>
      </c>
      <c r="RSU207" s="506" t="s">
        <v>1263</v>
      </c>
      <c r="RSV207" s="506" t="s">
        <v>1263</v>
      </c>
      <c r="RSW207" s="506" t="s">
        <v>1263</v>
      </c>
      <c r="RSX207" s="506" t="s">
        <v>1263</v>
      </c>
      <c r="RSY207" s="506" t="s">
        <v>1263</v>
      </c>
      <c r="RSZ207" s="506" t="s">
        <v>1263</v>
      </c>
      <c r="RTA207" s="506" t="s">
        <v>1263</v>
      </c>
      <c r="RTB207" s="506" t="s">
        <v>1263</v>
      </c>
      <c r="RTC207" s="506" t="s">
        <v>1263</v>
      </c>
      <c r="RTD207" s="506" t="s">
        <v>1263</v>
      </c>
      <c r="RTE207" s="506" t="s">
        <v>1263</v>
      </c>
      <c r="RTF207" s="506" t="s">
        <v>1263</v>
      </c>
      <c r="RTG207" s="506" t="s">
        <v>1263</v>
      </c>
      <c r="RTH207" s="506" t="s">
        <v>1263</v>
      </c>
      <c r="RTI207" s="506" t="s">
        <v>1263</v>
      </c>
      <c r="RTJ207" s="506" t="s">
        <v>1263</v>
      </c>
      <c r="RTK207" s="506" t="s">
        <v>1263</v>
      </c>
      <c r="RTL207" s="506" t="s">
        <v>1263</v>
      </c>
      <c r="RTM207" s="506" t="s">
        <v>1263</v>
      </c>
      <c r="RTN207" s="506" t="s">
        <v>1263</v>
      </c>
      <c r="RTO207" s="506" t="s">
        <v>1263</v>
      </c>
      <c r="RTP207" s="506" t="s">
        <v>1263</v>
      </c>
      <c r="RTQ207" s="506" t="s">
        <v>1263</v>
      </c>
      <c r="RTR207" s="506" t="s">
        <v>1263</v>
      </c>
      <c r="RTS207" s="506" t="s">
        <v>1263</v>
      </c>
      <c r="RTT207" s="506" t="s">
        <v>1263</v>
      </c>
      <c r="RTU207" s="506" t="s">
        <v>1263</v>
      </c>
      <c r="RTV207" s="506" t="s">
        <v>1263</v>
      </c>
      <c r="RTW207" s="506" t="s">
        <v>1263</v>
      </c>
      <c r="RTX207" s="506" t="s">
        <v>1263</v>
      </c>
      <c r="RTY207" s="506" t="s">
        <v>1263</v>
      </c>
      <c r="RTZ207" s="506" t="s">
        <v>1263</v>
      </c>
      <c r="RUA207" s="506" t="s">
        <v>1263</v>
      </c>
      <c r="RUB207" s="506" t="s">
        <v>1263</v>
      </c>
      <c r="RUC207" s="506" t="s">
        <v>1263</v>
      </c>
      <c r="RUD207" s="506" t="s">
        <v>1263</v>
      </c>
      <c r="RUE207" s="506" t="s">
        <v>1263</v>
      </c>
      <c r="RUF207" s="506" t="s">
        <v>1263</v>
      </c>
      <c r="RUG207" s="506" t="s">
        <v>1263</v>
      </c>
      <c r="RUH207" s="506" t="s">
        <v>1263</v>
      </c>
      <c r="RUI207" s="506" t="s">
        <v>1263</v>
      </c>
      <c r="RUJ207" s="506" t="s">
        <v>1263</v>
      </c>
      <c r="RUK207" s="506" t="s">
        <v>1263</v>
      </c>
      <c r="RUL207" s="506" t="s">
        <v>1263</v>
      </c>
      <c r="RUM207" s="506" t="s">
        <v>1263</v>
      </c>
      <c r="RUN207" s="506" t="s">
        <v>1263</v>
      </c>
      <c r="RUO207" s="506" t="s">
        <v>1263</v>
      </c>
      <c r="RUP207" s="506" t="s">
        <v>1263</v>
      </c>
      <c r="RUQ207" s="506" t="s">
        <v>1263</v>
      </c>
      <c r="RUR207" s="506" t="s">
        <v>1263</v>
      </c>
      <c r="RUS207" s="506" t="s">
        <v>1263</v>
      </c>
      <c r="RUT207" s="506" t="s">
        <v>1263</v>
      </c>
      <c r="RUU207" s="506" t="s">
        <v>1263</v>
      </c>
      <c r="RUV207" s="506" t="s">
        <v>1263</v>
      </c>
      <c r="RUW207" s="506" t="s">
        <v>1263</v>
      </c>
      <c r="RUX207" s="506" t="s">
        <v>1263</v>
      </c>
      <c r="RUY207" s="506" t="s">
        <v>1263</v>
      </c>
      <c r="RUZ207" s="506" t="s">
        <v>1263</v>
      </c>
      <c r="RVA207" s="506" t="s">
        <v>1263</v>
      </c>
      <c r="RVB207" s="506" t="s">
        <v>1263</v>
      </c>
      <c r="RVC207" s="506" t="s">
        <v>1263</v>
      </c>
      <c r="RVD207" s="506" t="s">
        <v>1263</v>
      </c>
      <c r="RVE207" s="506" t="s">
        <v>1263</v>
      </c>
      <c r="RVF207" s="506" t="s">
        <v>1263</v>
      </c>
      <c r="RVG207" s="506" t="s">
        <v>1263</v>
      </c>
      <c r="RVH207" s="506" t="s">
        <v>1263</v>
      </c>
      <c r="RVI207" s="506" t="s">
        <v>1263</v>
      </c>
      <c r="RVJ207" s="506" t="s">
        <v>1263</v>
      </c>
      <c r="RVK207" s="506" t="s">
        <v>1263</v>
      </c>
      <c r="RVL207" s="506" t="s">
        <v>1263</v>
      </c>
      <c r="RVM207" s="506" t="s">
        <v>1263</v>
      </c>
      <c r="RVN207" s="506" t="s">
        <v>1263</v>
      </c>
      <c r="RVO207" s="506" t="s">
        <v>1263</v>
      </c>
      <c r="RVP207" s="506" t="s">
        <v>1263</v>
      </c>
      <c r="RVQ207" s="506" t="s">
        <v>1263</v>
      </c>
      <c r="RVR207" s="506" t="s">
        <v>1263</v>
      </c>
      <c r="RVS207" s="506" t="s">
        <v>1263</v>
      </c>
      <c r="RVT207" s="506" t="s">
        <v>1263</v>
      </c>
      <c r="RVU207" s="506" t="s">
        <v>1263</v>
      </c>
      <c r="RVV207" s="506" t="s">
        <v>1263</v>
      </c>
      <c r="RVW207" s="506" t="s">
        <v>1263</v>
      </c>
      <c r="RVX207" s="506" t="s">
        <v>1263</v>
      </c>
      <c r="RVY207" s="506" t="s">
        <v>1263</v>
      </c>
      <c r="RVZ207" s="506" t="s">
        <v>1263</v>
      </c>
      <c r="RWA207" s="506" t="s">
        <v>1263</v>
      </c>
      <c r="RWB207" s="506" t="s">
        <v>1263</v>
      </c>
      <c r="RWC207" s="506" t="s">
        <v>1263</v>
      </c>
      <c r="RWD207" s="506" t="s">
        <v>1263</v>
      </c>
      <c r="RWE207" s="506" t="s">
        <v>1263</v>
      </c>
      <c r="RWF207" s="506" t="s">
        <v>1263</v>
      </c>
      <c r="RWG207" s="506" t="s">
        <v>1263</v>
      </c>
      <c r="RWH207" s="506" t="s">
        <v>1263</v>
      </c>
      <c r="RWI207" s="506" t="s">
        <v>1263</v>
      </c>
      <c r="RWJ207" s="506" t="s">
        <v>1263</v>
      </c>
      <c r="RWK207" s="506" t="s">
        <v>1263</v>
      </c>
      <c r="RWL207" s="506" t="s">
        <v>1263</v>
      </c>
      <c r="RWM207" s="506" t="s">
        <v>1263</v>
      </c>
      <c r="RWN207" s="506" t="s">
        <v>1263</v>
      </c>
      <c r="RWO207" s="506" t="s">
        <v>1263</v>
      </c>
      <c r="RWP207" s="506" t="s">
        <v>1263</v>
      </c>
      <c r="RWQ207" s="506" t="s">
        <v>1263</v>
      </c>
      <c r="RWR207" s="506" t="s">
        <v>1263</v>
      </c>
      <c r="RWS207" s="506" t="s">
        <v>1263</v>
      </c>
      <c r="RWT207" s="506" t="s">
        <v>1263</v>
      </c>
      <c r="RWU207" s="506" t="s">
        <v>1263</v>
      </c>
      <c r="RWV207" s="506" t="s">
        <v>1263</v>
      </c>
      <c r="RWW207" s="506" t="s">
        <v>1263</v>
      </c>
      <c r="RWX207" s="506" t="s">
        <v>1263</v>
      </c>
      <c r="RWY207" s="506" t="s">
        <v>1263</v>
      </c>
      <c r="RWZ207" s="506" t="s">
        <v>1263</v>
      </c>
      <c r="RXA207" s="506" t="s">
        <v>1263</v>
      </c>
      <c r="RXB207" s="506" t="s">
        <v>1263</v>
      </c>
      <c r="RXC207" s="506" t="s">
        <v>1263</v>
      </c>
      <c r="RXD207" s="506" t="s">
        <v>1263</v>
      </c>
      <c r="RXE207" s="506" t="s">
        <v>1263</v>
      </c>
      <c r="RXF207" s="506" t="s">
        <v>1263</v>
      </c>
      <c r="RXG207" s="506" t="s">
        <v>1263</v>
      </c>
      <c r="RXH207" s="506" t="s">
        <v>1263</v>
      </c>
      <c r="RXI207" s="506" t="s">
        <v>1263</v>
      </c>
      <c r="RXJ207" s="506" t="s">
        <v>1263</v>
      </c>
      <c r="RXK207" s="506" t="s">
        <v>1263</v>
      </c>
      <c r="RXL207" s="506" t="s">
        <v>1263</v>
      </c>
      <c r="RXM207" s="506" t="s">
        <v>1263</v>
      </c>
      <c r="RXN207" s="506" t="s">
        <v>1263</v>
      </c>
      <c r="RXO207" s="506" t="s">
        <v>1263</v>
      </c>
      <c r="RXP207" s="506" t="s">
        <v>1263</v>
      </c>
      <c r="RXQ207" s="506" t="s">
        <v>1263</v>
      </c>
      <c r="RXR207" s="506" t="s">
        <v>1263</v>
      </c>
      <c r="RXS207" s="506" t="s">
        <v>1263</v>
      </c>
      <c r="RXT207" s="506" t="s">
        <v>1263</v>
      </c>
      <c r="RXU207" s="506" t="s">
        <v>1263</v>
      </c>
      <c r="RXV207" s="506" t="s">
        <v>1263</v>
      </c>
      <c r="RXW207" s="506" t="s">
        <v>1263</v>
      </c>
      <c r="RXX207" s="506" t="s">
        <v>1263</v>
      </c>
      <c r="RXY207" s="506" t="s">
        <v>1263</v>
      </c>
      <c r="RXZ207" s="506" t="s">
        <v>1263</v>
      </c>
      <c r="RYA207" s="506" t="s">
        <v>1263</v>
      </c>
      <c r="RYB207" s="506" t="s">
        <v>1263</v>
      </c>
      <c r="RYC207" s="506" t="s">
        <v>1263</v>
      </c>
      <c r="RYD207" s="506" t="s">
        <v>1263</v>
      </c>
      <c r="RYE207" s="506" t="s">
        <v>1263</v>
      </c>
      <c r="RYF207" s="506" t="s">
        <v>1263</v>
      </c>
      <c r="RYG207" s="506" t="s">
        <v>1263</v>
      </c>
      <c r="RYH207" s="506" t="s">
        <v>1263</v>
      </c>
      <c r="RYI207" s="506" t="s">
        <v>1263</v>
      </c>
      <c r="RYJ207" s="506" t="s">
        <v>1263</v>
      </c>
      <c r="RYK207" s="506" t="s">
        <v>1263</v>
      </c>
      <c r="RYL207" s="506" t="s">
        <v>1263</v>
      </c>
      <c r="RYM207" s="506" t="s">
        <v>1263</v>
      </c>
      <c r="RYN207" s="506" t="s">
        <v>1263</v>
      </c>
      <c r="RYO207" s="506" t="s">
        <v>1263</v>
      </c>
      <c r="RYP207" s="506" t="s">
        <v>1263</v>
      </c>
      <c r="RYQ207" s="506" t="s">
        <v>1263</v>
      </c>
      <c r="RYR207" s="506" t="s">
        <v>1263</v>
      </c>
      <c r="RYS207" s="506" t="s">
        <v>1263</v>
      </c>
      <c r="RYT207" s="506" t="s">
        <v>1263</v>
      </c>
      <c r="RYU207" s="506" t="s">
        <v>1263</v>
      </c>
      <c r="RYV207" s="506" t="s">
        <v>1263</v>
      </c>
      <c r="RYW207" s="506" t="s">
        <v>1263</v>
      </c>
      <c r="RYX207" s="506" t="s">
        <v>1263</v>
      </c>
      <c r="RYY207" s="506" t="s">
        <v>1263</v>
      </c>
      <c r="RYZ207" s="506" t="s">
        <v>1263</v>
      </c>
      <c r="RZA207" s="506" t="s">
        <v>1263</v>
      </c>
      <c r="RZB207" s="506" t="s">
        <v>1263</v>
      </c>
      <c r="RZC207" s="506" t="s">
        <v>1263</v>
      </c>
      <c r="RZD207" s="506" t="s">
        <v>1263</v>
      </c>
      <c r="RZE207" s="506" t="s">
        <v>1263</v>
      </c>
      <c r="RZF207" s="506" t="s">
        <v>1263</v>
      </c>
      <c r="RZG207" s="506" t="s">
        <v>1263</v>
      </c>
      <c r="RZH207" s="506" t="s">
        <v>1263</v>
      </c>
      <c r="RZI207" s="506" t="s">
        <v>1263</v>
      </c>
      <c r="RZJ207" s="506" t="s">
        <v>1263</v>
      </c>
      <c r="RZK207" s="506" t="s">
        <v>1263</v>
      </c>
      <c r="RZL207" s="506" t="s">
        <v>1263</v>
      </c>
      <c r="RZM207" s="506" t="s">
        <v>1263</v>
      </c>
      <c r="RZN207" s="506" t="s">
        <v>1263</v>
      </c>
      <c r="RZO207" s="506" t="s">
        <v>1263</v>
      </c>
      <c r="RZP207" s="506" t="s">
        <v>1263</v>
      </c>
      <c r="RZQ207" s="506" t="s">
        <v>1263</v>
      </c>
      <c r="RZR207" s="506" t="s">
        <v>1263</v>
      </c>
      <c r="RZS207" s="506" t="s">
        <v>1263</v>
      </c>
      <c r="RZT207" s="506" t="s">
        <v>1263</v>
      </c>
      <c r="RZU207" s="506" t="s">
        <v>1263</v>
      </c>
      <c r="RZV207" s="506" t="s">
        <v>1263</v>
      </c>
      <c r="RZW207" s="506" t="s">
        <v>1263</v>
      </c>
      <c r="RZX207" s="506" t="s">
        <v>1263</v>
      </c>
      <c r="RZY207" s="506" t="s">
        <v>1263</v>
      </c>
      <c r="RZZ207" s="506" t="s">
        <v>1263</v>
      </c>
      <c r="SAA207" s="506" t="s">
        <v>1263</v>
      </c>
      <c r="SAB207" s="506" t="s">
        <v>1263</v>
      </c>
      <c r="SAC207" s="506" t="s">
        <v>1263</v>
      </c>
      <c r="SAD207" s="506" t="s">
        <v>1263</v>
      </c>
      <c r="SAE207" s="506" t="s">
        <v>1263</v>
      </c>
      <c r="SAF207" s="506" t="s">
        <v>1263</v>
      </c>
      <c r="SAG207" s="506" t="s">
        <v>1263</v>
      </c>
      <c r="SAH207" s="506" t="s">
        <v>1263</v>
      </c>
      <c r="SAI207" s="506" t="s">
        <v>1263</v>
      </c>
      <c r="SAJ207" s="506" t="s">
        <v>1263</v>
      </c>
      <c r="SAK207" s="506" t="s">
        <v>1263</v>
      </c>
      <c r="SAL207" s="506" t="s">
        <v>1263</v>
      </c>
      <c r="SAM207" s="506" t="s">
        <v>1263</v>
      </c>
      <c r="SAN207" s="506" t="s">
        <v>1263</v>
      </c>
      <c r="SAO207" s="506" t="s">
        <v>1263</v>
      </c>
      <c r="SAP207" s="506" t="s">
        <v>1263</v>
      </c>
      <c r="SAQ207" s="506" t="s">
        <v>1263</v>
      </c>
      <c r="SAR207" s="506" t="s">
        <v>1263</v>
      </c>
      <c r="SAS207" s="506" t="s">
        <v>1263</v>
      </c>
      <c r="SAT207" s="506" t="s">
        <v>1263</v>
      </c>
      <c r="SAU207" s="506" t="s">
        <v>1263</v>
      </c>
      <c r="SAV207" s="506" t="s">
        <v>1263</v>
      </c>
      <c r="SAW207" s="506" t="s">
        <v>1263</v>
      </c>
      <c r="SAX207" s="506" t="s">
        <v>1263</v>
      </c>
      <c r="SAY207" s="506" t="s">
        <v>1263</v>
      </c>
      <c r="SAZ207" s="506" t="s">
        <v>1263</v>
      </c>
      <c r="SBA207" s="506" t="s">
        <v>1263</v>
      </c>
      <c r="SBB207" s="506" t="s">
        <v>1263</v>
      </c>
      <c r="SBC207" s="506" t="s">
        <v>1263</v>
      </c>
      <c r="SBD207" s="506" t="s">
        <v>1263</v>
      </c>
      <c r="SBE207" s="506" t="s">
        <v>1263</v>
      </c>
      <c r="SBF207" s="506" t="s">
        <v>1263</v>
      </c>
      <c r="SBG207" s="506" t="s">
        <v>1263</v>
      </c>
      <c r="SBH207" s="506" t="s">
        <v>1263</v>
      </c>
      <c r="SBI207" s="506" t="s">
        <v>1263</v>
      </c>
      <c r="SBJ207" s="506" t="s">
        <v>1263</v>
      </c>
      <c r="SBK207" s="506" t="s">
        <v>1263</v>
      </c>
      <c r="SBL207" s="506" t="s">
        <v>1263</v>
      </c>
      <c r="SBM207" s="506" t="s">
        <v>1263</v>
      </c>
      <c r="SBN207" s="506" t="s">
        <v>1263</v>
      </c>
      <c r="SBO207" s="506" t="s">
        <v>1263</v>
      </c>
      <c r="SBP207" s="506" t="s">
        <v>1263</v>
      </c>
      <c r="SBQ207" s="506" t="s">
        <v>1263</v>
      </c>
      <c r="SBR207" s="506" t="s">
        <v>1263</v>
      </c>
      <c r="SBS207" s="506" t="s">
        <v>1263</v>
      </c>
      <c r="SBT207" s="506" t="s">
        <v>1263</v>
      </c>
      <c r="SBU207" s="506" t="s">
        <v>1263</v>
      </c>
      <c r="SBV207" s="506" t="s">
        <v>1263</v>
      </c>
      <c r="SBW207" s="506" t="s">
        <v>1263</v>
      </c>
      <c r="SBX207" s="506" t="s">
        <v>1263</v>
      </c>
      <c r="SBY207" s="506" t="s">
        <v>1263</v>
      </c>
      <c r="SBZ207" s="506" t="s">
        <v>1263</v>
      </c>
      <c r="SCA207" s="506" t="s">
        <v>1263</v>
      </c>
      <c r="SCB207" s="506" t="s">
        <v>1263</v>
      </c>
      <c r="SCC207" s="506" t="s">
        <v>1263</v>
      </c>
      <c r="SCD207" s="506" t="s">
        <v>1263</v>
      </c>
      <c r="SCE207" s="506" t="s">
        <v>1263</v>
      </c>
      <c r="SCF207" s="506" t="s">
        <v>1263</v>
      </c>
      <c r="SCG207" s="506" t="s">
        <v>1263</v>
      </c>
      <c r="SCH207" s="506" t="s">
        <v>1263</v>
      </c>
      <c r="SCI207" s="506" t="s">
        <v>1263</v>
      </c>
      <c r="SCJ207" s="506" t="s">
        <v>1263</v>
      </c>
      <c r="SCK207" s="506" t="s">
        <v>1263</v>
      </c>
      <c r="SCL207" s="506" t="s">
        <v>1263</v>
      </c>
      <c r="SCM207" s="506" t="s">
        <v>1263</v>
      </c>
      <c r="SCN207" s="506" t="s">
        <v>1263</v>
      </c>
      <c r="SCO207" s="506" t="s">
        <v>1263</v>
      </c>
      <c r="SCP207" s="506" t="s">
        <v>1263</v>
      </c>
      <c r="SCQ207" s="506" t="s">
        <v>1263</v>
      </c>
      <c r="SCR207" s="506" t="s">
        <v>1263</v>
      </c>
      <c r="SCS207" s="506" t="s">
        <v>1263</v>
      </c>
      <c r="SCT207" s="506" t="s">
        <v>1263</v>
      </c>
      <c r="SCU207" s="506" t="s">
        <v>1263</v>
      </c>
      <c r="SCV207" s="506" t="s">
        <v>1263</v>
      </c>
      <c r="SCW207" s="506" t="s">
        <v>1263</v>
      </c>
      <c r="SCX207" s="506" t="s">
        <v>1263</v>
      </c>
      <c r="SCY207" s="506" t="s">
        <v>1263</v>
      </c>
      <c r="SCZ207" s="506" t="s">
        <v>1263</v>
      </c>
      <c r="SDA207" s="506" t="s">
        <v>1263</v>
      </c>
      <c r="SDB207" s="506" t="s">
        <v>1263</v>
      </c>
      <c r="SDC207" s="506" t="s">
        <v>1263</v>
      </c>
      <c r="SDD207" s="506" t="s">
        <v>1263</v>
      </c>
      <c r="SDE207" s="506" t="s">
        <v>1263</v>
      </c>
      <c r="SDF207" s="506" t="s">
        <v>1263</v>
      </c>
      <c r="SDG207" s="506" t="s">
        <v>1263</v>
      </c>
      <c r="SDH207" s="506" t="s">
        <v>1263</v>
      </c>
      <c r="SDI207" s="506" t="s">
        <v>1263</v>
      </c>
      <c r="SDJ207" s="506" t="s">
        <v>1263</v>
      </c>
      <c r="SDK207" s="506" t="s">
        <v>1263</v>
      </c>
      <c r="SDL207" s="506" t="s">
        <v>1263</v>
      </c>
      <c r="SDM207" s="506" t="s">
        <v>1263</v>
      </c>
      <c r="SDN207" s="506" t="s">
        <v>1263</v>
      </c>
      <c r="SDO207" s="506" t="s">
        <v>1263</v>
      </c>
      <c r="SDP207" s="506" t="s">
        <v>1263</v>
      </c>
      <c r="SDQ207" s="506" t="s">
        <v>1263</v>
      </c>
      <c r="SDR207" s="506" t="s">
        <v>1263</v>
      </c>
      <c r="SDS207" s="506" t="s">
        <v>1263</v>
      </c>
      <c r="SDT207" s="506" t="s">
        <v>1263</v>
      </c>
      <c r="SDU207" s="506" t="s">
        <v>1263</v>
      </c>
      <c r="SDV207" s="506" t="s">
        <v>1263</v>
      </c>
      <c r="SDW207" s="506" t="s">
        <v>1263</v>
      </c>
      <c r="SDX207" s="506" t="s">
        <v>1263</v>
      </c>
      <c r="SDY207" s="506" t="s">
        <v>1263</v>
      </c>
      <c r="SDZ207" s="506" t="s">
        <v>1263</v>
      </c>
      <c r="SEA207" s="506" t="s">
        <v>1263</v>
      </c>
      <c r="SEB207" s="506" t="s">
        <v>1263</v>
      </c>
      <c r="SEC207" s="506" t="s">
        <v>1263</v>
      </c>
      <c r="SED207" s="506" t="s">
        <v>1263</v>
      </c>
      <c r="SEE207" s="506" t="s">
        <v>1263</v>
      </c>
      <c r="SEF207" s="506" t="s">
        <v>1263</v>
      </c>
      <c r="SEG207" s="506" t="s">
        <v>1263</v>
      </c>
      <c r="SEH207" s="506" t="s">
        <v>1263</v>
      </c>
      <c r="SEI207" s="506" t="s">
        <v>1263</v>
      </c>
      <c r="SEJ207" s="506" t="s">
        <v>1263</v>
      </c>
      <c r="SEK207" s="506" t="s">
        <v>1263</v>
      </c>
      <c r="SEL207" s="506" t="s">
        <v>1263</v>
      </c>
      <c r="SEM207" s="506" t="s">
        <v>1263</v>
      </c>
      <c r="SEN207" s="506" t="s">
        <v>1263</v>
      </c>
      <c r="SEO207" s="506" t="s">
        <v>1263</v>
      </c>
      <c r="SEP207" s="506" t="s">
        <v>1263</v>
      </c>
      <c r="SEQ207" s="506" t="s">
        <v>1263</v>
      </c>
      <c r="SER207" s="506" t="s">
        <v>1263</v>
      </c>
      <c r="SES207" s="506" t="s">
        <v>1263</v>
      </c>
      <c r="SET207" s="506" t="s">
        <v>1263</v>
      </c>
      <c r="SEU207" s="506" t="s">
        <v>1263</v>
      </c>
      <c r="SEV207" s="506" t="s">
        <v>1263</v>
      </c>
      <c r="SEW207" s="506" t="s">
        <v>1263</v>
      </c>
      <c r="SEX207" s="506" t="s">
        <v>1263</v>
      </c>
      <c r="SEY207" s="506" t="s">
        <v>1263</v>
      </c>
      <c r="SEZ207" s="506" t="s">
        <v>1263</v>
      </c>
      <c r="SFA207" s="506" t="s">
        <v>1263</v>
      </c>
      <c r="SFB207" s="506" t="s">
        <v>1263</v>
      </c>
      <c r="SFC207" s="506" t="s">
        <v>1263</v>
      </c>
      <c r="SFD207" s="506" t="s">
        <v>1263</v>
      </c>
      <c r="SFE207" s="506" t="s">
        <v>1263</v>
      </c>
      <c r="SFF207" s="506" t="s">
        <v>1263</v>
      </c>
      <c r="SFG207" s="506" t="s">
        <v>1263</v>
      </c>
      <c r="SFH207" s="506" t="s">
        <v>1263</v>
      </c>
      <c r="SFI207" s="506" t="s">
        <v>1263</v>
      </c>
      <c r="SFJ207" s="506" t="s">
        <v>1263</v>
      </c>
      <c r="SFK207" s="506" t="s">
        <v>1263</v>
      </c>
      <c r="SFL207" s="506" t="s">
        <v>1263</v>
      </c>
      <c r="SFM207" s="506" t="s">
        <v>1263</v>
      </c>
      <c r="SFN207" s="506" t="s">
        <v>1263</v>
      </c>
      <c r="SFO207" s="506" t="s">
        <v>1263</v>
      </c>
      <c r="SFP207" s="506" t="s">
        <v>1263</v>
      </c>
      <c r="SFQ207" s="506" t="s">
        <v>1263</v>
      </c>
      <c r="SFR207" s="506" t="s">
        <v>1263</v>
      </c>
      <c r="SFS207" s="506" t="s">
        <v>1263</v>
      </c>
      <c r="SFT207" s="506" t="s">
        <v>1263</v>
      </c>
      <c r="SFU207" s="506" t="s">
        <v>1263</v>
      </c>
      <c r="SFV207" s="506" t="s">
        <v>1263</v>
      </c>
      <c r="SFW207" s="506" t="s">
        <v>1263</v>
      </c>
      <c r="SFX207" s="506" t="s">
        <v>1263</v>
      </c>
      <c r="SFY207" s="506" t="s">
        <v>1263</v>
      </c>
      <c r="SFZ207" s="506" t="s">
        <v>1263</v>
      </c>
      <c r="SGA207" s="506" t="s">
        <v>1263</v>
      </c>
      <c r="SGB207" s="506" t="s">
        <v>1263</v>
      </c>
      <c r="SGC207" s="506" t="s">
        <v>1263</v>
      </c>
      <c r="SGD207" s="506" t="s">
        <v>1263</v>
      </c>
      <c r="SGE207" s="506" t="s">
        <v>1263</v>
      </c>
      <c r="SGF207" s="506" t="s">
        <v>1263</v>
      </c>
      <c r="SGG207" s="506" t="s">
        <v>1263</v>
      </c>
      <c r="SGH207" s="506" t="s">
        <v>1263</v>
      </c>
      <c r="SGI207" s="506" t="s">
        <v>1263</v>
      </c>
      <c r="SGJ207" s="506" t="s">
        <v>1263</v>
      </c>
      <c r="SGK207" s="506" t="s">
        <v>1263</v>
      </c>
      <c r="SGL207" s="506" t="s">
        <v>1263</v>
      </c>
      <c r="SGM207" s="506" t="s">
        <v>1263</v>
      </c>
      <c r="SGN207" s="506" t="s">
        <v>1263</v>
      </c>
      <c r="SGO207" s="506" t="s">
        <v>1263</v>
      </c>
      <c r="SGP207" s="506" t="s">
        <v>1263</v>
      </c>
      <c r="SGQ207" s="506" t="s">
        <v>1263</v>
      </c>
      <c r="SGR207" s="506" t="s">
        <v>1263</v>
      </c>
      <c r="SGS207" s="506" t="s">
        <v>1263</v>
      </c>
      <c r="SGT207" s="506" t="s">
        <v>1263</v>
      </c>
      <c r="SGU207" s="506" t="s">
        <v>1263</v>
      </c>
      <c r="SGV207" s="506" t="s">
        <v>1263</v>
      </c>
      <c r="SGW207" s="506" t="s">
        <v>1263</v>
      </c>
      <c r="SGX207" s="506" t="s">
        <v>1263</v>
      </c>
      <c r="SGY207" s="506" t="s">
        <v>1263</v>
      </c>
      <c r="SGZ207" s="506" t="s">
        <v>1263</v>
      </c>
      <c r="SHA207" s="506" t="s">
        <v>1263</v>
      </c>
      <c r="SHB207" s="506" t="s">
        <v>1263</v>
      </c>
      <c r="SHC207" s="506" t="s">
        <v>1263</v>
      </c>
      <c r="SHD207" s="506" t="s">
        <v>1263</v>
      </c>
      <c r="SHE207" s="506" t="s">
        <v>1263</v>
      </c>
      <c r="SHF207" s="506" t="s">
        <v>1263</v>
      </c>
      <c r="SHG207" s="506" t="s">
        <v>1263</v>
      </c>
      <c r="SHH207" s="506" t="s">
        <v>1263</v>
      </c>
      <c r="SHI207" s="506" t="s">
        <v>1263</v>
      </c>
      <c r="SHJ207" s="506" t="s">
        <v>1263</v>
      </c>
      <c r="SHK207" s="506" t="s">
        <v>1263</v>
      </c>
      <c r="SHL207" s="506" t="s">
        <v>1263</v>
      </c>
      <c r="SHM207" s="506" t="s">
        <v>1263</v>
      </c>
      <c r="SHN207" s="506" t="s">
        <v>1263</v>
      </c>
      <c r="SHO207" s="506" t="s">
        <v>1263</v>
      </c>
      <c r="SHP207" s="506" t="s">
        <v>1263</v>
      </c>
      <c r="SHQ207" s="506" t="s">
        <v>1263</v>
      </c>
      <c r="SHR207" s="506" t="s">
        <v>1263</v>
      </c>
      <c r="SHS207" s="506" t="s">
        <v>1263</v>
      </c>
      <c r="SHT207" s="506" t="s">
        <v>1263</v>
      </c>
      <c r="SHU207" s="506" t="s">
        <v>1263</v>
      </c>
      <c r="SHV207" s="506" t="s">
        <v>1263</v>
      </c>
      <c r="SHW207" s="506" t="s">
        <v>1263</v>
      </c>
      <c r="SHX207" s="506" t="s">
        <v>1263</v>
      </c>
      <c r="SHY207" s="506" t="s">
        <v>1263</v>
      </c>
      <c r="SHZ207" s="506" t="s">
        <v>1263</v>
      </c>
      <c r="SIA207" s="506" t="s">
        <v>1263</v>
      </c>
      <c r="SIB207" s="506" t="s">
        <v>1263</v>
      </c>
      <c r="SIC207" s="506" t="s">
        <v>1263</v>
      </c>
      <c r="SID207" s="506" t="s">
        <v>1263</v>
      </c>
      <c r="SIE207" s="506" t="s">
        <v>1263</v>
      </c>
      <c r="SIF207" s="506" t="s">
        <v>1263</v>
      </c>
      <c r="SIG207" s="506" t="s">
        <v>1263</v>
      </c>
      <c r="SIH207" s="506" t="s">
        <v>1263</v>
      </c>
      <c r="SII207" s="506" t="s">
        <v>1263</v>
      </c>
      <c r="SIJ207" s="506" t="s">
        <v>1263</v>
      </c>
      <c r="SIK207" s="506" t="s">
        <v>1263</v>
      </c>
      <c r="SIL207" s="506" t="s">
        <v>1263</v>
      </c>
      <c r="SIM207" s="506" t="s">
        <v>1263</v>
      </c>
      <c r="SIN207" s="506" t="s">
        <v>1263</v>
      </c>
      <c r="SIO207" s="506" t="s">
        <v>1263</v>
      </c>
      <c r="SIP207" s="506" t="s">
        <v>1263</v>
      </c>
      <c r="SIQ207" s="506" t="s">
        <v>1263</v>
      </c>
      <c r="SIR207" s="506" t="s">
        <v>1263</v>
      </c>
      <c r="SIS207" s="506" t="s">
        <v>1263</v>
      </c>
      <c r="SIT207" s="506" t="s">
        <v>1263</v>
      </c>
      <c r="SIU207" s="506" t="s">
        <v>1263</v>
      </c>
      <c r="SIV207" s="506" t="s">
        <v>1263</v>
      </c>
      <c r="SIW207" s="506" t="s">
        <v>1263</v>
      </c>
      <c r="SIX207" s="506" t="s">
        <v>1263</v>
      </c>
      <c r="SIY207" s="506" t="s">
        <v>1263</v>
      </c>
      <c r="SIZ207" s="506" t="s">
        <v>1263</v>
      </c>
      <c r="SJA207" s="506" t="s">
        <v>1263</v>
      </c>
      <c r="SJB207" s="506" t="s">
        <v>1263</v>
      </c>
      <c r="SJC207" s="506" t="s">
        <v>1263</v>
      </c>
      <c r="SJD207" s="506" t="s">
        <v>1263</v>
      </c>
      <c r="SJE207" s="506" t="s">
        <v>1263</v>
      </c>
      <c r="SJF207" s="506" t="s">
        <v>1263</v>
      </c>
      <c r="SJG207" s="506" t="s">
        <v>1263</v>
      </c>
      <c r="SJH207" s="506" t="s">
        <v>1263</v>
      </c>
      <c r="SJI207" s="506" t="s">
        <v>1263</v>
      </c>
      <c r="SJJ207" s="506" t="s">
        <v>1263</v>
      </c>
      <c r="SJK207" s="506" t="s">
        <v>1263</v>
      </c>
      <c r="SJL207" s="506" t="s">
        <v>1263</v>
      </c>
      <c r="SJM207" s="506" t="s">
        <v>1263</v>
      </c>
      <c r="SJN207" s="506" t="s">
        <v>1263</v>
      </c>
      <c r="SJO207" s="506" t="s">
        <v>1263</v>
      </c>
      <c r="SJP207" s="506" t="s">
        <v>1263</v>
      </c>
      <c r="SJQ207" s="506" t="s">
        <v>1263</v>
      </c>
      <c r="SJR207" s="506" t="s">
        <v>1263</v>
      </c>
      <c r="SJS207" s="506" t="s">
        <v>1263</v>
      </c>
      <c r="SJT207" s="506" t="s">
        <v>1263</v>
      </c>
      <c r="SJU207" s="506" t="s">
        <v>1263</v>
      </c>
      <c r="SJV207" s="506" t="s">
        <v>1263</v>
      </c>
      <c r="SJW207" s="506" t="s">
        <v>1263</v>
      </c>
      <c r="SJX207" s="506" t="s">
        <v>1263</v>
      </c>
      <c r="SJY207" s="506" t="s">
        <v>1263</v>
      </c>
      <c r="SJZ207" s="506" t="s">
        <v>1263</v>
      </c>
      <c r="SKA207" s="506" t="s">
        <v>1263</v>
      </c>
      <c r="SKB207" s="506" t="s">
        <v>1263</v>
      </c>
      <c r="SKC207" s="506" t="s">
        <v>1263</v>
      </c>
      <c r="SKD207" s="506" t="s">
        <v>1263</v>
      </c>
      <c r="SKE207" s="506" t="s">
        <v>1263</v>
      </c>
      <c r="SKF207" s="506" t="s">
        <v>1263</v>
      </c>
      <c r="SKG207" s="506" t="s">
        <v>1263</v>
      </c>
      <c r="SKH207" s="506" t="s">
        <v>1263</v>
      </c>
      <c r="SKI207" s="506" t="s">
        <v>1263</v>
      </c>
      <c r="SKJ207" s="506" t="s">
        <v>1263</v>
      </c>
      <c r="SKK207" s="506" t="s">
        <v>1263</v>
      </c>
      <c r="SKL207" s="506" t="s">
        <v>1263</v>
      </c>
      <c r="SKM207" s="506" t="s">
        <v>1263</v>
      </c>
      <c r="SKN207" s="506" t="s">
        <v>1263</v>
      </c>
      <c r="SKO207" s="506" t="s">
        <v>1263</v>
      </c>
      <c r="SKP207" s="506" t="s">
        <v>1263</v>
      </c>
      <c r="SKQ207" s="506" t="s">
        <v>1263</v>
      </c>
      <c r="SKR207" s="506" t="s">
        <v>1263</v>
      </c>
      <c r="SKS207" s="506" t="s">
        <v>1263</v>
      </c>
      <c r="SKT207" s="506" t="s">
        <v>1263</v>
      </c>
      <c r="SKU207" s="506" t="s">
        <v>1263</v>
      </c>
      <c r="SKV207" s="506" t="s">
        <v>1263</v>
      </c>
      <c r="SKW207" s="506" t="s">
        <v>1263</v>
      </c>
      <c r="SKX207" s="506" t="s">
        <v>1263</v>
      </c>
      <c r="SKY207" s="506" t="s">
        <v>1263</v>
      </c>
      <c r="SKZ207" s="506" t="s">
        <v>1263</v>
      </c>
      <c r="SLA207" s="506" t="s">
        <v>1263</v>
      </c>
      <c r="SLB207" s="506" t="s">
        <v>1263</v>
      </c>
      <c r="SLC207" s="506" t="s">
        <v>1263</v>
      </c>
      <c r="SLD207" s="506" t="s">
        <v>1263</v>
      </c>
      <c r="SLE207" s="506" t="s">
        <v>1263</v>
      </c>
      <c r="SLF207" s="506" t="s">
        <v>1263</v>
      </c>
      <c r="SLG207" s="506" t="s">
        <v>1263</v>
      </c>
      <c r="SLH207" s="506" t="s">
        <v>1263</v>
      </c>
      <c r="SLI207" s="506" t="s">
        <v>1263</v>
      </c>
      <c r="SLJ207" s="506" t="s">
        <v>1263</v>
      </c>
      <c r="SLK207" s="506" t="s">
        <v>1263</v>
      </c>
      <c r="SLL207" s="506" t="s">
        <v>1263</v>
      </c>
      <c r="SLM207" s="506" t="s">
        <v>1263</v>
      </c>
      <c r="SLN207" s="506" t="s">
        <v>1263</v>
      </c>
      <c r="SLO207" s="506" t="s">
        <v>1263</v>
      </c>
      <c r="SLP207" s="506" t="s">
        <v>1263</v>
      </c>
      <c r="SLQ207" s="506" t="s">
        <v>1263</v>
      </c>
      <c r="SLR207" s="506" t="s">
        <v>1263</v>
      </c>
      <c r="SLS207" s="506" t="s">
        <v>1263</v>
      </c>
      <c r="SLT207" s="506" t="s">
        <v>1263</v>
      </c>
      <c r="SLU207" s="506" t="s">
        <v>1263</v>
      </c>
      <c r="SLV207" s="506" t="s">
        <v>1263</v>
      </c>
      <c r="SLW207" s="506" t="s">
        <v>1263</v>
      </c>
      <c r="SLX207" s="506" t="s">
        <v>1263</v>
      </c>
      <c r="SLY207" s="506" t="s">
        <v>1263</v>
      </c>
      <c r="SLZ207" s="506" t="s">
        <v>1263</v>
      </c>
      <c r="SMA207" s="506" t="s">
        <v>1263</v>
      </c>
      <c r="SMB207" s="506" t="s">
        <v>1263</v>
      </c>
      <c r="SMC207" s="506" t="s">
        <v>1263</v>
      </c>
      <c r="SMD207" s="506" t="s">
        <v>1263</v>
      </c>
      <c r="SME207" s="506" t="s">
        <v>1263</v>
      </c>
      <c r="SMF207" s="506" t="s">
        <v>1263</v>
      </c>
      <c r="SMG207" s="506" t="s">
        <v>1263</v>
      </c>
      <c r="SMH207" s="506" t="s">
        <v>1263</v>
      </c>
      <c r="SMI207" s="506" t="s">
        <v>1263</v>
      </c>
      <c r="SMJ207" s="506" t="s">
        <v>1263</v>
      </c>
      <c r="SMK207" s="506" t="s">
        <v>1263</v>
      </c>
      <c r="SML207" s="506" t="s">
        <v>1263</v>
      </c>
      <c r="SMM207" s="506" t="s">
        <v>1263</v>
      </c>
      <c r="SMN207" s="506" t="s">
        <v>1263</v>
      </c>
      <c r="SMO207" s="506" t="s">
        <v>1263</v>
      </c>
      <c r="SMP207" s="506" t="s">
        <v>1263</v>
      </c>
      <c r="SMQ207" s="506" t="s">
        <v>1263</v>
      </c>
      <c r="SMR207" s="506" t="s">
        <v>1263</v>
      </c>
      <c r="SMS207" s="506" t="s">
        <v>1263</v>
      </c>
      <c r="SMT207" s="506" t="s">
        <v>1263</v>
      </c>
      <c r="SMU207" s="506" t="s">
        <v>1263</v>
      </c>
      <c r="SMV207" s="506" t="s">
        <v>1263</v>
      </c>
      <c r="SMW207" s="506" t="s">
        <v>1263</v>
      </c>
      <c r="SMX207" s="506" t="s">
        <v>1263</v>
      </c>
      <c r="SMY207" s="506" t="s">
        <v>1263</v>
      </c>
      <c r="SMZ207" s="506" t="s">
        <v>1263</v>
      </c>
      <c r="SNA207" s="506" t="s">
        <v>1263</v>
      </c>
      <c r="SNB207" s="506" t="s">
        <v>1263</v>
      </c>
      <c r="SNC207" s="506" t="s">
        <v>1263</v>
      </c>
      <c r="SND207" s="506" t="s">
        <v>1263</v>
      </c>
      <c r="SNE207" s="506" t="s">
        <v>1263</v>
      </c>
      <c r="SNF207" s="506" t="s">
        <v>1263</v>
      </c>
      <c r="SNG207" s="506" t="s">
        <v>1263</v>
      </c>
      <c r="SNH207" s="506" t="s">
        <v>1263</v>
      </c>
      <c r="SNI207" s="506" t="s">
        <v>1263</v>
      </c>
      <c r="SNJ207" s="506" t="s">
        <v>1263</v>
      </c>
      <c r="SNK207" s="506" t="s">
        <v>1263</v>
      </c>
      <c r="SNL207" s="506" t="s">
        <v>1263</v>
      </c>
      <c r="SNM207" s="506" t="s">
        <v>1263</v>
      </c>
      <c r="SNN207" s="506" t="s">
        <v>1263</v>
      </c>
      <c r="SNO207" s="506" t="s">
        <v>1263</v>
      </c>
      <c r="SNP207" s="506" t="s">
        <v>1263</v>
      </c>
      <c r="SNQ207" s="506" t="s">
        <v>1263</v>
      </c>
      <c r="SNR207" s="506" t="s">
        <v>1263</v>
      </c>
      <c r="SNS207" s="506" t="s">
        <v>1263</v>
      </c>
      <c r="SNT207" s="506" t="s">
        <v>1263</v>
      </c>
      <c r="SNU207" s="506" t="s">
        <v>1263</v>
      </c>
      <c r="SNV207" s="506" t="s">
        <v>1263</v>
      </c>
      <c r="SNW207" s="506" t="s">
        <v>1263</v>
      </c>
      <c r="SNX207" s="506" t="s">
        <v>1263</v>
      </c>
      <c r="SNY207" s="506" t="s">
        <v>1263</v>
      </c>
      <c r="SNZ207" s="506" t="s">
        <v>1263</v>
      </c>
      <c r="SOA207" s="506" t="s">
        <v>1263</v>
      </c>
      <c r="SOB207" s="506" t="s">
        <v>1263</v>
      </c>
      <c r="SOC207" s="506" t="s">
        <v>1263</v>
      </c>
      <c r="SOD207" s="506" t="s">
        <v>1263</v>
      </c>
      <c r="SOE207" s="506" t="s">
        <v>1263</v>
      </c>
      <c r="SOF207" s="506" t="s">
        <v>1263</v>
      </c>
      <c r="SOG207" s="506" t="s">
        <v>1263</v>
      </c>
      <c r="SOH207" s="506" t="s">
        <v>1263</v>
      </c>
      <c r="SOI207" s="506" t="s">
        <v>1263</v>
      </c>
      <c r="SOJ207" s="506" t="s">
        <v>1263</v>
      </c>
      <c r="SOK207" s="506" t="s">
        <v>1263</v>
      </c>
      <c r="SOL207" s="506" t="s">
        <v>1263</v>
      </c>
      <c r="SOM207" s="506" t="s">
        <v>1263</v>
      </c>
      <c r="SON207" s="506" t="s">
        <v>1263</v>
      </c>
      <c r="SOO207" s="506" t="s">
        <v>1263</v>
      </c>
      <c r="SOP207" s="506" t="s">
        <v>1263</v>
      </c>
      <c r="SOQ207" s="506" t="s">
        <v>1263</v>
      </c>
      <c r="SOR207" s="506" t="s">
        <v>1263</v>
      </c>
      <c r="SOS207" s="506" t="s">
        <v>1263</v>
      </c>
      <c r="SOT207" s="506" t="s">
        <v>1263</v>
      </c>
      <c r="SOU207" s="506" t="s">
        <v>1263</v>
      </c>
      <c r="SOV207" s="506" t="s">
        <v>1263</v>
      </c>
      <c r="SOW207" s="506" t="s">
        <v>1263</v>
      </c>
      <c r="SOX207" s="506" t="s">
        <v>1263</v>
      </c>
      <c r="SOY207" s="506" t="s">
        <v>1263</v>
      </c>
      <c r="SOZ207" s="506" t="s">
        <v>1263</v>
      </c>
      <c r="SPA207" s="506" t="s">
        <v>1263</v>
      </c>
      <c r="SPB207" s="506" t="s">
        <v>1263</v>
      </c>
      <c r="SPC207" s="506" t="s">
        <v>1263</v>
      </c>
      <c r="SPD207" s="506" t="s">
        <v>1263</v>
      </c>
      <c r="SPE207" s="506" t="s">
        <v>1263</v>
      </c>
      <c r="SPF207" s="506" t="s">
        <v>1263</v>
      </c>
      <c r="SPG207" s="506" t="s">
        <v>1263</v>
      </c>
      <c r="SPH207" s="506" t="s">
        <v>1263</v>
      </c>
      <c r="SPI207" s="506" t="s">
        <v>1263</v>
      </c>
      <c r="SPJ207" s="506" t="s">
        <v>1263</v>
      </c>
      <c r="SPK207" s="506" t="s">
        <v>1263</v>
      </c>
      <c r="SPL207" s="506" t="s">
        <v>1263</v>
      </c>
      <c r="SPM207" s="506" t="s">
        <v>1263</v>
      </c>
      <c r="SPN207" s="506" t="s">
        <v>1263</v>
      </c>
      <c r="SPO207" s="506" t="s">
        <v>1263</v>
      </c>
      <c r="SPP207" s="506" t="s">
        <v>1263</v>
      </c>
      <c r="SPQ207" s="506" t="s">
        <v>1263</v>
      </c>
      <c r="SPR207" s="506" t="s">
        <v>1263</v>
      </c>
      <c r="SPS207" s="506" t="s">
        <v>1263</v>
      </c>
      <c r="SPT207" s="506" t="s">
        <v>1263</v>
      </c>
      <c r="SPU207" s="506" t="s">
        <v>1263</v>
      </c>
      <c r="SPV207" s="506" t="s">
        <v>1263</v>
      </c>
      <c r="SPW207" s="506" t="s">
        <v>1263</v>
      </c>
      <c r="SPX207" s="506" t="s">
        <v>1263</v>
      </c>
      <c r="SPY207" s="506" t="s">
        <v>1263</v>
      </c>
      <c r="SPZ207" s="506" t="s">
        <v>1263</v>
      </c>
      <c r="SQA207" s="506" t="s">
        <v>1263</v>
      </c>
      <c r="SQB207" s="506" t="s">
        <v>1263</v>
      </c>
      <c r="SQC207" s="506" t="s">
        <v>1263</v>
      </c>
      <c r="SQD207" s="506" t="s">
        <v>1263</v>
      </c>
      <c r="SQE207" s="506" t="s">
        <v>1263</v>
      </c>
      <c r="SQF207" s="506" t="s">
        <v>1263</v>
      </c>
      <c r="SQG207" s="506" t="s">
        <v>1263</v>
      </c>
      <c r="SQH207" s="506" t="s">
        <v>1263</v>
      </c>
      <c r="SQI207" s="506" t="s">
        <v>1263</v>
      </c>
      <c r="SQJ207" s="506" t="s">
        <v>1263</v>
      </c>
      <c r="SQK207" s="506" t="s">
        <v>1263</v>
      </c>
      <c r="SQL207" s="506" t="s">
        <v>1263</v>
      </c>
      <c r="SQM207" s="506" t="s">
        <v>1263</v>
      </c>
      <c r="SQN207" s="506" t="s">
        <v>1263</v>
      </c>
      <c r="SQO207" s="506" t="s">
        <v>1263</v>
      </c>
      <c r="SQP207" s="506" t="s">
        <v>1263</v>
      </c>
      <c r="SQQ207" s="506" t="s">
        <v>1263</v>
      </c>
      <c r="SQR207" s="506" t="s">
        <v>1263</v>
      </c>
      <c r="SQS207" s="506" t="s">
        <v>1263</v>
      </c>
      <c r="SQT207" s="506" t="s">
        <v>1263</v>
      </c>
      <c r="SQU207" s="506" t="s">
        <v>1263</v>
      </c>
      <c r="SQV207" s="506" t="s">
        <v>1263</v>
      </c>
      <c r="SQW207" s="506" t="s">
        <v>1263</v>
      </c>
      <c r="SQX207" s="506" t="s">
        <v>1263</v>
      </c>
      <c r="SQY207" s="506" t="s">
        <v>1263</v>
      </c>
      <c r="SQZ207" s="506" t="s">
        <v>1263</v>
      </c>
      <c r="SRA207" s="506" t="s">
        <v>1263</v>
      </c>
      <c r="SRB207" s="506" t="s">
        <v>1263</v>
      </c>
      <c r="SRC207" s="506" t="s">
        <v>1263</v>
      </c>
      <c r="SRD207" s="506" t="s">
        <v>1263</v>
      </c>
      <c r="SRE207" s="506" t="s">
        <v>1263</v>
      </c>
      <c r="SRF207" s="506" t="s">
        <v>1263</v>
      </c>
      <c r="SRG207" s="506" t="s">
        <v>1263</v>
      </c>
      <c r="SRH207" s="506" t="s">
        <v>1263</v>
      </c>
      <c r="SRI207" s="506" t="s">
        <v>1263</v>
      </c>
      <c r="SRJ207" s="506" t="s">
        <v>1263</v>
      </c>
      <c r="SRK207" s="506" t="s">
        <v>1263</v>
      </c>
      <c r="SRL207" s="506" t="s">
        <v>1263</v>
      </c>
      <c r="SRM207" s="506" t="s">
        <v>1263</v>
      </c>
      <c r="SRN207" s="506" t="s">
        <v>1263</v>
      </c>
      <c r="SRO207" s="506" t="s">
        <v>1263</v>
      </c>
      <c r="SRP207" s="506" t="s">
        <v>1263</v>
      </c>
      <c r="SRQ207" s="506" t="s">
        <v>1263</v>
      </c>
      <c r="SRR207" s="506" t="s">
        <v>1263</v>
      </c>
      <c r="SRS207" s="506" t="s">
        <v>1263</v>
      </c>
      <c r="SRT207" s="506" t="s">
        <v>1263</v>
      </c>
      <c r="SRU207" s="506" t="s">
        <v>1263</v>
      </c>
      <c r="SRV207" s="506" t="s">
        <v>1263</v>
      </c>
      <c r="SRW207" s="506" t="s">
        <v>1263</v>
      </c>
      <c r="SRX207" s="506" t="s">
        <v>1263</v>
      </c>
      <c r="SRY207" s="506" t="s">
        <v>1263</v>
      </c>
      <c r="SRZ207" s="506" t="s">
        <v>1263</v>
      </c>
      <c r="SSA207" s="506" t="s">
        <v>1263</v>
      </c>
      <c r="SSB207" s="506" t="s">
        <v>1263</v>
      </c>
      <c r="SSC207" s="506" t="s">
        <v>1263</v>
      </c>
      <c r="SSD207" s="506" t="s">
        <v>1263</v>
      </c>
      <c r="SSE207" s="506" t="s">
        <v>1263</v>
      </c>
      <c r="SSF207" s="506" t="s">
        <v>1263</v>
      </c>
      <c r="SSG207" s="506" t="s">
        <v>1263</v>
      </c>
      <c r="SSH207" s="506" t="s">
        <v>1263</v>
      </c>
      <c r="SSI207" s="506" t="s">
        <v>1263</v>
      </c>
      <c r="SSJ207" s="506" t="s">
        <v>1263</v>
      </c>
      <c r="SSK207" s="506" t="s">
        <v>1263</v>
      </c>
      <c r="SSL207" s="506" t="s">
        <v>1263</v>
      </c>
      <c r="SSM207" s="506" t="s">
        <v>1263</v>
      </c>
      <c r="SSN207" s="506" t="s">
        <v>1263</v>
      </c>
      <c r="SSO207" s="506" t="s">
        <v>1263</v>
      </c>
      <c r="SSP207" s="506" t="s">
        <v>1263</v>
      </c>
      <c r="SSQ207" s="506" t="s">
        <v>1263</v>
      </c>
      <c r="SSR207" s="506" t="s">
        <v>1263</v>
      </c>
      <c r="SSS207" s="506" t="s">
        <v>1263</v>
      </c>
      <c r="SST207" s="506" t="s">
        <v>1263</v>
      </c>
      <c r="SSU207" s="506" t="s">
        <v>1263</v>
      </c>
      <c r="SSV207" s="506" t="s">
        <v>1263</v>
      </c>
      <c r="SSW207" s="506" t="s">
        <v>1263</v>
      </c>
      <c r="SSX207" s="506" t="s">
        <v>1263</v>
      </c>
      <c r="SSY207" s="506" t="s">
        <v>1263</v>
      </c>
      <c r="SSZ207" s="506" t="s">
        <v>1263</v>
      </c>
      <c r="STA207" s="506" t="s">
        <v>1263</v>
      </c>
      <c r="STB207" s="506" t="s">
        <v>1263</v>
      </c>
      <c r="STC207" s="506" t="s">
        <v>1263</v>
      </c>
      <c r="STD207" s="506" t="s">
        <v>1263</v>
      </c>
      <c r="STE207" s="506" t="s">
        <v>1263</v>
      </c>
      <c r="STF207" s="506" t="s">
        <v>1263</v>
      </c>
      <c r="STG207" s="506" t="s">
        <v>1263</v>
      </c>
      <c r="STH207" s="506" t="s">
        <v>1263</v>
      </c>
      <c r="STI207" s="506" t="s">
        <v>1263</v>
      </c>
      <c r="STJ207" s="506" t="s">
        <v>1263</v>
      </c>
      <c r="STK207" s="506" t="s">
        <v>1263</v>
      </c>
      <c r="STL207" s="506" t="s">
        <v>1263</v>
      </c>
      <c r="STM207" s="506" t="s">
        <v>1263</v>
      </c>
      <c r="STN207" s="506" t="s">
        <v>1263</v>
      </c>
      <c r="STO207" s="506" t="s">
        <v>1263</v>
      </c>
      <c r="STP207" s="506" t="s">
        <v>1263</v>
      </c>
      <c r="STQ207" s="506" t="s">
        <v>1263</v>
      </c>
      <c r="STR207" s="506" t="s">
        <v>1263</v>
      </c>
      <c r="STS207" s="506" t="s">
        <v>1263</v>
      </c>
      <c r="STT207" s="506" t="s">
        <v>1263</v>
      </c>
      <c r="STU207" s="506" t="s">
        <v>1263</v>
      </c>
      <c r="STV207" s="506" t="s">
        <v>1263</v>
      </c>
      <c r="STW207" s="506" t="s">
        <v>1263</v>
      </c>
      <c r="STX207" s="506" t="s">
        <v>1263</v>
      </c>
      <c r="STY207" s="506" t="s">
        <v>1263</v>
      </c>
      <c r="STZ207" s="506" t="s">
        <v>1263</v>
      </c>
      <c r="SUA207" s="506" t="s">
        <v>1263</v>
      </c>
      <c r="SUB207" s="506" t="s">
        <v>1263</v>
      </c>
      <c r="SUC207" s="506" t="s">
        <v>1263</v>
      </c>
      <c r="SUD207" s="506" t="s">
        <v>1263</v>
      </c>
      <c r="SUE207" s="506" t="s">
        <v>1263</v>
      </c>
      <c r="SUF207" s="506" t="s">
        <v>1263</v>
      </c>
      <c r="SUG207" s="506" t="s">
        <v>1263</v>
      </c>
      <c r="SUH207" s="506" t="s">
        <v>1263</v>
      </c>
      <c r="SUI207" s="506" t="s">
        <v>1263</v>
      </c>
      <c r="SUJ207" s="506" t="s">
        <v>1263</v>
      </c>
      <c r="SUK207" s="506" t="s">
        <v>1263</v>
      </c>
      <c r="SUL207" s="506" t="s">
        <v>1263</v>
      </c>
      <c r="SUM207" s="506" t="s">
        <v>1263</v>
      </c>
      <c r="SUN207" s="506" t="s">
        <v>1263</v>
      </c>
      <c r="SUO207" s="506" t="s">
        <v>1263</v>
      </c>
      <c r="SUP207" s="506" t="s">
        <v>1263</v>
      </c>
      <c r="SUQ207" s="506" t="s">
        <v>1263</v>
      </c>
      <c r="SUR207" s="506" t="s">
        <v>1263</v>
      </c>
      <c r="SUS207" s="506" t="s">
        <v>1263</v>
      </c>
      <c r="SUT207" s="506" t="s">
        <v>1263</v>
      </c>
      <c r="SUU207" s="506" t="s">
        <v>1263</v>
      </c>
      <c r="SUV207" s="506" t="s">
        <v>1263</v>
      </c>
      <c r="SUW207" s="506" t="s">
        <v>1263</v>
      </c>
      <c r="SUX207" s="506" t="s">
        <v>1263</v>
      </c>
      <c r="SUY207" s="506" t="s">
        <v>1263</v>
      </c>
      <c r="SUZ207" s="506" t="s">
        <v>1263</v>
      </c>
      <c r="SVA207" s="506" t="s">
        <v>1263</v>
      </c>
      <c r="SVB207" s="506" t="s">
        <v>1263</v>
      </c>
      <c r="SVC207" s="506" t="s">
        <v>1263</v>
      </c>
      <c r="SVD207" s="506" t="s">
        <v>1263</v>
      </c>
      <c r="SVE207" s="506" t="s">
        <v>1263</v>
      </c>
      <c r="SVF207" s="506" t="s">
        <v>1263</v>
      </c>
      <c r="SVG207" s="506" t="s">
        <v>1263</v>
      </c>
      <c r="SVH207" s="506" t="s">
        <v>1263</v>
      </c>
      <c r="SVI207" s="506" t="s">
        <v>1263</v>
      </c>
      <c r="SVJ207" s="506" t="s">
        <v>1263</v>
      </c>
      <c r="SVK207" s="506" t="s">
        <v>1263</v>
      </c>
      <c r="SVL207" s="506" t="s">
        <v>1263</v>
      </c>
      <c r="SVM207" s="506" t="s">
        <v>1263</v>
      </c>
      <c r="SVN207" s="506" t="s">
        <v>1263</v>
      </c>
      <c r="SVO207" s="506" t="s">
        <v>1263</v>
      </c>
      <c r="SVP207" s="506" t="s">
        <v>1263</v>
      </c>
      <c r="SVQ207" s="506" t="s">
        <v>1263</v>
      </c>
      <c r="SVR207" s="506" t="s">
        <v>1263</v>
      </c>
      <c r="SVS207" s="506" t="s">
        <v>1263</v>
      </c>
      <c r="SVT207" s="506" t="s">
        <v>1263</v>
      </c>
      <c r="SVU207" s="506" t="s">
        <v>1263</v>
      </c>
      <c r="SVV207" s="506" t="s">
        <v>1263</v>
      </c>
      <c r="SVW207" s="506" t="s">
        <v>1263</v>
      </c>
      <c r="SVX207" s="506" t="s">
        <v>1263</v>
      </c>
      <c r="SVY207" s="506" t="s">
        <v>1263</v>
      </c>
      <c r="SVZ207" s="506" t="s">
        <v>1263</v>
      </c>
      <c r="SWA207" s="506" t="s">
        <v>1263</v>
      </c>
      <c r="SWB207" s="506" t="s">
        <v>1263</v>
      </c>
      <c r="SWC207" s="506" t="s">
        <v>1263</v>
      </c>
      <c r="SWD207" s="506" t="s">
        <v>1263</v>
      </c>
      <c r="SWE207" s="506" t="s">
        <v>1263</v>
      </c>
      <c r="SWF207" s="506" t="s">
        <v>1263</v>
      </c>
      <c r="SWG207" s="506" t="s">
        <v>1263</v>
      </c>
      <c r="SWH207" s="506" t="s">
        <v>1263</v>
      </c>
      <c r="SWI207" s="506" t="s">
        <v>1263</v>
      </c>
      <c r="SWJ207" s="506" t="s">
        <v>1263</v>
      </c>
      <c r="SWK207" s="506" t="s">
        <v>1263</v>
      </c>
      <c r="SWL207" s="506" t="s">
        <v>1263</v>
      </c>
      <c r="SWM207" s="506" t="s">
        <v>1263</v>
      </c>
      <c r="SWN207" s="506" t="s">
        <v>1263</v>
      </c>
      <c r="SWO207" s="506" t="s">
        <v>1263</v>
      </c>
      <c r="SWP207" s="506" t="s">
        <v>1263</v>
      </c>
      <c r="SWQ207" s="506" t="s">
        <v>1263</v>
      </c>
      <c r="SWR207" s="506" t="s">
        <v>1263</v>
      </c>
      <c r="SWS207" s="506" t="s">
        <v>1263</v>
      </c>
      <c r="SWT207" s="506" t="s">
        <v>1263</v>
      </c>
      <c r="SWU207" s="506" t="s">
        <v>1263</v>
      </c>
      <c r="SWV207" s="506" t="s">
        <v>1263</v>
      </c>
      <c r="SWW207" s="506" t="s">
        <v>1263</v>
      </c>
      <c r="SWX207" s="506" t="s">
        <v>1263</v>
      </c>
      <c r="SWY207" s="506" t="s">
        <v>1263</v>
      </c>
      <c r="SWZ207" s="506" t="s">
        <v>1263</v>
      </c>
      <c r="SXA207" s="506" t="s">
        <v>1263</v>
      </c>
      <c r="SXB207" s="506" t="s">
        <v>1263</v>
      </c>
      <c r="SXC207" s="506" t="s">
        <v>1263</v>
      </c>
      <c r="SXD207" s="506" t="s">
        <v>1263</v>
      </c>
      <c r="SXE207" s="506" t="s">
        <v>1263</v>
      </c>
      <c r="SXF207" s="506" t="s">
        <v>1263</v>
      </c>
      <c r="SXG207" s="506" t="s">
        <v>1263</v>
      </c>
      <c r="SXH207" s="506" t="s">
        <v>1263</v>
      </c>
      <c r="SXI207" s="506" t="s">
        <v>1263</v>
      </c>
      <c r="SXJ207" s="506" t="s">
        <v>1263</v>
      </c>
      <c r="SXK207" s="506" t="s">
        <v>1263</v>
      </c>
      <c r="SXL207" s="506" t="s">
        <v>1263</v>
      </c>
      <c r="SXM207" s="506" t="s">
        <v>1263</v>
      </c>
      <c r="SXN207" s="506" t="s">
        <v>1263</v>
      </c>
      <c r="SXO207" s="506" t="s">
        <v>1263</v>
      </c>
      <c r="SXP207" s="506" t="s">
        <v>1263</v>
      </c>
      <c r="SXQ207" s="506" t="s">
        <v>1263</v>
      </c>
      <c r="SXR207" s="506" t="s">
        <v>1263</v>
      </c>
      <c r="SXS207" s="506" t="s">
        <v>1263</v>
      </c>
      <c r="SXT207" s="506" t="s">
        <v>1263</v>
      </c>
      <c r="SXU207" s="506" t="s">
        <v>1263</v>
      </c>
      <c r="SXV207" s="506" t="s">
        <v>1263</v>
      </c>
      <c r="SXW207" s="506" t="s">
        <v>1263</v>
      </c>
      <c r="SXX207" s="506" t="s">
        <v>1263</v>
      </c>
      <c r="SXY207" s="506" t="s">
        <v>1263</v>
      </c>
      <c r="SXZ207" s="506" t="s">
        <v>1263</v>
      </c>
      <c r="SYA207" s="506" t="s">
        <v>1263</v>
      </c>
      <c r="SYB207" s="506" t="s">
        <v>1263</v>
      </c>
      <c r="SYC207" s="506" t="s">
        <v>1263</v>
      </c>
      <c r="SYD207" s="506" t="s">
        <v>1263</v>
      </c>
      <c r="SYE207" s="506" t="s">
        <v>1263</v>
      </c>
      <c r="SYF207" s="506" t="s">
        <v>1263</v>
      </c>
      <c r="SYG207" s="506" t="s">
        <v>1263</v>
      </c>
      <c r="SYH207" s="506" t="s">
        <v>1263</v>
      </c>
      <c r="SYI207" s="506" t="s">
        <v>1263</v>
      </c>
      <c r="SYJ207" s="506" t="s">
        <v>1263</v>
      </c>
      <c r="SYK207" s="506" t="s">
        <v>1263</v>
      </c>
      <c r="SYL207" s="506" t="s">
        <v>1263</v>
      </c>
      <c r="SYM207" s="506" t="s">
        <v>1263</v>
      </c>
      <c r="SYN207" s="506" t="s">
        <v>1263</v>
      </c>
      <c r="SYO207" s="506" t="s">
        <v>1263</v>
      </c>
      <c r="SYP207" s="506" t="s">
        <v>1263</v>
      </c>
      <c r="SYQ207" s="506" t="s">
        <v>1263</v>
      </c>
      <c r="SYR207" s="506" t="s">
        <v>1263</v>
      </c>
      <c r="SYS207" s="506" t="s">
        <v>1263</v>
      </c>
      <c r="SYT207" s="506" t="s">
        <v>1263</v>
      </c>
      <c r="SYU207" s="506" t="s">
        <v>1263</v>
      </c>
      <c r="SYV207" s="506" t="s">
        <v>1263</v>
      </c>
      <c r="SYW207" s="506" t="s">
        <v>1263</v>
      </c>
      <c r="SYX207" s="506" t="s">
        <v>1263</v>
      </c>
      <c r="SYY207" s="506" t="s">
        <v>1263</v>
      </c>
      <c r="SYZ207" s="506" t="s">
        <v>1263</v>
      </c>
      <c r="SZA207" s="506" t="s">
        <v>1263</v>
      </c>
      <c r="SZB207" s="506" t="s">
        <v>1263</v>
      </c>
      <c r="SZC207" s="506" t="s">
        <v>1263</v>
      </c>
      <c r="SZD207" s="506" t="s">
        <v>1263</v>
      </c>
      <c r="SZE207" s="506" t="s">
        <v>1263</v>
      </c>
      <c r="SZF207" s="506" t="s">
        <v>1263</v>
      </c>
      <c r="SZG207" s="506" t="s">
        <v>1263</v>
      </c>
      <c r="SZH207" s="506" t="s">
        <v>1263</v>
      </c>
      <c r="SZI207" s="506" t="s">
        <v>1263</v>
      </c>
      <c r="SZJ207" s="506" t="s">
        <v>1263</v>
      </c>
      <c r="SZK207" s="506" t="s">
        <v>1263</v>
      </c>
      <c r="SZL207" s="506" t="s">
        <v>1263</v>
      </c>
      <c r="SZM207" s="506" t="s">
        <v>1263</v>
      </c>
      <c r="SZN207" s="506" t="s">
        <v>1263</v>
      </c>
      <c r="SZO207" s="506" t="s">
        <v>1263</v>
      </c>
      <c r="SZP207" s="506" t="s">
        <v>1263</v>
      </c>
      <c r="SZQ207" s="506" t="s">
        <v>1263</v>
      </c>
      <c r="SZR207" s="506" t="s">
        <v>1263</v>
      </c>
      <c r="SZS207" s="506" t="s">
        <v>1263</v>
      </c>
      <c r="SZT207" s="506" t="s">
        <v>1263</v>
      </c>
      <c r="SZU207" s="506" t="s">
        <v>1263</v>
      </c>
      <c r="SZV207" s="506" t="s">
        <v>1263</v>
      </c>
      <c r="SZW207" s="506" t="s">
        <v>1263</v>
      </c>
      <c r="SZX207" s="506" t="s">
        <v>1263</v>
      </c>
      <c r="SZY207" s="506" t="s">
        <v>1263</v>
      </c>
      <c r="SZZ207" s="506" t="s">
        <v>1263</v>
      </c>
      <c r="TAA207" s="506" t="s">
        <v>1263</v>
      </c>
      <c r="TAB207" s="506" t="s">
        <v>1263</v>
      </c>
      <c r="TAC207" s="506" t="s">
        <v>1263</v>
      </c>
      <c r="TAD207" s="506" t="s">
        <v>1263</v>
      </c>
      <c r="TAE207" s="506" t="s">
        <v>1263</v>
      </c>
      <c r="TAF207" s="506" t="s">
        <v>1263</v>
      </c>
      <c r="TAG207" s="506" t="s">
        <v>1263</v>
      </c>
      <c r="TAH207" s="506" t="s">
        <v>1263</v>
      </c>
      <c r="TAI207" s="506" t="s">
        <v>1263</v>
      </c>
      <c r="TAJ207" s="506" t="s">
        <v>1263</v>
      </c>
      <c r="TAK207" s="506" t="s">
        <v>1263</v>
      </c>
      <c r="TAL207" s="506" t="s">
        <v>1263</v>
      </c>
      <c r="TAM207" s="506" t="s">
        <v>1263</v>
      </c>
      <c r="TAN207" s="506" t="s">
        <v>1263</v>
      </c>
      <c r="TAO207" s="506" t="s">
        <v>1263</v>
      </c>
      <c r="TAP207" s="506" t="s">
        <v>1263</v>
      </c>
      <c r="TAQ207" s="506" t="s">
        <v>1263</v>
      </c>
      <c r="TAR207" s="506" t="s">
        <v>1263</v>
      </c>
      <c r="TAS207" s="506" t="s">
        <v>1263</v>
      </c>
      <c r="TAT207" s="506" t="s">
        <v>1263</v>
      </c>
      <c r="TAU207" s="506" t="s">
        <v>1263</v>
      </c>
      <c r="TAV207" s="506" t="s">
        <v>1263</v>
      </c>
      <c r="TAW207" s="506" t="s">
        <v>1263</v>
      </c>
      <c r="TAX207" s="506" t="s">
        <v>1263</v>
      </c>
      <c r="TAY207" s="506" t="s">
        <v>1263</v>
      </c>
      <c r="TAZ207" s="506" t="s">
        <v>1263</v>
      </c>
      <c r="TBA207" s="506" t="s">
        <v>1263</v>
      </c>
      <c r="TBB207" s="506" t="s">
        <v>1263</v>
      </c>
      <c r="TBC207" s="506" t="s">
        <v>1263</v>
      </c>
      <c r="TBD207" s="506" t="s">
        <v>1263</v>
      </c>
      <c r="TBE207" s="506" t="s">
        <v>1263</v>
      </c>
      <c r="TBF207" s="506" t="s">
        <v>1263</v>
      </c>
      <c r="TBG207" s="506" t="s">
        <v>1263</v>
      </c>
      <c r="TBH207" s="506" t="s">
        <v>1263</v>
      </c>
      <c r="TBI207" s="506" t="s">
        <v>1263</v>
      </c>
      <c r="TBJ207" s="506" t="s">
        <v>1263</v>
      </c>
      <c r="TBK207" s="506" t="s">
        <v>1263</v>
      </c>
      <c r="TBL207" s="506" t="s">
        <v>1263</v>
      </c>
      <c r="TBM207" s="506" t="s">
        <v>1263</v>
      </c>
      <c r="TBN207" s="506" t="s">
        <v>1263</v>
      </c>
      <c r="TBO207" s="506" t="s">
        <v>1263</v>
      </c>
      <c r="TBP207" s="506" t="s">
        <v>1263</v>
      </c>
      <c r="TBQ207" s="506" t="s">
        <v>1263</v>
      </c>
      <c r="TBR207" s="506" t="s">
        <v>1263</v>
      </c>
      <c r="TBS207" s="506" t="s">
        <v>1263</v>
      </c>
      <c r="TBT207" s="506" t="s">
        <v>1263</v>
      </c>
      <c r="TBU207" s="506" t="s">
        <v>1263</v>
      </c>
      <c r="TBV207" s="506" t="s">
        <v>1263</v>
      </c>
      <c r="TBW207" s="506" t="s">
        <v>1263</v>
      </c>
      <c r="TBX207" s="506" t="s">
        <v>1263</v>
      </c>
      <c r="TBY207" s="506" t="s">
        <v>1263</v>
      </c>
      <c r="TBZ207" s="506" t="s">
        <v>1263</v>
      </c>
      <c r="TCA207" s="506" t="s">
        <v>1263</v>
      </c>
      <c r="TCB207" s="506" t="s">
        <v>1263</v>
      </c>
      <c r="TCC207" s="506" t="s">
        <v>1263</v>
      </c>
      <c r="TCD207" s="506" t="s">
        <v>1263</v>
      </c>
      <c r="TCE207" s="506" t="s">
        <v>1263</v>
      </c>
      <c r="TCF207" s="506" t="s">
        <v>1263</v>
      </c>
      <c r="TCG207" s="506" t="s">
        <v>1263</v>
      </c>
      <c r="TCH207" s="506" t="s">
        <v>1263</v>
      </c>
      <c r="TCI207" s="506" t="s">
        <v>1263</v>
      </c>
      <c r="TCJ207" s="506" t="s">
        <v>1263</v>
      </c>
      <c r="TCK207" s="506" t="s">
        <v>1263</v>
      </c>
      <c r="TCL207" s="506" t="s">
        <v>1263</v>
      </c>
      <c r="TCM207" s="506" t="s">
        <v>1263</v>
      </c>
      <c r="TCN207" s="506" t="s">
        <v>1263</v>
      </c>
      <c r="TCO207" s="506" t="s">
        <v>1263</v>
      </c>
      <c r="TCP207" s="506" t="s">
        <v>1263</v>
      </c>
      <c r="TCQ207" s="506" t="s">
        <v>1263</v>
      </c>
      <c r="TCR207" s="506" t="s">
        <v>1263</v>
      </c>
      <c r="TCS207" s="506" t="s">
        <v>1263</v>
      </c>
      <c r="TCT207" s="506" t="s">
        <v>1263</v>
      </c>
      <c r="TCU207" s="506" t="s">
        <v>1263</v>
      </c>
      <c r="TCV207" s="506" t="s">
        <v>1263</v>
      </c>
      <c r="TCW207" s="506" t="s">
        <v>1263</v>
      </c>
      <c r="TCX207" s="506" t="s">
        <v>1263</v>
      </c>
      <c r="TCY207" s="506" t="s">
        <v>1263</v>
      </c>
      <c r="TCZ207" s="506" t="s">
        <v>1263</v>
      </c>
      <c r="TDA207" s="506" t="s">
        <v>1263</v>
      </c>
      <c r="TDB207" s="506" t="s">
        <v>1263</v>
      </c>
      <c r="TDC207" s="506" t="s">
        <v>1263</v>
      </c>
      <c r="TDD207" s="506" t="s">
        <v>1263</v>
      </c>
      <c r="TDE207" s="506" t="s">
        <v>1263</v>
      </c>
      <c r="TDF207" s="506" t="s">
        <v>1263</v>
      </c>
      <c r="TDG207" s="506" t="s">
        <v>1263</v>
      </c>
      <c r="TDH207" s="506" t="s">
        <v>1263</v>
      </c>
      <c r="TDI207" s="506" t="s">
        <v>1263</v>
      </c>
      <c r="TDJ207" s="506" t="s">
        <v>1263</v>
      </c>
      <c r="TDK207" s="506" t="s">
        <v>1263</v>
      </c>
      <c r="TDL207" s="506" t="s">
        <v>1263</v>
      </c>
      <c r="TDM207" s="506" t="s">
        <v>1263</v>
      </c>
      <c r="TDN207" s="506" t="s">
        <v>1263</v>
      </c>
      <c r="TDO207" s="506" t="s">
        <v>1263</v>
      </c>
      <c r="TDP207" s="506" t="s">
        <v>1263</v>
      </c>
      <c r="TDQ207" s="506" t="s">
        <v>1263</v>
      </c>
      <c r="TDR207" s="506" t="s">
        <v>1263</v>
      </c>
      <c r="TDS207" s="506" t="s">
        <v>1263</v>
      </c>
      <c r="TDT207" s="506" t="s">
        <v>1263</v>
      </c>
      <c r="TDU207" s="506" t="s">
        <v>1263</v>
      </c>
      <c r="TDV207" s="506" t="s">
        <v>1263</v>
      </c>
      <c r="TDW207" s="506" t="s">
        <v>1263</v>
      </c>
      <c r="TDX207" s="506" t="s">
        <v>1263</v>
      </c>
      <c r="TDY207" s="506" t="s">
        <v>1263</v>
      </c>
      <c r="TDZ207" s="506" t="s">
        <v>1263</v>
      </c>
      <c r="TEA207" s="506" t="s">
        <v>1263</v>
      </c>
      <c r="TEB207" s="506" t="s">
        <v>1263</v>
      </c>
      <c r="TEC207" s="506" t="s">
        <v>1263</v>
      </c>
      <c r="TED207" s="506" t="s">
        <v>1263</v>
      </c>
      <c r="TEE207" s="506" t="s">
        <v>1263</v>
      </c>
      <c r="TEF207" s="506" t="s">
        <v>1263</v>
      </c>
      <c r="TEG207" s="506" t="s">
        <v>1263</v>
      </c>
      <c r="TEH207" s="506" t="s">
        <v>1263</v>
      </c>
      <c r="TEI207" s="506" t="s">
        <v>1263</v>
      </c>
      <c r="TEJ207" s="506" t="s">
        <v>1263</v>
      </c>
      <c r="TEK207" s="506" t="s">
        <v>1263</v>
      </c>
      <c r="TEL207" s="506" t="s">
        <v>1263</v>
      </c>
      <c r="TEM207" s="506" t="s">
        <v>1263</v>
      </c>
      <c r="TEN207" s="506" t="s">
        <v>1263</v>
      </c>
      <c r="TEO207" s="506" t="s">
        <v>1263</v>
      </c>
      <c r="TEP207" s="506" t="s">
        <v>1263</v>
      </c>
      <c r="TEQ207" s="506" t="s">
        <v>1263</v>
      </c>
      <c r="TER207" s="506" t="s">
        <v>1263</v>
      </c>
      <c r="TES207" s="506" t="s">
        <v>1263</v>
      </c>
      <c r="TET207" s="506" t="s">
        <v>1263</v>
      </c>
      <c r="TEU207" s="506" t="s">
        <v>1263</v>
      </c>
      <c r="TEV207" s="506" t="s">
        <v>1263</v>
      </c>
      <c r="TEW207" s="506" t="s">
        <v>1263</v>
      </c>
      <c r="TEX207" s="506" t="s">
        <v>1263</v>
      </c>
      <c r="TEY207" s="506" t="s">
        <v>1263</v>
      </c>
      <c r="TEZ207" s="506" t="s">
        <v>1263</v>
      </c>
      <c r="TFA207" s="506" t="s">
        <v>1263</v>
      </c>
      <c r="TFB207" s="506" t="s">
        <v>1263</v>
      </c>
      <c r="TFC207" s="506" t="s">
        <v>1263</v>
      </c>
      <c r="TFD207" s="506" t="s">
        <v>1263</v>
      </c>
      <c r="TFE207" s="506" t="s">
        <v>1263</v>
      </c>
      <c r="TFF207" s="506" t="s">
        <v>1263</v>
      </c>
      <c r="TFG207" s="506" t="s">
        <v>1263</v>
      </c>
      <c r="TFH207" s="506" t="s">
        <v>1263</v>
      </c>
      <c r="TFI207" s="506" t="s">
        <v>1263</v>
      </c>
      <c r="TFJ207" s="506" t="s">
        <v>1263</v>
      </c>
      <c r="TFK207" s="506" t="s">
        <v>1263</v>
      </c>
      <c r="TFL207" s="506" t="s">
        <v>1263</v>
      </c>
      <c r="TFM207" s="506" t="s">
        <v>1263</v>
      </c>
      <c r="TFN207" s="506" t="s">
        <v>1263</v>
      </c>
      <c r="TFO207" s="506" t="s">
        <v>1263</v>
      </c>
      <c r="TFP207" s="506" t="s">
        <v>1263</v>
      </c>
      <c r="TFQ207" s="506" t="s">
        <v>1263</v>
      </c>
      <c r="TFR207" s="506" t="s">
        <v>1263</v>
      </c>
      <c r="TFS207" s="506" t="s">
        <v>1263</v>
      </c>
      <c r="TFT207" s="506" t="s">
        <v>1263</v>
      </c>
      <c r="TFU207" s="506" t="s">
        <v>1263</v>
      </c>
      <c r="TFV207" s="506" t="s">
        <v>1263</v>
      </c>
      <c r="TFW207" s="506" t="s">
        <v>1263</v>
      </c>
      <c r="TFX207" s="506" t="s">
        <v>1263</v>
      </c>
      <c r="TFY207" s="506" t="s">
        <v>1263</v>
      </c>
      <c r="TFZ207" s="506" t="s">
        <v>1263</v>
      </c>
      <c r="TGA207" s="506" t="s">
        <v>1263</v>
      </c>
      <c r="TGB207" s="506" t="s">
        <v>1263</v>
      </c>
      <c r="TGC207" s="506" t="s">
        <v>1263</v>
      </c>
      <c r="TGD207" s="506" t="s">
        <v>1263</v>
      </c>
      <c r="TGE207" s="506" t="s">
        <v>1263</v>
      </c>
      <c r="TGF207" s="506" t="s">
        <v>1263</v>
      </c>
      <c r="TGG207" s="506" t="s">
        <v>1263</v>
      </c>
      <c r="TGH207" s="506" t="s">
        <v>1263</v>
      </c>
      <c r="TGI207" s="506" t="s">
        <v>1263</v>
      </c>
      <c r="TGJ207" s="506" t="s">
        <v>1263</v>
      </c>
      <c r="TGK207" s="506" t="s">
        <v>1263</v>
      </c>
      <c r="TGL207" s="506" t="s">
        <v>1263</v>
      </c>
      <c r="TGM207" s="506" t="s">
        <v>1263</v>
      </c>
      <c r="TGN207" s="506" t="s">
        <v>1263</v>
      </c>
      <c r="TGO207" s="506" t="s">
        <v>1263</v>
      </c>
      <c r="TGP207" s="506" t="s">
        <v>1263</v>
      </c>
      <c r="TGQ207" s="506" t="s">
        <v>1263</v>
      </c>
      <c r="TGR207" s="506" t="s">
        <v>1263</v>
      </c>
      <c r="TGS207" s="506" t="s">
        <v>1263</v>
      </c>
      <c r="TGT207" s="506" t="s">
        <v>1263</v>
      </c>
      <c r="TGU207" s="506" t="s">
        <v>1263</v>
      </c>
      <c r="TGV207" s="506" t="s">
        <v>1263</v>
      </c>
      <c r="TGW207" s="506" t="s">
        <v>1263</v>
      </c>
      <c r="TGX207" s="506" t="s">
        <v>1263</v>
      </c>
      <c r="TGY207" s="506" t="s">
        <v>1263</v>
      </c>
      <c r="TGZ207" s="506" t="s">
        <v>1263</v>
      </c>
      <c r="THA207" s="506" t="s">
        <v>1263</v>
      </c>
      <c r="THB207" s="506" t="s">
        <v>1263</v>
      </c>
      <c r="THC207" s="506" t="s">
        <v>1263</v>
      </c>
      <c r="THD207" s="506" t="s">
        <v>1263</v>
      </c>
      <c r="THE207" s="506" t="s">
        <v>1263</v>
      </c>
      <c r="THF207" s="506" t="s">
        <v>1263</v>
      </c>
      <c r="THG207" s="506" t="s">
        <v>1263</v>
      </c>
      <c r="THH207" s="506" t="s">
        <v>1263</v>
      </c>
      <c r="THI207" s="506" t="s">
        <v>1263</v>
      </c>
      <c r="THJ207" s="506" t="s">
        <v>1263</v>
      </c>
      <c r="THK207" s="506" t="s">
        <v>1263</v>
      </c>
      <c r="THL207" s="506" t="s">
        <v>1263</v>
      </c>
      <c r="THM207" s="506" t="s">
        <v>1263</v>
      </c>
      <c r="THN207" s="506" t="s">
        <v>1263</v>
      </c>
      <c r="THO207" s="506" t="s">
        <v>1263</v>
      </c>
      <c r="THP207" s="506" t="s">
        <v>1263</v>
      </c>
      <c r="THQ207" s="506" t="s">
        <v>1263</v>
      </c>
      <c r="THR207" s="506" t="s">
        <v>1263</v>
      </c>
      <c r="THS207" s="506" t="s">
        <v>1263</v>
      </c>
      <c r="THT207" s="506" t="s">
        <v>1263</v>
      </c>
      <c r="THU207" s="506" t="s">
        <v>1263</v>
      </c>
      <c r="THV207" s="506" t="s">
        <v>1263</v>
      </c>
      <c r="THW207" s="506" t="s">
        <v>1263</v>
      </c>
      <c r="THX207" s="506" t="s">
        <v>1263</v>
      </c>
      <c r="THY207" s="506" t="s">
        <v>1263</v>
      </c>
      <c r="THZ207" s="506" t="s">
        <v>1263</v>
      </c>
      <c r="TIA207" s="506" t="s">
        <v>1263</v>
      </c>
      <c r="TIB207" s="506" t="s">
        <v>1263</v>
      </c>
      <c r="TIC207" s="506" t="s">
        <v>1263</v>
      </c>
      <c r="TID207" s="506" t="s">
        <v>1263</v>
      </c>
      <c r="TIE207" s="506" t="s">
        <v>1263</v>
      </c>
      <c r="TIF207" s="506" t="s">
        <v>1263</v>
      </c>
      <c r="TIG207" s="506" t="s">
        <v>1263</v>
      </c>
      <c r="TIH207" s="506" t="s">
        <v>1263</v>
      </c>
      <c r="TII207" s="506" t="s">
        <v>1263</v>
      </c>
      <c r="TIJ207" s="506" t="s">
        <v>1263</v>
      </c>
      <c r="TIK207" s="506" t="s">
        <v>1263</v>
      </c>
      <c r="TIL207" s="506" t="s">
        <v>1263</v>
      </c>
      <c r="TIM207" s="506" t="s">
        <v>1263</v>
      </c>
      <c r="TIN207" s="506" t="s">
        <v>1263</v>
      </c>
      <c r="TIO207" s="506" t="s">
        <v>1263</v>
      </c>
      <c r="TIP207" s="506" t="s">
        <v>1263</v>
      </c>
      <c r="TIQ207" s="506" t="s">
        <v>1263</v>
      </c>
      <c r="TIR207" s="506" t="s">
        <v>1263</v>
      </c>
      <c r="TIS207" s="506" t="s">
        <v>1263</v>
      </c>
      <c r="TIT207" s="506" t="s">
        <v>1263</v>
      </c>
      <c r="TIU207" s="506" t="s">
        <v>1263</v>
      </c>
      <c r="TIV207" s="506" t="s">
        <v>1263</v>
      </c>
      <c r="TIW207" s="506" t="s">
        <v>1263</v>
      </c>
      <c r="TIX207" s="506" t="s">
        <v>1263</v>
      </c>
      <c r="TIY207" s="506" t="s">
        <v>1263</v>
      </c>
      <c r="TIZ207" s="506" t="s">
        <v>1263</v>
      </c>
      <c r="TJA207" s="506" t="s">
        <v>1263</v>
      </c>
      <c r="TJB207" s="506" t="s">
        <v>1263</v>
      </c>
      <c r="TJC207" s="506" t="s">
        <v>1263</v>
      </c>
      <c r="TJD207" s="506" t="s">
        <v>1263</v>
      </c>
      <c r="TJE207" s="506" t="s">
        <v>1263</v>
      </c>
      <c r="TJF207" s="506" t="s">
        <v>1263</v>
      </c>
      <c r="TJG207" s="506" t="s">
        <v>1263</v>
      </c>
      <c r="TJH207" s="506" t="s">
        <v>1263</v>
      </c>
      <c r="TJI207" s="506" t="s">
        <v>1263</v>
      </c>
      <c r="TJJ207" s="506" t="s">
        <v>1263</v>
      </c>
      <c r="TJK207" s="506" t="s">
        <v>1263</v>
      </c>
      <c r="TJL207" s="506" t="s">
        <v>1263</v>
      </c>
      <c r="TJM207" s="506" t="s">
        <v>1263</v>
      </c>
      <c r="TJN207" s="506" t="s">
        <v>1263</v>
      </c>
      <c r="TJO207" s="506" t="s">
        <v>1263</v>
      </c>
      <c r="TJP207" s="506" t="s">
        <v>1263</v>
      </c>
      <c r="TJQ207" s="506" t="s">
        <v>1263</v>
      </c>
      <c r="TJR207" s="506" t="s">
        <v>1263</v>
      </c>
      <c r="TJS207" s="506" t="s">
        <v>1263</v>
      </c>
      <c r="TJT207" s="506" t="s">
        <v>1263</v>
      </c>
      <c r="TJU207" s="506" t="s">
        <v>1263</v>
      </c>
      <c r="TJV207" s="506" t="s">
        <v>1263</v>
      </c>
      <c r="TJW207" s="506" t="s">
        <v>1263</v>
      </c>
      <c r="TJX207" s="506" t="s">
        <v>1263</v>
      </c>
      <c r="TJY207" s="506" t="s">
        <v>1263</v>
      </c>
      <c r="TJZ207" s="506" t="s">
        <v>1263</v>
      </c>
      <c r="TKA207" s="506" t="s">
        <v>1263</v>
      </c>
      <c r="TKB207" s="506" t="s">
        <v>1263</v>
      </c>
      <c r="TKC207" s="506" t="s">
        <v>1263</v>
      </c>
      <c r="TKD207" s="506" t="s">
        <v>1263</v>
      </c>
      <c r="TKE207" s="506" t="s">
        <v>1263</v>
      </c>
      <c r="TKF207" s="506" t="s">
        <v>1263</v>
      </c>
      <c r="TKG207" s="506" t="s">
        <v>1263</v>
      </c>
      <c r="TKH207" s="506" t="s">
        <v>1263</v>
      </c>
      <c r="TKI207" s="506" t="s">
        <v>1263</v>
      </c>
      <c r="TKJ207" s="506" t="s">
        <v>1263</v>
      </c>
      <c r="TKK207" s="506" t="s">
        <v>1263</v>
      </c>
      <c r="TKL207" s="506" t="s">
        <v>1263</v>
      </c>
      <c r="TKM207" s="506" t="s">
        <v>1263</v>
      </c>
      <c r="TKN207" s="506" t="s">
        <v>1263</v>
      </c>
      <c r="TKO207" s="506" t="s">
        <v>1263</v>
      </c>
      <c r="TKP207" s="506" t="s">
        <v>1263</v>
      </c>
      <c r="TKQ207" s="506" t="s">
        <v>1263</v>
      </c>
      <c r="TKR207" s="506" t="s">
        <v>1263</v>
      </c>
      <c r="TKS207" s="506" t="s">
        <v>1263</v>
      </c>
      <c r="TKT207" s="506" t="s">
        <v>1263</v>
      </c>
      <c r="TKU207" s="506" t="s">
        <v>1263</v>
      </c>
      <c r="TKV207" s="506" t="s">
        <v>1263</v>
      </c>
      <c r="TKW207" s="506" t="s">
        <v>1263</v>
      </c>
      <c r="TKX207" s="506" t="s">
        <v>1263</v>
      </c>
      <c r="TKY207" s="506" t="s">
        <v>1263</v>
      </c>
      <c r="TKZ207" s="506" t="s">
        <v>1263</v>
      </c>
      <c r="TLA207" s="506" t="s">
        <v>1263</v>
      </c>
      <c r="TLB207" s="506" t="s">
        <v>1263</v>
      </c>
      <c r="TLC207" s="506" t="s">
        <v>1263</v>
      </c>
      <c r="TLD207" s="506" t="s">
        <v>1263</v>
      </c>
      <c r="TLE207" s="506" t="s">
        <v>1263</v>
      </c>
      <c r="TLF207" s="506" t="s">
        <v>1263</v>
      </c>
      <c r="TLG207" s="506" t="s">
        <v>1263</v>
      </c>
      <c r="TLH207" s="506" t="s">
        <v>1263</v>
      </c>
      <c r="TLI207" s="506" t="s">
        <v>1263</v>
      </c>
      <c r="TLJ207" s="506" t="s">
        <v>1263</v>
      </c>
      <c r="TLK207" s="506" t="s">
        <v>1263</v>
      </c>
      <c r="TLL207" s="506" t="s">
        <v>1263</v>
      </c>
      <c r="TLM207" s="506" t="s">
        <v>1263</v>
      </c>
      <c r="TLN207" s="506" t="s">
        <v>1263</v>
      </c>
      <c r="TLO207" s="506" t="s">
        <v>1263</v>
      </c>
      <c r="TLP207" s="506" t="s">
        <v>1263</v>
      </c>
      <c r="TLQ207" s="506" t="s">
        <v>1263</v>
      </c>
      <c r="TLR207" s="506" t="s">
        <v>1263</v>
      </c>
      <c r="TLS207" s="506" t="s">
        <v>1263</v>
      </c>
      <c r="TLT207" s="506" t="s">
        <v>1263</v>
      </c>
      <c r="TLU207" s="506" t="s">
        <v>1263</v>
      </c>
      <c r="TLV207" s="506" t="s">
        <v>1263</v>
      </c>
      <c r="TLW207" s="506" t="s">
        <v>1263</v>
      </c>
      <c r="TLX207" s="506" t="s">
        <v>1263</v>
      </c>
      <c r="TLY207" s="506" t="s">
        <v>1263</v>
      </c>
      <c r="TLZ207" s="506" t="s">
        <v>1263</v>
      </c>
      <c r="TMA207" s="506" t="s">
        <v>1263</v>
      </c>
      <c r="TMB207" s="506" t="s">
        <v>1263</v>
      </c>
      <c r="TMC207" s="506" t="s">
        <v>1263</v>
      </c>
      <c r="TMD207" s="506" t="s">
        <v>1263</v>
      </c>
      <c r="TME207" s="506" t="s">
        <v>1263</v>
      </c>
      <c r="TMF207" s="506" t="s">
        <v>1263</v>
      </c>
      <c r="TMG207" s="506" t="s">
        <v>1263</v>
      </c>
      <c r="TMH207" s="506" t="s">
        <v>1263</v>
      </c>
      <c r="TMI207" s="506" t="s">
        <v>1263</v>
      </c>
      <c r="TMJ207" s="506" t="s">
        <v>1263</v>
      </c>
      <c r="TMK207" s="506" t="s">
        <v>1263</v>
      </c>
      <c r="TML207" s="506" t="s">
        <v>1263</v>
      </c>
      <c r="TMM207" s="506" t="s">
        <v>1263</v>
      </c>
      <c r="TMN207" s="506" t="s">
        <v>1263</v>
      </c>
      <c r="TMO207" s="506" t="s">
        <v>1263</v>
      </c>
      <c r="TMP207" s="506" t="s">
        <v>1263</v>
      </c>
      <c r="TMQ207" s="506" t="s">
        <v>1263</v>
      </c>
      <c r="TMR207" s="506" t="s">
        <v>1263</v>
      </c>
      <c r="TMS207" s="506" t="s">
        <v>1263</v>
      </c>
      <c r="TMT207" s="506" t="s">
        <v>1263</v>
      </c>
      <c r="TMU207" s="506" t="s">
        <v>1263</v>
      </c>
      <c r="TMV207" s="506" t="s">
        <v>1263</v>
      </c>
      <c r="TMW207" s="506" t="s">
        <v>1263</v>
      </c>
      <c r="TMX207" s="506" t="s">
        <v>1263</v>
      </c>
      <c r="TMY207" s="506" t="s">
        <v>1263</v>
      </c>
      <c r="TMZ207" s="506" t="s">
        <v>1263</v>
      </c>
      <c r="TNA207" s="506" t="s">
        <v>1263</v>
      </c>
      <c r="TNB207" s="506" t="s">
        <v>1263</v>
      </c>
      <c r="TNC207" s="506" t="s">
        <v>1263</v>
      </c>
      <c r="TND207" s="506" t="s">
        <v>1263</v>
      </c>
      <c r="TNE207" s="506" t="s">
        <v>1263</v>
      </c>
      <c r="TNF207" s="506" t="s">
        <v>1263</v>
      </c>
      <c r="TNG207" s="506" t="s">
        <v>1263</v>
      </c>
      <c r="TNH207" s="506" t="s">
        <v>1263</v>
      </c>
      <c r="TNI207" s="506" t="s">
        <v>1263</v>
      </c>
      <c r="TNJ207" s="506" t="s">
        <v>1263</v>
      </c>
      <c r="TNK207" s="506" t="s">
        <v>1263</v>
      </c>
      <c r="TNL207" s="506" t="s">
        <v>1263</v>
      </c>
      <c r="TNM207" s="506" t="s">
        <v>1263</v>
      </c>
      <c r="TNN207" s="506" t="s">
        <v>1263</v>
      </c>
      <c r="TNO207" s="506" t="s">
        <v>1263</v>
      </c>
      <c r="TNP207" s="506" t="s">
        <v>1263</v>
      </c>
      <c r="TNQ207" s="506" t="s">
        <v>1263</v>
      </c>
      <c r="TNR207" s="506" t="s">
        <v>1263</v>
      </c>
      <c r="TNS207" s="506" t="s">
        <v>1263</v>
      </c>
      <c r="TNT207" s="506" t="s">
        <v>1263</v>
      </c>
      <c r="TNU207" s="506" t="s">
        <v>1263</v>
      </c>
      <c r="TNV207" s="506" t="s">
        <v>1263</v>
      </c>
      <c r="TNW207" s="506" t="s">
        <v>1263</v>
      </c>
      <c r="TNX207" s="506" t="s">
        <v>1263</v>
      </c>
      <c r="TNY207" s="506" t="s">
        <v>1263</v>
      </c>
      <c r="TNZ207" s="506" t="s">
        <v>1263</v>
      </c>
      <c r="TOA207" s="506" t="s">
        <v>1263</v>
      </c>
      <c r="TOB207" s="506" t="s">
        <v>1263</v>
      </c>
      <c r="TOC207" s="506" t="s">
        <v>1263</v>
      </c>
      <c r="TOD207" s="506" t="s">
        <v>1263</v>
      </c>
      <c r="TOE207" s="506" t="s">
        <v>1263</v>
      </c>
      <c r="TOF207" s="506" t="s">
        <v>1263</v>
      </c>
      <c r="TOG207" s="506" t="s">
        <v>1263</v>
      </c>
      <c r="TOH207" s="506" t="s">
        <v>1263</v>
      </c>
      <c r="TOI207" s="506" t="s">
        <v>1263</v>
      </c>
      <c r="TOJ207" s="506" t="s">
        <v>1263</v>
      </c>
      <c r="TOK207" s="506" t="s">
        <v>1263</v>
      </c>
      <c r="TOL207" s="506" t="s">
        <v>1263</v>
      </c>
      <c r="TOM207" s="506" t="s">
        <v>1263</v>
      </c>
      <c r="TON207" s="506" t="s">
        <v>1263</v>
      </c>
      <c r="TOO207" s="506" t="s">
        <v>1263</v>
      </c>
      <c r="TOP207" s="506" t="s">
        <v>1263</v>
      </c>
      <c r="TOQ207" s="506" t="s">
        <v>1263</v>
      </c>
      <c r="TOR207" s="506" t="s">
        <v>1263</v>
      </c>
      <c r="TOS207" s="506" t="s">
        <v>1263</v>
      </c>
      <c r="TOT207" s="506" t="s">
        <v>1263</v>
      </c>
      <c r="TOU207" s="506" t="s">
        <v>1263</v>
      </c>
      <c r="TOV207" s="506" t="s">
        <v>1263</v>
      </c>
      <c r="TOW207" s="506" t="s">
        <v>1263</v>
      </c>
      <c r="TOX207" s="506" t="s">
        <v>1263</v>
      </c>
      <c r="TOY207" s="506" t="s">
        <v>1263</v>
      </c>
      <c r="TOZ207" s="506" t="s">
        <v>1263</v>
      </c>
      <c r="TPA207" s="506" t="s">
        <v>1263</v>
      </c>
      <c r="TPB207" s="506" t="s">
        <v>1263</v>
      </c>
      <c r="TPC207" s="506" t="s">
        <v>1263</v>
      </c>
      <c r="TPD207" s="506" t="s">
        <v>1263</v>
      </c>
      <c r="TPE207" s="506" t="s">
        <v>1263</v>
      </c>
      <c r="TPF207" s="506" t="s">
        <v>1263</v>
      </c>
      <c r="TPG207" s="506" t="s">
        <v>1263</v>
      </c>
      <c r="TPH207" s="506" t="s">
        <v>1263</v>
      </c>
      <c r="TPI207" s="506" t="s">
        <v>1263</v>
      </c>
      <c r="TPJ207" s="506" t="s">
        <v>1263</v>
      </c>
      <c r="TPK207" s="506" t="s">
        <v>1263</v>
      </c>
      <c r="TPL207" s="506" t="s">
        <v>1263</v>
      </c>
      <c r="TPM207" s="506" t="s">
        <v>1263</v>
      </c>
      <c r="TPN207" s="506" t="s">
        <v>1263</v>
      </c>
      <c r="TPO207" s="506" t="s">
        <v>1263</v>
      </c>
      <c r="TPP207" s="506" t="s">
        <v>1263</v>
      </c>
      <c r="TPQ207" s="506" t="s">
        <v>1263</v>
      </c>
      <c r="TPR207" s="506" t="s">
        <v>1263</v>
      </c>
      <c r="TPS207" s="506" t="s">
        <v>1263</v>
      </c>
      <c r="TPT207" s="506" t="s">
        <v>1263</v>
      </c>
      <c r="TPU207" s="506" t="s">
        <v>1263</v>
      </c>
      <c r="TPV207" s="506" t="s">
        <v>1263</v>
      </c>
      <c r="TPW207" s="506" t="s">
        <v>1263</v>
      </c>
      <c r="TPX207" s="506" t="s">
        <v>1263</v>
      </c>
      <c r="TPY207" s="506" t="s">
        <v>1263</v>
      </c>
      <c r="TPZ207" s="506" t="s">
        <v>1263</v>
      </c>
      <c r="TQA207" s="506" t="s">
        <v>1263</v>
      </c>
      <c r="TQB207" s="506" t="s">
        <v>1263</v>
      </c>
      <c r="TQC207" s="506" t="s">
        <v>1263</v>
      </c>
      <c r="TQD207" s="506" t="s">
        <v>1263</v>
      </c>
      <c r="TQE207" s="506" t="s">
        <v>1263</v>
      </c>
      <c r="TQF207" s="506" t="s">
        <v>1263</v>
      </c>
      <c r="TQG207" s="506" t="s">
        <v>1263</v>
      </c>
      <c r="TQH207" s="506" t="s">
        <v>1263</v>
      </c>
      <c r="TQI207" s="506" t="s">
        <v>1263</v>
      </c>
      <c r="TQJ207" s="506" t="s">
        <v>1263</v>
      </c>
      <c r="TQK207" s="506" t="s">
        <v>1263</v>
      </c>
      <c r="TQL207" s="506" t="s">
        <v>1263</v>
      </c>
      <c r="TQM207" s="506" t="s">
        <v>1263</v>
      </c>
      <c r="TQN207" s="506" t="s">
        <v>1263</v>
      </c>
      <c r="TQO207" s="506" t="s">
        <v>1263</v>
      </c>
      <c r="TQP207" s="506" t="s">
        <v>1263</v>
      </c>
      <c r="TQQ207" s="506" t="s">
        <v>1263</v>
      </c>
      <c r="TQR207" s="506" t="s">
        <v>1263</v>
      </c>
      <c r="TQS207" s="506" t="s">
        <v>1263</v>
      </c>
      <c r="TQT207" s="506" t="s">
        <v>1263</v>
      </c>
      <c r="TQU207" s="506" t="s">
        <v>1263</v>
      </c>
      <c r="TQV207" s="506" t="s">
        <v>1263</v>
      </c>
      <c r="TQW207" s="506" t="s">
        <v>1263</v>
      </c>
      <c r="TQX207" s="506" t="s">
        <v>1263</v>
      </c>
      <c r="TQY207" s="506" t="s">
        <v>1263</v>
      </c>
      <c r="TQZ207" s="506" t="s">
        <v>1263</v>
      </c>
      <c r="TRA207" s="506" t="s">
        <v>1263</v>
      </c>
      <c r="TRB207" s="506" t="s">
        <v>1263</v>
      </c>
      <c r="TRC207" s="506" t="s">
        <v>1263</v>
      </c>
      <c r="TRD207" s="506" t="s">
        <v>1263</v>
      </c>
      <c r="TRE207" s="506" t="s">
        <v>1263</v>
      </c>
      <c r="TRF207" s="506" t="s">
        <v>1263</v>
      </c>
      <c r="TRG207" s="506" t="s">
        <v>1263</v>
      </c>
      <c r="TRH207" s="506" t="s">
        <v>1263</v>
      </c>
      <c r="TRI207" s="506" t="s">
        <v>1263</v>
      </c>
      <c r="TRJ207" s="506" t="s">
        <v>1263</v>
      </c>
      <c r="TRK207" s="506" t="s">
        <v>1263</v>
      </c>
      <c r="TRL207" s="506" t="s">
        <v>1263</v>
      </c>
      <c r="TRM207" s="506" t="s">
        <v>1263</v>
      </c>
      <c r="TRN207" s="506" t="s">
        <v>1263</v>
      </c>
      <c r="TRO207" s="506" t="s">
        <v>1263</v>
      </c>
      <c r="TRP207" s="506" t="s">
        <v>1263</v>
      </c>
      <c r="TRQ207" s="506" t="s">
        <v>1263</v>
      </c>
      <c r="TRR207" s="506" t="s">
        <v>1263</v>
      </c>
      <c r="TRS207" s="506" t="s">
        <v>1263</v>
      </c>
      <c r="TRT207" s="506" t="s">
        <v>1263</v>
      </c>
      <c r="TRU207" s="506" t="s">
        <v>1263</v>
      </c>
      <c r="TRV207" s="506" t="s">
        <v>1263</v>
      </c>
      <c r="TRW207" s="506" t="s">
        <v>1263</v>
      </c>
      <c r="TRX207" s="506" t="s">
        <v>1263</v>
      </c>
      <c r="TRY207" s="506" t="s">
        <v>1263</v>
      </c>
      <c r="TRZ207" s="506" t="s">
        <v>1263</v>
      </c>
      <c r="TSA207" s="506" t="s">
        <v>1263</v>
      </c>
      <c r="TSB207" s="506" t="s">
        <v>1263</v>
      </c>
      <c r="TSC207" s="506" t="s">
        <v>1263</v>
      </c>
      <c r="TSD207" s="506" t="s">
        <v>1263</v>
      </c>
      <c r="TSE207" s="506" t="s">
        <v>1263</v>
      </c>
      <c r="TSF207" s="506" t="s">
        <v>1263</v>
      </c>
      <c r="TSG207" s="506" t="s">
        <v>1263</v>
      </c>
      <c r="TSH207" s="506" t="s">
        <v>1263</v>
      </c>
      <c r="TSI207" s="506" t="s">
        <v>1263</v>
      </c>
      <c r="TSJ207" s="506" t="s">
        <v>1263</v>
      </c>
      <c r="TSK207" s="506" t="s">
        <v>1263</v>
      </c>
      <c r="TSL207" s="506" t="s">
        <v>1263</v>
      </c>
      <c r="TSM207" s="506" t="s">
        <v>1263</v>
      </c>
      <c r="TSN207" s="506" t="s">
        <v>1263</v>
      </c>
      <c r="TSO207" s="506" t="s">
        <v>1263</v>
      </c>
      <c r="TSP207" s="506" t="s">
        <v>1263</v>
      </c>
      <c r="TSQ207" s="506" t="s">
        <v>1263</v>
      </c>
      <c r="TSR207" s="506" t="s">
        <v>1263</v>
      </c>
      <c r="TSS207" s="506" t="s">
        <v>1263</v>
      </c>
      <c r="TST207" s="506" t="s">
        <v>1263</v>
      </c>
      <c r="TSU207" s="506" t="s">
        <v>1263</v>
      </c>
      <c r="TSV207" s="506" t="s">
        <v>1263</v>
      </c>
      <c r="TSW207" s="506" t="s">
        <v>1263</v>
      </c>
      <c r="TSX207" s="506" t="s">
        <v>1263</v>
      </c>
      <c r="TSY207" s="506" t="s">
        <v>1263</v>
      </c>
      <c r="TSZ207" s="506" t="s">
        <v>1263</v>
      </c>
      <c r="TTA207" s="506" t="s">
        <v>1263</v>
      </c>
      <c r="TTB207" s="506" t="s">
        <v>1263</v>
      </c>
      <c r="TTC207" s="506" t="s">
        <v>1263</v>
      </c>
      <c r="TTD207" s="506" t="s">
        <v>1263</v>
      </c>
      <c r="TTE207" s="506" t="s">
        <v>1263</v>
      </c>
      <c r="TTF207" s="506" t="s">
        <v>1263</v>
      </c>
      <c r="TTG207" s="506" t="s">
        <v>1263</v>
      </c>
      <c r="TTH207" s="506" t="s">
        <v>1263</v>
      </c>
      <c r="TTI207" s="506" t="s">
        <v>1263</v>
      </c>
      <c r="TTJ207" s="506" t="s">
        <v>1263</v>
      </c>
      <c r="TTK207" s="506" t="s">
        <v>1263</v>
      </c>
      <c r="TTL207" s="506" t="s">
        <v>1263</v>
      </c>
      <c r="TTM207" s="506" t="s">
        <v>1263</v>
      </c>
      <c r="TTN207" s="506" t="s">
        <v>1263</v>
      </c>
      <c r="TTO207" s="506" t="s">
        <v>1263</v>
      </c>
      <c r="TTP207" s="506" t="s">
        <v>1263</v>
      </c>
      <c r="TTQ207" s="506" t="s">
        <v>1263</v>
      </c>
      <c r="TTR207" s="506" t="s">
        <v>1263</v>
      </c>
      <c r="TTS207" s="506" t="s">
        <v>1263</v>
      </c>
      <c r="TTT207" s="506" t="s">
        <v>1263</v>
      </c>
      <c r="TTU207" s="506" t="s">
        <v>1263</v>
      </c>
      <c r="TTV207" s="506" t="s">
        <v>1263</v>
      </c>
      <c r="TTW207" s="506" t="s">
        <v>1263</v>
      </c>
      <c r="TTX207" s="506" t="s">
        <v>1263</v>
      </c>
      <c r="TTY207" s="506" t="s">
        <v>1263</v>
      </c>
      <c r="TTZ207" s="506" t="s">
        <v>1263</v>
      </c>
      <c r="TUA207" s="506" t="s">
        <v>1263</v>
      </c>
      <c r="TUB207" s="506" t="s">
        <v>1263</v>
      </c>
      <c r="TUC207" s="506" t="s">
        <v>1263</v>
      </c>
      <c r="TUD207" s="506" t="s">
        <v>1263</v>
      </c>
      <c r="TUE207" s="506" t="s">
        <v>1263</v>
      </c>
      <c r="TUF207" s="506" t="s">
        <v>1263</v>
      </c>
      <c r="TUG207" s="506" t="s">
        <v>1263</v>
      </c>
      <c r="TUH207" s="506" t="s">
        <v>1263</v>
      </c>
      <c r="TUI207" s="506" t="s">
        <v>1263</v>
      </c>
      <c r="TUJ207" s="506" t="s">
        <v>1263</v>
      </c>
      <c r="TUK207" s="506" t="s">
        <v>1263</v>
      </c>
      <c r="TUL207" s="506" t="s">
        <v>1263</v>
      </c>
      <c r="TUM207" s="506" t="s">
        <v>1263</v>
      </c>
      <c r="TUN207" s="506" t="s">
        <v>1263</v>
      </c>
      <c r="TUO207" s="506" t="s">
        <v>1263</v>
      </c>
      <c r="TUP207" s="506" t="s">
        <v>1263</v>
      </c>
      <c r="TUQ207" s="506" t="s">
        <v>1263</v>
      </c>
      <c r="TUR207" s="506" t="s">
        <v>1263</v>
      </c>
      <c r="TUS207" s="506" t="s">
        <v>1263</v>
      </c>
      <c r="TUT207" s="506" t="s">
        <v>1263</v>
      </c>
      <c r="TUU207" s="506" t="s">
        <v>1263</v>
      </c>
      <c r="TUV207" s="506" t="s">
        <v>1263</v>
      </c>
      <c r="TUW207" s="506" t="s">
        <v>1263</v>
      </c>
      <c r="TUX207" s="506" t="s">
        <v>1263</v>
      </c>
      <c r="TUY207" s="506" t="s">
        <v>1263</v>
      </c>
      <c r="TUZ207" s="506" t="s">
        <v>1263</v>
      </c>
      <c r="TVA207" s="506" t="s">
        <v>1263</v>
      </c>
      <c r="TVB207" s="506" t="s">
        <v>1263</v>
      </c>
      <c r="TVC207" s="506" t="s">
        <v>1263</v>
      </c>
      <c r="TVD207" s="506" t="s">
        <v>1263</v>
      </c>
      <c r="TVE207" s="506" t="s">
        <v>1263</v>
      </c>
      <c r="TVF207" s="506" t="s">
        <v>1263</v>
      </c>
      <c r="TVG207" s="506" t="s">
        <v>1263</v>
      </c>
      <c r="TVH207" s="506" t="s">
        <v>1263</v>
      </c>
      <c r="TVI207" s="506" t="s">
        <v>1263</v>
      </c>
      <c r="TVJ207" s="506" t="s">
        <v>1263</v>
      </c>
      <c r="TVK207" s="506" t="s">
        <v>1263</v>
      </c>
      <c r="TVL207" s="506" t="s">
        <v>1263</v>
      </c>
      <c r="TVM207" s="506" t="s">
        <v>1263</v>
      </c>
      <c r="TVN207" s="506" t="s">
        <v>1263</v>
      </c>
      <c r="TVO207" s="506" t="s">
        <v>1263</v>
      </c>
      <c r="TVP207" s="506" t="s">
        <v>1263</v>
      </c>
      <c r="TVQ207" s="506" t="s">
        <v>1263</v>
      </c>
      <c r="TVR207" s="506" t="s">
        <v>1263</v>
      </c>
      <c r="TVS207" s="506" t="s">
        <v>1263</v>
      </c>
      <c r="TVT207" s="506" t="s">
        <v>1263</v>
      </c>
      <c r="TVU207" s="506" t="s">
        <v>1263</v>
      </c>
      <c r="TVV207" s="506" t="s">
        <v>1263</v>
      </c>
      <c r="TVW207" s="506" t="s">
        <v>1263</v>
      </c>
      <c r="TVX207" s="506" t="s">
        <v>1263</v>
      </c>
      <c r="TVY207" s="506" t="s">
        <v>1263</v>
      </c>
      <c r="TVZ207" s="506" t="s">
        <v>1263</v>
      </c>
      <c r="TWA207" s="506" t="s">
        <v>1263</v>
      </c>
      <c r="TWB207" s="506" t="s">
        <v>1263</v>
      </c>
      <c r="TWC207" s="506" t="s">
        <v>1263</v>
      </c>
      <c r="TWD207" s="506" t="s">
        <v>1263</v>
      </c>
      <c r="TWE207" s="506" t="s">
        <v>1263</v>
      </c>
      <c r="TWF207" s="506" t="s">
        <v>1263</v>
      </c>
      <c r="TWG207" s="506" t="s">
        <v>1263</v>
      </c>
      <c r="TWH207" s="506" t="s">
        <v>1263</v>
      </c>
      <c r="TWI207" s="506" t="s">
        <v>1263</v>
      </c>
      <c r="TWJ207" s="506" t="s">
        <v>1263</v>
      </c>
      <c r="TWK207" s="506" t="s">
        <v>1263</v>
      </c>
      <c r="TWL207" s="506" t="s">
        <v>1263</v>
      </c>
      <c r="TWM207" s="506" t="s">
        <v>1263</v>
      </c>
      <c r="TWN207" s="506" t="s">
        <v>1263</v>
      </c>
      <c r="TWO207" s="506" t="s">
        <v>1263</v>
      </c>
      <c r="TWP207" s="506" t="s">
        <v>1263</v>
      </c>
      <c r="TWQ207" s="506" t="s">
        <v>1263</v>
      </c>
      <c r="TWR207" s="506" t="s">
        <v>1263</v>
      </c>
      <c r="TWS207" s="506" t="s">
        <v>1263</v>
      </c>
      <c r="TWT207" s="506" t="s">
        <v>1263</v>
      </c>
      <c r="TWU207" s="506" t="s">
        <v>1263</v>
      </c>
      <c r="TWV207" s="506" t="s">
        <v>1263</v>
      </c>
      <c r="TWW207" s="506" t="s">
        <v>1263</v>
      </c>
      <c r="TWX207" s="506" t="s">
        <v>1263</v>
      </c>
      <c r="TWY207" s="506" t="s">
        <v>1263</v>
      </c>
      <c r="TWZ207" s="506" t="s">
        <v>1263</v>
      </c>
      <c r="TXA207" s="506" t="s">
        <v>1263</v>
      </c>
      <c r="TXB207" s="506" t="s">
        <v>1263</v>
      </c>
      <c r="TXC207" s="506" t="s">
        <v>1263</v>
      </c>
      <c r="TXD207" s="506" t="s">
        <v>1263</v>
      </c>
      <c r="TXE207" s="506" t="s">
        <v>1263</v>
      </c>
      <c r="TXF207" s="506" t="s">
        <v>1263</v>
      </c>
      <c r="TXG207" s="506" t="s">
        <v>1263</v>
      </c>
      <c r="TXH207" s="506" t="s">
        <v>1263</v>
      </c>
      <c r="TXI207" s="506" t="s">
        <v>1263</v>
      </c>
      <c r="TXJ207" s="506" t="s">
        <v>1263</v>
      </c>
      <c r="TXK207" s="506" t="s">
        <v>1263</v>
      </c>
      <c r="TXL207" s="506" t="s">
        <v>1263</v>
      </c>
      <c r="TXM207" s="506" t="s">
        <v>1263</v>
      </c>
      <c r="TXN207" s="506" t="s">
        <v>1263</v>
      </c>
      <c r="TXO207" s="506" t="s">
        <v>1263</v>
      </c>
      <c r="TXP207" s="506" t="s">
        <v>1263</v>
      </c>
      <c r="TXQ207" s="506" t="s">
        <v>1263</v>
      </c>
      <c r="TXR207" s="506" t="s">
        <v>1263</v>
      </c>
      <c r="TXS207" s="506" t="s">
        <v>1263</v>
      </c>
      <c r="TXT207" s="506" t="s">
        <v>1263</v>
      </c>
      <c r="TXU207" s="506" t="s">
        <v>1263</v>
      </c>
      <c r="TXV207" s="506" t="s">
        <v>1263</v>
      </c>
      <c r="TXW207" s="506" t="s">
        <v>1263</v>
      </c>
      <c r="TXX207" s="506" t="s">
        <v>1263</v>
      </c>
      <c r="TXY207" s="506" t="s">
        <v>1263</v>
      </c>
      <c r="TXZ207" s="506" t="s">
        <v>1263</v>
      </c>
      <c r="TYA207" s="506" t="s">
        <v>1263</v>
      </c>
      <c r="TYB207" s="506" t="s">
        <v>1263</v>
      </c>
      <c r="TYC207" s="506" t="s">
        <v>1263</v>
      </c>
      <c r="TYD207" s="506" t="s">
        <v>1263</v>
      </c>
      <c r="TYE207" s="506" t="s">
        <v>1263</v>
      </c>
      <c r="TYF207" s="506" t="s">
        <v>1263</v>
      </c>
      <c r="TYG207" s="506" t="s">
        <v>1263</v>
      </c>
      <c r="TYH207" s="506" t="s">
        <v>1263</v>
      </c>
      <c r="TYI207" s="506" t="s">
        <v>1263</v>
      </c>
      <c r="TYJ207" s="506" t="s">
        <v>1263</v>
      </c>
      <c r="TYK207" s="506" t="s">
        <v>1263</v>
      </c>
      <c r="TYL207" s="506" t="s">
        <v>1263</v>
      </c>
      <c r="TYM207" s="506" t="s">
        <v>1263</v>
      </c>
      <c r="TYN207" s="506" t="s">
        <v>1263</v>
      </c>
      <c r="TYO207" s="506" t="s">
        <v>1263</v>
      </c>
      <c r="TYP207" s="506" t="s">
        <v>1263</v>
      </c>
      <c r="TYQ207" s="506" t="s">
        <v>1263</v>
      </c>
      <c r="TYR207" s="506" t="s">
        <v>1263</v>
      </c>
      <c r="TYS207" s="506" t="s">
        <v>1263</v>
      </c>
      <c r="TYT207" s="506" t="s">
        <v>1263</v>
      </c>
      <c r="TYU207" s="506" t="s">
        <v>1263</v>
      </c>
      <c r="TYV207" s="506" t="s">
        <v>1263</v>
      </c>
      <c r="TYW207" s="506" t="s">
        <v>1263</v>
      </c>
      <c r="TYX207" s="506" t="s">
        <v>1263</v>
      </c>
      <c r="TYY207" s="506" t="s">
        <v>1263</v>
      </c>
      <c r="TYZ207" s="506" t="s">
        <v>1263</v>
      </c>
      <c r="TZA207" s="506" t="s">
        <v>1263</v>
      </c>
      <c r="TZB207" s="506" t="s">
        <v>1263</v>
      </c>
      <c r="TZC207" s="506" t="s">
        <v>1263</v>
      </c>
      <c r="TZD207" s="506" t="s">
        <v>1263</v>
      </c>
      <c r="TZE207" s="506" t="s">
        <v>1263</v>
      </c>
      <c r="TZF207" s="506" t="s">
        <v>1263</v>
      </c>
      <c r="TZG207" s="506" t="s">
        <v>1263</v>
      </c>
      <c r="TZH207" s="506" t="s">
        <v>1263</v>
      </c>
      <c r="TZI207" s="506" t="s">
        <v>1263</v>
      </c>
      <c r="TZJ207" s="506" t="s">
        <v>1263</v>
      </c>
      <c r="TZK207" s="506" t="s">
        <v>1263</v>
      </c>
      <c r="TZL207" s="506" t="s">
        <v>1263</v>
      </c>
      <c r="TZM207" s="506" t="s">
        <v>1263</v>
      </c>
      <c r="TZN207" s="506" t="s">
        <v>1263</v>
      </c>
      <c r="TZO207" s="506" t="s">
        <v>1263</v>
      </c>
      <c r="TZP207" s="506" t="s">
        <v>1263</v>
      </c>
      <c r="TZQ207" s="506" t="s">
        <v>1263</v>
      </c>
      <c r="TZR207" s="506" t="s">
        <v>1263</v>
      </c>
      <c r="TZS207" s="506" t="s">
        <v>1263</v>
      </c>
      <c r="TZT207" s="506" t="s">
        <v>1263</v>
      </c>
      <c r="TZU207" s="506" t="s">
        <v>1263</v>
      </c>
      <c r="TZV207" s="506" t="s">
        <v>1263</v>
      </c>
      <c r="TZW207" s="506" t="s">
        <v>1263</v>
      </c>
      <c r="TZX207" s="506" t="s">
        <v>1263</v>
      </c>
      <c r="TZY207" s="506" t="s">
        <v>1263</v>
      </c>
      <c r="TZZ207" s="506" t="s">
        <v>1263</v>
      </c>
      <c r="UAA207" s="506" t="s">
        <v>1263</v>
      </c>
      <c r="UAB207" s="506" t="s">
        <v>1263</v>
      </c>
      <c r="UAC207" s="506" t="s">
        <v>1263</v>
      </c>
      <c r="UAD207" s="506" t="s">
        <v>1263</v>
      </c>
      <c r="UAE207" s="506" t="s">
        <v>1263</v>
      </c>
      <c r="UAF207" s="506" t="s">
        <v>1263</v>
      </c>
      <c r="UAG207" s="506" t="s">
        <v>1263</v>
      </c>
      <c r="UAH207" s="506" t="s">
        <v>1263</v>
      </c>
      <c r="UAI207" s="506" t="s">
        <v>1263</v>
      </c>
      <c r="UAJ207" s="506" t="s">
        <v>1263</v>
      </c>
      <c r="UAK207" s="506" t="s">
        <v>1263</v>
      </c>
      <c r="UAL207" s="506" t="s">
        <v>1263</v>
      </c>
      <c r="UAM207" s="506" t="s">
        <v>1263</v>
      </c>
      <c r="UAN207" s="506" t="s">
        <v>1263</v>
      </c>
      <c r="UAO207" s="506" t="s">
        <v>1263</v>
      </c>
      <c r="UAP207" s="506" t="s">
        <v>1263</v>
      </c>
      <c r="UAQ207" s="506" t="s">
        <v>1263</v>
      </c>
      <c r="UAR207" s="506" t="s">
        <v>1263</v>
      </c>
      <c r="UAS207" s="506" t="s">
        <v>1263</v>
      </c>
      <c r="UAT207" s="506" t="s">
        <v>1263</v>
      </c>
      <c r="UAU207" s="506" t="s">
        <v>1263</v>
      </c>
      <c r="UAV207" s="506" t="s">
        <v>1263</v>
      </c>
      <c r="UAW207" s="506" t="s">
        <v>1263</v>
      </c>
      <c r="UAX207" s="506" t="s">
        <v>1263</v>
      </c>
      <c r="UAY207" s="506" t="s">
        <v>1263</v>
      </c>
      <c r="UAZ207" s="506" t="s">
        <v>1263</v>
      </c>
      <c r="UBA207" s="506" t="s">
        <v>1263</v>
      </c>
      <c r="UBB207" s="506" t="s">
        <v>1263</v>
      </c>
      <c r="UBC207" s="506" t="s">
        <v>1263</v>
      </c>
      <c r="UBD207" s="506" t="s">
        <v>1263</v>
      </c>
      <c r="UBE207" s="506" t="s">
        <v>1263</v>
      </c>
      <c r="UBF207" s="506" t="s">
        <v>1263</v>
      </c>
      <c r="UBG207" s="506" t="s">
        <v>1263</v>
      </c>
      <c r="UBH207" s="506" t="s">
        <v>1263</v>
      </c>
      <c r="UBI207" s="506" t="s">
        <v>1263</v>
      </c>
      <c r="UBJ207" s="506" t="s">
        <v>1263</v>
      </c>
      <c r="UBK207" s="506" t="s">
        <v>1263</v>
      </c>
      <c r="UBL207" s="506" t="s">
        <v>1263</v>
      </c>
      <c r="UBM207" s="506" t="s">
        <v>1263</v>
      </c>
      <c r="UBN207" s="506" t="s">
        <v>1263</v>
      </c>
      <c r="UBO207" s="506" t="s">
        <v>1263</v>
      </c>
      <c r="UBP207" s="506" t="s">
        <v>1263</v>
      </c>
      <c r="UBQ207" s="506" t="s">
        <v>1263</v>
      </c>
      <c r="UBR207" s="506" t="s">
        <v>1263</v>
      </c>
      <c r="UBS207" s="506" t="s">
        <v>1263</v>
      </c>
      <c r="UBT207" s="506" t="s">
        <v>1263</v>
      </c>
      <c r="UBU207" s="506" t="s">
        <v>1263</v>
      </c>
      <c r="UBV207" s="506" t="s">
        <v>1263</v>
      </c>
      <c r="UBW207" s="506" t="s">
        <v>1263</v>
      </c>
      <c r="UBX207" s="506" t="s">
        <v>1263</v>
      </c>
      <c r="UBY207" s="506" t="s">
        <v>1263</v>
      </c>
      <c r="UBZ207" s="506" t="s">
        <v>1263</v>
      </c>
      <c r="UCA207" s="506" t="s">
        <v>1263</v>
      </c>
      <c r="UCB207" s="506" t="s">
        <v>1263</v>
      </c>
      <c r="UCC207" s="506" t="s">
        <v>1263</v>
      </c>
      <c r="UCD207" s="506" t="s">
        <v>1263</v>
      </c>
      <c r="UCE207" s="506" t="s">
        <v>1263</v>
      </c>
      <c r="UCF207" s="506" t="s">
        <v>1263</v>
      </c>
      <c r="UCG207" s="506" t="s">
        <v>1263</v>
      </c>
      <c r="UCH207" s="506" t="s">
        <v>1263</v>
      </c>
      <c r="UCI207" s="506" t="s">
        <v>1263</v>
      </c>
      <c r="UCJ207" s="506" t="s">
        <v>1263</v>
      </c>
      <c r="UCK207" s="506" t="s">
        <v>1263</v>
      </c>
      <c r="UCL207" s="506" t="s">
        <v>1263</v>
      </c>
      <c r="UCM207" s="506" t="s">
        <v>1263</v>
      </c>
      <c r="UCN207" s="506" t="s">
        <v>1263</v>
      </c>
      <c r="UCO207" s="506" t="s">
        <v>1263</v>
      </c>
      <c r="UCP207" s="506" t="s">
        <v>1263</v>
      </c>
      <c r="UCQ207" s="506" t="s">
        <v>1263</v>
      </c>
      <c r="UCR207" s="506" t="s">
        <v>1263</v>
      </c>
      <c r="UCS207" s="506" t="s">
        <v>1263</v>
      </c>
      <c r="UCT207" s="506" t="s">
        <v>1263</v>
      </c>
      <c r="UCU207" s="506" t="s">
        <v>1263</v>
      </c>
      <c r="UCV207" s="506" t="s">
        <v>1263</v>
      </c>
      <c r="UCW207" s="506" t="s">
        <v>1263</v>
      </c>
      <c r="UCX207" s="506" t="s">
        <v>1263</v>
      </c>
      <c r="UCY207" s="506" t="s">
        <v>1263</v>
      </c>
      <c r="UCZ207" s="506" t="s">
        <v>1263</v>
      </c>
      <c r="UDA207" s="506" t="s">
        <v>1263</v>
      </c>
      <c r="UDB207" s="506" t="s">
        <v>1263</v>
      </c>
      <c r="UDC207" s="506" t="s">
        <v>1263</v>
      </c>
      <c r="UDD207" s="506" t="s">
        <v>1263</v>
      </c>
      <c r="UDE207" s="506" t="s">
        <v>1263</v>
      </c>
      <c r="UDF207" s="506" t="s">
        <v>1263</v>
      </c>
      <c r="UDG207" s="506" t="s">
        <v>1263</v>
      </c>
      <c r="UDH207" s="506" t="s">
        <v>1263</v>
      </c>
      <c r="UDI207" s="506" t="s">
        <v>1263</v>
      </c>
      <c r="UDJ207" s="506" t="s">
        <v>1263</v>
      </c>
      <c r="UDK207" s="506" t="s">
        <v>1263</v>
      </c>
      <c r="UDL207" s="506" t="s">
        <v>1263</v>
      </c>
      <c r="UDM207" s="506" t="s">
        <v>1263</v>
      </c>
      <c r="UDN207" s="506" t="s">
        <v>1263</v>
      </c>
      <c r="UDO207" s="506" t="s">
        <v>1263</v>
      </c>
      <c r="UDP207" s="506" t="s">
        <v>1263</v>
      </c>
      <c r="UDQ207" s="506" t="s">
        <v>1263</v>
      </c>
      <c r="UDR207" s="506" t="s">
        <v>1263</v>
      </c>
      <c r="UDS207" s="506" t="s">
        <v>1263</v>
      </c>
      <c r="UDT207" s="506" t="s">
        <v>1263</v>
      </c>
      <c r="UDU207" s="506" t="s">
        <v>1263</v>
      </c>
      <c r="UDV207" s="506" t="s">
        <v>1263</v>
      </c>
      <c r="UDW207" s="506" t="s">
        <v>1263</v>
      </c>
      <c r="UDX207" s="506" t="s">
        <v>1263</v>
      </c>
      <c r="UDY207" s="506" t="s">
        <v>1263</v>
      </c>
      <c r="UDZ207" s="506" t="s">
        <v>1263</v>
      </c>
      <c r="UEA207" s="506" t="s">
        <v>1263</v>
      </c>
      <c r="UEB207" s="506" t="s">
        <v>1263</v>
      </c>
      <c r="UEC207" s="506" t="s">
        <v>1263</v>
      </c>
      <c r="UED207" s="506" t="s">
        <v>1263</v>
      </c>
      <c r="UEE207" s="506" t="s">
        <v>1263</v>
      </c>
      <c r="UEF207" s="506" t="s">
        <v>1263</v>
      </c>
      <c r="UEG207" s="506" t="s">
        <v>1263</v>
      </c>
      <c r="UEH207" s="506" t="s">
        <v>1263</v>
      </c>
      <c r="UEI207" s="506" t="s">
        <v>1263</v>
      </c>
      <c r="UEJ207" s="506" t="s">
        <v>1263</v>
      </c>
      <c r="UEK207" s="506" t="s">
        <v>1263</v>
      </c>
      <c r="UEL207" s="506" t="s">
        <v>1263</v>
      </c>
      <c r="UEM207" s="506" t="s">
        <v>1263</v>
      </c>
      <c r="UEN207" s="506" t="s">
        <v>1263</v>
      </c>
      <c r="UEO207" s="506" t="s">
        <v>1263</v>
      </c>
      <c r="UEP207" s="506" t="s">
        <v>1263</v>
      </c>
      <c r="UEQ207" s="506" t="s">
        <v>1263</v>
      </c>
      <c r="UER207" s="506" t="s">
        <v>1263</v>
      </c>
      <c r="UES207" s="506" t="s">
        <v>1263</v>
      </c>
      <c r="UET207" s="506" t="s">
        <v>1263</v>
      </c>
      <c r="UEU207" s="506" t="s">
        <v>1263</v>
      </c>
      <c r="UEV207" s="506" t="s">
        <v>1263</v>
      </c>
      <c r="UEW207" s="506" t="s">
        <v>1263</v>
      </c>
      <c r="UEX207" s="506" t="s">
        <v>1263</v>
      </c>
      <c r="UEY207" s="506" t="s">
        <v>1263</v>
      </c>
      <c r="UEZ207" s="506" t="s">
        <v>1263</v>
      </c>
      <c r="UFA207" s="506" t="s">
        <v>1263</v>
      </c>
      <c r="UFB207" s="506" t="s">
        <v>1263</v>
      </c>
      <c r="UFC207" s="506" t="s">
        <v>1263</v>
      </c>
      <c r="UFD207" s="506" t="s">
        <v>1263</v>
      </c>
      <c r="UFE207" s="506" t="s">
        <v>1263</v>
      </c>
      <c r="UFF207" s="506" t="s">
        <v>1263</v>
      </c>
      <c r="UFG207" s="506" t="s">
        <v>1263</v>
      </c>
      <c r="UFH207" s="506" t="s">
        <v>1263</v>
      </c>
      <c r="UFI207" s="506" t="s">
        <v>1263</v>
      </c>
      <c r="UFJ207" s="506" t="s">
        <v>1263</v>
      </c>
      <c r="UFK207" s="506" t="s">
        <v>1263</v>
      </c>
      <c r="UFL207" s="506" t="s">
        <v>1263</v>
      </c>
      <c r="UFM207" s="506" t="s">
        <v>1263</v>
      </c>
      <c r="UFN207" s="506" t="s">
        <v>1263</v>
      </c>
      <c r="UFO207" s="506" t="s">
        <v>1263</v>
      </c>
      <c r="UFP207" s="506" t="s">
        <v>1263</v>
      </c>
      <c r="UFQ207" s="506" t="s">
        <v>1263</v>
      </c>
      <c r="UFR207" s="506" t="s">
        <v>1263</v>
      </c>
      <c r="UFS207" s="506" t="s">
        <v>1263</v>
      </c>
      <c r="UFT207" s="506" t="s">
        <v>1263</v>
      </c>
      <c r="UFU207" s="506" t="s">
        <v>1263</v>
      </c>
      <c r="UFV207" s="506" t="s">
        <v>1263</v>
      </c>
      <c r="UFW207" s="506" t="s">
        <v>1263</v>
      </c>
      <c r="UFX207" s="506" t="s">
        <v>1263</v>
      </c>
      <c r="UFY207" s="506" t="s">
        <v>1263</v>
      </c>
      <c r="UFZ207" s="506" t="s">
        <v>1263</v>
      </c>
      <c r="UGA207" s="506" t="s">
        <v>1263</v>
      </c>
      <c r="UGB207" s="506" t="s">
        <v>1263</v>
      </c>
      <c r="UGC207" s="506" t="s">
        <v>1263</v>
      </c>
      <c r="UGD207" s="506" t="s">
        <v>1263</v>
      </c>
      <c r="UGE207" s="506" t="s">
        <v>1263</v>
      </c>
      <c r="UGF207" s="506" t="s">
        <v>1263</v>
      </c>
      <c r="UGG207" s="506" t="s">
        <v>1263</v>
      </c>
      <c r="UGH207" s="506" t="s">
        <v>1263</v>
      </c>
      <c r="UGI207" s="506" t="s">
        <v>1263</v>
      </c>
      <c r="UGJ207" s="506" t="s">
        <v>1263</v>
      </c>
      <c r="UGK207" s="506" t="s">
        <v>1263</v>
      </c>
      <c r="UGL207" s="506" t="s">
        <v>1263</v>
      </c>
      <c r="UGM207" s="506" t="s">
        <v>1263</v>
      </c>
      <c r="UGN207" s="506" t="s">
        <v>1263</v>
      </c>
      <c r="UGO207" s="506" t="s">
        <v>1263</v>
      </c>
      <c r="UGP207" s="506" t="s">
        <v>1263</v>
      </c>
      <c r="UGQ207" s="506" t="s">
        <v>1263</v>
      </c>
      <c r="UGR207" s="506" t="s">
        <v>1263</v>
      </c>
      <c r="UGS207" s="506" t="s">
        <v>1263</v>
      </c>
      <c r="UGT207" s="506" t="s">
        <v>1263</v>
      </c>
      <c r="UGU207" s="506" t="s">
        <v>1263</v>
      </c>
      <c r="UGV207" s="506" t="s">
        <v>1263</v>
      </c>
      <c r="UGW207" s="506" t="s">
        <v>1263</v>
      </c>
      <c r="UGX207" s="506" t="s">
        <v>1263</v>
      </c>
      <c r="UGY207" s="506" t="s">
        <v>1263</v>
      </c>
      <c r="UGZ207" s="506" t="s">
        <v>1263</v>
      </c>
      <c r="UHA207" s="506" t="s">
        <v>1263</v>
      </c>
      <c r="UHB207" s="506" t="s">
        <v>1263</v>
      </c>
      <c r="UHC207" s="506" t="s">
        <v>1263</v>
      </c>
      <c r="UHD207" s="506" t="s">
        <v>1263</v>
      </c>
      <c r="UHE207" s="506" t="s">
        <v>1263</v>
      </c>
      <c r="UHF207" s="506" t="s">
        <v>1263</v>
      </c>
      <c r="UHG207" s="506" t="s">
        <v>1263</v>
      </c>
      <c r="UHH207" s="506" t="s">
        <v>1263</v>
      </c>
      <c r="UHI207" s="506" t="s">
        <v>1263</v>
      </c>
      <c r="UHJ207" s="506" t="s">
        <v>1263</v>
      </c>
      <c r="UHK207" s="506" t="s">
        <v>1263</v>
      </c>
      <c r="UHL207" s="506" t="s">
        <v>1263</v>
      </c>
      <c r="UHM207" s="506" t="s">
        <v>1263</v>
      </c>
      <c r="UHN207" s="506" t="s">
        <v>1263</v>
      </c>
      <c r="UHO207" s="506" t="s">
        <v>1263</v>
      </c>
      <c r="UHP207" s="506" t="s">
        <v>1263</v>
      </c>
      <c r="UHQ207" s="506" t="s">
        <v>1263</v>
      </c>
      <c r="UHR207" s="506" t="s">
        <v>1263</v>
      </c>
      <c r="UHS207" s="506" t="s">
        <v>1263</v>
      </c>
      <c r="UHT207" s="506" t="s">
        <v>1263</v>
      </c>
      <c r="UHU207" s="506" t="s">
        <v>1263</v>
      </c>
      <c r="UHV207" s="506" t="s">
        <v>1263</v>
      </c>
      <c r="UHW207" s="506" t="s">
        <v>1263</v>
      </c>
      <c r="UHX207" s="506" t="s">
        <v>1263</v>
      </c>
      <c r="UHY207" s="506" t="s">
        <v>1263</v>
      </c>
      <c r="UHZ207" s="506" t="s">
        <v>1263</v>
      </c>
      <c r="UIA207" s="506" t="s">
        <v>1263</v>
      </c>
      <c r="UIB207" s="506" t="s">
        <v>1263</v>
      </c>
      <c r="UIC207" s="506" t="s">
        <v>1263</v>
      </c>
      <c r="UID207" s="506" t="s">
        <v>1263</v>
      </c>
      <c r="UIE207" s="506" t="s">
        <v>1263</v>
      </c>
      <c r="UIF207" s="506" t="s">
        <v>1263</v>
      </c>
      <c r="UIG207" s="506" t="s">
        <v>1263</v>
      </c>
      <c r="UIH207" s="506" t="s">
        <v>1263</v>
      </c>
      <c r="UII207" s="506" t="s">
        <v>1263</v>
      </c>
      <c r="UIJ207" s="506" t="s">
        <v>1263</v>
      </c>
      <c r="UIK207" s="506" t="s">
        <v>1263</v>
      </c>
      <c r="UIL207" s="506" t="s">
        <v>1263</v>
      </c>
      <c r="UIM207" s="506" t="s">
        <v>1263</v>
      </c>
      <c r="UIN207" s="506" t="s">
        <v>1263</v>
      </c>
      <c r="UIO207" s="506" t="s">
        <v>1263</v>
      </c>
      <c r="UIP207" s="506" t="s">
        <v>1263</v>
      </c>
      <c r="UIQ207" s="506" t="s">
        <v>1263</v>
      </c>
      <c r="UIR207" s="506" t="s">
        <v>1263</v>
      </c>
      <c r="UIS207" s="506" t="s">
        <v>1263</v>
      </c>
      <c r="UIT207" s="506" t="s">
        <v>1263</v>
      </c>
      <c r="UIU207" s="506" t="s">
        <v>1263</v>
      </c>
      <c r="UIV207" s="506" t="s">
        <v>1263</v>
      </c>
      <c r="UIW207" s="506" t="s">
        <v>1263</v>
      </c>
      <c r="UIX207" s="506" t="s">
        <v>1263</v>
      </c>
      <c r="UIY207" s="506" t="s">
        <v>1263</v>
      </c>
      <c r="UIZ207" s="506" t="s">
        <v>1263</v>
      </c>
      <c r="UJA207" s="506" t="s">
        <v>1263</v>
      </c>
      <c r="UJB207" s="506" t="s">
        <v>1263</v>
      </c>
      <c r="UJC207" s="506" t="s">
        <v>1263</v>
      </c>
      <c r="UJD207" s="506" t="s">
        <v>1263</v>
      </c>
      <c r="UJE207" s="506" t="s">
        <v>1263</v>
      </c>
      <c r="UJF207" s="506" t="s">
        <v>1263</v>
      </c>
      <c r="UJG207" s="506" t="s">
        <v>1263</v>
      </c>
      <c r="UJH207" s="506" t="s">
        <v>1263</v>
      </c>
      <c r="UJI207" s="506" t="s">
        <v>1263</v>
      </c>
      <c r="UJJ207" s="506" t="s">
        <v>1263</v>
      </c>
      <c r="UJK207" s="506" t="s">
        <v>1263</v>
      </c>
      <c r="UJL207" s="506" t="s">
        <v>1263</v>
      </c>
      <c r="UJM207" s="506" t="s">
        <v>1263</v>
      </c>
      <c r="UJN207" s="506" t="s">
        <v>1263</v>
      </c>
      <c r="UJO207" s="506" t="s">
        <v>1263</v>
      </c>
      <c r="UJP207" s="506" t="s">
        <v>1263</v>
      </c>
      <c r="UJQ207" s="506" t="s">
        <v>1263</v>
      </c>
      <c r="UJR207" s="506" t="s">
        <v>1263</v>
      </c>
      <c r="UJS207" s="506" t="s">
        <v>1263</v>
      </c>
      <c r="UJT207" s="506" t="s">
        <v>1263</v>
      </c>
      <c r="UJU207" s="506" t="s">
        <v>1263</v>
      </c>
      <c r="UJV207" s="506" t="s">
        <v>1263</v>
      </c>
      <c r="UJW207" s="506" t="s">
        <v>1263</v>
      </c>
      <c r="UJX207" s="506" t="s">
        <v>1263</v>
      </c>
      <c r="UJY207" s="506" t="s">
        <v>1263</v>
      </c>
      <c r="UJZ207" s="506" t="s">
        <v>1263</v>
      </c>
      <c r="UKA207" s="506" t="s">
        <v>1263</v>
      </c>
      <c r="UKB207" s="506" t="s">
        <v>1263</v>
      </c>
      <c r="UKC207" s="506" t="s">
        <v>1263</v>
      </c>
      <c r="UKD207" s="506" t="s">
        <v>1263</v>
      </c>
      <c r="UKE207" s="506" t="s">
        <v>1263</v>
      </c>
      <c r="UKF207" s="506" t="s">
        <v>1263</v>
      </c>
      <c r="UKG207" s="506" t="s">
        <v>1263</v>
      </c>
      <c r="UKH207" s="506" t="s">
        <v>1263</v>
      </c>
      <c r="UKI207" s="506" t="s">
        <v>1263</v>
      </c>
      <c r="UKJ207" s="506" t="s">
        <v>1263</v>
      </c>
      <c r="UKK207" s="506" t="s">
        <v>1263</v>
      </c>
      <c r="UKL207" s="506" t="s">
        <v>1263</v>
      </c>
      <c r="UKM207" s="506" t="s">
        <v>1263</v>
      </c>
      <c r="UKN207" s="506" t="s">
        <v>1263</v>
      </c>
      <c r="UKO207" s="506" t="s">
        <v>1263</v>
      </c>
      <c r="UKP207" s="506" t="s">
        <v>1263</v>
      </c>
      <c r="UKQ207" s="506" t="s">
        <v>1263</v>
      </c>
      <c r="UKR207" s="506" t="s">
        <v>1263</v>
      </c>
      <c r="UKS207" s="506" t="s">
        <v>1263</v>
      </c>
      <c r="UKT207" s="506" t="s">
        <v>1263</v>
      </c>
      <c r="UKU207" s="506" t="s">
        <v>1263</v>
      </c>
      <c r="UKV207" s="506" t="s">
        <v>1263</v>
      </c>
      <c r="UKW207" s="506" t="s">
        <v>1263</v>
      </c>
      <c r="UKX207" s="506" t="s">
        <v>1263</v>
      </c>
      <c r="UKY207" s="506" t="s">
        <v>1263</v>
      </c>
      <c r="UKZ207" s="506" t="s">
        <v>1263</v>
      </c>
      <c r="ULA207" s="506" t="s">
        <v>1263</v>
      </c>
      <c r="ULB207" s="506" t="s">
        <v>1263</v>
      </c>
      <c r="ULC207" s="506" t="s">
        <v>1263</v>
      </c>
      <c r="ULD207" s="506" t="s">
        <v>1263</v>
      </c>
      <c r="ULE207" s="506" t="s">
        <v>1263</v>
      </c>
      <c r="ULF207" s="506" t="s">
        <v>1263</v>
      </c>
      <c r="ULG207" s="506" t="s">
        <v>1263</v>
      </c>
      <c r="ULH207" s="506" t="s">
        <v>1263</v>
      </c>
      <c r="ULI207" s="506" t="s">
        <v>1263</v>
      </c>
      <c r="ULJ207" s="506" t="s">
        <v>1263</v>
      </c>
      <c r="ULK207" s="506" t="s">
        <v>1263</v>
      </c>
      <c r="ULL207" s="506" t="s">
        <v>1263</v>
      </c>
      <c r="ULM207" s="506" t="s">
        <v>1263</v>
      </c>
      <c r="ULN207" s="506" t="s">
        <v>1263</v>
      </c>
      <c r="ULO207" s="506" t="s">
        <v>1263</v>
      </c>
      <c r="ULP207" s="506" t="s">
        <v>1263</v>
      </c>
      <c r="ULQ207" s="506" t="s">
        <v>1263</v>
      </c>
      <c r="ULR207" s="506" t="s">
        <v>1263</v>
      </c>
      <c r="ULS207" s="506" t="s">
        <v>1263</v>
      </c>
      <c r="ULT207" s="506" t="s">
        <v>1263</v>
      </c>
      <c r="ULU207" s="506" t="s">
        <v>1263</v>
      </c>
      <c r="ULV207" s="506" t="s">
        <v>1263</v>
      </c>
      <c r="ULW207" s="506" t="s">
        <v>1263</v>
      </c>
      <c r="ULX207" s="506" t="s">
        <v>1263</v>
      </c>
      <c r="ULY207" s="506" t="s">
        <v>1263</v>
      </c>
      <c r="ULZ207" s="506" t="s">
        <v>1263</v>
      </c>
      <c r="UMA207" s="506" t="s">
        <v>1263</v>
      </c>
      <c r="UMB207" s="506" t="s">
        <v>1263</v>
      </c>
      <c r="UMC207" s="506" t="s">
        <v>1263</v>
      </c>
      <c r="UMD207" s="506" t="s">
        <v>1263</v>
      </c>
      <c r="UME207" s="506" t="s">
        <v>1263</v>
      </c>
      <c r="UMF207" s="506" t="s">
        <v>1263</v>
      </c>
      <c r="UMG207" s="506" t="s">
        <v>1263</v>
      </c>
      <c r="UMH207" s="506" t="s">
        <v>1263</v>
      </c>
      <c r="UMI207" s="506" t="s">
        <v>1263</v>
      </c>
      <c r="UMJ207" s="506" t="s">
        <v>1263</v>
      </c>
      <c r="UMK207" s="506" t="s">
        <v>1263</v>
      </c>
      <c r="UML207" s="506" t="s">
        <v>1263</v>
      </c>
      <c r="UMM207" s="506" t="s">
        <v>1263</v>
      </c>
      <c r="UMN207" s="506" t="s">
        <v>1263</v>
      </c>
      <c r="UMO207" s="506" t="s">
        <v>1263</v>
      </c>
      <c r="UMP207" s="506" t="s">
        <v>1263</v>
      </c>
      <c r="UMQ207" s="506" t="s">
        <v>1263</v>
      </c>
      <c r="UMR207" s="506" t="s">
        <v>1263</v>
      </c>
      <c r="UMS207" s="506" t="s">
        <v>1263</v>
      </c>
      <c r="UMT207" s="506" t="s">
        <v>1263</v>
      </c>
      <c r="UMU207" s="506" t="s">
        <v>1263</v>
      </c>
      <c r="UMV207" s="506" t="s">
        <v>1263</v>
      </c>
      <c r="UMW207" s="506" t="s">
        <v>1263</v>
      </c>
      <c r="UMX207" s="506" t="s">
        <v>1263</v>
      </c>
      <c r="UMY207" s="506" t="s">
        <v>1263</v>
      </c>
      <c r="UMZ207" s="506" t="s">
        <v>1263</v>
      </c>
      <c r="UNA207" s="506" t="s">
        <v>1263</v>
      </c>
      <c r="UNB207" s="506" t="s">
        <v>1263</v>
      </c>
      <c r="UNC207" s="506" t="s">
        <v>1263</v>
      </c>
      <c r="UND207" s="506" t="s">
        <v>1263</v>
      </c>
      <c r="UNE207" s="506" t="s">
        <v>1263</v>
      </c>
      <c r="UNF207" s="506" t="s">
        <v>1263</v>
      </c>
      <c r="UNG207" s="506" t="s">
        <v>1263</v>
      </c>
      <c r="UNH207" s="506" t="s">
        <v>1263</v>
      </c>
      <c r="UNI207" s="506" t="s">
        <v>1263</v>
      </c>
      <c r="UNJ207" s="506" t="s">
        <v>1263</v>
      </c>
      <c r="UNK207" s="506" t="s">
        <v>1263</v>
      </c>
      <c r="UNL207" s="506" t="s">
        <v>1263</v>
      </c>
      <c r="UNM207" s="506" t="s">
        <v>1263</v>
      </c>
      <c r="UNN207" s="506" t="s">
        <v>1263</v>
      </c>
      <c r="UNO207" s="506" t="s">
        <v>1263</v>
      </c>
      <c r="UNP207" s="506" t="s">
        <v>1263</v>
      </c>
      <c r="UNQ207" s="506" t="s">
        <v>1263</v>
      </c>
      <c r="UNR207" s="506" t="s">
        <v>1263</v>
      </c>
      <c r="UNS207" s="506" t="s">
        <v>1263</v>
      </c>
      <c r="UNT207" s="506" t="s">
        <v>1263</v>
      </c>
      <c r="UNU207" s="506" t="s">
        <v>1263</v>
      </c>
      <c r="UNV207" s="506" t="s">
        <v>1263</v>
      </c>
      <c r="UNW207" s="506" t="s">
        <v>1263</v>
      </c>
      <c r="UNX207" s="506" t="s">
        <v>1263</v>
      </c>
      <c r="UNY207" s="506" t="s">
        <v>1263</v>
      </c>
      <c r="UNZ207" s="506" t="s">
        <v>1263</v>
      </c>
      <c r="UOA207" s="506" t="s">
        <v>1263</v>
      </c>
      <c r="UOB207" s="506" t="s">
        <v>1263</v>
      </c>
      <c r="UOC207" s="506" t="s">
        <v>1263</v>
      </c>
      <c r="UOD207" s="506" t="s">
        <v>1263</v>
      </c>
      <c r="UOE207" s="506" t="s">
        <v>1263</v>
      </c>
      <c r="UOF207" s="506" t="s">
        <v>1263</v>
      </c>
      <c r="UOG207" s="506" t="s">
        <v>1263</v>
      </c>
      <c r="UOH207" s="506" t="s">
        <v>1263</v>
      </c>
      <c r="UOI207" s="506" t="s">
        <v>1263</v>
      </c>
      <c r="UOJ207" s="506" t="s">
        <v>1263</v>
      </c>
      <c r="UOK207" s="506" t="s">
        <v>1263</v>
      </c>
      <c r="UOL207" s="506" t="s">
        <v>1263</v>
      </c>
      <c r="UOM207" s="506" t="s">
        <v>1263</v>
      </c>
      <c r="UON207" s="506" t="s">
        <v>1263</v>
      </c>
      <c r="UOO207" s="506" t="s">
        <v>1263</v>
      </c>
      <c r="UOP207" s="506" t="s">
        <v>1263</v>
      </c>
      <c r="UOQ207" s="506" t="s">
        <v>1263</v>
      </c>
      <c r="UOR207" s="506" t="s">
        <v>1263</v>
      </c>
      <c r="UOS207" s="506" t="s">
        <v>1263</v>
      </c>
      <c r="UOT207" s="506" t="s">
        <v>1263</v>
      </c>
      <c r="UOU207" s="506" t="s">
        <v>1263</v>
      </c>
      <c r="UOV207" s="506" t="s">
        <v>1263</v>
      </c>
      <c r="UOW207" s="506" t="s">
        <v>1263</v>
      </c>
      <c r="UOX207" s="506" t="s">
        <v>1263</v>
      </c>
      <c r="UOY207" s="506" t="s">
        <v>1263</v>
      </c>
      <c r="UOZ207" s="506" t="s">
        <v>1263</v>
      </c>
      <c r="UPA207" s="506" t="s">
        <v>1263</v>
      </c>
      <c r="UPB207" s="506" t="s">
        <v>1263</v>
      </c>
      <c r="UPC207" s="506" t="s">
        <v>1263</v>
      </c>
      <c r="UPD207" s="506" t="s">
        <v>1263</v>
      </c>
      <c r="UPE207" s="506" t="s">
        <v>1263</v>
      </c>
      <c r="UPF207" s="506" t="s">
        <v>1263</v>
      </c>
      <c r="UPG207" s="506" t="s">
        <v>1263</v>
      </c>
      <c r="UPH207" s="506" t="s">
        <v>1263</v>
      </c>
      <c r="UPI207" s="506" t="s">
        <v>1263</v>
      </c>
      <c r="UPJ207" s="506" t="s">
        <v>1263</v>
      </c>
      <c r="UPK207" s="506" t="s">
        <v>1263</v>
      </c>
      <c r="UPL207" s="506" t="s">
        <v>1263</v>
      </c>
      <c r="UPM207" s="506" t="s">
        <v>1263</v>
      </c>
      <c r="UPN207" s="506" t="s">
        <v>1263</v>
      </c>
      <c r="UPO207" s="506" t="s">
        <v>1263</v>
      </c>
      <c r="UPP207" s="506" t="s">
        <v>1263</v>
      </c>
      <c r="UPQ207" s="506" t="s">
        <v>1263</v>
      </c>
      <c r="UPR207" s="506" t="s">
        <v>1263</v>
      </c>
      <c r="UPS207" s="506" t="s">
        <v>1263</v>
      </c>
      <c r="UPT207" s="506" t="s">
        <v>1263</v>
      </c>
      <c r="UPU207" s="506" t="s">
        <v>1263</v>
      </c>
      <c r="UPV207" s="506" t="s">
        <v>1263</v>
      </c>
      <c r="UPW207" s="506" t="s">
        <v>1263</v>
      </c>
      <c r="UPX207" s="506" t="s">
        <v>1263</v>
      </c>
      <c r="UPY207" s="506" t="s">
        <v>1263</v>
      </c>
      <c r="UPZ207" s="506" t="s">
        <v>1263</v>
      </c>
      <c r="UQA207" s="506" t="s">
        <v>1263</v>
      </c>
      <c r="UQB207" s="506" t="s">
        <v>1263</v>
      </c>
      <c r="UQC207" s="506" t="s">
        <v>1263</v>
      </c>
      <c r="UQD207" s="506" t="s">
        <v>1263</v>
      </c>
      <c r="UQE207" s="506" t="s">
        <v>1263</v>
      </c>
      <c r="UQF207" s="506" t="s">
        <v>1263</v>
      </c>
      <c r="UQG207" s="506" t="s">
        <v>1263</v>
      </c>
      <c r="UQH207" s="506" t="s">
        <v>1263</v>
      </c>
      <c r="UQI207" s="506" t="s">
        <v>1263</v>
      </c>
      <c r="UQJ207" s="506" t="s">
        <v>1263</v>
      </c>
      <c r="UQK207" s="506" t="s">
        <v>1263</v>
      </c>
      <c r="UQL207" s="506" t="s">
        <v>1263</v>
      </c>
      <c r="UQM207" s="506" t="s">
        <v>1263</v>
      </c>
      <c r="UQN207" s="506" t="s">
        <v>1263</v>
      </c>
      <c r="UQO207" s="506" t="s">
        <v>1263</v>
      </c>
      <c r="UQP207" s="506" t="s">
        <v>1263</v>
      </c>
      <c r="UQQ207" s="506" t="s">
        <v>1263</v>
      </c>
      <c r="UQR207" s="506" t="s">
        <v>1263</v>
      </c>
      <c r="UQS207" s="506" t="s">
        <v>1263</v>
      </c>
      <c r="UQT207" s="506" t="s">
        <v>1263</v>
      </c>
      <c r="UQU207" s="506" t="s">
        <v>1263</v>
      </c>
      <c r="UQV207" s="506" t="s">
        <v>1263</v>
      </c>
      <c r="UQW207" s="506" t="s">
        <v>1263</v>
      </c>
      <c r="UQX207" s="506" t="s">
        <v>1263</v>
      </c>
      <c r="UQY207" s="506" t="s">
        <v>1263</v>
      </c>
      <c r="UQZ207" s="506" t="s">
        <v>1263</v>
      </c>
      <c r="URA207" s="506" t="s">
        <v>1263</v>
      </c>
      <c r="URB207" s="506" t="s">
        <v>1263</v>
      </c>
      <c r="URC207" s="506" t="s">
        <v>1263</v>
      </c>
      <c r="URD207" s="506" t="s">
        <v>1263</v>
      </c>
      <c r="URE207" s="506" t="s">
        <v>1263</v>
      </c>
      <c r="URF207" s="506" t="s">
        <v>1263</v>
      </c>
      <c r="URG207" s="506" t="s">
        <v>1263</v>
      </c>
      <c r="URH207" s="506" t="s">
        <v>1263</v>
      </c>
      <c r="URI207" s="506" t="s">
        <v>1263</v>
      </c>
      <c r="URJ207" s="506" t="s">
        <v>1263</v>
      </c>
      <c r="URK207" s="506" t="s">
        <v>1263</v>
      </c>
      <c r="URL207" s="506" t="s">
        <v>1263</v>
      </c>
      <c r="URM207" s="506" t="s">
        <v>1263</v>
      </c>
      <c r="URN207" s="506" t="s">
        <v>1263</v>
      </c>
      <c r="URO207" s="506" t="s">
        <v>1263</v>
      </c>
      <c r="URP207" s="506" t="s">
        <v>1263</v>
      </c>
      <c r="URQ207" s="506" t="s">
        <v>1263</v>
      </c>
      <c r="URR207" s="506" t="s">
        <v>1263</v>
      </c>
      <c r="URS207" s="506" t="s">
        <v>1263</v>
      </c>
      <c r="URT207" s="506" t="s">
        <v>1263</v>
      </c>
      <c r="URU207" s="506" t="s">
        <v>1263</v>
      </c>
      <c r="URV207" s="506" t="s">
        <v>1263</v>
      </c>
      <c r="URW207" s="506" t="s">
        <v>1263</v>
      </c>
      <c r="URX207" s="506" t="s">
        <v>1263</v>
      </c>
      <c r="URY207" s="506" t="s">
        <v>1263</v>
      </c>
      <c r="URZ207" s="506" t="s">
        <v>1263</v>
      </c>
      <c r="USA207" s="506" t="s">
        <v>1263</v>
      </c>
      <c r="USB207" s="506" t="s">
        <v>1263</v>
      </c>
      <c r="USC207" s="506" t="s">
        <v>1263</v>
      </c>
      <c r="USD207" s="506" t="s">
        <v>1263</v>
      </c>
      <c r="USE207" s="506" t="s">
        <v>1263</v>
      </c>
      <c r="USF207" s="506" t="s">
        <v>1263</v>
      </c>
      <c r="USG207" s="506" t="s">
        <v>1263</v>
      </c>
      <c r="USH207" s="506" t="s">
        <v>1263</v>
      </c>
      <c r="USI207" s="506" t="s">
        <v>1263</v>
      </c>
      <c r="USJ207" s="506" t="s">
        <v>1263</v>
      </c>
      <c r="USK207" s="506" t="s">
        <v>1263</v>
      </c>
      <c r="USL207" s="506" t="s">
        <v>1263</v>
      </c>
      <c r="USM207" s="506" t="s">
        <v>1263</v>
      </c>
      <c r="USN207" s="506" t="s">
        <v>1263</v>
      </c>
      <c r="USO207" s="506" t="s">
        <v>1263</v>
      </c>
      <c r="USP207" s="506" t="s">
        <v>1263</v>
      </c>
      <c r="USQ207" s="506" t="s">
        <v>1263</v>
      </c>
      <c r="USR207" s="506" t="s">
        <v>1263</v>
      </c>
      <c r="USS207" s="506" t="s">
        <v>1263</v>
      </c>
      <c r="UST207" s="506" t="s">
        <v>1263</v>
      </c>
      <c r="USU207" s="506" t="s">
        <v>1263</v>
      </c>
      <c r="USV207" s="506" t="s">
        <v>1263</v>
      </c>
      <c r="USW207" s="506" t="s">
        <v>1263</v>
      </c>
      <c r="USX207" s="506" t="s">
        <v>1263</v>
      </c>
      <c r="USY207" s="506" t="s">
        <v>1263</v>
      </c>
      <c r="USZ207" s="506" t="s">
        <v>1263</v>
      </c>
      <c r="UTA207" s="506" t="s">
        <v>1263</v>
      </c>
      <c r="UTB207" s="506" t="s">
        <v>1263</v>
      </c>
      <c r="UTC207" s="506" t="s">
        <v>1263</v>
      </c>
      <c r="UTD207" s="506" t="s">
        <v>1263</v>
      </c>
      <c r="UTE207" s="506" t="s">
        <v>1263</v>
      </c>
      <c r="UTF207" s="506" t="s">
        <v>1263</v>
      </c>
      <c r="UTG207" s="506" t="s">
        <v>1263</v>
      </c>
      <c r="UTH207" s="506" t="s">
        <v>1263</v>
      </c>
      <c r="UTI207" s="506" t="s">
        <v>1263</v>
      </c>
      <c r="UTJ207" s="506" t="s">
        <v>1263</v>
      </c>
      <c r="UTK207" s="506" t="s">
        <v>1263</v>
      </c>
      <c r="UTL207" s="506" t="s">
        <v>1263</v>
      </c>
      <c r="UTM207" s="506" t="s">
        <v>1263</v>
      </c>
      <c r="UTN207" s="506" t="s">
        <v>1263</v>
      </c>
      <c r="UTO207" s="506" t="s">
        <v>1263</v>
      </c>
      <c r="UTP207" s="506" t="s">
        <v>1263</v>
      </c>
      <c r="UTQ207" s="506" t="s">
        <v>1263</v>
      </c>
      <c r="UTR207" s="506" t="s">
        <v>1263</v>
      </c>
      <c r="UTS207" s="506" t="s">
        <v>1263</v>
      </c>
      <c r="UTT207" s="506" t="s">
        <v>1263</v>
      </c>
      <c r="UTU207" s="506" t="s">
        <v>1263</v>
      </c>
      <c r="UTV207" s="506" t="s">
        <v>1263</v>
      </c>
      <c r="UTW207" s="506" t="s">
        <v>1263</v>
      </c>
      <c r="UTX207" s="506" t="s">
        <v>1263</v>
      </c>
      <c r="UTY207" s="506" t="s">
        <v>1263</v>
      </c>
      <c r="UTZ207" s="506" t="s">
        <v>1263</v>
      </c>
      <c r="UUA207" s="506" t="s">
        <v>1263</v>
      </c>
      <c r="UUB207" s="506" t="s">
        <v>1263</v>
      </c>
      <c r="UUC207" s="506" t="s">
        <v>1263</v>
      </c>
      <c r="UUD207" s="506" t="s">
        <v>1263</v>
      </c>
      <c r="UUE207" s="506" t="s">
        <v>1263</v>
      </c>
      <c r="UUF207" s="506" t="s">
        <v>1263</v>
      </c>
      <c r="UUG207" s="506" t="s">
        <v>1263</v>
      </c>
      <c r="UUH207" s="506" t="s">
        <v>1263</v>
      </c>
      <c r="UUI207" s="506" t="s">
        <v>1263</v>
      </c>
      <c r="UUJ207" s="506" t="s">
        <v>1263</v>
      </c>
      <c r="UUK207" s="506" t="s">
        <v>1263</v>
      </c>
      <c r="UUL207" s="506" t="s">
        <v>1263</v>
      </c>
      <c r="UUM207" s="506" t="s">
        <v>1263</v>
      </c>
      <c r="UUN207" s="506" t="s">
        <v>1263</v>
      </c>
      <c r="UUO207" s="506" t="s">
        <v>1263</v>
      </c>
      <c r="UUP207" s="506" t="s">
        <v>1263</v>
      </c>
      <c r="UUQ207" s="506" t="s">
        <v>1263</v>
      </c>
      <c r="UUR207" s="506" t="s">
        <v>1263</v>
      </c>
      <c r="UUS207" s="506" t="s">
        <v>1263</v>
      </c>
      <c r="UUT207" s="506" t="s">
        <v>1263</v>
      </c>
      <c r="UUU207" s="506" t="s">
        <v>1263</v>
      </c>
      <c r="UUV207" s="506" t="s">
        <v>1263</v>
      </c>
      <c r="UUW207" s="506" t="s">
        <v>1263</v>
      </c>
      <c r="UUX207" s="506" t="s">
        <v>1263</v>
      </c>
      <c r="UUY207" s="506" t="s">
        <v>1263</v>
      </c>
      <c r="UUZ207" s="506" t="s">
        <v>1263</v>
      </c>
      <c r="UVA207" s="506" t="s">
        <v>1263</v>
      </c>
      <c r="UVB207" s="506" t="s">
        <v>1263</v>
      </c>
      <c r="UVC207" s="506" t="s">
        <v>1263</v>
      </c>
      <c r="UVD207" s="506" t="s">
        <v>1263</v>
      </c>
      <c r="UVE207" s="506" t="s">
        <v>1263</v>
      </c>
      <c r="UVF207" s="506" t="s">
        <v>1263</v>
      </c>
      <c r="UVG207" s="506" t="s">
        <v>1263</v>
      </c>
      <c r="UVH207" s="506" t="s">
        <v>1263</v>
      </c>
      <c r="UVI207" s="506" t="s">
        <v>1263</v>
      </c>
      <c r="UVJ207" s="506" t="s">
        <v>1263</v>
      </c>
      <c r="UVK207" s="506" t="s">
        <v>1263</v>
      </c>
      <c r="UVL207" s="506" t="s">
        <v>1263</v>
      </c>
      <c r="UVM207" s="506" t="s">
        <v>1263</v>
      </c>
      <c r="UVN207" s="506" t="s">
        <v>1263</v>
      </c>
      <c r="UVO207" s="506" t="s">
        <v>1263</v>
      </c>
      <c r="UVP207" s="506" t="s">
        <v>1263</v>
      </c>
      <c r="UVQ207" s="506" t="s">
        <v>1263</v>
      </c>
      <c r="UVR207" s="506" t="s">
        <v>1263</v>
      </c>
      <c r="UVS207" s="506" t="s">
        <v>1263</v>
      </c>
      <c r="UVT207" s="506" t="s">
        <v>1263</v>
      </c>
      <c r="UVU207" s="506" t="s">
        <v>1263</v>
      </c>
      <c r="UVV207" s="506" t="s">
        <v>1263</v>
      </c>
      <c r="UVW207" s="506" t="s">
        <v>1263</v>
      </c>
      <c r="UVX207" s="506" t="s">
        <v>1263</v>
      </c>
      <c r="UVY207" s="506" t="s">
        <v>1263</v>
      </c>
      <c r="UVZ207" s="506" t="s">
        <v>1263</v>
      </c>
      <c r="UWA207" s="506" t="s">
        <v>1263</v>
      </c>
      <c r="UWB207" s="506" t="s">
        <v>1263</v>
      </c>
      <c r="UWC207" s="506" t="s">
        <v>1263</v>
      </c>
      <c r="UWD207" s="506" t="s">
        <v>1263</v>
      </c>
      <c r="UWE207" s="506" t="s">
        <v>1263</v>
      </c>
      <c r="UWF207" s="506" t="s">
        <v>1263</v>
      </c>
      <c r="UWG207" s="506" t="s">
        <v>1263</v>
      </c>
      <c r="UWH207" s="506" t="s">
        <v>1263</v>
      </c>
      <c r="UWI207" s="506" t="s">
        <v>1263</v>
      </c>
      <c r="UWJ207" s="506" t="s">
        <v>1263</v>
      </c>
      <c r="UWK207" s="506" t="s">
        <v>1263</v>
      </c>
      <c r="UWL207" s="506" t="s">
        <v>1263</v>
      </c>
      <c r="UWM207" s="506" t="s">
        <v>1263</v>
      </c>
      <c r="UWN207" s="506" t="s">
        <v>1263</v>
      </c>
      <c r="UWO207" s="506" t="s">
        <v>1263</v>
      </c>
      <c r="UWP207" s="506" t="s">
        <v>1263</v>
      </c>
      <c r="UWQ207" s="506" t="s">
        <v>1263</v>
      </c>
      <c r="UWR207" s="506" t="s">
        <v>1263</v>
      </c>
      <c r="UWS207" s="506" t="s">
        <v>1263</v>
      </c>
      <c r="UWT207" s="506" t="s">
        <v>1263</v>
      </c>
      <c r="UWU207" s="506" t="s">
        <v>1263</v>
      </c>
      <c r="UWV207" s="506" t="s">
        <v>1263</v>
      </c>
      <c r="UWW207" s="506" t="s">
        <v>1263</v>
      </c>
      <c r="UWX207" s="506" t="s">
        <v>1263</v>
      </c>
      <c r="UWY207" s="506" t="s">
        <v>1263</v>
      </c>
      <c r="UWZ207" s="506" t="s">
        <v>1263</v>
      </c>
      <c r="UXA207" s="506" t="s">
        <v>1263</v>
      </c>
      <c r="UXB207" s="506" t="s">
        <v>1263</v>
      </c>
      <c r="UXC207" s="506" t="s">
        <v>1263</v>
      </c>
      <c r="UXD207" s="506" t="s">
        <v>1263</v>
      </c>
      <c r="UXE207" s="506" t="s">
        <v>1263</v>
      </c>
      <c r="UXF207" s="506" t="s">
        <v>1263</v>
      </c>
      <c r="UXG207" s="506" t="s">
        <v>1263</v>
      </c>
      <c r="UXH207" s="506" t="s">
        <v>1263</v>
      </c>
      <c r="UXI207" s="506" t="s">
        <v>1263</v>
      </c>
      <c r="UXJ207" s="506" t="s">
        <v>1263</v>
      </c>
      <c r="UXK207" s="506" t="s">
        <v>1263</v>
      </c>
      <c r="UXL207" s="506" t="s">
        <v>1263</v>
      </c>
      <c r="UXM207" s="506" t="s">
        <v>1263</v>
      </c>
      <c r="UXN207" s="506" t="s">
        <v>1263</v>
      </c>
      <c r="UXO207" s="506" t="s">
        <v>1263</v>
      </c>
      <c r="UXP207" s="506" t="s">
        <v>1263</v>
      </c>
      <c r="UXQ207" s="506" t="s">
        <v>1263</v>
      </c>
      <c r="UXR207" s="506" t="s">
        <v>1263</v>
      </c>
      <c r="UXS207" s="506" t="s">
        <v>1263</v>
      </c>
      <c r="UXT207" s="506" t="s">
        <v>1263</v>
      </c>
      <c r="UXU207" s="506" t="s">
        <v>1263</v>
      </c>
      <c r="UXV207" s="506" t="s">
        <v>1263</v>
      </c>
      <c r="UXW207" s="506" t="s">
        <v>1263</v>
      </c>
      <c r="UXX207" s="506" t="s">
        <v>1263</v>
      </c>
      <c r="UXY207" s="506" t="s">
        <v>1263</v>
      </c>
      <c r="UXZ207" s="506" t="s">
        <v>1263</v>
      </c>
      <c r="UYA207" s="506" t="s">
        <v>1263</v>
      </c>
      <c r="UYB207" s="506" t="s">
        <v>1263</v>
      </c>
      <c r="UYC207" s="506" t="s">
        <v>1263</v>
      </c>
      <c r="UYD207" s="506" t="s">
        <v>1263</v>
      </c>
      <c r="UYE207" s="506" t="s">
        <v>1263</v>
      </c>
      <c r="UYF207" s="506" t="s">
        <v>1263</v>
      </c>
      <c r="UYG207" s="506" t="s">
        <v>1263</v>
      </c>
      <c r="UYH207" s="506" t="s">
        <v>1263</v>
      </c>
      <c r="UYI207" s="506" t="s">
        <v>1263</v>
      </c>
      <c r="UYJ207" s="506" t="s">
        <v>1263</v>
      </c>
      <c r="UYK207" s="506" t="s">
        <v>1263</v>
      </c>
      <c r="UYL207" s="506" t="s">
        <v>1263</v>
      </c>
      <c r="UYM207" s="506" t="s">
        <v>1263</v>
      </c>
      <c r="UYN207" s="506" t="s">
        <v>1263</v>
      </c>
      <c r="UYO207" s="506" t="s">
        <v>1263</v>
      </c>
      <c r="UYP207" s="506" t="s">
        <v>1263</v>
      </c>
      <c r="UYQ207" s="506" t="s">
        <v>1263</v>
      </c>
      <c r="UYR207" s="506" t="s">
        <v>1263</v>
      </c>
      <c r="UYS207" s="506" t="s">
        <v>1263</v>
      </c>
      <c r="UYT207" s="506" t="s">
        <v>1263</v>
      </c>
      <c r="UYU207" s="506" t="s">
        <v>1263</v>
      </c>
      <c r="UYV207" s="506" t="s">
        <v>1263</v>
      </c>
      <c r="UYW207" s="506" t="s">
        <v>1263</v>
      </c>
      <c r="UYX207" s="506" t="s">
        <v>1263</v>
      </c>
      <c r="UYY207" s="506" t="s">
        <v>1263</v>
      </c>
      <c r="UYZ207" s="506" t="s">
        <v>1263</v>
      </c>
      <c r="UZA207" s="506" t="s">
        <v>1263</v>
      </c>
      <c r="UZB207" s="506" t="s">
        <v>1263</v>
      </c>
      <c r="UZC207" s="506" t="s">
        <v>1263</v>
      </c>
      <c r="UZD207" s="506" t="s">
        <v>1263</v>
      </c>
      <c r="UZE207" s="506" t="s">
        <v>1263</v>
      </c>
      <c r="UZF207" s="506" t="s">
        <v>1263</v>
      </c>
      <c r="UZG207" s="506" t="s">
        <v>1263</v>
      </c>
      <c r="UZH207" s="506" t="s">
        <v>1263</v>
      </c>
      <c r="UZI207" s="506" t="s">
        <v>1263</v>
      </c>
      <c r="UZJ207" s="506" t="s">
        <v>1263</v>
      </c>
      <c r="UZK207" s="506" t="s">
        <v>1263</v>
      </c>
      <c r="UZL207" s="506" t="s">
        <v>1263</v>
      </c>
      <c r="UZM207" s="506" t="s">
        <v>1263</v>
      </c>
      <c r="UZN207" s="506" t="s">
        <v>1263</v>
      </c>
      <c r="UZO207" s="506" t="s">
        <v>1263</v>
      </c>
      <c r="UZP207" s="506" t="s">
        <v>1263</v>
      </c>
      <c r="UZQ207" s="506" t="s">
        <v>1263</v>
      </c>
      <c r="UZR207" s="506" t="s">
        <v>1263</v>
      </c>
      <c r="UZS207" s="506" t="s">
        <v>1263</v>
      </c>
      <c r="UZT207" s="506" t="s">
        <v>1263</v>
      </c>
      <c r="UZU207" s="506" t="s">
        <v>1263</v>
      </c>
      <c r="UZV207" s="506" t="s">
        <v>1263</v>
      </c>
      <c r="UZW207" s="506" t="s">
        <v>1263</v>
      </c>
      <c r="UZX207" s="506" t="s">
        <v>1263</v>
      </c>
      <c r="UZY207" s="506" t="s">
        <v>1263</v>
      </c>
      <c r="UZZ207" s="506" t="s">
        <v>1263</v>
      </c>
      <c r="VAA207" s="506" t="s">
        <v>1263</v>
      </c>
      <c r="VAB207" s="506" t="s">
        <v>1263</v>
      </c>
      <c r="VAC207" s="506" t="s">
        <v>1263</v>
      </c>
      <c r="VAD207" s="506" t="s">
        <v>1263</v>
      </c>
      <c r="VAE207" s="506" t="s">
        <v>1263</v>
      </c>
      <c r="VAF207" s="506" t="s">
        <v>1263</v>
      </c>
      <c r="VAG207" s="506" t="s">
        <v>1263</v>
      </c>
      <c r="VAH207" s="506" t="s">
        <v>1263</v>
      </c>
      <c r="VAI207" s="506" t="s">
        <v>1263</v>
      </c>
      <c r="VAJ207" s="506" t="s">
        <v>1263</v>
      </c>
      <c r="VAK207" s="506" t="s">
        <v>1263</v>
      </c>
      <c r="VAL207" s="506" t="s">
        <v>1263</v>
      </c>
      <c r="VAM207" s="506" t="s">
        <v>1263</v>
      </c>
      <c r="VAN207" s="506" t="s">
        <v>1263</v>
      </c>
      <c r="VAO207" s="506" t="s">
        <v>1263</v>
      </c>
      <c r="VAP207" s="506" t="s">
        <v>1263</v>
      </c>
      <c r="VAQ207" s="506" t="s">
        <v>1263</v>
      </c>
      <c r="VAR207" s="506" t="s">
        <v>1263</v>
      </c>
      <c r="VAS207" s="506" t="s">
        <v>1263</v>
      </c>
      <c r="VAT207" s="506" t="s">
        <v>1263</v>
      </c>
      <c r="VAU207" s="506" t="s">
        <v>1263</v>
      </c>
      <c r="VAV207" s="506" t="s">
        <v>1263</v>
      </c>
      <c r="VAW207" s="506" t="s">
        <v>1263</v>
      </c>
      <c r="VAX207" s="506" t="s">
        <v>1263</v>
      </c>
      <c r="VAY207" s="506" t="s">
        <v>1263</v>
      </c>
      <c r="VAZ207" s="506" t="s">
        <v>1263</v>
      </c>
      <c r="VBA207" s="506" t="s">
        <v>1263</v>
      </c>
      <c r="VBB207" s="506" t="s">
        <v>1263</v>
      </c>
      <c r="VBC207" s="506" t="s">
        <v>1263</v>
      </c>
      <c r="VBD207" s="506" t="s">
        <v>1263</v>
      </c>
      <c r="VBE207" s="506" t="s">
        <v>1263</v>
      </c>
      <c r="VBF207" s="506" t="s">
        <v>1263</v>
      </c>
      <c r="VBG207" s="506" t="s">
        <v>1263</v>
      </c>
      <c r="VBH207" s="506" t="s">
        <v>1263</v>
      </c>
      <c r="VBI207" s="506" t="s">
        <v>1263</v>
      </c>
      <c r="VBJ207" s="506" t="s">
        <v>1263</v>
      </c>
      <c r="VBK207" s="506" t="s">
        <v>1263</v>
      </c>
      <c r="VBL207" s="506" t="s">
        <v>1263</v>
      </c>
      <c r="VBM207" s="506" t="s">
        <v>1263</v>
      </c>
      <c r="VBN207" s="506" t="s">
        <v>1263</v>
      </c>
      <c r="VBO207" s="506" t="s">
        <v>1263</v>
      </c>
      <c r="VBP207" s="506" t="s">
        <v>1263</v>
      </c>
      <c r="VBQ207" s="506" t="s">
        <v>1263</v>
      </c>
      <c r="VBR207" s="506" t="s">
        <v>1263</v>
      </c>
      <c r="VBS207" s="506" t="s">
        <v>1263</v>
      </c>
      <c r="VBT207" s="506" t="s">
        <v>1263</v>
      </c>
      <c r="VBU207" s="506" t="s">
        <v>1263</v>
      </c>
      <c r="VBV207" s="506" t="s">
        <v>1263</v>
      </c>
      <c r="VBW207" s="506" t="s">
        <v>1263</v>
      </c>
      <c r="VBX207" s="506" t="s">
        <v>1263</v>
      </c>
      <c r="VBY207" s="506" t="s">
        <v>1263</v>
      </c>
      <c r="VBZ207" s="506" t="s">
        <v>1263</v>
      </c>
      <c r="VCA207" s="506" t="s">
        <v>1263</v>
      </c>
      <c r="VCB207" s="506" t="s">
        <v>1263</v>
      </c>
      <c r="VCC207" s="506" t="s">
        <v>1263</v>
      </c>
      <c r="VCD207" s="506" t="s">
        <v>1263</v>
      </c>
      <c r="VCE207" s="506" t="s">
        <v>1263</v>
      </c>
      <c r="VCF207" s="506" t="s">
        <v>1263</v>
      </c>
      <c r="VCG207" s="506" t="s">
        <v>1263</v>
      </c>
      <c r="VCH207" s="506" t="s">
        <v>1263</v>
      </c>
      <c r="VCI207" s="506" t="s">
        <v>1263</v>
      </c>
      <c r="VCJ207" s="506" t="s">
        <v>1263</v>
      </c>
      <c r="VCK207" s="506" t="s">
        <v>1263</v>
      </c>
      <c r="VCL207" s="506" t="s">
        <v>1263</v>
      </c>
      <c r="VCM207" s="506" t="s">
        <v>1263</v>
      </c>
      <c r="VCN207" s="506" t="s">
        <v>1263</v>
      </c>
      <c r="VCO207" s="506" t="s">
        <v>1263</v>
      </c>
      <c r="VCP207" s="506" t="s">
        <v>1263</v>
      </c>
      <c r="VCQ207" s="506" t="s">
        <v>1263</v>
      </c>
      <c r="VCR207" s="506" t="s">
        <v>1263</v>
      </c>
      <c r="VCS207" s="506" t="s">
        <v>1263</v>
      </c>
      <c r="VCT207" s="506" t="s">
        <v>1263</v>
      </c>
      <c r="VCU207" s="506" t="s">
        <v>1263</v>
      </c>
      <c r="VCV207" s="506" t="s">
        <v>1263</v>
      </c>
      <c r="VCW207" s="506" t="s">
        <v>1263</v>
      </c>
      <c r="VCX207" s="506" t="s">
        <v>1263</v>
      </c>
      <c r="VCY207" s="506" t="s">
        <v>1263</v>
      </c>
      <c r="VCZ207" s="506" t="s">
        <v>1263</v>
      </c>
      <c r="VDA207" s="506" t="s">
        <v>1263</v>
      </c>
      <c r="VDB207" s="506" t="s">
        <v>1263</v>
      </c>
      <c r="VDC207" s="506" t="s">
        <v>1263</v>
      </c>
      <c r="VDD207" s="506" t="s">
        <v>1263</v>
      </c>
      <c r="VDE207" s="506" t="s">
        <v>1263</v>
      </c>
      <c r="VDF207" s="506" t="s">
        <v>1263</v>
      </c>
      <c r="VDG207" s="506" t="s">
        <v>1263</v>
      </c>
      <c r="VDH207" s="506" t="s">
        <v>1263</v>
      </c>
      <c r="VDI207" s="506" t="s">
        <v>1263</v>
      </c>
      <c r="VDJ207" s="506" t="s">
        <v>1263</v>
      </c>
      <c r="VDK207" s="506" t="s">
        <v>1263</v>
      </c>
      <c r="VDL207" s="506" t="s">
        <v>1263</v>
      </c>
      <c r="VDM207" s="506" t="s">
        <v>1263</v>
      </c>
      <c r="VDN207" s="506" t="s">
        <v>1263</v>
      </c>
      <c r="VDO207" s="506" t="s">
        <v>1263</v>
      </c>
      <c r="VDP207" s="506" t="s">
        <v>1263</v>
      </c>
      <c r="VDQ207" s="506" t="s">
        <v>1263</v>
      </c>
      <c r="VDR207" s="506" t="s">
        <v>1263</v>
      </c>
      <c r="VDS207" s="506" t="s">
        <v>1263</v>
      </c>
      <c r="VDT207" s="506" t="s">
        <v>1263</v>
      </c>
      <c r="VDU207" s="506" t="s">
        <v>1263</v>
      </c>
      <c r="VDV207" s="506" t="s">
        <v>1263</v>
      </c>
      <c r="VDW207" s="506" t="s">
        <v>1263</v>
      </c>
      <c r="VDX207" s="506" t="s">
        <v>1263</v>
      </c>
      <c r="VDY207" s="506" t="s">
        <v>1263</v>
      </c>
      <c r="VDZ207" s="506" t="s">
        <v>1263</v>
      </c>
      <c r="VEA207" s="506" t="s">
        <v>1263</v>
      </c>
      <c r="VEB207" s="506" t="s">
        <v>1263</v>
      </c>
      <c r="VEC207" s="506" t="s">
        <v>1263</v>
      </c>
      <c r="VED207" s="506" t="s">
        <v>1263</v>
      </c>
      <c r="VEE207" s="506" t="s">
        <v>1263</v>
      </c>
      <c r="VEF207" s="506" t="s">
        <v>1263</v>
      </c>
      <c r="VEG207" s="506" t="s">
        <v>1263</v>
      </c>
      <c r="VEH207" s="506" t="s">
        <v>1263</v>
      </c>
      <c r="VEI207" s="506" t="s">
        <v>1263</v>
      </c>
      <c r="VEJ207" s="506" t="s">
        <v>1263</v>
      </c>
      <c r="VEK207" s="506" t="s">
        <v>1263</v>
      </c>
      <c r="VEL207" s="506" t="s">
        <v>1263</v>
      </c>
      <c r="VEM207" s="506" t="s">
        <v>1263</v>
      </c>
      <c r="VEN207" s="506" t="s">
        <v>1263</v>
      </c>
      <c r="VEO207" s="506" t="s">
        <v>1263</v>
      </c>
      <c r="VEP207" s="506" t="s">
        <v>1263</v>
      </c>
      <c r="VEQ207" s="506" t="s">
        <v>1263</v>
      </c>
      <c r="VER207" s="506" t="s">
        <v>1263</v>
      </c>
      <c r="VES207" s="506" t="s">
        <v>1263</v>
      </c>
      <c r="VET207" s="506" t="s">
        <v>1263</v>
      </c>
      <c r="VEU207" s="506" t="s">
        <v>1263</v>
      </c>
      <c r="VEV207" s="506" t="s">
        <v>1263</v>
      </c>
      <c r="VEW207" s="506" t="s">
        <v>1263</v>
      </c>
      <c r="VEX207" s="506" t="s">
        <v>1263</v>
      </c>
      <c r="VEY207" s="506" t="s">
        <v>1263</v>
      </c>
      <c r="VEZ207" s="506" t="s">
        <v>1263</v>
      </c>
      <c r="VFA207" s="506" t="s">
        <v>1263</v>
      </c>
      <c r="VFB207" s="506" t="s">
        <v>1263</v>
      </c>
      <c r="VFC207" s="506" t="s">
        <v>1263</v>
      </c>
      <c r="VFD207" s="506" t="s">
        <v>1263</v>
      </c>
      <c r="VFE207" s="506" t="s">
        <v>1263</v>
      </c>
      <c r="VFF207" s="506" t="s">
        <v>1263</v>
      </c>
      <c r="VFG207" s="506" t="s">
        <v>1263</v>
      </c>
      <c r="VFH207" s="506" t="s">
        <v>1263</v>
      </c>
      <c r="VFI207" s="506" t="s">
        <v>1263</v>
      </c>
      <c r="VFJ207" s="506" t="s">
        <v>1263</v>
      </c>
      <c r="VFK207" s="506" t="s">
        <v>1263</v>
      </c>
      <c r="VFL207" s="506" t="s">
        <v>1263</v>
      </c>
      <c r="VFM207" s="506" t="s">
        <v>1263</v>
      </c>
      <c r="VFN207" s="506" t="s">
        <v>1263</v>
      </c>
      <c r="VFO207" s="506" t="s">
        <v>1263</v>
      </c>
      <c r="VFP207" s="506" t="s">
        <v>1263</v>
      </c>
      <c r="VFQ207" s="506" t="s">
        <v>1263</v>
      </c>
      <c r="VFR207" s="506" t="s">
        <v>1263</v>
      </c>
      <c r="VFS207" s="506" t="s">
        <v>1263</v>
      </c>
      <c r="VFT207" s="506" t="s">
        <v>1263</v>
      </c>
      <c r="VFU207" s="506" t="s">
        <v>1263</v>
      </c>
      <c r="VFV207" s="506" t="s">
        <v>1263</v>
      </c>
      <c r="VFW207" s="506" t="s">
        <v>1263</v>
      </c>
      <c r="VFX207" s="506" t="s">
        <v>1263</v>
      </c>
      <c r="VFY207" s="506" t="s">
        <v>1263</v>
      </c>
      <c r="VFZ207" s="506" t="s">
        <v>1263</v>
      </c>
      <c r="VGA207" s="506" t="s">
        <v>1263</v>
      </c>
      <c r="VGB207" s="506" t="s">
        <v>1263</v>
      </c>
      <c r="VGC207" s="506" t="s">
        <v>1263</v>
      </c>
      <c r="VGD207" s="506" t="s">
        <v>1263</v>
      </c>
      <c r="VGE207" s="506" t="s">
        <v>1263</v>
      </c>
      <c r="VGF207" s="506" t="s">
        <v>1263</v>
      </c>
      <c r="VGG207" s="506" t="s">
        <v>1263</v>
      </c>
      <c r="VGH207" s="506" t="s">
        <v>1263</v>
      </c>
      <c r="VGI207" s="506" t="s">
        <v>1263</v>
      </c>
      <c r="VGJ207" s="506" t="s">
        <v>1263</v>
      </c>
      <c r="VGK207" s="506" t="s">
        <v>1263</v>
      </c>
      <c r="VGL207" s="506" t="s">
        <v>1263</v>
      </c>
      <c r="VGM207" s="506" t="s">
        <v>1263</v>
      </c>
      <c r="VGN207" s="506" t="s">
        <v>1263</v>
      </c>
      <c r="VGO207" s="506" t="s">
        <v>1263</v>
      </c>
      <c r="VGP207" s="506" t="s">
        <v>1263</v>
      </c>
      <c r="VGQ207" s="506" t="s">
        <v>1263</v>
      </c>
      <c r="VGR207" s="506" t="s">
        <v>1263</v>
      </c>
      <c r="VGS207" s="506" t="s">
        <v>1263</v>
      </c>
      <c r="VGT207" s="506" t="s">
        <v>1263</v>
      </c>
      <c r="VGU207" s="506" t="s">
        <v>1263</v>
      </c>
      <c r="VGV207" s="506" t="s">
        <v>1263</v>
      </c>
      <c r="VGW207" s="506" t="s">
        <v>1263</v>
      </c>
      <c r="VGX207" s="506" t="s">
        <v>1263</v>
      </c>
      <c r="VGY207" s="506" t="s">
        <v>1263</v>
      </c>
      <c r="VGZ207" s="506" t="s">
        <v>1263</v>
      </c>
      <c r="VHA207" s="506" t="s">
        <v>1263</v>
      </c>
      <c r="VHB207" s="506" t="s">
        <v>1263</v>
      </c>
      <c r="VHC207" s="506" t="s">
        <v>1263</v>
      </c>
      <c r="VHD207" s="506" t="s">
        <v>1263</v>
      </c>
      <c r="VHE207" s="506" t="s">
        <v>1263</v>
      </c>
      <c r="VHF207" s="506" t="s">
        <v>1263</v>
      </c>
      <c r="VHG207" s="506" t="s">
        <v>1263</v>
      </c>
      <c r="VHH207" s="506" t="s">
        <v>1263</v>
      </c>
      <c r="VHI207" s="506" t="s">
        <v>1263</v>
      </c>
      <c r="VHJ207" s="506" t="s">
        <v>1263</v>
      </c>
      <c r="VHK207" s="506" t="s">
        <v>1263</v>
      </c>
      <c r="VHL207" s="506" t="s">
        <v>1263</v>
      </c>
      <c r="VHM207" s="506" t="s">
        <v>1263</v>
      </c>
      <c r="VHN207" s="506" t="s">
        <v>1263</v>
      </c>
      <c r="VHO207" s="506" t="s">
        <v>1263</v>
      </c>
      <c r="VHP207" s="506" t="s">
        <v>1263</v>
      </c>
      <c r="VHQ207" s="506" t="s">
        <v>1263</v>
      </c>
      <c r="VHR207" s="506" t="s">
        <v>1263</v>
      </c>
      <c r="VHS207" s="506" t="s">
        <v>1263</v>
      </c>
      <c r="VHT207" s="506" t="s">
        <v>1263</v>
      </c>
      <c r="VHU207" s="506" t="s">
        <v>1263</v>
      </c>
      <c r="VHV207" s="506" t="s">
        <v>1263</v>
      </c>
      <c r="VHW207" s="506" t="s">
        <v>1263</v>
      </c>
      <c r="VHX207" s="506" t="s">
        <v>1263</v>
      </c>
      <c r="VHY207" s="506" t="s">
        <v>1263</v>
      </c>
      <c r="VHZ207" s="506" t="s">
        <v>1263</v>
      </c>
      <c r="VIA207" s="506" t="s">
        <v>1263</v>
      </c>
      <c r="VIB207" s="506" t="s">
        <v>1263</v>
      </c>
      <c r="VIC207" s="506" t="s">
        <v>1263</v>
      </c>
      <c r="VID207" s="506" t="s">
        <v>1263</v>
      </c>
      <c r="VIE207" s="506" t="s">
        <v>1263</v>
      </c>
      <c r="VIF207" s="506" t="s">
        <v>1263</v>
      </c>
      <c r="VIG207" s="506" t="s">
        <v>1263</v>
      </c>
      <c r="VIH207" s="506" t="s">
        <v>1263</v>
      </c>
      <c r="VII207" s="506" t="s">
        <v>1263</v>
      </c>
      <c r="VIJ207" s="506" t="s">
        <v>1263</v>
      </c>
      <c r="VIK207" s="506" t="s">
        <v>1263</v>
      </c>
      <c r="VIL207" s="506" t="s">
        <v>1263</v>
      </c>
      <c r="VIM207" s="506" t="s">
        <v>1263</v>
      </c>
      <c r="VIN207" s="506" t="s">
        <v>1263</v>
      </c>
      <c r="VIO207" s="506" t="s">
        <v>1263</v>
      </c>
      <c r="VIP207" s="506" t="s">
        <v>1263</v>
      </c>
      <c r="VIQ207" s="506" t="s">
        <v>1263</v>
      </c>
      <c r="VIR207" s="506" t="s">
        <v>1263</v>
      </c>
      <c r="VIS207" s="506" t="s">
        <v>1263</v>
      </c>
      <c r="VIT207" s="506" t="s">
        <v>1263</v>
      </c>
      <c r="VIU207" s="506" t="s">
        <v>1263</v>
      </c>
      <c r="VIV207" s="506" t="s">
        <v>1263</v>
      </c>
      <c r="VIW207" s="506" t="s">
        <v>1263</v>
      </c>
      <c r="VIX207" s="506" t="s">
        <v>1263</v>
      </c>
      <c r="VIY207" s="506" t="s">
        <v>1263</v>
      </c>
      <c r="VIZ207" s="506" t="s">
        <v>1263</v>
      </c>
      <c r="VJA207" s="506" t="s">
        <v>1263</v>
      </c>
      <c r="VJB207" s="506" t="s">
        <v>1263</v>
      </c>
      <c r="VJC207" s="506" t="s">
        <v>1263</v>
      </c>
      <c r="VJD207" s="506" t="s">
        <v>1263</v>
      </c>
      <c r="VJE207" s="506" t="s">
        <v>1263</v>
      </c>
      <c r="VJF207" s="506" t="s">
        <v>1263</v>
      </c>
      <c r="VJG207" s="506" t="s">
        <v>1263</v>
      </c>
      <c r="VJH207" s="506" t="s">
        <v>1263</v>
      </c>
      <c r="VJI207" s="506" t="s">
        <v>1263</v>
      </c>
      <c r="VJJ207" s="506" t="s">
        <v>1263</v>
      </c>
      <c r="VJK207" s="506" t="s">
        <v>1263</v>
      </c>
      <c r="VJL207" s="506" t="s">
        <v>1263</v>
      </c>
      <c r="VJM207" s="506" t="s">
        <v>1263</v>
      </c>
      <c r="VJN207" s="506" t="s">
        <v>1263</v>
      </c>
      <c r="VJO207" s="506" t="s">
        <v>1263</v>
      </c>
      <c r="VJP207" s="506" t="s">
        <v>1263</v>
      </c>
      <c r="VJQ207" s="506" t="s">
        <v>1263</v>
      </c>
      <c r="VJR207" s="506" t="s">
        <v>1263</v>
      </c>
      <c r="VJS207" s="506" t="s">
        <v>1263</v>
      </c>
      <c r="VJT207" s="506" t="s">
        <v>1263</v>
      </c>
      <c r="VJU207" s="506" t="s">
        <v>1263</v>
      </c>
      <c r="VJV207" s="506" t="s">
        <v>1263</v>
      </c>
      <c r="VJW207" s="506" t="s">
        <v>1263</v>
      </c>
      <c r="VJX207" s="506" t="s">
        <v>1263</v>
      </c>
      <c r="VJY207" s="506" t="s">
        <v>1263</v>
      </c>
      <c r="VJZ207" s="506" t="s">
        <v>1263</v>
      </c>
      <c r="VKA207" s="506" t="s">
        <v>1263</v>
      </c>
      <c r="VKB207" s="506" t="s">
        <v>1263</v>
      </c>
      <c r="VKC207" s="506" t="s">
        <v>1263</v>
      </c>
      <c r="VKD207" s="506" t="s">
        <v>1263</v>
      </c>
      <c r="VKE207" s="506" t="s">
        <v>1263</v>
      </c>
      <c r="VKF207" s="506" t="s">
        <v>1263</v>
      </c>
      <c r="VKG207" s="506" t="s">
        <v>1263</v>
      </c>
      <c r="VKH207" s="506" t="s">
        <v>1263</v>
      </c>
      <c r="VKI207" s="506" t="s">
        <v>1263</v>
      </c>
      <c r="VKJ207" s="506" t="s">
        <v>1263</v>
      </c>
      <c r="VKK207" s="506" t="s">
        <v>1263</v>
      </c>
      <c r="VKL207" s="506" t="s">
        <v>1263</v>
      </c>
      <c r="VKM207" s="506" t="s">
        <v>1263</v>
      </c>
      <c r="VKN207" s="506" t="s">
        <v>1263</v>
      </c>
      <c r="VKO207" s="506" t="s">
        <v>1263</v>
      </c>
      <c r="VKP207" s="506" t="s">
        <v>1263</v>
      </c>
      <c r="VKQ207" s="506" t="s">
        <v>1263</v>
      </c>
      <c r="VKR207" s="506" t="s">
        <v>1263</v>
      </c>
      <c r="VKS207" s="506" t="s">
        <v>1263</v>
      </c>
      <c r="VKT207" s="506" t="s">
        <v>1263</v>
      </c>
      <c r="VKU207" s="506" t="s">
        <v>1263</v>
      </c>
      <c r="VKV207" s="506" t="s">
        <v>1263</v>
      </c>
      <c r="VKW207" s="506" t="s">
        <v>1263</v>
      </c>
      <c r="VKX207" s="506" t="s">
        <v>1263</v>
      </c>
      <c r="VKY207" s="506" t="s">
        <v>1263</v>
      </c>
      <c r="VKZ207" s="506" t="s">
        <v>1263</v>
      </c>
      <c r="VLA207" s="506" t="s">
        <v>1263</v>
      </c>
      <c r="VLB207" s="506" t="s">
        <v>1263</v>
      </c>
      <c r="VLC207" s="506" t="s">
        <v>1263</v>
      </c>
      <c r="VLD207" s="506" t="s">
        <v>1263</v>
      </c>
      <c r="VLE207" s="506" t="s">
        <v>1263</v>
      </c>
      <c r="VLF207" s="506" t="s">
        <v>1263</v>
      </c>
      <c r="VLG207" s="506" t="s">
        <v>1263</v>
      </c>
      <c r="VLH207" s="506" t="s">
        <v>1263</v>
      </c>
      <c r="VLI207" s="506" t="s">
        <v>1263</v>
      </c>
      <c r="VLJ207" s="506" t="s">
        <v>1263</v>
      </c>
      <c r="VLK207" s="506" t="s">
        <v>1263</v>
      </c>
      <c r="VLL207" s="506" t="s">
        <v>1263</v>
      </c>
      <c r="VLM207" s="506" t="s">
        <v>1263</v>
      </c>
      <c r="VLN207" s="506" t="s">
        <v>1263</v>
      </c>
      <c r="VLO207" s="506" t="s">
        <v>1263</v>
      </c>
      <c r="VLP207" s="506" t="s">
        <v>1263</v>
      </c>
      <c r="VLQ207" s="506" t="s">
        <v>1263</v>
      </c>
      <c r="VLR207" s="506" t="s">
        <v>1263</v>
      </c>
      <c r="VLS207" s="506" t="s">
        <v>1263</v>
      </c>
      <c r="VLT207" s="506" t="s">
        <v>1263</v>
      </c>
      <c r="VLU207" s="506" t="s">
        <v>1263</v>
      </c>
      <c r="VLV207" s="506" t="s">
        <v>1263</v>
      </c>
      <c r="VLW207" s="506" t="s">
        <v>1263</v>
      </c>
      <c r="VLX207" s="506" t="s">
        <v>1263</v>
      </c>
      <c r="VLY207" s="506" t="s">
        <v>1263</v>
      </c>
      <c r="VLZ207" s="506" t="s">
        <v>1263</v>
      </c>
      <c r="VMA207" s="506" t="s">
        <v>1263</v>
      </c>
      <c r="VMB207" s="506" t="s">
        <v>1263</v>
      </c>
      <c r="VMC207" s="506" t="s">
        <v>1263</v>
      </c>
      <c r="VMD207" s="506" t="s">
        <v>1263</v>
      </c>
      <c r="VME207" s="506" t="s">
        <v>1263</v>
      </c>
      <c r="VMF207" s="506" t="s">
        <v>1263</v>
      </c>
      <c r="VMG207" s="506" t="s">
        <v>1263</v>
      </c>
      <c r="VMH207" s="506" t="s">
        <v>1263</v>
      </c>
      <c r="VMI207" s="506" t="s">
        <v>1263</v>
      </c>
      <c r="VMJ207" s="506" t="s">
        <v>1263</v>
      </c>
      <c r="VMK207" s="506" t="s">
        <v>1263</v>
      </c>
      <c r="VML207" s="506" t="s">
        <v>1263</v>
      </c>
      <c r="VMM207" s="506" t="s">
        <v>1263</v>
      </c>
      <c r="VMN207" s="506" t="s">
        <v>1263</v>
      </c>
      <c r="VMO207" s="506" t="s">
        <v>1263</v>
      </c>
      <c r="VMP207" s="506" t="s">
        <v>1263</v>
      </c>
      <c r="VMQ207" s="506" t="s">
        <v>1263</v>
      </c>
      <c r="VMR207" s="506" t="s">
        <v>1263</v>
      </c>
      <c r="VMS207" s="506" t="s">
        <v>1263</v>
      </c>
      <c r="VMT207" s="506" t="s">
        <v>1263</v>
      </c>
      <c r="VMU207" s="506" t="s">
        <v>1263</v>
      </c>
      <c r="VMV207" s="506" t="s">
        <v>1263</v>
      </c>
      <c r="VMW207" s="506" t="s">
        <v>1263</v>
      </c>
      <c r="VMX207" s="506" t="s">
        <v>1263</v>
      </c>
      <c r="VMY207" s="506" t="s">
        <v>1263</v>
      </c>
      <c r="VMZ207" s="506" t="s">
        <v>1263</v>
      </c>
      <c r="VNA207" s="506" t="s">
        <v>1263</v>
      </c>
      <c r="VNB207" s="506" t="s">
        <v>1263</v>
      </c>
      <c r="VNC207" s="506" t="s">
        <v>1263</v>
      </c>
      <c r="VND207" s="506" t="s">
        <v>1263</v>
      </c>
      <c r="VNE207" s="506" t="s">
        <v>1263</v>
      </c>
      <c r="VNF207" s="506" t="s">
        <v>1263</v>
      </c>
      <c r="VNG207" s="506" t="s">
        <v>1263</v>
      </c>
      <c r="VNH207" s="506" t="s">
        <v>1263</v>
      </c>
      <c r="VNI207" s="506" t="s">
        <v>1263</v>
      </c>
      <c r="VNJ207" s="506" t="s">
        <v>1263</v>
      </c>
      <c r="VNK207" s="506" t="s">
        <v>1263</v>
      </c>
      <c r="VNL207" s="506" t="s">
        <v>1263</v>
      </c>
      <c r="VNM207" s="506" t="s">
        <v>1263</v>
      </c>
      <c r="VNN207" s="506" t="s">
        <v>1263</v>
      </c>
      <c r="VNO207" s="506" t="s">
        <v>1263</v>
      </c>
      <c r="VNP207" s="506" t="s">
        <v>1263</v>
      </c>
      <c r="VNQ207" s="506" t="s">
        <v>1263</v>
      </c>
      <c r="VNR207" s="506" t="s">
        <v>1263</v>
      </c>
      <c r="VNS207" s="506" t="s">
        <v>1263</v>
      </c>
      <c r="VNT207" s="506" t="s">
        <v>1263</v>
      </c>
      <c r="VNU207" s="506" t="s">
        <v>1263</v>
      </c>
      <c r="VNV207" s="506" t="s">
        <v>1263</v>
      </c>
      <c r="VNW207" s="506" t="s">
        <v>1263</v>
      </c>
      <c r="VNX207" s="506" t="s">
        <v>1263</v>
      </c>
      <c r="VNY207" s="506" t="s">
        <v>1263</v>
      </c>
      <c r="VNZ207" s="506" t="s">
        <v>1263</v>
      </c>
      <c r="VOA207" s="506" t="s">
        <v>1263</v>
      </c>
      <c r="VOB207" s="506" t="s">
        <v>1263</v>
      </c>
      <c r="VOC207" s="506" t="s">
        <v>1263</v>
      </c>
      <c r="VOD207" s="506" t="s">
        <v>1263</v>
      </c>
      <c r="VOE207" s="506" t="s">
        <v>1263</v>
      </c>
      <c r="VOF207" s="506" t="s">
        <v>1263</v>
      </c>
      <c r="VOG207" s="506" t="s">
        <v>1263</v>
      </c>
      <c r="VOH207" s="506" t="s">
        <v>1263</v>
      </c>
      <c r="VOI207" s="506" t="s">
        <v>1263</v>
      </c>
      <c r="VOJ207" s="506" t="s">
        <v>1263</v>
      </c>
      <c r="VOK207" s="506" t="s">
        <v>1263</v>
      </c>
      <c r="VOL207" s="506" t="s">
        <v>1263</v>
      </c>
      <c r="VOM207" s="506" t="s">
        <v>1263</v>
      </c>
      <c r="VON207" s="506" t="s">
        <v>1263</v>
      </c>
      <c r="VOO207" s="506" t="s">
        <v>1263</v>
      </c>
      <c r="VOP207" s="506" t="s">
        <v>1263</v>
      </c>
      <c r="VOQ207" s="506" t="s">
        <v>1263</v>
      </c>
      <c r="VOR207" s="506" t="s">
        <v>1263</v>
      </c>
      <c r="VOS207" s="506" t="s">
        <v>1263</v>
      </c>
      <c r="VOT207" s="506" t="s">
        <v>1263</v>
      </c>
      <c r="VOU207" s="506" t="s">
        <v>1263</v>
      </c>
      <c r="VOV207" s="506" t="s">
        <v>1263</v>
      </c>
      <c r="VOW207" s="506" t="s">
        <v>1263</v>
      </c>
      <c r="VOX207" s="506" t="s">
        <v>1263</v>
      </c>
      <c r="VOY207" s="506" t="s">
        <v>1263</v>
      </c>
      <c r="VOZ207" s="506" t="s">
        <v>1263</v>
      </c>
      <c r="VPA207" s="506" t="s">
        <v>1263</v>
      </c>
      <c r="VPB207" s="506" t="s">
        <v>1263</v>
      </c>
      <c r="VPC207" s="506" t="s">
        <v>1263</v>
      </c>
      <c r="VPD207" s="506" t="s">
        <v>1263</v>
      </c>
      <c r="VPE207" s="506" t="s">
        <v>1263</v>
      </c>
      <c r="VPF207" s="506" t="s">
        <v>1263</v>
      </c>
      <c r="VPG207" s="506" t="s">
        <v>1263</v>
      </c>
      <c r="VPH207" s="506" t="s">
        <v>1263</v>
      </c>
      <c r="VPI207" s="506" t="s">
        <v>1263</v>
      </c>
      <c r="VPJ207" s="506" t="s">
        <v>1263</v>
      </c>
      <c r="VPK207" s="506" t="s">
        <v>1263</v>
      </c>
      <c r="VPL207" s="506" t="s">
        <v>1263</v>
      </c>
      <c r="VPM207" s="506" t="s">
        <v>1263</v>
      </c>
      <c r="VPN207" s="506" t="s">
        <v>1263</v>
      </c>
      <c r="VPO207" s="506" t="s">
        <v>1263</v>
      </c>
      <c r="VPP207" s="506" t="s">
        <v>1263</v>
      </c>
      <c r="VPQ207" s="506" t="s">
        <v>1263</v>
      </c>
      <c r="VPR207" s="506" t="s">
        <v>1263</v>
      </c>
      <c r="VPS207" s="506" t="s">
        <v>1263</v>
      </c>
      <c r="VPT207" s="506" t="s">
        <v>1263</v>
      </c>
      <c r="VPU207" s="506" t="s">
        <v>1263</v>
      </c>
      <c r="VPV207" s="506" t="s">
        <v>1263</v>
      </c>
      <c r="VPW207" s="506" t="s">
        <v>1263</v>
      </c>
      <c r="VPX207" s="506" t="s">
        <v>1263</v>
      </c>
      <c r="VPY207" s="506" t="s">
        <v>1263</v>
      </c>
      <c r="VPZ207" s="506" t="s">
        <v>1263</v>
      </c>
      <c r="VQA207" s="506" t="s">
        <v>1263</v>
      </c>
      <c r="VQB207" s="506" t="s">
        <v>1263</v>
      </c>
      <c r="VQC207" s="506" t="s">
        <v>1263</v>
      </c>
      <c r="VQD207" s="506" t="s">
        <v>1263</v>
      </c>
      <c r="VQE207" s="506" t="s">
        <v>1263</v>
      </c>
      <c r="VQF207" s="506" t="s">
        <v>1263</v>
      </c>
      <c r="VQG207" s="506" t="s">
        <v>1263</v>
      </c>
      <c r="VQH207" s="506" t="s">
        <v>1263</v>
      </c>
      <c r="VQI207" s="506" t="s">
        <v>1263</v>
      </c>
      <c r="VQJ207" s="506" t="s">
        <v>1263</v>
      </c>
      <c r="VQK207" s="506" t="s">
        <v>1263</v>
      </c>
      <c r="VQL207" s="506" t="s">
        <v>1263</v>
      </c>
      <c r="VQM207" s="506" t="s">
        <v>1263</v>
      </c>
      <c r="VQN207" s="506" t="s">
        <v>1263</v>
      </c>
      <c r="VQO207" s="506" t="s">
        <v>1263</v>
      </c>
      <c r="VQP207" s="506" t="s">
        <v>1263</v>
      </c>
      <c r="VQQ207" s="506" t="s">
        <v>1263</v>
      </c>
      <c r="VQR207" s="506" t="s">
        <v>1263</v>
      </c>
      <c r="VQS207" s="506" t="s">
        <v>1263</v>
      </c>
      <c r="VQT207" s="506" t="s">
        <v>1263</v>
      </c>
      <c r="VQU207" s="506" t="s">
        <v>1263</v>
      </c>
      <c r="VQV207" s="506" t="s">
        <v>1263</v>
      </c>
      <c r="VQW207" s="506" t="s">
        <v>1263</v>
      </c>
      <c r="VQX207" s="506" t="s">
        <v>1263</v>
      </c>
      <c r="VQY207" s="506" t="s">
        <v>1263</v>
      </c>
      <c r="VQZ207" s="506" t="s">
        <v>1263</v>
      </c>
      <c r="VRA207" s="506" t="s">
        <v>1263</v>
      </c>
      <c r="VRB207" s="506" t="s">
        <v>1263</v>
      </c>
      <c r="VRC207" s="506" t="s">
        <v>1263</v>
      </c>
      <c r="VRD207" s="506" t="s">
        <v>1263</v>
      </c>
      <c r="VRE207" s="506" t="s">
        <v>1263</v>
      </c>
      <c r="VRF207" s="506" t="s">
        <v>1263</v>
      </c>
      <c r="VRG207" s="506" t="s">
        <v>1263</v>
      </c>
      <c r="VRH207" s="506" t="s">
        <v>1263</v>
      </c>
      <c r="VRI207" s="506" t="s">
        <v>1263</v>
      </c>
      <c r="VRJ207" s="506" t="s">
        <v>1263</v>
      </c>
      <c r="VRK207" s="506" t="s">
        <v>1263</v>
      </c>
      <c r="VRL207" s="506" t="s">
        <v>1263</v>
      </c>
      <c r="VRM207" s="506" t="s">
        <v>1263</v>
      </c>
      <c r="VRN207" s="506" t="s">
        <v>1263</v>
      </c>
      <c r="VRO207" s="506" t="s">
        <v>1263</v>
      </c>
      <c r="VRP207" s="506" t="s">
        <v>1263</v>
      </c>
      <c r="VRQ207" s="506" t="s">
        <v>1263</v>
      </c>
      <c r="VRR207" s="506" t="s">
        <v>1263</v>
      </c>
      <c r="VRS207" s="506" t="s">
        <v>1263</v>
      </c>
      <c r="VRT207" s="506" t="s">
        <v>1263</v>
      </c>
      <c r="VRU207" s="506" t="s">
        <v>1263</v>
      </c>
      <c r="VRV207" s="506" t="s">
        <v>1263</v>
      </c>
      <c r="VRW207" s="506" t="s">
        <v>1263</v>
      </c>
      <c r="VRX207" s="506" t="s">
        <v>1263</v>
      </c>
      <c r="VRY207" s="506" t="s">
        <v>1263</v>
      </c>
      <c r="VRZ207" s="506" t="s">
        <v>1263</v>
      </c>
      <c r="VSA207" s="506" t="s">
        <v>1263</v>
      </c>
      <c r="VSB207" s="506" t="s">
        <v>1263</v>
      </c>
      <c r="VSC207" s="506" t="s">
        <v>1263</v>
      </c>
      <c r="VSD207" s="506" t="s">
        <v>1263</v>
      </c>
      <c r="VSE207" s="506" t="s">
        <v>1263</v>
      </c>
      <c r="VSF207" s="506" t="s">
        <v>1263</v>
      </c>
      <c r="VSG207" s="506" t="s">
        <v>1263</v>
      </c>
      <c r="VSH207" s="506" t="s">
        <v>1263</v>
      </c>
      <c r="VSI207" s="506" t="s">
        <v>1263</v>
      </c>
      <c r="VSJ207" s="506" t="s">
        <v>1263</v>
      </c>
      <c r="VSK207" s="506" t="s">
        <v>1263</v>
      </c>
      <c r="VSL207" s="506" t="s">
        <v>1263</v>
      </c>
      <c r="VSM207" s="506" t="s">
        <v>1263</v>
      </c>
      <c r="VSN207" s="506" t="s">
        <v>1263</v>
      </c>
      <c r="VSO207" s="506" t="s">
        <v>1263</v>
      </c>
      <c r="VSP207" s="506" t="s">
        <v>1263</v>
      </c>
      <c r="VSQ207" s="506" t="s">
        <v>1263</v>
      </c>
      <c r="VSR207" s="506" t="s">
        <v>1263</v>
      </c>
      <c r="VSS207" s="506" t="s">
        <v>1263</v>
      </c>
      <c r="VST207" s="506" t="s">
        <v>1263</v>
      </c>
      <c r="VSU207" s="506" t="s">
        <v>1263</v>
      </c>
      <c r="VSV207" s="506" t="s">
        <v>1263</v>
      </c>
      <c r="VSW207" s="506" t="s">
        <v>1263</v>
      </c>
      <c r="VSX207" s="506" t="s">
        <v>1263</v>
      </c>
      <c r="VSY207" s="506" t="s">
        <v>1263</v>
      </c>
      <c r="VSZ207" s="506" t="s">
        <v>1263</v>
      </c>
      <c r="VTA207" s="506" t="s">
        <v>1263</v>
      </c>
      <c r="VTB207" s="506" t="s">
        <v>1263</v>
      </c>
      <c r="VTC207" s="506" t="s">
        <v>1263</v>
      </c>
      <c r="VTD207" s="506" t="s">
        <v>1263</v>
      </c>
      <c r="VTE207" s="506" t="s">
        <v>1263</v>
      </c>
      <c r="VTF207" s="506" t="s">
        <v>1263</v>
      </c>
      <c r="VTG207" s="506" t="s">
        <v>1263</v>
      </c>
      <c r="VTH207" s="506" t="s">
        <v>1263</v>
      </c>
      <c r="VTI207" s="506" t="s">
        <v>1263</v>
      </c>
      <c r="VTJ207" s="506" t="s">
        <v>1263</v>
      </c>
      <c r="VTK207" s="506" t="s">
        <v>1263</v>
      </c>
      <c r="VTL207" s="506" t="s">
        <v>1263</v>
      </c>
      <c r="VTM207" s="506" t="s">
        <v>1263</v>
      </c>
      <c r="VTN207" s="506" t="s">
        <v>1263</v>
      </c>
      <c r="VTO207" s="506" t="s">
        <v>1263</v>
      </c>
      <c r="VTP207" s="506" t="s">
        <v>1263</v>
      </c>
      <c r="VTQ207" s="506" t="s">
        <v>1263</v>
      </c>
      <c r="VTR207" s="506" t="s">
        <v>1263</v>
      </c>
      <c r="VTS207" s="506" t="s">
        <v>1263</v>
      </c>
      <c r="VTT207" s="506" t="s">
        <v>1263</v>
      </c>
      <c r="VTU207" s="506" t="s">
        <v>1263</v>
      </c>
      <c r="VTV207" s="506" t="s">
        <v>1263</v>
      </c>
      <c r="VTW207" s="506" t="s">
        <v>1263</v>
      </c>
      <c r="VTX207" s="506" t="s">
        <v>1263</v>
      </c>
      <c r="VTY207" s="506" t="s">
        <v>1263</v>
      </c>
      <c r="VTZ207" s="506" t="s">
        <v>1263</v>
      </c>
      <c r="VUA207" s="506" t="s">
        <v>1263</v>
      </c>
      <c r="VUB207" s="506" t="s">
        <v>1263</v>
      </c>
      <c r="VUC207" s="506" t="s">
        <v>1263</v>
      </c>
      <c r="VUD207" s="506" t="s">
        <v>1263</v>
      </c>
      <c r="VUE207" s="506" t="s">
        <v>1263</v>
      </c>
      <c r="VUF207" s="506" t="s">
        <v>1263</v>
      </c>
      <c r="VUG207" s="506" t="s">
        <v>1263</v>
      </c>
      <c r="VUH207" s="506" t="s">
        <v>1263</v>
      </c>
      <c r="VUI207" s="506" t="s">
        <v>1263</v>
      </c>
      <c r="VUJ207" s="506" t="s">
        <v>1263</v>
      </c>
      <c r="VUK207" s="506" t="s">
        <v>1263</v>
      </c>
      <c r="VUL207" s="506" t="s">
        <v>1263</v>
      </c>
      <c r="VUM207" s="506" t="s">
        <v>1263</v>
      </c>
      <c r="VUN207" s="506" t="s">
        <v>1263</v>
      </c>
      <c r="VUO207" s="506" t="s">
        <v>1263</v>
      </c>
      <c r="VUP207" s="506" t="s">
        <v>1263</v>
      </c>
      <c r="VUQ207" s="506" t="s">
        <v>1263</v>
      </c>
      <c r="VUR207" s="506" t="s">
        <v>1263</v>
      </c>
      <c r="VUS207" s="506" t="s">
        <v>1263</v>
      </c>
      <c r="VUT207" s="506" t="s">
        <v>1263</v>
      </c>
      <c r="VUU207" s="506" t="s">
        <v>1263</v>
      </c>
      <c r="VUV207" s="506" t="s">
        <v>1263</v>
      </c>
      <c r="VUW207" s="506" t="s">
        <v>1263</v>
      </c>
      <c r="VUX207" s="506" t="s">
        <v>1263</v>
      </c>
      <c r="VUY207" s="506" t="s">
        <v>1263</v>
      </c>
      <c r="VUZ207" s="506" t="s">
        <v>1263</v>
      </c>
      <c r="VVA207" s="506" t="s">
        <v>1263</v>
      </c>
      <c r="VVB207" s="506" t="s">
        <v>1263</v>
      </c>
      <c r="VVC207" s="506" t="s">
        <v>1263</v>
      </c>
      <c r="VVD207" s="506" t="s">
        <v>1263</v>
      </c>
      <c r="VVE207" s="506" t="s">
        <v>1263</v>
      </c>
      <c r="VVF207" s="506" t="s">
        <v>1263</v>
      </c>
      <c r="VVG207" s="506" t="s">
        <v>1263</v>
      </c>
      <c r="VVH207" s="506" t="s">
        <v>1263</v>
      </c>
      <c r="VVI207" s="506" t="s">
        <v>1263</v>
      </c>
      <c r="VVJ207" s="506" t="s">
        <v>1263</v>
      </c>
      <c r="VVK207" s="506" t="s">
        <v>1263</v>
      </c>
      <c r="VVL207" s="506" t="s">
        <v>1263</v>
      </c>
      <c r="VVM207" s="506" t="s">
        <v>1263</v>
      </c>
      <c r="VVN207" s="506" t="s">
        <v>1263</v>
      </c>
      <c r="VVO207" s="506" t="s">
        <v>1263</v>
      </c>
      <c r="VVP207" s="506" t="s">
        <v>1263</v>
      </c>
      <c r="VVQ207" s="506" t="s">
        <v>1263</v>
      </c>
      <c r="VVR207" s="506" t="s">
        <v>1263</v>
      </c>
      <c r="VVS207" s="506" t="s">
        <v>1263</v>
      </c>
      <c r="VVT207" s="506" t="s">
        <v>1263</v>
      </c>
      <c r="VVU207" s="506" t="s">
        <v>1263</v>
      </c>
      <c r="VVV207" s="506" t="s">
        <v>1263</v>
      </c>
      <c r="VVW207" s="506" t="s">
        <v>1263</v>
      </c>
      <c r="VVX207" s="506" t="s">
        <v>1263</v>
      </c>
      <c r="VVY207" s="506" t="s">
        <v>1263</v>
      </c>
      <c r="VVZ207" s="506" t="s">
        <v>1263</v>
      </c>
      <c r="VWA207" s="506" t="s">
        <v>1263</v>
      </c>
      <c r="VWB207" s="506" t="s">
        <v>1263</v>
      </c>
      <c r="VWC207" s="506" t="s">
        <v>1263</v>
      </c>
      <c r="VWD207" s="506" t="s">
        <v>1263</v>
      </c>
      <c r="VWE207" s="506" t="s">
        <v>1263</v>
      </c>
      <c r="VWF207" s="506" t="s">
        <v>1263</v>
      </c>
      <c r="VWG207" s="506" t="s">
        <v>1263</v>
      </c>
      <c r="VWH207" s="506" t="s">
        <v>1263</v>
      </c>
      <c r="VWI207" s="506" t="s">
        <v>1263</v>
      </c>
      <c r="VWJ207" s="506" t="s">
        <v>1263</v>
      </c>
      <c r="VWK207" s="506" t="s">
        <v>1263</v>
      </c>
      <c r="VWL207" s="506" t="s">
        <v>1263</v>
      </c>
      <c r="VWM207" s="506" t="s">
        <v>1263</v>
      </c>
      <c r="VWN207" s="506" t="s">
        <v>1263</v>
      </c>
      <c r="VWO207" s="506" t="s">
        <v>1263</v>
      </c>
      <c r="VWP207" s="506" t="s">
        <v>1263</v>
      </c>
      <c r="VWQ207" s="506" t="s">
        <v>1263</v>
      </c>
      <c r="VWR207" s="506" t="s">
        <v>1263</v>
      </c>
      <c r="VWS207" s="506" t="s">
        <v>1263</v>
      </c>
      <c r="VWT207" s="506" t="s">
        <v>1263</v>
      </c>
      <c r="VWU207" s="506" t="s">
        <v>1263</v>
      </c>
      <c r="VWV207" s="506" t="s">
        <v>1263</v>
      </c>
      <c r="VWW207" s="506" t="s">
        <v>1263</v>
      </c>
      <c r="VWX207" s="506" t="s">
        <v>1263</v>
      </c>
      <c r="VWY207" s="506" t="s">
        <v>1263</v>
      </c>
      <c r="VWZ207" s="506" t="s">
        <v>1263</v>
      </c>
      <c r="VXA207" s="506" t="s">
        <v>1263</v>
      </c>
      <c r="VXB207" s="506" t="s">
        <v>1263</v>
      </c>
      <c r="VXC207" s="506" t="s">
        <v>1263</v>
      </c>
      <c r="VXD207" s="506" t="s">
        <v>1263</v>
      </c>
      <c r="VXE207" s="506" t="s">
        <v>1263</v>
      </c>
      <c r="VXF207" s="506" t="s">
        <v>1263</v>
      </c>
      <c r="VXG207" s="506" t="s">
        <v>1263</v>
      </c>
      <c r="VXH207" s="506" t="s">
        <v>1263</v>
      </c>
      <c r="VXI207" s="506" t="s">
        <v>1263</v>
      </c>
      <c r="VXJ207" s="506" t="s">
        <v>1263</v>
      </c>
      <c r="VXK207" s="506" t="s">
        <v>1263</v>
      </c>
      <c r="VXL207" s="506" t="s">
        <v>1263</v>
      </c>
      <c r="VXM207" s="506" t="s">
        <v>1263</v>
      </c>
      <c r="VXN207" s="506" t="s">
        <v>1263</v>
      </c>
      <c r="VXO207" s="506" t="s">
        <v>1263</v>
      </c>
      <c r="VXP207" s="506" t="s">
        <v>1263</v>
      </c>
      <c r="VXQ207" s="506" t="s">
        <v>1263</v>
      </c>
      <c r="VXR207" s="506" t="s">
        <v>1263</v>
      </c>
      <c r="VXS207" s="506" t="s">
        <v>1263</v>
      </c>
      <c r="VXT207" s="506" t="s">
        <v>1263</v>
      </c>
      <c r="VXU207" s="506" t="s">
        <v>1263</v>
      </c>
      <c r="VXV207" s="506" t="s">
        <v>1263</v>
      </c>
      <c r="VXW207" s="506" t="s">
        <v>1263</v>
      </c>
      <c r="VXX207" s="506" t="s">
        <v>1263</v>
      </c>
      <c r="VXY207" s="506" t="s">
        <v>1263</v>
      </c>
      <c r="VXZ207" s="506" t="s">
        <v>1263</v>
      </c>
      <c r="VYA207" s="506" t="s">
        <v>1263</v>
      </c>
      <c r="VYB207" s="506" t="s">
        <v>1263</v>
      </c>
      <c r="VYC207" s="506" t="s">
        <v>1263</v>
      </c>
      <c r="VYD207" s="506" t="s">
        <v>1263</v>
      </c>
      <c r="VYE207" s="506" t="s">
        <v>1263</v>
      </c>
      <c r="VYF207" s="506" t="s">
        <v>1263</v>
      </c>
      <c r="VYG207" s="506" t="s">
        <v>1263</v>
      </c>
      <c r="VYH207" s="506" t="s">
        <v>1263</v>
      </c>
      <c r="VYI207" s="506" t="s">
        <v>1263</v>
      </c>
      <c r="VYJ207" s="506" t="s">
        <v>1263</v>
      </c>
      <c r="VYK207" s="506" t="s">
        <v>1263</v>
      </c>
      <c r="VYL207" s="506" t="s">
        <v>1263</v>
      </c>
      <c r="VYM207" s="506" t="s">
        <v>1263</v>
      </c>
      <c r="VYN207" s="506" t="s">
        <v>1263</v>
      </c>
      <c r="VYO207" s="506" t="s">
        <v>1263</v>
      </c>
      <c r="VYP207" s="506" t="s">
        <v>1263</v>
      </c>
      <c r="VYQ207" s="506" t="s">
        <v>1263</v>
      </c>
      <c r="VYR207" s="506" t="s">
        <v>1263</v>
      </c>
      <c r="VYS207" s="506" t="s">
        <v>1263</v>
      </c>
      <c r="VYT207" s="506" t="s">
        <v>1263</v>
      </c>
      <c r="VYU207" s="506" t="s">
        <v>1263</v>
      </c>
      <c r="VYV207" s="506" t="s">
        <v>1263</v>
      </c>
      <c r="VYW207" s="506" t="s">
        <v>1263</v>
      </c>
      <c r="VYX207" s="506" t="s">
        <v>1263</v>
      </c>
      <c r="VYY207" s="506" t="s">
        <v>1263</v>
      </c>
      <c r="VYZ207" s="506" t="s">
        <v>1263</v>
      </c>
      <c r="VZA207" s="506" t="s">
        <v>1263</v>
      </c>
      <c r="VZB207" s="506" t="s">
        <v>1263</v>
      </c>
      <c r="VZC207" s="506" t="s">
        <v>1263</v>
      </c>
      <c r="VZD207" s="506" t="s">
        <v>1263</v>
      </c>
      <c r="VZE207" s="506" t="s">
        <v>1263</v>
      </c>
      <c r="VZF207" s="506" t="s">
        <v>1263</v>
      </c>
      <c r="VZG207" s="506" t="s">
        <v>1263</v>
      </c>
      <c r="VZH207" s="506" t="s">
        <v>1263</v>
      </c>
      <c r="VZI207" s="506" t="s">
        <v>1263</v>
      </c>
      <c r="VZJ207" s="506" t="s">
        <v>1263</v>
      </c>
      <c r="VZK207" s="506" t="s">
        <v>1263</v>
      </c>
      <c r="VZL207" s="506" t="s">
        <v>1263</v>
      </c>
      <c r="VZM207" s="506" t="s">
        <v>1263</v>
      </c>
      <c r="VZN207" s="506" t="s">
        <v>1263</v>
      </c>
      <c r="VZO207" s="506" t="s">
        <v>1263</v>
      </c>
      <c r="VZP207" s="506" t="s">
        <v>1263</v>
      </c>
      <c r="VZQ207" s="506" t="s">
        <v>1263</v>
      </c>
      <c r="VZR207" s="506" t="s">
        <v>1263</v>
      </c>
      <c r="VZS207" s="506" t="s">
        <v>1263</v>
      </c>
      <c r="VZT207" s="506" t="s">
        <v>1263</v>
      </c>
      <c r="VZU207" s="506" t="s">
        <v>1263</v>
      </c>
      <c r="VZV207" s="506" t="s">
        <v>1263</v>
      </c>
      <c r="VZW207" s="506" t="s">
        <v>1263</v>
      </c>
      <c r="VZX207" s="506" t="s">
        <v>1263</v>
      </c>
      <c r="VZY207" s="506" t="s">
        <v>1263</v>
      </c>
      <c r="VZZ207" s="506" t="s">
        <v>1263</v>
      </c>
      <c r="WAA207" s="506" t="s">
        <v>1263</v>
      </c>
      <c r="WAB207" s="506" t="s">
        <v>1263</v>
      </c>
      <c r="WAC207" s="506" t="s">
        <v>1263</v>
      </c>
      <c r="WAD207" s="506" t="s">
        <v>1263</v>
      </c>
      <c r="WAE207" s="506" t="s">
        <v>1263</v>
      </c>
      <c r="WAF207" s="506" t="s">
        <v>1263</v>
      </c>
      <c r="WAG207" s="506" t="s">
        <v>1263</v>
      </c>
      <c r="WAH207" s="506" t="s">
        <v>1263</v>
      </c>
      <c r="WAI207" s="506" t="s">
        <v>1263</v>
      </c>
      <c r="WAJ207" s="506" t="s">
        <v>1263</v>
      </c>
      <c r="WAK207" s="506" t="s">
        <v>1263</v>
      </c>
      <c r="WAL207" s="506" t="s">
        <v>1263</v>
      </c>
      <c r="WAM207" s="506" t="s">
        <v>1263</v>
      </c>
      <c r="WAN207" s="506" t="s">
        <v>1263</v>
      </c>
      <c r="WAO207" s="506" t="s">
        <v>1263</v>
      </c>
      <c r="WAP207" s="506" t="s">
        <v>1263</v>
      </c>
      <c r="WAQ207" s="506" t="s">
        <v>1263</v>
      </c>
      <c r="WAR207" s="506" t="s">
        <v>1263</v>
      </c>
      <c r="WAS207" s="506" t="s">
        <v>1263</v>
      </c>
      <c r="WAT207" s="506" t="s">
        <v>1263</v>
      </c>
      <c r="WAU207" s="506" t="s">
        <v>1263</v>
      </c>
      <c r="WAV207" s="506" t="s">
        <v>1263</v>
      </c>
      <c r="WAW207" s="506" t="s">
        <v>1263</v>
      </c>
      <c r="WAX207" s="506" t="s">
        <v>1263</v>
      </c>
      <c r="WAY207" s="506" t="s">
        <v>1263</v>
      </c>
      <c r="WAZ207" s="506" t="s">
        <v>1263</v>
      </c>
      <c r="WBA207" s="506" t="s">
        <v>1263</v>
      </c>
      <c r="WBB207" s="506" t="s">
        <v>1263</v>
      </c>
      <c r="WBC207" s="506" t="s">
        <v>1263</v>
      </c>
      <c r="WBD207" s="506" t="s">
        <v>1263</v>
      </c>
      <c r="WBE207" s="506" t="s">
        <v>1263</v>
      </c>
      <c r="WBF207" s="506" t="s">
        <v>1263</v>
      </c>
      <c r="WBG207" s="506" t="s">
        <v>1263</v>
      </c>
      <c r="WBH207" s="506" t="s">
        <v>1263</v>
      </c>
      <c r="WBI207" s="506" t="s">
        <v>1263</v>
      </c>
      <c r="WBJ207" s="506" t="s">
        <v>1263</v>
      </c>
      <c r="WBK207" s="506" t="s">
        <v>1263</v>
      </c>
      <c r="WBL207" s="506" t="s">
        <v>1263</v>
      </c>
      <c r="WBM207" s="506" t="s">
        <v>1263</v>
      </c>
      <c r="WBN207" s="506" t="s">
        <v>1263</v>
      </c>
      <c r="WBO207" s="506" t="s">
        <v>1263</v>
      </c>
      <c r="WBP207" s="506" t="s">
        <v>1263</v>
      </c>
      <c r="WBQ207" s="506" t="s">
        <v>1263</v>
      </c>
      <c r="WBR207" s="506" t="s">
        <v>1263</v>
      </c>
      <c r="WBS207" s="506" t="s">
        <v>1263</v>
      </c>
      <c r="WBT207" s="506" t="s">
        <v>1263</v>
      </c>
      <c r="WBU207" s="506" t="s">
        <v>1263</v>
      </c>
      <c r="WBV207" s="506" t="s">
        <v>1263</v>
      </c>
      <c r="WBW207" s="506" t="s">
        <v>1263</v>
      </c>
      <c r="WBX207" s="506" t="s">
        <v>1263</v>
      </c>
      <c r="WBY207" s="506" t="s">
        <v>1263</v>
      </c>
      <c r="WBZ207" s="506" t="s">
        <v>1263</v>
      </c>
      <c r="WCA207" s="506" t="s">
        <v>1263</v>
      </c>
      <c r="WCB207" s="506" t="s">
        <v>1263</v>
      </c>
      <c r="WCC207" s="506" t="s">
        <v>1263</v>
      </c>
      <c r="WCD207" s="506" t="s">
        <v>1263</v>
      </c>
      <c r="WCE207" s="506" t="s">
        <v>1263</v>
      </c>
      <c r="WCF207" s="506" t="s">
        <v>1263</v>
      </c>
      <c r="WCG207" s="506" t="s">
        <v>1263</v>
      </c>
      <c r="WCH207" s="506" t="s">
        <v>1263</v>
      </c>
      <c r="WCI207" s="506" t="s">
        <v>1263</v>
      </c>
      <c r="WCJ207" s="506" t="s">
        <v>1263</v>
      </c>
      <c r="WCK207" s="506" t="s">
        <v>1263</v>
      </c>
      <c r="WCL207" s="506" t="s">
        <v>1263</v>
      </c>
      <c r="WCM207" s="506" t="s">
        <v>1263</v>
      </c>
      <c r="WCN207" s="506" t="s">
        <v>1263</v>
      </c>
      <c r="WCO207" s="506" t="s">
        <v>1263</v>
      </c>
      <c r="WCP207" s="506" t="s">
        <v>1263</v>
      </c>
      <c r="WCQ207" s="506" t="s">
        <v>1263</v>
      </c>
      <c r="WCR207" s="506" t="s">
        <v>1263</v>
      </c>
      <c r="WCS207" s="506" t="s">
        <v>1263</v>
      </c>
      <c r="WCT207" s="506" t="s">
        <v>1263</v>
      </c>
      <c r="WCU207" s="506" t="s">
        <v>1263</v>
      </c>
      <c r="WCV207" s="506" t="s">
        <v>1263</v>
      </c>
      <c r="WCW207" s="506" t="s">
        <v>1263</v>
      </c>
      <c r="WCX207" s="506" t="s">
        <v>1263</v>
      </c>
      <c r="WCY207" s="506" t="s">
        <v>1263</v>
      </c>
      <c r="WCZ207" s="506" t="s">
        <v>1263</v>
      </c>
      <c r="WDA207" s="506" t="s">
        <v>1263</v>
      </c>
      <c r="WDB207" s="506" t="s">
        <v>1263</v>
      </c>
      <c r="WDC207" s="506" t="s">
        <v>1263</v>
      </c>
      <c r="WDD207" s="506" t="s">
        <v>1263</v>
      </c>
      <c r="WDE207" s="506" t="s">
        <v>1263</v>
      </c>
      <c r="WDF207" s="506" t="s">
        <v>1263</v>
      </c>
      <c r="WDG207" s="506" t="s">
        <v>1263</v>
      </c>
      <c r="WDH207" s="506" t="s">
        <v>1263</v>
      </c>
      <c r="WDI207" s="506" t="s">
        <v>1263</v>
      </c>
      <c r="WDJ207" s="506" t="s">
        <v>1263</v>
      </c>
      <c r="WDK207" s="506" t="s">
        <v>1263</v>
      </c>
      <c r="WDL207" s="506" t="s">
        <v>1263</v>
      </c>
      <c r="WDM207" s="506" t="s">
        <v>1263</v>
      </c>
      <c r="WDN207" s="506" t="s">
        <v>1263</v>
      </c>
      <c r="WDO207" s="506" t="s">
        <v>1263</v>
      </c>
      <c r="WDP207" s="506" t="s">
        <v>1263</v>
      </c>
      <c r="WDQ207" s="506" t="s">
        <v>1263</v>
      </c>
      <c r="WDR207" s="506" t="s">
        <v>1263</v>
      </c>
      <c r="WDS207" s="506" t="s">
        <v>1263</v>
      </c>
      <c r="WDT207" s="506" t="s">
        <v>1263</v>
      </c>
      <c r="WDU207" s="506" t="s">
        <v>1263</v>
      </c>
      <c r="WDV207" s="506" t="s">
        <v>1263</v>
      </c>
      <c r="WDW207" s="506" t="s">
        <v>1263</v>
      </c>
      <c r="WDX207" s="506" t="s">
        <v>1263</v>
      </c>
      <c r="WDY207" s="506" t="s">
        <v>1263</v>
      </c>
      <c r="WDZ207" s="506" t="s">
        <v>1263</v>
      </c>
      <c r="WEA207" s="506" t="s">
        <v>1263</v>
      </c>
      <c r="WEB207" s="506" t="s">
        <v>1263</v>
      </c>
      <c r="WEC207" s="506" t="s">
        <v>1263</v>
      </c>
      <c r="WED207" s="506" t="s">
        <v>1263</v>
      </c>
      <c r="WEE207" s="506" t="s">
        <v>1263</v>
      </c>
      <c r="WEF207" s="506" t="s">
        <v>1263</v>
      </c>
      <c r="WEG207" s="506" t="s">
        <v>1263</v>
      </c>
      <c r="WEH207" s="506" t="s">
        <v>1263</v>
      </c>
      <c r="WEI207" s="506" t="s">
        <v>1263</v>
      </c>
      <c r="WEJ207" s="506" t="s">
        <v>1263</v>
      </c>
      <c r="WEK207" s="506" t="s">
        <v>1263</v>
      </c>
      <c r="WEL207" s="506" t="s">
        <v>1263</v>
      </c>
      <c r="WEM207" s="506" t="s">
        <v>1263</v>
      </c>
      <c r="WEN207" s="506" t="s">
        <v>1263</v>
      </c>
      <c r="WEO207" s="506" t="s">
        <v>1263</v>
      </c>
      <c r="WEP207" s="506" t="s">
        <v>1263</v>
      </c>
      <c r="WEQ207" s="506" t="s">
        <v>1263</v>
      </c>
      <c r="WER207" s="506" t="s">
        <v>1263</v>
      </c>
      <c r="WES207" s="506" t="s">
        <v>1263</v>
      </c>
      <c r="WET207" s="506" t="s">
        <v>1263</v>
      </c>
      <c r="WEU207" s="506" t="s">
        <v>1263</v>
      </c>
      <c r="WEV207" s="506" t="s">
        <v>1263</v>
      </c>
      <c r="WEW207" s="506" t="s">
        <v>1263</v>
      </c>
      <c r="WEX207" s="506" t="s">
        <v>1263</v>
      </c>
      <c r="WEY207" s="506" t="s">
        <v>1263</v>
      </c>
      <c r="WEZ207" s="506" t="s">
        <v>1263</v>
      </c>
      <c r="WFA207" s="506" t="s">
        <v>1263</v>
      </c>
      <c r="WFB207" s="506" t="s">
        <v>1263</v>
      </c>
      <c r="WFC207" s="506" t="s">
        <v>1263</v>
      </c>
      <c r="WFD207" s="506" t="s">
        <v>1263</v>
      </c>
      <c r="WFE207" s="506" t="s">
        <v>1263</v>
      </c>
      <c r="WFF207" s="506" t="s">
        <v>1263</v>
      </c>
      <c r="WFG207" s="506" t="s">
        <v>1263</v>
      </c>
      <c r="WFH207" s="506" t="s">
        <v>1263</v>
      </c>
      <c r="WFI207" s="506" t="s">
        <v>1263</v>
      </c>
      <c r="WFJ207" s="506" t="s">
        <v>1263</v>
      </c>
      <c r="WFK207" s="506" t="s">
        <v>1263</v>
      </c>
      <c r="WFL207" s="506" t="s">
        <v>1263</v>
      </c>
      <c r="WFM207" s="506" t="s">
        <v>1263</v>
      </c>
      <c r="WFN207" s="506" t="s">
        <v>1263</v>
      </c>
      <c r="WFO207" s="506" t="s">
        <v>1263</v>
      </c>
      <c r="WFP207" s="506" t="s">
        <v>1263</v>
      </c>
      <c r="WFQ207" s="506" t="s">
        <v>1263</v>
      </c>
      <c r="WFR207" s="506" t="s">
        <v>1263</v>
      </c>
      <c r="WFS207" s="506" t="s">
        <v>1263</v>
      </c>
      <c r="WFT207" s="506" t="s">
        <v>1263</v>
      </c>
      <c r="WFU207" s="506" t="s">
        <v>1263</v>
      </c>
      <c r="WFV207" s="506" t="s">
        <v>1263</v>
      </c>
      <c r="WFW207" s="506" t="s">
        <v>1263</v>
      </c>
      <c r="WFX207" s="506" t="s">
        <v>1263</v>
      </c>
      <c r="WFY207" s="506" t="s">
        <v>1263</v>
      </c>
      <c r="WFZ207" s="506" t="s">
        <v>1263</v>
      </c>
      <c r="WGA207" s="506" t="s">
        <v>1263</v>
      </c>
      <c r="WGB207" s="506" t="s">
        <v>1263</v>
      </c>
      <c r="WGC207" s="506" t="s">
        <v>1263</v>
      </c>
      <c r="WGD207" s="506" t="s">
        <v>1263</v>
      </c>
      <c r="WGE207" s="506" t="s">
        <v>1263</v>
      </c>
      <c r="WGF207" s="506" t="s">
        <v>1263</v>
      </c>
      <c r="WGG207" s="506" t="s">
        <v>1263</v>
      </c>
      <c r="WGH207" s="506" t="s">
        <v>1263</v>
      </c>
      <c r="WGI207" s="506" t="s">
        <v>1263</v>
      </c>
      <c r="WGJ207" s="506" t="s">
        <v>1263</v>
      </c>
      <c r="WGK207" s="506" t="s">
        <v>1263</v>
      </c>
      <c r="WGL207" s="506" t="s">
        <v>1263</v>
      </c>
      <c r="WGM207" s="506" t="s">
        <v>1263</v>
      </c>
      <c r="WGN207" s="506" t="s">
        <v>1263</v>
      </c>
      <c r="WGO207" s="506" t="s">
        <v>1263</v>
      </c>
      <c r="WGP207" s="506" t="s">
        <v>1263</v>
      </c>
      <c r="WGQ207" s="506" t="s">
        <v>1263</v>
      </c>
      <c r="WGR207" s="506" t="s">
        <v>1263</v>
      </c>
      <c r="WGS207" s="506" t="s">
        <v>1263</v>
      </c>
      <c r="WGT207" s="506" t="s">
        <v>1263</v>
      </c>
      <c r="WGU207" s="506" t="s">
        <v>1263</v>
      </c>
      <c r="WGV207" s="506" t="s">
        <v>1263</v>
      </c>
      <c r="WGW207" s="506" t="s">
        <v>1263</v>
      </c>
      <c r="WGX207" s="506" t="s">
        <v>1263</v>
      </c>
      <c r="WGY207" s="506" t="s">
        <v>1263</v>
      </c>
      <c r="WGZ207" s="506" t="s">
        <v>1263</v>
      </c>
      <c r="WHA207" s="506" t="s">
        <v>1263</v>
      </c>
      <c r="WHB207" s="506" t="s">
        <v>1263</v>
      </c>
      <c r="WHC207" s="506" t="s">
        <v>1263</v>
      </c>
      <c r="WHD207" s="506" t="s">
        <v>1263</v>
      </c>
      <c r="WHE207" s="506" t="s">
        <v>1263</v>
      </c>
      <c r="WHF207" s="506" t="s">
        <v>1263</v>
      </c>
      <c r="WHG207" s="506" t="s">
        <v>1263</v>
      </c>
      <c r="WHH207" s="506" t="s">
        <v>1263</v>
      </c>
      <c r="WHI207" s="506" t="s">
        <v>1263</v>
      </c>
      <c r="WHJ207" s="506" t="s">
        <v>1263</v>
      </c>
      <c r="WHK207" s="506" t="s">
        <v>1263</v>
      </c>
      <c r="WHL207" s="506" t="s">
        <v>1263</v>
      </c>
      <c r="WHM207" s="506" t="s">
        <v>1263</v>
      </c>
      <c r="WHN207" s="506" t="s">
        <v>1263</v>
      </c>
      <c r="WHO207" s="506" t="s">
        <v>1263</v>
      </c>
      <c r="WHP207" s="506" t="s">
        <v>1263</v>
      </c>
      <c r="WHQ207" s="506" t="s">
        <v>1263</v>
      </c>
      <c r="WHR207" s="506" t="s">
        <v>1263</v>
      </c>
      <c r="WHS207" s="506" t="s">
        <v>1263</v>
      </c>
      <c r="WHT207" s="506" t="s">
        <v>1263</v>
      </c>
      <c r="WHU207" s="506" t="s">
        <v>1263</v>
      </c>
      <c r="WHV207" s="506" t="s">
        <v>1263</v>
      </c>
      <c r="WHW207" s="506" t="s">
        <v>1263</v>
      </c>
      <c r="WHX207" s="506" t="s">
        <v>1263</v>
      </c>
      <c r="WHY207" s="506" t="s">
        <v>1263</v>
      </c>
      <c r="WHZ207" s="506" t="s">
        <v>1263</v>
      </c>
      <c r="WIA207" s="506" t="s">
        <v>1263</v>
      </c>
      <c r="WIB207" s="506" t="s">
        <v>1263</v>
      </c>
      <c r="WIC207" s="506" t="s">
        <v>1263</v>
      </c>
      <c r="WID207" s="506" t="s">
        <v>1263</v>
      </c>
      <c r="WIE207" s="506" t="s">
        <v>1263</v>
      </c>
      <c r="WIF207" s="506" t="s">
        <v>1263</v>
      </c>
      <c r="WIG207" s="506" t="s">
        <v>1263</v>
      </c>
      <c r="WIH207" s="506" t="s">
        <v>1263</v>
      </c>
      <c r="WII207" s="506" t="s">
        <v>1263</v>
      </c>
      <c r="WIJ207" s="506" t="s">
        <v>1263</v>
      </c>
      <c r="WIK207" s="506" t="s">
        <v>1263</v>
      </c>
      <c r="WIL207" s="506" t="s">
        <v>1263</v>
      </c>
      <c r="WIM207" s="506" t="s">
        <v>1263</v>
      </c>
      <c r="WIN207" s="506" t="s">
        <v>1263</v>
      </c>
      <c r="WIO207" s="506" t="s">
        <v>1263</v>
      </c>
      <c r="WIP207" s="506" t="s">
        <v>1263</v>
      </c>
      <c r="WIQ207" s="506" t="s">
        <v>1263</v>
      </c>
      <c r="WIR207" s="506" t="s">
        <v>1263</v>
      </c>
      <c r="WIS207" s="506" t="s">
        <v>1263</v>
      </c>
      <c r="WIT207" s="506" t="s">
        <v>1263</v>
      </c>
      <c r="WIU207" s="506" t="s">
        <v>1263</v>
      </c>
      <c r="WIV207" s="506" t="s">
        <v>1263</v>
      </c>
      <c r="WIW207" s="506" t="s">
        <v>1263</v>
      </c>
      <c r="WIX207" s="506" t="s">
        <v>1263</v>
      </c>
      <c r="WIY207" s="506" t="s">
        <v>1263</v>
      </c>
      <c r="WIZ207" s="506" t="s">
        <v>1263</v>
      </c>
      <c r="WJA207" s="506" t="s">
        <v>1263</v>
      </c>
      <c r="WJB207" s="506" t="s">
        <v>1263</v>
      </c>
      <c r="WJC207" s="506" t="s">
        <v>1263</v>
      </c>
      <c r="WJD207" s="506" t="s">
        <v>1263</v>
      </c>
      <c r="WJE207" s="506" t="s">
        <v>1263</v>
      </c>
      <c r="WJF207" s="506" t="s">
        <v>1263</v>
      </c>
      <c r="WJG207" s="506" t="s">
        <v>1263</v>
      </c>
      <c r="WJH207" s="506" t="s">
        <v>1263</v>
      </c>
      <c r="WJI207" s="506" t="s">
        <v>1263</v>
      </c>
      <c r="WJJ207" s="506" t="s">
        <v>1263</v>
      </c>
      <c r="WJK207" s="506" t="s">
        <v>1263</v>
      </c>
      <c r="WJL207" s="506" t="s">
        <v>1263</v>
      </c>
      <c r="WJM207" s="506" t="s">
        <v>1263</v>
      </c>
      <c r="WJN207" s="506" t="s">
        <v>1263</v>
      </c>
      <c r="WJO207" s="506" t="s">
        <v>1263</v>
      </c>
      <c r="WJP207" s="506" t="s">
        <v>1263</v>
      </c>
      <c r="WJQ207" s="506" t="s">
        <v>1263</v>
      </c>
      <c r="WJR207" s="506" t="s">
        <v>1263</v>
      </c>
      <c r="WJS207" s="506" t="s">
        <v>1263</v>
      </c>
      <c r="WJT207" s="506" t="s">
        <v>1263</v>
      </c>
      <c r="WJU207" s="506" t="s">
        <v>1263</v>
      </c>
      <c r="WJV207" s="506" t="s">
        <v>1263</v>
      </c>
      <c r="WJW207" s="506" t="s">
        <v>1263</v>
      </c>
      <c r="WJX207" s="506" t="s">
        <v>1263</v>
      </c>
      <c r="WJY207" s="506" t="s">
        <v>1263</v>
      </c>
      <c r="WJZ207" s="506" t="s">
        <v>1263</v>
      </c>
      <c r="WKA207" s="506" t="s">
        <v>1263</v>
      </c>
      <c r="WKB207" s="506" t="s">
        <v>1263</v>
      </c>
      <c r="WKC207" s="506" t="s">
        <v>1263</v>
      </c>
      <c r="WKD207" s="506" t="s">
        <v>1263</v>
      </c>
      <c r="WKE207" s="506" t="s">
        <v>1263</v>
      </c>
      <c r="WKF207" s="506" t="s">
        <v>1263</v>
      </c>
      <c r="WKG207" s="506" t="s">
        <v>1263</v>
      </c>
      <c r="WKH207" s="506" t="s">
        <v>1263</v>
      </c>
      <c r="WKI207" s="506" t="s">
        <v>1263</v>
      </c>
      <c r="WKJ207" s="506" t="s">
        <v>1263</v>
      </c>
      <c r="WKK207" s="506" t="s">
        <v>1263</v>
      </c>
      <c r="WKL207" s="506" t="s">
        <v>1263</v>
      </c>
      <c r="WKM207" s="506" t="s">
        <v>1263</v>
      </c>
      <c r="WKN207" s="506" t="s">
        <v>1263</v>
      </c>
      <c r="WKO207" s="506" t="s">
        <v>1263</v>
      </c>
      <c r="WKP207" s="506" t="s">
        <v>1263</v>
      </c>
      <c r="WKQ207" s="506" t="s">
        <v>1263</v>
      </c>
      <c r="WKR207" s="506" t="s">
        <v>1263</v>
      </c>
      <c r="WKS207" s="506" t="s">
        <v>1263</v>
      </c>
      <c r="WKT207" s="506" t="s">
        <v>1263</v>
      </c>
      <c r="WKU207" s="506" t="s">
        <v>1263</v>
      </c>
      <c r="WKV207" s="506" t="s">
        <v>1263</v>
      </c>
      <c r="WKW207" s="506" t="s">
        <v>1263</v>
      </c>
      <c r="WKX207" s="506" t="s">
        <v>1263</v>
      </c>
      <c r="WKY207" s="506" t="s">
        <v>1263</v>
      </c>
      <c r="WKZ207" s="506" t="s">
        <v>1263</v>
      </c>
      <c r="WLA207" s="506" t="s">
        <v>1263</v>
      </c>
      <c r="WLB207" s="506" t="s">
        <v>1263</v>
      </c>
      <c r="WLC207" s="506" t="s">
        <v>1263</v>
      </c>
      <c r="WLD207" s="506" t="s">
        <v>1263</v>
      </c>
      <c r="WLE207" s="506" t="s">
        <v>1263</v>
      </c>
      <c r="WLF207" s="506" t="s">
        <v>1263</v>
      </c>
      <c r="WLG207" s="506" t="s">
        <v>1263</v>
      </c>
      <c r="WLH207" s="506" t="s">
        <v>1263</v>
      </c>
      <c r="WLI207" s="506" t="s">
        <v>1263</v>
      </c>
      <c r="WLJ207" s="506" t="s">
        <v>1263</v>
      </c>
      <c r="WLK207" s="506" t="s">
        <v>1263</v>
      </c>
      <c r="WLL207" s="506" t="s">
        <v>1263</v>
      </c>
      <c r="WLM207" s="506" t="s">
        <v>1263</v>
      </c>
      <c r="WLN207" s="506" t="s">
        <v>1263</v>
      </c>
      <c r="WLO207" s="506" t="s">
        <v>1263</v>
      </c>
      <c r="WLP207" s="506" t="s">
        <v>1263</v>
      </c>
      <c r="WLQ207" s="506" t="s">
        <v>1263</v>
      </c>
      <c r="WLR207" s="506" t="s">
        <v>1263</v>
      </c>
      <c r="WLS207" s="506" t="s">
        <v>1263</v>
      </c>
      <c r="WLT207" s="506" t="s">
        <v>1263</v>
      </c>
      <c r="WLU207" s="506" t="s">
        <v>1263</v>
      </c>
      <c r="WLV207" s="506" t="s">
        <v>1263</v>
      </c>
      <c r="WLW207" s="506" t="s">
        <v>1263</v>
      </c>
      <c r="WLX207" s="506" t="s">
        <v>1263</v>
      </c>
      <c r="WLY207" s="506" t="s">
        <v>1263</v>
      </c>
      <c r="WLZ207" s="506" t="s">
        <v>1263</v>
      </c>
      <c r="WMA207" s="506" t="s">
        <v>1263</v>
      </c>
      <c r="WMB207" s="506" t="s">
        <v>1263</v>
      </c>
      <c r="WMC207" s="506" t="s">
        <v>1263</v>
      </c>
      <c r="WMD207" s="506" t="s">
        <v>1263</v>
      </c>
      <c r="WME207" s="506" t="s">
        <v>1263</v>
      </c>
      <c r="WMF207" s="506" t="s">
        <v>1263</v>
      </c>
      <c r="WMG207" s="506" t="s">
        <v>1263</v>
      </c>
      <c r="WMH207" s="506" t="s">
        <v>1263</v>
      </c>
      <c r="WMI207" s="506" t="s">
        <v>1263</v>
      </c>
      <c r="WMJ207" s="506" t="s">
        <v>1263</v>
      </c>
      <c r="WMK207" s="506" t="s">
        <v>1263</v>
      </c>
      <c r="WML207" s="506" t="s">
        <v>1263</v>
      </c>
      <c r="WMM207" s="506" t="s">
        <v>1263</v>
      </c>
      <c r="WMN207" s="506" t="s">
        <v>1263</v>
      </c>
      <c r="WMO207" s="506" t="s">
        <v>1263</v>
      </c>
      <c r="WMP207" s="506" t="s">
        <v>1263</v>
      </c>
      <c r="WMQ207" s="506" t="s">
        <v>1263</v>
      </c>
      <c r="WMR207" s="506" t="s">
        <v>1263</v>
      </c>
      <c r="WMS207" s="506" t="s">
        <v>1263</v>
      </c>
      <c r="WMT207" s="506" t="s">
        <v>1263</v>
      </c>
      <c r="WMU207" s="506" t="s">
        <v>1263</v>
      </c>
      <c r="WMV207" s="506" t="s">
        <v>1263</v>
      </c>
      <c r="WMW207" s="506" t="s">
        <v>1263</v>
      </c>
      <c r="WMX207" s="506" t="s">
        <v>1263</v>
      </c>
      <c r="WMY207" s="506" t="s">
        <v>1263</v>
      </c>
      <c r="WMZ207" s="506" t="s">
        <v>1263</v>
      </c>
      <c r="WNA207" s="506" t="s">
        <v>1263</v>
      </c>
      <c r="WNB207" s="506" t="s">
        <v>1263</v>
      </c>
      <c r="WNC207" s="506" t="s">
        <v>1263</v>
      </c>
      <c r="WND207" s="506" t="s">
        <v>1263</v>
      </c>
      <c r="WNE207" s="506" t="s">
        <v>1263</v>
      </c>
      <c r="WNF207" s="506" t="s">
        <v>1263</v>
      </c>
      <c r="WNG207" s="506" t="s">
        <v>1263</v>
      </c>
      <c r="WNH207" s="506" t="s">
        <v>1263</v>
      </c>
      <c r="WNI207" s="506" t="s">
        <v>1263</v>
      </c>
      <c r="WNJ207" s="506" t="s">
        <v>1263</v>
      </c>
      <c r="WNK207" s="506" t="s">
        <v>1263</v>
      </c>
      <c r="WNL207" s="506" t="s">
        <v>1263</v>
      </c>
      <c r="WNM207" s="506" t="s">
        <v>1263</v>
      </c>
      <c r="WNN207" s="506" t="s">
        <v>1263</v>
      </c>
      <c r="WNO207" s="506" t="s">
        <v>1263</v>
      </c>
      <c r="WNP207" s="506" t="s">
        <v>1263</v>
      </c>
      <c r="WNQ207" s="506" t="s">
        <v>1263</v>
      </c>
      <c r="WNR207" s="506" t="s">
        <v>1263</v>
      </c>
      <c r="WNS207" s="506" t="s">
        <v>1263</v>
      </c>
      <c r="WNT207" s="506" t="s">
        <v>1263</v>
      </c>
      <c r="WNU207" s="506" t="s">
        <v>1263</v>
      </c>
      <c r="WNV207" s="506" t="s">
        <v>1263</v>
      </c>
      <c r="WNW207" s="506" t="s">
        <v>1263</v>
      </c>
      <c r="WNX207" s="506" t="s">
        <v>1263</v>
      </c>
      <c r="WNY207" s="506" t="s">
        <v>1263</v>
      </c>
      <c r="WNZ207" s="506" t="s">
        <v>1263</v>
      </c>
      <c r="WOA207" s="506" t="s">
        <v>1263</v>
      </c>
      <c r="WOB207" s="506" t="s">
        <v>1263</v>
      </c>
      <c r="WOC207" s="506" t="s">
        <v>1263</v>
      </c>
      <c r="WOD207" s="506" t="s">
        <v>1263</v>
      </c>
      <c r="WOE207" s="506" t="s">
        <v>1263</v>
      </c>
      <c r="WOF207" s="506" t="s">
        <v>1263</v>
      </c>
      <c r="WOG207" s="506" t="s">
        <v>1263</v>
      </c>
      <c r="WOH207" s="506" t="s">
        <v>1263</v>
      </c>
      <c r="WOI207" s="506" t="s">
        <v>1263</v>
      </c>
      <c r="WOJ207" s="506" t="s">
        <v>1263</v>
      </c>
      <c r="WOK207" s="506" t="s">
        <v>1263</v>
      </c>
      <c r="WOL207" s="506" t="s">
        <v>1263</v>
      </c>
      <c r="WOM207" s="506" t="s">
        <v>1263</v>
      </c>
      <c r="WON207" s="506" t="s">
        <v>1263</v>
      </c>
      <c r="WOO207" s="506" t="s">
        <v>1263</v>
      </c>
      <c r="WOP207" s="506" t="s">
        <v>1263</v>
      </c>
      <c r="WOQ207" s="506" t="s">
        <v>1263</v>
      </c>
      <c r="WOR207" s="506" t="s">
        <v>1263</v>
      </c>
      <c r="WOS207" s="506" t="s">
        <v>1263</v>
      </c>
      <c r="WOT207" s="506" t="s">
        <v>1263</v>
      </c>
      <c r="WOU207" s="506" t="s">
        <v>1263</v>
      </c>
      <c r="WOV207" s="506" t="s">
        <v>1263</v>
      </c>
      <c r="WOW207" s="506" t="s">
        <v>1263</v>
      </c>
      <c r="WOX207" s="506" t="s">
        <v>1263</v>
      </c>
      <c r="WOY207" s="506" t="s">
        <v>1263</v>
      </c>
      <c r="WOZ207" s="506" t="s">
        <v>1263</v>
      </c>
      <c r="WPA207" s="506" t="s">
        <v>1263</v>
      </c>
      <c r="WPB207" s="506" t="s">
        <v>1263</v>
      </c>
      <c r="WPC207" s="506" t="s">
        <v>1263</v>
      </c>
      <c r="WPD207" s="506" t="s">
        <v>1263</v>
      </c>
      <c r="WPE207" s="506" t="s">
        <v>1263</v>
      </c>
      <c r="WPF207" s="506" t="s">
        <v>1263</v>
      </c>
      <c r="WPG207" s="506" t="s">
        <v>1263</v>
      </c>
      <c r="WPH207" s="506" t="s">
        <v>1263</v>
      </c>
      <c r="WPI207" s="506" t="s">
        <v>1263</v>
      </c>
      <c r="WPJ207" s="506" t="s">
        <v>1263</v>
      </c>
      <c r="WPK207" s="506" t="s">
        <v>1263</v>
      </c>
      <c r="WPL207" s="506" t="s">
        <v>1263</v>
      </c>
      <c r="WPM207" s="506" t="s">
        <v>1263</v>
      </c>
      <c r="WPN207" s="506" t="s">
        <v>1263</v>
      </c>
      <c r="WPO207" s="506" t="s">
        <v>1263</v>
      </c>
      <c r="WPP207" s="506" t="s">
        <v>1263</v>
      </c>
      <c r="WPQ207" s="506" t="s">
        <v>1263</v>
      </c>
      <c r="WPR207" s="506" t="s">
        <v>1263</v>
      </c>
      <c r="WPS207" s="506" t="s">
        <v>1263</v>
      </c>
      <c r="WPT207" s="506" t="s">
        <v>1263</v>
      </c>
      <c r="WPU207" s="506" t="s">
        <v>1263</v>
      </c>
      <c r="WPV207" s="506" t="s">
        <v>1263</v>
      </c>
      <c r="WPW207" s="506" t="s">
        <v>1263</v>
      </c>
      <c r="WPX207" s="506" t="s">
        <v>1263</v>
      </c>
      <c r="WPY207" s="506" t="s">
        <v>1263</v>
      </c>
      <c r="WPZ207" s="506" t="s">
        <v>1263</v>
      </c>
      <c r="WQA207" s="506" t="s">
        <v>1263</v>
      </c>
      <c r="WQB207" s="506" t="s">
        <v>1263</v>
      </c>
      <c r="WQC207" s="506" t="s">
        <v>1263</v>
      </c>
      <c r="WQD207" s="506" t="s">
        <v>1263</v>
      </c>
      <c r="WQE207" s="506" t="s">
        <v>1263</v>
      </c>
      <c r="WQF207" s="506" t="s">
        <v>1263</v>
      </c>
      <c r="WQG207" s="506" t="s">
        <v>1263</v>
      </c>
      <c r="WQH207" s="506" t="s">
        <v>1263</v>
      </c>
      <c r="WQI207" s="506" t="s">
        <v>1263</v>
      </c>
      <c r="WQJ207" s="506" t="s">
        <v>1263</v>
      </c>
      <c r="WQK207" s="506" t="s">
        <v>1263</v>
      </c>
      <c r="WQL207" s="506" t="s">
        <v>1263</v>
      </c>
      <c r="WQM207" s="506" t="s">
        <v>1263</v>
      </c>
      <c r="WQN207" s="506" t="s">
        <v>1263</v>
      </c>
      <c r="WQO207" s="506" t="s">
        <v>1263</v>
      </c>
      <c r="WQP207" s="506" t="s">
        <v>1263</v>
      </c>
      <c r="WQQ207" s="506" t="s">
        <v>1263</v>
      </c>
      <c r="WQR207" s="506" t="s">
        <v>1263</v>
      </c>
      <c r="WQS207" s="506" t="s">
        <v>1263</v>
      </c>
      <c r="WQT207" s="506" t="s">
        <v>1263</v>
      </c>
      <c r="WQU207" s="506" t="s">
        <v>1263</v>
      </c>
      <c r="WQV207" s="506" t="s">
        <v>1263</v>
      </c>
      <c r="WQW207" s="506" t="s">
        <v>1263</v>
      </c>
      <c r="WQX207" s="506" t="s">
        <v>1263</v>
      </c>
      <c r="WQY207" s="506" t="s">
        <v>1263</v>
      </c>
      <c r="WQZ207" s="506" t="s">
        <v>1263</v>
      </c>
      <c r="WRA207" s="506" t="s">
        <v>1263</v>
      </c>
      <c r="WRB207" s="506" t="s">
        <v>1263</v>
      </c>
      <c r="WRC207" s="506" t="s">
        <v>1263</v>
      </c>
      <c r="WRD207" s="506" t="s">
        <v>1263</v>
      </c>
      <c r="WRE207" s="506" t="s">
        <v>1263</v>
      </c>
      <c r="WRF207" s="506" t="s">
        <v>1263</v>
      </c>
      <c r="WRG207" s="506" t="s">
        <v>1263</v>
      </c>
      <c r="WRH207" s="506" t="s">
        <v>1263</v>
      </c>
      <c r="WRI207" s="506" t="s">
        <v>1263</v>
      </c>
      <c r="WRJ207" s="506" t="s">
        <v>1263</v>
      </c>
      <c r="WRK207" s="506" t="s">
        <v>1263</v>
      </c>
      <c r="WRL207" s="506" t="s">
        <v>1263</v>
      </c>
      <c r="WRM207" s="506" t="s">
        <v>1263</v>
      </c>
      <c r="WRN207" s="506" t="s">
        <v>1263</v>
      </c>
      <c r="WRO207" s="506" t="s">
        <v>1263</v>
      </c>
      <c r="WRP207" s="506" t="s">
        <v>1263</v>
      </c>
      <c r="WRQ207" s="506" t="s">
        <v>1263</v>
      </c>
      <c r="WRR207" s="506" t="s">
        <v>1263</v>
      </c>
      <c r="WRS207" s="506" t="s">
        <v>1263</v>
      </c>
      <c r="WRT207" s="506" t="s">
        <v>1263</v>
      </c>
      <c r="WRU207" s="506" t="s">
        <v>1263</v>
      </c>
      <c r="WRV207" s="506" t="s">
        <v>1263</v>
      </c>
      <c r="WRW207" s="506" t="s">
        <v>1263</v>
      </c>
      <c r="WRX207" s="506" t="s">
        <v>1263</v>
      </c>
      <c r="WRY207" s="506" t="s">
        <v>1263</v>
      </c>
      <c r="WRZ207" s="506" t="s">
        <v>1263</v>
      </c>
      <c r="WSA207" s="506" t="s">
        <v>1263</v>
      </c>
      <c r="WSB207" s="506" t="s">
        <v>1263</v>
      </c>
      <c r="WSC207" s="506" t="s">
        <v>1263</v>
      </c>
      <c r="WSD207" s="506" t="s">
        <v>1263</v>
      </c>
      <c r="WSE207" s="506" t="s">
        <v>1263</v>
      </c>
      <c r="WSF207" s="506" t="s">
        <v>1263</v>
      </c>
      <c r="WSG207" s="506" t="s">
        <v>1263</v>
      </c>
      <c r="WSH207" s="506" t="s">
        <v>1263</v>
      </c>
      <c r="WSI207" s="506" t="s">
        <v>1263</v>
      </c>
      <c r="WSJ207" s="506" t="s">
        <v>1263</v>
      </c>
      <c r="WSK207" s="506" t="s">
        <v>1263</v>
      </c>
      <c r="WSL207" s="506" t="s">
        <v>1263</v>
      </c>
      <c r="WSM207" s="506" t="s">
        <v>1263</v>
      </c>
      <c r="WSN207" s="506" t="s">
        <v>1263</v>
      </c>
      <c r="WSO207" s="506" t="s">
        <v>1263</v>
      </c>
      <c r="WSP207" s="506" t="s">
        <v>1263</v>
      </c>
      <c r="WSQ207" s="506" t="s">
        <v>1263</v>
      </c>
      <c r="WSR207" s="506" t="s">
        <v>1263</v>
      </c>
      <c r="WSS207" s="506" t="s">
        <v>1263</v>
      </c>
      <c r="WST207" s="506" t="s">
        <v>1263</v>
      </c>
      <c r="WSU207" s="506" t="s">
        <v>1263</v>
      </c>
      <c r="WSV207" s="506" t="s">
        <v>1263</v>
      </c>
      <c r="WSW207" s="506" t="s">
        <v>1263</v>
      </c>
      <c r="WSX207" s="506" t="s">
        <v>1263</v>
      </c>
      <c r="WSY207" s="506" t="s">
        <v>1263</v>
      </c>
      <c r="WSZ207" s="506" t="s">
        <v>1263</v>
      </c>
      <c r="WTA207" s="506" t="s">
        <v>1263</v>
      </c>
      <c r="WTB207" s="506" t="s">
        <v>1263</v>
      </c>
      <c r="WTC207" s="506" t="s">
        <v>1263</v>
      </c>
      <c r="WTD207" s="506" t="s">
        <v>1263</v>
      </c>
      <c r="WTE207" s="506" t="s">
        <v>1263</v>
      </c>
      <c r="WTF207" s="506" t="s">
        <v>1263</v>
      </c>
      <c r="WTG207" s="506" t="s">
        <v>1263</v>
      </c>
      <c r="WTH207" s="506" t="s">
        <v>1263</v>
      </c>
      <c r="WTI207" s="506" t="s">
        <v>1263</v>
      </c>
      <c r="WTJ207" s="506" t="s">
        <v>1263</v>
      </c>
      <c r="WTK207" s="506" t="s">
        <v>1263</v>
      </c>
      <c r="WTL207" s="506" t="s">
        <v>1263</v>
      </c>
      <c r="WTM207" s="506" t="s">
        <v>1263</v>
      </c>
      <c r="WTN207" s="506" t="s">
        <v>1263</v>
      </c>
      <c r="WTO207" s="506" t="s">
        <v>1263</v>
      </c>
      <c r="WTP207" s="506" t="s">
        <v>1263</v>
      </c>
      <c r="WTQ207" s="506" t="s">
        <v>1263</v>
      </c>
      <c r="WTR207" s="506" t="s">
        <v>1263</v>
      </c>
      <c r="WTS207" s="506" t="s">
        <v>1263</v>
      </c>
      <c r="WTT207" s="506" t="s">
        <v>1263</v>
      </c>
      <c r="WTU207" s="506" t="s">
        <v>1263</v>
      </c>
      <c r="WTV207" s="506" t="s">
        <v>1263</v>
      </c>
      <c r="WTW207" s="506" t="s">
        <v>1263</v>
      </c>
      <c r="WTX207" s="506" t="s">
        <v>1263</v>
      </c>
      <c r="WTY207" s="506" t="s">
        <v>1263</v>
      </c>
      <c r="WTZ207" s="506" t="s">
        <v>1263</v>
      </c>
      <c r="WUA207" s="506" t="s">
        <v>1263</v>
      </c>
      <c r="WUB207" s="506" t="s">
        <v>1263</v>
      </c>
      <c r="WUC207" s="506" t="s">
        <v>1263</v>
      </c>
      <c r="WUD207" s="506" t="s">
        <v>1263</v>
      </c>
      <c r="WUE207" s="506" t="s">
        <v>1263</v>
      </c>
      <c r="WUF207" s="506" t="s">
        <v>1263</v>
      </c>
      <c r="WUG207" s="506" t="s">
        <v>1263</v>
      </c>
      <c r="WUH207" s="506" t="s">
        <v>1263</v>
      </c>
      <c r="WUI207" s="506" t="s">
        <v>1263</v>
      </c>
      <c r="WUJ207" s="506" t="s">
        <v>1263</v>
      </c>
      <c r="WUK207" s="506" t="s">
        <v>1263</v>
      </c>
      <c r="WUL207" s="506" t="s">
        <v>1263</v>
      </c>
      <c r="WUM207" s="506" t="s">
        <v>1263</v>
      </c>
      <c r="WUN207" s="506" t="s">
        <v>1263</v>
      </c>
      <c r="WUO207" s="506" t="s">
        <v>1263</v>
      </c>
      <c r="WUP207" s="506" t="s">
        <v>1263</v>
      </c>
      <c r="WUQ207" s="506" t="s">
        <v>1263</v>
      </c>
      <c r="WUR207" s="506" t="s">
        <v>1263</v>
      </c>
      <c r="WUS207" s="506" t="s">
        <v>1263</v>
      </c>
      <c r="WUT207" s="506" t="s">
        <v>1263</v>
      </c>
      <c r="WUU207" s="506" t="s">
        <v>1263</v>
      </c>
      <c r="WUV207" s="506" t="s">
        <v>1263</v>
      </c>
      <c r="WUW207" s="506" t="s">
        <v>1263</v>
      </c>
      <c r="WUX207" s="506" t="s">
        <v>1263</v>
      </c>
      <c r="WUY207" s="506" t="s">
        <v>1263</v>
      </c>
      <c r="WUZ207" s="506" t="s">
        <v>1263</v>
      </c>
      <c r="WVA207" s="506" t="s">
        <v>1263</v>
      </c>
      <c r="WVB207" s="506" t="s">
        <v>1263</v>
      </c>
      <c r="WVC207" s="506" t="s">
        <v>1263</v>
      </c>
      <c r="WVD207" s="506" t="s">
        <v>1263</v>
      </c>
      <c r="WVE207" s="506" t="s">
        <v>1263</v>
      </c>
      <c r="WVF207" s="506" t="s">
        <v>1263</v>
      </c>
      <c r="WVG207" s="506" t="s">
        <v>1263</v>
      </c>
      <c r="WVH207" s="506" t="s">
        <v>1263</v>
      </c>
      <c r="WVI207" s="506" t="s">
        <v>1263</v>
      </c>
      <c r="WVJ207" s="506" t="s">
        <v>1263</v>
      </c>
      <c r="WVK207" s="506" t="s">
        <v>1263</v>
      </c>
      <c r="WVL207" s="506" t="s">
        <v>1263</v>
      </c>
      <c r="WVM207" s="506" t="s">
        <v>1263</v>
      </c>
      <c r="WVN207" s="506" t="s">
        <v>1263</v>
      </c>
      <c r="WVO207" s="506" t="s">
        <v>1263</v>
      </c>
      <c r="WVP207" s="506" t="s">
        <v>1263</v>
      </c>
      <c r="WVQ207" s="506" t="s">
        <v>1263</v>
      </c>
      <c r="WVR207" s="506" t="s">
        <v>1263</v>
      </c>
      <c r="WVS207" s="506" t="s">
        <v>1263</v>
      </c>
      <c r="WVT207" s="506" t="s">
        <v>1263</v>
      </c>
      <c r="WVU207" s="506" t="s">
        <v>1263</v>
      </c>
      <c r="WVV207" s="506" t="s">
        <v>1263</v>
      </c>
      <c r="WVW207" s="506" t="s">
        <v>1263</v>
      </c>
      <c r="WVX207" s="506" t="s">
        <v>1263</v>
      </c>
      <c r="WVY207" s="506" t="s">
        <v>1263</v>
      </c>
      <c r="WVZ207" s="506" t="s">
        <v>1263</v>
      </c>
      <c r="WWA207" s="506" t="s">
        <v>1263</v>
      </c>
      <c r="WWB207" s="506" t="s">
        <v>1263</v>
      </c>
      <c r="WWC207" s="506" t="s">
        <v>1263</v>
      </c>
      <c r="WWD207" s="506" t="s">
        <v>1263</v>
      </c>
      <c r="WWE207" s="506" t="s">
        <v>1263</v>
      </c>
      <c r="WWF207" s="506" t="s">
        <v>1263</v>
      </c>
      <c r="WWG207" s="506" t="s">
        <v>1263</v>
      </c>
      <c r="WWH207" s="506" t="s">
        <v>1263</v>
      </c>
      <c r="WWI207" s="506" t="s">
        <v>1263</v>
      </c>
      <c r="WWJ207" s="506" t="s">
        <v>1263</v>
      </c>
      <c r="WWK207" s="506" t="s">
        <v>1263</v>
      </c>
      <c r="WWL207" s="506" t="s">
        <v>1263</v>
      </c>
      <c r="WWM207" s="506" t="s">
        <v>1263</v>
      </c>
      <c r="WWN207" s="506" t="s">
        <v>1263</v>
      </c>
      <c r="WWO207" s="506" t="s">
        <v>1263</v>
      </c>
      <c r="WWP207" s="506" t="s">
        <v>1263</v>
      </c>
      <c r="WWQ207" s="506" t="s">
        <v>1263</v>
      </c>
      <c r="WWR207" s="506" t="s">
        <v>1263</v>
      </c>
      <c r="WWS207" s="506" t="s">
        <v>1263</v>
      </c>
      <c r="WWT207" s="506" t="s">
        <v>1263</v>
      </c>
      <c r="WWU207" s="506" t="s">
        <v>1263</v>
      </c>
      <c r="WWV207" s="506" t="s">
        <v>1263</v>
      </c>
      <c r="WWW207" s="506" t="s">
        <v>1263</v>
      </c>
      <c r="WWX207" s="506" t="s">
        <v>1263</v>
      </c>
      <c r="WWY207" s="506" t="s">
        <v>1263</v>
      </c>
      <c r="WWZ207" s="506" t="s">
        <v>1263</v>
      </c>
      <c r="WXA207" s="506" t="s">
        <v>1263</v>
      </c>
      <c r="WXB207" s="506" t="s">
        <v>1263</v>
      </c>
      <c r="WXC207" s="506" t="s">
        <v>1263</v>
      </c>
      <c r="WXD207" s="506" t="s">
        <v>1263</v>
      </c>
      <c r="WXE207" s="506" t="s">
        <v>1263</v>
      </c>
      <c r="WXF207" s="506" t="s">
        <v>1263</v>
      </c>
      <c r="WXG207" s="506" t="s">
        <v>1263</v>
      </c>
      <c r="WXH207" s="506" t="s">
        <v>1263</v>
      </c>
      <c r="WXI207" s="506" t="s">
        <v>1263</v>
      </c>
      <c r="WXJ207" s="506" t="s">
        <v>1263</v>
      </c>
      <c r="WXK207" s="506" t="s">
        <v>1263</v>
      </c>
      <c r="WXL207" s="506" t="s">
        <v>1263</v>
      </c>
      <c r="WXM207" s="506" t="s">
        <v>1263</v>
      </c>
      <c r="WXN207" s="506" t="s">
        <v>1263</v>
      </c>
      <c r="WXO207" s="506" t="s">
        <v>1263</v>
      </c>
      <c r="WXP207" s="506" t="s">
        <v>1263</v>
      </c>
      <c r="WXQ207" s="506" t="s">
        <v>1263</v>
      </c>
      <c r="WXR207" s="506" t="s">
        <v>1263</v>
      </c>
      <c r="WXS207" s="506" t="s">
        <v>1263</v>
      </c>
      <c r="WXT207" s="506" t="s">
        <v>1263</v>
      </c>
      <c r="WXU207" s="506" t="s">
        <v>1263</v>
      </c>
      <c r="WXV207" s="506" t="s">
        <v>1263</v>
      </c>
      <c r="WXW207" s="506" t="s">
        <v>1263</v>
      </c>
      <c r="WXX207" s="506" t="s">
        <v>1263</v>
      </c>
      <c r="WXY207" s="506" t="s">
        <v>1263</v>
      </c>
      <c r="WXZ207" s="506" t="s">
        <v>1263</v>
      </c>
      <c r="WYA207" s="506" t="s">
        <v>1263</v>
      </c>
      <c r="WYB207" s="506" t="s">
        <v>1263</v>
      </c>
      <c r="WYC207" s="506" t="s">
        <v>1263</v>
      </c>
      <c r="WYD207" s="506" t="s">
        <v>1263</v>
      </c>
      <c r="WYE207" s="506" t="s">
        <v>1263</v>
      </c>
      <c r="WYF207" s="506" t="s">
        <v>1263</v>
      </c>
      <c r="WYG207" s="506" t="s">
        <v>1263</v>
      </c>
      <c r="WYH207" s="506" t="s">
        <v>1263</v>
      </c>
      <c r="WYI207" s="506" t="s">
        <v>1263</v>
      </c>
      <c r="WYJ207" s="506" t="s">
        <v>1263</v>
      </c>
      <c r="WYK207" s="506" t="s">
        <v>1263</v>
      </c>
      <c r="WYL207" s="506" t="s">
        <v>1263</v>
      </c>
      <c r="WYM207" s="506" t="s">
        <v>1263</v>
      </c>
      <c r="WYN207" s="506" t="s">
        <v>1263</v>
      </c>
      <c r="WYO207" s="506" t="s">
        <v>1263</v>
      </c>
      <c r="WYP207" s="506" t="s">
        <v>1263</v>
      </c>
      <c r="WYQ207" s="506" t="s">
        <v>1263</v>
      </c>
      <c r="WYR207" s="506" t="s">
        <v>1263</v>
      </c>
      <c r="WYS207" s="506" t="s">
        <v>1263</v>
      </c>
      <c r="WYT207" s="506" t="s">
        <v>1263</v>
      </c>
      <c r="WYU207" s="506" t="s">
        <v>1263</v>
      </c>
      <c r="WYV207" s="506" t="s">
        <v>1263</v>
      </c>
      <c r="WYW207" s="506" t="s">
        <v>1263</v>
      </c>
      <c r="WYX207" s="506" t="s">
        <v>1263</v>
      </c>
      <c r="WYY207" s="506" t="s">
        <v>1263</v>
      </c>
      <c r="WYZ207" s="506" t="s">
        <v>1263</v>
      </c>
      <c r="WZA207" s="506" t="s">
        <v>1263</v>
      </c>
      <c r="WZB207" s="506" t="s">
        <v>1263</v>
      </c>
      <c r="WZC207" s="506" t="s">
        <v>1263</v>
      </c>
      <c r="WZD207" s="506" t="s">
        <v>1263</v>
      </c>
      <c r="WZE207" s="506" t="s">
        <v>1263</v>
      </c>
      <c r="WZF207" s="506" t="s">
        <v>1263</v>
      </c>
      <c r="WZG207" s="506" t="s">
        <v>1263</v>
      </c>
      <c r="WZH207" s="506" t="s">
        <v>1263</v>
      </c>
      <c r="WZI207" s="506" t="s">
        <v>1263</v>
      </c>
      <c r="WZJ207" s="506" t="s">
        <v>1263</v>
      </c>
      <c r="WZK207" s="506" t="s">
        <v>1263</v>
      </c>
      <c r="WZL207" s="506" t="s">
        <v>1263</v>
      </c>
      <c r="WZM207" s="506" t="s">
        <v>1263</v>
      </c>
      <c r="WZN207" s="506" t="s">
        <v>1263</v>
      </c>
      <c r="WZO207" s="506" t="s">
        <v>1263</v>
      </c>
      <c r="WZP207" s="506" t="s">
        <v>1263</v>
      </c>
      <c r="WZQ207" s="506" t="s">
        <v>1263</v>
      </c>
      <c r="WZR207" s="506" t="s">
        <v>1263</v>
      </c>
      <c r="WZS207" s="506" t="s">
        <v>1263</v>
      </c>
      <c r="WZT207" s="506" t="s">
        <v>1263</v>
      </c>
      <c r="WZU207" s="506" t="s">
        <v>1263</v>
      </c>
      <c r="WZV207" s="506" t="s">
        <v>1263</v>
      </c>
      <c r="WZW207" s="506" t="s">
        <v>1263</v>
      </c>
      <c r="WZX207" s="506" t="s">
        <v>1263</v>
      </c>
      <c r="WZY207" s="506" t="s">
        <v>1263</v>
      </c>
      <c r="WZZ207" s="506" t="s">
        <v>1263</v>
      </c>
      <c r="XAA207" s="506" t="s">
        <v>1263</v>
      </c>
      <c r="XAB207" s="506" t="s">
        <v>1263</v>
      </c>
      <c r="XAC207" s="506" t="s">
        <v>1263</v>
      </c>
      <c r="XAD207" s="506" t="s">
        <v>1263</v>
      </c>
      <c r="XAE207" s="506" t="s">
        <v>1263</v>
      </c>
      <c r="XAF207" s="506" t="s">
        <v>1263</v>
      </c>
      <c r="XAG207" s="506" t="s">
        <v>1263</v>
      </c>
      <c r="XAH207" s="506" t="s">
        <v>1263</v>
      </c>
      <c r="XAI207" s="506" t="s">
        <v>1263</v>
      </c>
      <c r="XAJ207" s="506" t="s">
        <v>1263</v>
      </c>
      <c r="XAK207" s="506" t="s">
        <v>1263</v>
      </c>
      <c r="XAL207" s="506" t="s">
        <v>1263</v>
      </c>
      <c r="XAM207" s="506" t="s">
        <v>1263</v>
      </c>
      <c r="XAN207" s="506" t="s">
        <v>1263</v>
      </c>
      <c r="XAO207" s="506" t="s">
        <v>1263</v>
      </c>
      <c r="XAP207" s="506" t="s">
        <v>1263</v>
      </c>
      <c r="XAQ207" s="506" t="s">
        <v>1263</v>
      </c>
      <c r="XAR207" s="506" t="s">
        <v>1263</v>
      </c>
      <c r="XAS207" s="506" t="s">
        <v>1263</v>
      </c>
      <c r="XAT207" s="506" t="s">
        <v>1263</v>
      </c>
      <c r="XAU207" s="506" t="s">
        <v>1263</v>
      </c>
      <c r="XAV207" s="506" t="s">
        <v>1263</v>
      </c>
      <c r="XAW207" s="506" t="s">
        <v>1263</v>
      </c>
      <c r="XAX207" s="506" t="s">
        <v>1263</v>
      </c>
      <c r="XAY207" s="506" t="s">
        <v>1263</v>
      </c>
      <c r="XAZ207" s="506" t="s">
        <v>1263</v>
      </c>
      <c r="XBA207" s="506" t="s">
        <v>1263</v>
      </c>
      <c r="XBB207" s="506" t="s">
        <v>1263</v>
      </c>
      <c r="XBC207" s="506" t="s">
        <v>1263</v>
      </c>
      <c r="XBD207" s="506" t="s">
        <v>1263</v>
      </c>
      <c r="XBE207" s="506" t="s">
        <v>1263</v>
      </c>
      <c r="XBF207" s="506" t="s">
        <v>1263</v>
      </c>
      <c r="XBG207" s="506" t="s">
        <v>1263</v>
      </c>
      <c r="XBH207" s="506" t="s">
        <v>1263</v>
      </c>
      <c r="XBI207" s="506" t="s">
        <v>1263</v>
      </c>
      <c r="XBJ207" s="506" t="s">
        <v>1263</v>
      </c>
      <c r="XBK207" s="506" t="s">
        <v>1263</v>
      </c>
      <c r="XBL207" s="506" t="s">
        <v>1263</v>
      </c>
      <c r="XBM207" s="506" t="s">
        <v>1263</v>
      </c>
      <c r="XBN207" s="506" t="s">
        <v>1263</v>
      </c>
      <c r="XBO207" s="506" t="s">
        <v>1263</v>
      </c>
      <c r="XBP207" s="506" t="s">
        <v>1263</v>
      </c>
      <c r="XBQ207" s="506" t="s">
        <v>1263</v>
      </c>
      <c r="XBR207" s="506" t="s">
        <v>1263</v>
      </c>
      <c r="XBS207" s="506" t="s">
        <v>1263</v>
      </c>
      <c r="XBT207" s="506" t="s">
        <v>1263</v>
      </c>
      <c r="XBU207" s="506" t="s">
        <v>1263</v>
      </c>
      <c r="XBV207" s="506" t="s">
        <v>1263</v>
      </c>
      <c r="XBW207" s="506" t="s">
        <v>1263</v>
      </c>
      <c r="XBX207" s="506" t="s">
        <v>1263</v>
      </c>
      <c r="XBY207" s="506" t="s">
        <v>1263</v>
      </c>
      <c r="XBZ207" s="506" t="s">
        <v>1263</v>
      </c>
      <c r="XCA207" s="506" t="s">
        <v>1263</v>
      </c>
      <c r="XCB207" s="506" t="s">
        <v>1263</v>
      </c>
      <c r="XCC207" s="506" t="s">
        <v>1263</v>
      </c>
      <c r="XCD207" s="506" t="s">
        <v>1263</v>
      </c>
      <c r="XCE207" s="506" t="s">
        <v>1263</v>
      </c>
      <c r="XCF207" s="506" t="s">
        <v>1263</v>
      </c>
      <c r="XCG207" s="506" t="s">
        <v>1263</v>
      </c>
      <c r="XCH207" s="506" t="s">
        <v>1263</v>
      </c>
      <c r="XCI207" s="506" t="s">
        <v>1263</v>
      </c>
      <c r="XCJ207" s="506" t="s">
        <v>1263</v>
      </c>
      <c r="XCK207" s="506" t="s">
        <v>1263</v>
      </c>
      <c r="XCL207" s="506" t="s">
        <v>1263</v>
      </c>
      <c r="XCM207" s="506" t="s">
        <v>1263</v>
      </c>
      <c r="XCN207" s="506" t="s">
        <v>1263</v>
      </c>
      <c r="XCO207" s="506" t="s">
        <v>1263</v>
      </c>
      <c r="XCP207" s="506" t="s">
        <v>1263</v>
      </c>
      <c r="XCQ207" s="506" t="s">
        <v>1263</v>
      </c>
      <c r="XCR207" s="506" t="s">
        <v>1263</v>
      </c>
      <c r="XCS207" s="506" t="s">
        <v>1263</v>
      </c>
      <c r="XCT207" s="506" t="s">
        <v>1263</v>
      </c>
      <c r="XCU207" s="506" t="s">
        <v>1263</v>
      </c>
      <c r="XCV207" s="506" t="s">
        <v>1263</v>
      </c>
      <c r="XCW207" s="506" t="s">
        <v>1263</v>
      </c>
      <c r="XCX207" s="506" t="s">
        <v>1263</v>
      </c>
      <c r="XCY207" s="506" t="s">
        <v>1263</v>
      </c>
      <c r="XCZ207" s="506" t="s">
        <v>1263</v>
      </c>
      <c r="XDA207" s="506" t="s">
        <v>1263</v>
      </c>
      <c r="XDB207" s="506" t="s">
        <v>1263</v>
      </c>
      <c r="XDC207" s="506" t="s">
        <v>1263</v>
      </c>
      <c r="XDD207" s="506" t="s">
        <v>1263</v>
      </c>
      <c r="XDE207" s="506" t="s">
        <v>1263</v>
      </c>
      <c r="XDF207" s="506" t="s">
        <v>1263</v>
      </c>
      <c r="XDG207" s="506" t="s">
        <v>1263</v>
      </c>
      <c r="XDH207" s="506" t="s">
        <v>1263</v>
      </c>
      <c r="XDI207" s="506" t="s">
        <v>1263</v>
      </c>
      <c r="XDJ207" s="506" t="s">
        <v>1263</v>
      </c>
      <c r="XDK207" s="506" t="s">
        <v>1263</v>
      </c>
      <c r="XDL207" s="506" t="s">
        <v>1263</v>
      </c>
      <c r="XDM207" s="506" t="s">
        <v>1263</v>
      </c>
      <c r="XDN207" s="506" t="s">
        <v>1263</v>
      </c>
      <c r="XDO207" s="506" t="s">
        <v>1263</v>
      </c>
      <c r="XDP207" s="506" t="s">
        <v>1263</v>
      </c>
      <c r="XDQ207" s="506" t="s">
        <v>1263</v>
      </c>
      <c r="XDR207" s="506" t="s">
        <v>1263</v>
      </c>
      <c r="XDS207" s="506" t="s">
        <v>1263</v>
      </c>
      <c r="XDT207" s="506" t="s">
        <v>1263</v>
      </c>
      <c r="XDU207" s="506" t="s">
        <v>1263</v>
      </c>
      <c r="XDV207" s="506" t="s">
        <v>1263</v>
      </c>
      <c r="XDW207" s="506" t="s">
        <v>1263</v>
      </c>
      <c r="XDX207" s="506" t="s">
        <v>1263</v>
      </c>
      <c r="XDY207" s="506" t="s">
        <v>1263</v>
      </c>
      <c r="XDZ207" s="506" t="s">
        <v>1263</v>
      </c>
      <c r="XEA207" s="506" t="s">
        <v>1263</v>
      </c>
      <c r="XEB207" s="506" t="s">
        <v>1263</v>
      </c>
      <c r="XEC207" s="506" t="s">
        <v>1263</v>
      </c>
      <c r="XED207" s="506" t="s">
        <v>1263</v>
      </c>
      <c r="XEE207" s="506" t="s">
        <v>1263</v>
      </c>
      <c r="XEF207" s="506" t="s">
        <v>1263</v>
      </c>
      <c r="XEG207" s="506" t="s">
        <v>1263</v>
      </c>
      <c r="XEH207" s="506" t="s">
        <v>1263</v>
      </c>
      <c r="XEI207" s="506" t="s">
        <v>1263</v>
      </c>
      <c r="XEJ207" s="506" t="s">
        <v>1263</v>
      </c>
      <c r="XEK207" s="506" t="s">
        <v>1263</v>
      </c>
      <c r="XEL207" s="506" t="s">
        <v>1263</v>
      </c>
      <c r="XEM207" s="506" t="s">
        <v>1263</v>
      </c>
      <c r="XEN207" s="506" t="s">
        <v>1263</v>
      </c>
      <c r="XEO207" s="506" t="s">
        <v>1263</v>
      </c>
      <c r="XEP207" s="506" t="s">
        <v>1263</v>
      </c>
      <c r="XEQ207" s="506" t="s">
        <v>1263</v>
      </c>
      <c r="XER207" s="506" t="s">
        <v>1263</v>
      </c>
      <c r="XES207" s="506" t="s">
        <v>1263</v>
      </c>
      <c r="XET207" s="506" t="s">
        <v>1263</v>
      </c>
      <c r="XEU207" s="506" t="s">
        <v>1263</v>
      </c>
      <c r="XEV207" s="506" t="s">
        <v>1263</v>
      </c>
      <c r="XEW207" s="506" t="s">
        <v>1263</v>
      </c>
      <c r="XEX207" s="506" t="s">
        <v>1263</v>
      </c>
      <c r="XEY207" s="506" t="s">
        <v>1263</v>
      </c>
      <c r="XEZ207" s="506" t="s">
        <v>1263</v>
      </c>
      <c r="XFA207" s="506" t="s">
        <v>1263</v>
      </c>
      <c r="XFB207" s="506" t="s">
        <v>1263</v>
      </c>
      <c r="XFC207" s="506" t="s">
        <v>1263</v>
      </c>
      <c r="XFD207" s="506" t="s">
        <v>1263</v>
      </c>
    </row>
    <row r="208" spans="1:16384" s="506" customFormat="1" ht="20.100000000000001" customHeight="1">
      <c r="A208" s="550" t="s">
        <v>34</v>
      </c>
      <c r="B208" s="498" t="s">
        <v>1412</v>
      </c>
      <c r="C208" s="499" t="s">
        <v>10</v>
      </c>
      <c r="D208" s="577" t="s">
        <v>1371</v>
      </c>
      <c r="E208" s="501">
        <v>0</v>
      </c>
      <c r="F208" s="502">
        <v>0.14000000000000001</v>
      </c>
      <c r="G208" s="502">
        <v>0</v>
      </c>
      <c r="H208" s="502">
        <v>0</v>
      </c>
      <c r="I208" s="502">
        <v>0</v>
      </c>
      <c r="J208" s="503">
        <v>8.34</v>
      </c>
      <c r="K208" s="504">
        <v>8.34</v>
      </c>
      <c r="L208" s="501">
        <v>0</v>
      </c>
      <c r="M208" s="502">
        <v>0</v>
      </c>
      <c r="N208" s="502">
        <v>0</v>
      </c>
      <c r="O208" s="502">
        <v>0</v>
      </c>
      <c r="P208" s="502">
        <v>0</v>
      </c>
      <c r="Q208" s="503">
        <v>6.89</v>
      </c>
      <c r="R208" s="504">
        <v>6.89</v>
      </c>
      <c r="S208" s="525">
        <f>((R208/K208)-1)*100</f>
        <v>-17.386091127098325</v>
      </c>
      <c r="T208" s="526"/>
      <c r="DJ208" s="506" t="s">
        <v>34</v>
      </c>
      <c r="DK208" s="506" t="s">
        <v>34</v>
      </c>
      <c r="DL208" s="506" t="s">
        <v>34</v>
      </c>
      <c r="DM208" s="506" t="s">
        <v>34</v>
      </c>
      <c r="DN208" s="506" t="s">
        <v>34</v>
      </c>
      <c r="DO208" s="506" t="s">
        <v>34</v>
      </c>
      <c r="DP208" s="506" t="s">
        <v>34</v>
      </c>
      <c r="DQ208" s="506" t="s">
        <v>34</v>
      </c>
      <c r="DR208" s="506" t="s">
        <v>34</v>
      </c>
      <c r="DS208" s="506" t="s">
        <v>34</v>
      </c>
      <c r="DT208" s="506" t="s">
        <v>34</v>
      </c>
      <c r="DU208" s="506" t="s">
        <v>34</v>
      </c>
      <c r="DV208" s="506" t="s">
        <v>34</v>
      </c>
      <c r="DW208" s="506" t="s">
        <v>34</v>
      </c>
      <c r="DX208" s="506" t="s">
        <v>34</v>
      </c>
      <c r="DY208" s="506" t="s">
        <v>34</v>
      </c>
      <c r="DZ208" s="506" t="s">
        <v>34</v>
      </c>
      <c r="EA208" s="506" t="s">
        <v>34</v>
      </c>
      <c r="EB208" s="506" t="s">
        <v>34</v>
      </c>
      <c r="EC208" s="506" t="s">
        <v>34</v>
      </c>
      <c r="ED208" s="506" t="s">
        <v>34</v>
      </c>
      <c r="EE208" s="506" t="s">
        <v>34</v>
      </c>
      <c r="EF208" s="506" t="s">
        <v>34</v>
      </c>
      <c r="EG208" s="506" t="s">
        <v>34</v>
      </c>
      <c r="EH208" s="506" t="s">
        <v>34</v>
      </c>
      <c r="EI208" s="506" t="s">
        <v>34</v>
      </c>
      <c r="EJ208" s="506" t="s">
        <v>34</v>
      </c>
      <c r="EK208" s="506" t="s">
        <v>34</v>
      </c>
      <c r="EL208" s="506" t="s">
        <v>34</v>
      </c>
      <c r="EM208" s="506" t="s">
        <v>34</v>
      </c>
      <c r="EN208" s="506" t="s">
        <v>34</v>
      </c>
      <c r="EO208" s="506" t="s">
        <v>34</v>
      </c>
      <c r="EP208" s="506" t="s">
        <v>34</v>
      </c>
      <c r="EQ208" s="506" t="s">
        <v>34</v>
      </c>
      <c r="ER208" s="506" t="s">
        <v>34</v>
      </c>
      <c r="ES208" s="506" t="s">
        <v>34</v>
      </c>
      <c r="ET208" s="506" t="s">
        <v>34</v>
      </c>
      <c r="EU208" s="506" t="s">
        <v>34</v>
      </c>
      <c r="EV208" s="506" t="s">
        <v>34</v>
      </c>
      <c r="EW208" s="506" t="s">
        <v>34</v>
      </c>
      <c r="EX208" s="506" t="s">
        <v>34</v>
      </c>
      <c r="EY208" s="506" t="s">
        <v>34</v>
      </c>
      <c r="EZ208" s="506" t="s">
        <v>34</v>
      </c>
      <c r="FA208" s="506" t="s">
        <v>34</v>
      </c>
      <c r="FB208" s="506" t="s">
        <v>34</v>
      </c>
      <c r="FC208" s="506" t="s">
        <v>34</v>
      </c>
      <c r="FD208" s="506" t="s">
        <v>34</v>
      </c>
      <c r="FE208" s="506" t="s">
        <v>34</v>
      </c>
      <c r="FF208" s="506" t="s">
        <v>34</v>
      </c>
      <c r="FG208" s="506" t="s">
        <v>34</v>
      </c>
      <c r="FH208" s="506" t="s">
        <v>34</v>
      </c>
      <c r="FI208" s="506" t="s">
        <v>34</v>
      </c>
      <c r="FJ208" s="506" t="s">
        <v>34</v>
      </c>
      <c r="FK208" s="506" t="s">
        <v>34</v>
      </c>
      <c r="FL208" s="506" t="s">
        <v>34</v>
      </c>
      <c r="FM208" s="506" t="s">
        <v>34</v>
      </c>
      <c r="FN208" s="506" t="s">
        <v>34</v>
      </c>
      <c r="FO208" s="506" t="s">
        <v>34</v>
      </c>
      <c r="FP208" s="506" t="s">
        <v>34</v>
      </c>
      <c r="FQ208" s="506" t="s">
        <v>34</v>
      </c>
      <c r="FR208" s="506" t="s">
        <v>34</v>
      </c>
      <c r="FS208" s="506" t="s">
        <v>34</v>
      </c>
      <c r="FT208" s="506" t="s">
        <v>34</v>
      </c>
      <c r="FU208" s="506" t="s">
        <v>34</v>
      </c>
      <c r="FV208" s="506" t="s">
        <v>34</v>
      </c>
      <c r="FW208" s="506" t="s">
        <v>34</v>
      </c>
      <c r="FX208" s="506" t="s">
        <v>34</v>
      </c>
      <c r="FY208" s="506" t="s">
        <v>34</v>
      </c>
      <c r="FZ208" s="506" t="s">
        <v>34</v>
      </c>
      <c r="GA208" s="506" t="s">
        <v>34</v>
      </c>
      <c r="GB208" s="506" t="s">
        <v>34</v>
      </c>
      <c r="GC208" s="506" t="s">
        <v>34</v>
      </c>
      <c r="GD208" s="506" t="s">
        <v>34</v>
      </c>
      <c r="GE208" s="506" t="s">
        <v>34</v>
      </c>
      <c r="GF208" s="506" t="s">
        <v>34</v>
      </c>
      <c r="GG208" s="506" t="s">
        <v>34</v>
      </c>
      <c r="GH208" s="506" t="s">
        <v>34</v>
      </c>
      <c r="GI208" s="506" t="s">
        <v>34</v>
      </c>
      <c r="GJ208" s="506" t="s">
        <v>34</v>
      </c>
      <c r="GK208" s="506" t="s">
        <v>34</v>
      </c>
      <c r="GL208" s="506" t="s">
        <v>34</v>
      </c>
      <c r="GM208" s="506" t="s">
        <v>34</v>
      </c>
      <c r="GN208" s="506" t="s">
        <v>34</v>
      </c>
      <c r="GO208" s="506" t="s">
        <v>34</v>
      </c>
      <c r="GP208" s="506" t="s">
        <v>34</v>
      </c>
      <c r="GQ208" s="506" t="s">
        <v>34</v>
      </c>
      <c r="GR208" s="506" t="s">
        <v>34</v>
      </c>
      <c r="GS208" s="506" t="s">
        <v>34</v>
      </c>
      <c r="GT208" s="506" t="s">
        <v>34</v>
      </c>
      <c r="GU208" s="506" t="s">
        <v>34</v>
      </c>
      <c r="GV208" s="506" t="s">
        <v>34</v>
      </c>
      <c r="GW208" s="506" t="s">
        <v>34</v>
      </c>
      <c r="GX208" s="506" t="s">
        <v>34</v>
      </c>
      <c r="GY208" s="506" t="s">
        <v>34</v>
      </c>
      <c r="GZ208" s="506" t="s">
        <v>34</v>
      </c>
      <c r="HA208" s="506" t="s">
        <v>34</v>
      </c>
      <c r="HB208" s="506" t="s">
        <v>34</v>
      </c>
      <c r="HC208" s="506" t="s">
        <v>34</v>
      </c>
      <c r="HD208" s="506" t="s">
        <v>34</v>
      </c>
      <c r="HE208" s="506" t="s">
        <v>34</v>
      </c>
      <c r="HF208" s="506" t="s">
        <v>34</v>
      </c>
      <c r="HG208" s="506" t="s">
        <v>34</v>
      </c>
      <c r="HH208" s="506" t="s">
        <v>34</v>
      </c>
      <c r="HI208" s="506" t="s">
        <v>34</v>
      </c>
      <c r="HJ208" s="506" t="s">
        <v>34</v>
      </c>
      <c r="HK208" s="506" t="s">
        <v>34</v>
      </c>
      <c r="HL208" s="506" t="s">
        <v>34</v>
      </c>
      <c r="HM208" s="506" t="s">
        <v>34</v>
      </c>
      <c r="HN208" s="506" t="s">
        <v>34</v>
      </c>
      <c r="HO208" s="506" t="s">
        <v>34</v>
      </c>
      <c r="HP208" s="506" t="s">
        <v>34</v>
      </c>
      <c r="HQ208" s="506" t="s">
        <v>34</v>
      </c>
      <c r="HR208" s="506" t="s">
        <v>34</v>
      </c>
      <c r="HS208" s="506" t="s">
        <v>34</v>
      </c>
      <c r="HT208" s="506" t="s">
        <v>34</v>
      </c>
      <c r="HU208" s="506" t="s">
        <v>34</v>
      </c>
      <c r="HV208" s="506" t="s">
        <v>34</v>
      </c>
      <c r="HW208" s="506" t="s">
        <v>34</v>
      </c>
      <c r="HX208" s="506" t="s">
        <v>34</v>
      </c>
      <c r="HY208" s="506" t="s">
        <v>34</v>
      </c>
      <c r="HZ208" s="506" t="s">
        <v>34</v>
      </c>
      <c r="IA208" s="506" t="s">
        <v>34</v>
      </c>
      <c r="IB208" s="506" t="s">
        <v>34</v>
      </c>
      <c r="IC208" s="506" t="s">
        <v>34</v>
      </c>
      <c r="ID208" s="506" t="s">
        <v>34</v>
      </c>
      <c r="IE208" s="506" t="s">
        <v>34</v>
      </c>
      <c r="IF208" s="506" t="s">
        <v>34</v>
      </c>
      <c r="IG208" s="506" t="s">
        <v>34</v>
      </c>
      <c r="IH208" s="506" t="s">
        <v>34</v>
      </c>
      <c r="II208" s="506" t="s">
        <v>34</v>
      </c>
      <c r="IJ208" s="506" t="s">
        <v>34</v>
      </c>
      <c r="IK208" s="506" t="s">
        <v>34</v>
      </c>
      <c r="IL208" s="506" t="s">
        <v>34</v>
      </c>
      <c r="IM208" s="506" t="s">
        <v>34</v>
      </c>
      <c r="IN208" s="506" t="s">
        <v>34</v>
      </c>
      <c r="IO208" s="506" t="s">
        <v>34</v>
      </c>
      <c r="IP208" s="506" t="s">
        <v>34</v>
      </c>
      <c r="IQ208" s="506" t="s">
        <v>34</v>
      </c>
      <c r="IR208" s="506" t="s">
        <v>34</v>
      </c>
      <c r="IS208" s="506" t="s">
        <v>34</v>
      </c>
      <c r="IT208" s="506" t="s">
        <v>34</v>
      </c>
      <c r="IU208" s="506" t="s">
        <v>34</v>
      </c>
      <c r="IV208" s="506" t="s">
        <v>34</v>
      </c>
      <c r="IW208" s="506" t="s">
        <v>34</v>
      </c>
      <c r="IX208" s="506" t="s">
        <v>34</v>
      </c>
      <c r="IY208" s="506" t="s">
        <v>34</v>
      </c>
      <c r="IZ208" s="506" t="s">
        <v>34</v>
      </c>
      <c r="JA208" s="506" t="s">
        <v>34</v>
      </c>
      <c r="JB208" s="506" t="s">
        <v>34</v>
      </c>
      <c r="JC208" s="506" t="s">
        <v>34</v>
      </c>
      <c r="JD208" s="506" t="s">
        <v>34</v>
      </c>
      <c r="JE208" s="506" t="s">
        <v>34</v>
      </c>
      <c r="JF208" s="506" t="s">
        <v>34</v>
      </c>
      <c r="JG208" s="506" t="s">
        <v>34</v>
      </c>
      <c r="JH208" s="506" t="s">
        <v>34</v>
      </c>
      <c r="JI208" s="506" t="s">
        <v>34</v>
      </c>
      <c r="JJ208" s="506" t="s">
        <v>34</v>
      </c>
      <c r="JK208" s="506" t="s">
        <v>34</v>
      </c>
      <c r="JL208" s="506" t="s">
        <v>34</v>
      </c>
      <c r="JM208" s="506" t="s">
        <v>34</v>
      </c>
      <c r="JN208" s="506" t="s">
        <v>34</v>
      </c>
      <c r="JO208" s="506" t="s">
        <v>34</v>
      </c>
      <c r="JP208" s="506" t="s">
        <v>34</v>
      </c>
      <c r="JQ208" s="506" t="s">
        <v>34</v>
      </c>
      <c r="JR208" s="506" t="s">
        <v>34</v>
      </c>
      <c r="JS208" s="506" t="s">
        <v>34</v>
      </c>
      <c r="JT208" s="506" t="s">
        <v>34</v>
      </c>
      <c r="JU208" s="506" t="s">
        <v>34</v>
      </c>
      <c r="JV208" s="506" t="s">
        <v>34</v>
      </c>
      <c r="JW208" s="506" t="s">
        <v>34</v>
      </c>
      <c r="JX208" s="506" t="s">
        <v>34</v>
      </c>
      <c r="JY208" s="506" t="s">
        <v>34</v>
      </c>
      <c r="JZ208" s="506" t="s">
        <v>34</v>
      </c>
      <c r="KA208" s="506" t="s">
        <v>34</v>
      </c>
      <c r="KB208" s="506" t="s">
        <v>34</v>
      </c>
      <c r="KC208" s="506" t="s">
        <v>34</v>
      </c>
      <c r="KD208" s="506" t="s">
        <v>34</v>
      </c>
      <c r="KE208" s="506" t="s">
        <v>34</v>
      </c>
      <c r="KF208" s="506" t="s">
        <v>34</v>
      </c>
      <c r="KG208" s="506" t="s">
        <v>34</v>
      </c>
      <c r="KH208" s="506" t="s">
        <v>34</v>
      </c>
      <c r="KI208" s="506" t="s">
        <v>34</v>
      </c>
      <c r="KJ208" s="506" t="s">
        <v>34</v>
      </c>
      <c r="KK208" s="506" t="s">
        <v>34</v>
      </c>
      <c r="KL208" s="506" t="s">
        <v>34</v>
      </c>
      <c r="KM208" s="506" t="s">
        <v>34</v>
      </c>
      <c r="KN208" s="506" t="s">
        <v>34</v>
      </c>
      <c r="KO208" s="506" t="s">
        <v>34</v>
      </c>
      <c r="KP208" s="506" t="s">
        <v>34</v>
      </c>
      <c r="KQ208" s="506" t="s">
        <v>34</v>
      </c>
      <c r="KR208" s="506" t="s">
        <v>34</v>
      </c>
      <c r="KS208" s="506" t="s">
        <v>34</v>
      </c>
      <c r="KT208" s="506" t="s">
        <v>34</v>
      </c>
      <c r="KU208" s="506" t="s">
        <v>34</v>
      </c>
      <c r="KV208" s="506" t="s">
        <v>34</v>
      </c>
      <c r="KW208" s="506" t="s">
        <v>34</v>
      </c>
      <c r="KX208" s="506" t="s">
        <v>34</v>
      </c>
      <c r="KY208" s="506" t="s">
        <v>34</v>
      </c>
      <c r="KZ208" s="506" t="s">
        <v>34</v>
      </c>
      <c r="LA208" s="506" t="s">
        <v>34</v>
      </c>
      <c r="LB208" s="506" t="s">
        <v>34</v>
      </c>
      <c r="LC208" s="506" t="s">
        <v>34</v>
      </c>
      <c r="LD208" s="506" t="s">
        <v>34</v>
      </c>
      <c r="LE208" s="506" t="s">
        <v>34</v>
      </c>
      <c r="LF208" s="506" t="s">
        <v>34</v>
      </c>
      <c r="LG208" s="506" t="s">
        <v>34</v>
      </c>
      <c r="LH208" s="506" t="s">
        <v>34</v>
      </c>
      <c r="LI208" s="506" t="s">
        <v>34</v>
      </c>
      <c r="LJ208" s="506" t="s">
        <v>34</v>
      </c>
      <c r="LK208" s="506" t="s">
        <v>34</v>
      </c>
      <c r="LL208" s="506" t="s">
        <v>34</v>
      </c>
      <c r="LM208" s="506" t="s">
        <v>34</v>
      </c>
      <c r="LN208" s="506" t="s">
        <v>34</v>
      </c>
      <c r="LO208" s="506" t="s">
        <v>34</v>
      </c>
      <c r="LP208" s="506" t="s">
        <v>34</v>
      </c>
      <c r="LQ208" s="506" t="s">
        <v>34</v>
      </c>
      <c r="LR208" s="506" t="s">
        <v>34</v>
      </c>
      <c r="LS208" s="506" t="s">
        <v>34</v>
      </c>
      <c r="LT208" s="506" t="s">
        <v>34</v>
      </c>
      <c r="LU208" s="506" t="s">
        <v>34</v>
      </c>
      <c r="LV208" s="506" t="s">
        <v>34</v>
      </c>
      <c r="LW208" s="506" t="s">
        <v>34</v>
      </c>
      <c r="LX208" s="506" t="s">
        <v>34</v>
      </c>
      <c r="LY208" s="506" t="s">
        <v>34</v>
      </c>
      <c r="LZ208" s="506" t="s">
        <v>34</v>
      </c>
      <c r="MA208" s="506" t="s">
        <v>34</v>
      </c>
      <c r="MB208" s="506" t="s">
        <v>34</v>
      </c>
      <c r="MC208" s="506" t="s">
        <v>34</v>
      </c>
      <c r="MD208" s="506" t="s">
        <v>34</v>
      </c>
      <c r="ME208" s="506" t="s">
        <v>34</v>
      </c>
      <c r="MF208" s="506" t="s">
        <v>34</v>
      </c>
      <c r="MG208" s="506" t="s">
        <v>34</v>
      </c>
      <c r="MH208" s="506" t="s">
        <v>34</v>
      </c>
      <c r="MI208" s="506" t="s">
        <v>34</v>
      </c>
      <c r="MJ208" s="506" t="s">
        <v>34</v>
      </c>
      <c r="MK208" s="506" t="s">
        <v>34</v>
      </c>
      <c r="ML208" s="506" t="s">
        <v>34</v>
      </c>
      <c r="MM208" s="506" t="s">
        <v>34</v>
      </c>
      <c r="MN208" s="506" t="s">
        <v>34</v>
      </c>
      <c r="MO208" s="506" t="s">
        <v>34</v>
      </c>
      <c r="MP208" s="506" t="s">
        <v>34</v>
      </c>
      <c r="MQ208" s="506" t="s">
        <v>34</v>
      </c>
      <c r="MR208" s="506" t="s">
        <v>34</v>
      </c>
      <c r="MS208" s="506" t="s">
        <v>34</v>
      </c>
      <c r="MT208" s="506" t="s">
        <v>34</v>
      </c>
      <c r="MU208" s="506" t="s">
        <v>34</v>
      </c>
      <c r="MV208" s="506" t="s">
        <v>34</v>
      </c>
      <c r="MW208" s="506" t="s">
        <v>34</v>
      </c>
      <c r="MX208" s="506" t="s">
        <v>34</v>
      </c>
      <c r="MY208" s="506" t="s">
        <v>34</v>
      </c>
      <c r="MZ208" s="506" t="s">
        <v>34</v>
      </c>
      <c r="NA208" s="506" t="s">
        <v>34</v>
      </c>
      <c r="NB208" s="506" t="s">
        <v>34</v>
      </c>
      <c r="NC208" s="506" t="s">
        <v>34</v>
      </c>
      <c r="ND208" s="506" t="s">
        <v>34</v>
      </c>
      <c r="NE208" s="506" t="s">
        <v>34</v>
      </c>
      <c r="NF208" s="506" t="s">
        <v>34</v>
      </c>
      <c r="NG208" s="506" t="s">
        <v>34</v>
      </c>
      <c r="NH208" s="506" t="s">
        <v>34</v>
      </c>
      <c r="NI208" s="506" t="s">
        <v>34</v>
      </c>
      <c r="NJ208" s="506" t="s">
        <v>34</v>
      </c>
      <c r="NK208" s="506" t="s">
        <v>34</v>
      </c>
      <c r="NL208" s="506" t="s">
        <v>34</v>
      </c>
      <c r="NM208" s="506" t="s">
        <v>34</v>
      </c>
      <c r="NN208" s="506" t="s">
        <v>34</v>
      </c>
      <c r="NO208" s="506" t="s">
        <v>34</v>
      </c>
      <c r="NP208" s="506" t="s">
        <v>34</v>
      </c>
      <c r="NQ208" s="506" t="s">
        <v>34</v>
      </c>
      <c r="NR208" s="506" t="s">
        <v>34</v>
      </c>
      <c r="NS208" s="506" t="s">
        <v>34</v>
      </c>
      <c r="NT208" s="506" t="s">
        <v>34</v>
      </c>
      <c r="NU208" s="506" t="s">
        <v>34</v>
      </c>
      <c r="NV208" s="506" t="s">
        <v>34</v>
      </c>
      <c r="NW208" s="506" t="s">
        <v>34</v>
      </c>
      <c r="NX208" s="506" t="s">
        <v>34</v>
      </c>
      <c r="NY208" s="506" t="s">
        <v>34</v>
      </c>
      <c r="NZ208" s="506" t="s">
        <v>34</v>
      </c>
      <c r="OA208" s="506" t="s">
        <v>34</v>
      </c>
      <c r="OB208" s="506" t="s">
        <v>34</v>
      </c>
      <c r="OC208" s="506" t="s">
        <v>34</v>
      </c>
      <c r="OD208" s="506" t="s">
        <v>34</v>
      </c>
      <c r="OE208" s="506" t="s">
        <v>34</v>
      </c>
      <c r="OF208" s="506" t="s">
        <v>34</v>
      </c>
      <c r="OG208" s="506" t="s">
        <v>34</v>
      </c>
      <c r="OH208" s="506" t="s">
        <v>34</v>
      </c>
      <c r="OI208" s="506" t="s">
        <v>34</v>
      </c>
      <c r="OJ208" s="506" t="s">
        <v>34</v>
      </c>
      <c r="OK208" s="506" t="s">
        <v>34</v>
      </c>
      <c r="OL208" s="506" t="s">
        <v>34</v>
      </c>
      <c r="OM208" s="506" t="s">
        <v>34</v>
      </c>
      <c r="ON208" s="506" t="s">
        <v>34</v>
      </c>
      <c r="OO208" s="506" t="s">
        <v>34</v>
      </c>
      <c r="OP208" s="506" t="s">
        <v>34</v>
      </c>
      <c r="OQ208" s="506" t="s">
        <v>34</v>
      </c>
      <c r="OR208" s="506" t="s">
        <v>34</v>
      </c>
      <c r="OS208" s="506" t="s">
        <v>34</v>
      </c>
      <c r="OT208" s="506" t="s">
        <v>34</v>
      </c>
      <c r="OU208" s="506" t="s">
        <v>34</v>
      </c>
      <c r="OV208" s="506" t="s">
        <v>34</v>
      </c>
      <c r="OW208" s="506" t="s">
        <v>34</v>
      </c>
      <c r="OX208" s="506" t="s">
        <v>34</v>
      </c>
      <c r="OY208" s="506" t="s">
        <v>34</v>
      </c>
      <c r="OZ208" s="506" t="s">
        <v>34</v>
      </c>
      <c r="PA208" s="506" t="s">
        <v>34</v>
      </c>
      <c r="PB208" s="506" t="s">
        <v>34</v>
      </c>
      <c r="PC208" s="506" t="s">
        <v>34</v>
      </c>
      <c r="PD208" s="506" t="s">
        <v>34</v>
      </c>
      <c r="PE208" s="506" t="s">
        <v>34</v>
      </c>
      <c r="PF208" s="506" t="s">
        <v>34</v>
      </c>
      <c r="PG208" s="506" t="s">
        <v>34</v>
      </c>
      <c r="PH208" s="506" t="s">
        <v>34</v>
      </c>
      <c r="PI208" s="506" t="s">
        <v>34</v>
      </c>
      <c r="PJ208" s="506" t="s">
        <v>34</v>
      </c>
      <c r="PK208" s="506" t="s">
        <v>34</v>
      </c>
      <c r="PL208" s="506" t="s">
        <v>34</v>
      </c>
      <c r="PM208" s="506" t="s">
        <v>34</v>
      </c>
      <c r="PN208" s="506" t="s">
        <v>34</v>
      </c>
      <c r="PO208" s="506" t="s">
        <v>34</v>
      </c>
      <c r="PP208" s="506" t="s">
        <v>34</v>
      </c>
      <c r="PQ208" s="506" t="s">
        <v>34</v>
      </c>
      <c r="PR208" s="506" t="s">
        <v>34</v>
      </c>
      <c r="PS208" s="506" t="s">
        <v>34</v>
      </c>
      <c r="PT208" s="506" t="s">
        <v>34</v>
      </c>
      <c r="PU208" s="506" t="s">
        <v>34</v>
      </c>
      <c r="PV208" s="506" t="s">
        <v>34</v>
      </c>
      <c r="PW208" s="506" t="s">
        <v>34</v>
      </c>
      <c r="PX208" s="506" t="s">
        <v>34</v>
      </c>
      <c r="PY208" s="506" t="s">
        <v>34</v>
      </c>
      <c r="PZ208" s="506" t="s">
        <v>34</v>
      </c>
      <c r="QA208" s="506" t="s">
        <v>34</v>
      </c>
      <c r="QB208" s="506" t="s">
        <v>34</v>
      </c>
      <c r="QC208" s="506" t="s">
        <v>34</v>
      </c>
      <c r="QD208" s="506" t="s">
        <v>34</v>
      </c>
      <c r="QE208" s="506" t="s">
        <v>34</v>
      </c>
      <c r="QF208" s="506" t="s">
        <v>34</v>
      </c>
      <c r="QG208" s="506" t="s">
        <v>34</v>
      </c>
      <c r="QH208" s="506" t="s">
        <v>34</v>
      </c>
      <c r="QI208" s="506" t="s">
        <v>34</v>
      </c>
      <c r="QJ208" s="506" t="s">
        <v>34</v>
      </c>
      <c r="QK208" s="506" t="s">
        <v>34</v>
      </c>
      <c r="QL208" s="506" t="s">
        <v>34</v>
      </c>
      <c r="QM208" s="506" t="s">
        <v>34</v>
      </c>
      <c r="QN208" s="506" t="s">
        <v>34</v>
      </c>
      <c r="QO208" s="506" t="s">
        <v>34</v>
      </c>
      <c r="QP208" s="506" t="s">
        <v>34</v>
      </c>
      <c r="QQ208" s="506" t="s">
        <v>34</v>
      </c>
      <c r="QR208" s="506" t="s">
        <v>34</v>
      </c>
      <c r="QS208" s="506" t="s">
        <v>34</v>
      </c>
      <c r="QT208" s="506" t="s">
        <v>34</v>
      </c>
      <c r="QU208" s="506" t="s">
        <v>34</v>
      </c>
      <c r="QV208" s="506" t="s">
        <v>34</v>
      </c>
      <c r="QW208" s="506" t="s">
        <v>34</v>
      </c>
      <c r="QX208" s="506" t="s">
        <v>34</v>
      </c>
      <c r="QY208" s="506" t="s">
        <v>34</v>
      </c>
      <c r="QZ208" s="506" t="s">
        <v>34</v>
      </c>
      <c r="RA208" s="506" t="s">
        <v>34</v>
      </c>
      <c r="RB208" s="506" t="s">
        <v>34</v>
      </c>
      <c r="RC208" s="506" t="s">
        <v>34</v>
      </c>
      <c r="RD208" s="506" t="s">
        <v>34</v>
      </c>
      <c r="RE208" s="506" t="s">
        <v>34</v>
      </c>
      <c r="RF208" s="506" t="s">
        <v>34</v>
      </c>
      <c r="RG208" s="506" t="s">
        <v>34</v>
      </c>
      <c r="RH208" s="506" t="s">
        <v>34</v>
      </c>
      <c r="RI208" s="506" t="s">
        <v>34</v>
      </c>
      <c r="RJ208" s="506" t="s">
        <v>34</v>
      </c>
      <c r="RK208" s="506" t="s">
        <v>34</v>
      </c>
      <c r="RL208" s="506" t="s">
        <v>34</v>
      </c>
      <c r="RM208" s="506" t="s">
        <v>34</v>
      </c>
      <c r="RN208" s="506" t="s">
        <v>34</v>
      </c>
      <c r="RO208" s="506" t="s">
        <v>34</v>
      </c>
      <c r="RP208" s="506" t="s">
        <v>34</v>
      </c>
      <c r="RQ208" s="506" t="s">
        <v>34</v>
      </c>
      <c r="RR208" s="506" t="s">
        <v>34</v>
      </c>
      <c r="RS208" s="506" t="s">
        <v>34</v>
      </c>
      <c r="RT208" s="506" t="s">
        <v>34</v>
      </c>
      <c r="RU208" s="506" t="s">
        <v>34</v>
      </c>
      <c r="RV208" s="506" t="s">
        <v>34</v>
      </c>
      <c r="RW208" s="506" t="s">
        <v>34</v>
      </c>
      <c r="RX208" s="506" t="s">
        <v>34</v>
      </c>
      <c r="RY208" s="506" t="s">
        <v>34</v>
      </c>
      <c r="RZ208" s="506" t="s">
        <v>34</v>
      </c>
      <c r="SA208" s="506" t="s">
        <v>34</v>
      </c>
      <c r="SB208" s="506" t="s">
        <v>34</v>
      </c>
      <c r="SC208" s="506" t="s">
        <v>34</v>
      </c>
      <c r="SD208" s="506" t="s">
        <v>34</v>
      </c>
      <c r="SE208" s="506" t="s">
        <v>34</v>
      </c>
      <c r="SF208" s="506" t="s">
        <v>34</v>
      </c>
      <c r="SG208" s="506" t="s">
        <v>34</v>
      </c>
      <c r="SH208" s="506" t="s">
        <v>34</v>
      </c>
      <c r="SI208" s="506" t="s">
        <v>34</v>
      </c>
      <c r="SJ208" s="506" t="s">
        <v>34</v>
      </c>
      <c r="SK208" s="506" t="s">
        <v>34</v>
      </c>
      <c r="SL208" s="506" t="s">
        <v>34</v>
      </c>
      <c r="SM208" s="506" t="s">
        <v>34</v>
      </c>
      <c r="SN208" s="506" t="s">
        <v>34</v>
      </c>
      <c r="SO208" s="506" t="s">
        <v>34</v>
      </c>
      <c r="SP208" s="506" t="s">
        <v>34</v>
      </c>
      <c r="SQ208" s="506" t="s">
        <v>34</v>
      </c>
      <c r="SR208" s="506" t="s">
        <v>34</v>
      </c>
      <c r="SS208" s="506" t="s">
        <v>34</v>
      </c>
      <c r="ST208" s="506" t="s">
        <v>34</v>
      </c>
      <c r="SU208" s="506" t="s">
        <v>34</v>
      </c>
      <c r="SV208" s="506" t="s">
        <v>34</v>
      </c>
      <c r="SW208" s="506" t="s">
        <v>34</v>
      </c>
      <c r="SX208" s="506" t="s">
        <v>34</v>
      </c>
      <c r="SY208" s="506" t="s">
        <v>34</v>
      </c>
      <c r="SZ208" s="506" t="s">
        <v>34</v>
      </c>
      <c r="TA208" s="506" t="s">
        <v>34</v>
      </c>
      <c r="TB208" s="506" t="s">
        <v>34</v>
      </c>
      <c r="TC208" s="506" t="s">
        <v>34</v>
      </c>
      <c r="TD208" s="506" t="s">
        <v>34</v>
      </c>
      <c r="TE208" s="506" t="s">
        <v>34</v>
      </c>
      <c r="TF208" s="506" t="s">
        <v>34</v>
      </c>
      <c r="TG208" s="506" t="s">
        <v>34</v>
      </c>
      <c r="TH208" s="506" t="s">
        <v>34</v>
      </c>
      <c r="TI208" s="506" t="s">
        <v>34</v>
      </c>
      <c r="TJ208" s="506" t="s">
        <v>34</v>
      </c>
      <c r="TK208" s="506" t="s">
        <v>34</v>
      </c>
      <c r="TL208" s="506" t="s">
        <v>34</v>
      </c>
      <c r="TM208" s="506" t="s">
        <v>34</v>
      </c>
      <c r="TN208" s="506" t="s">
        <v>34</v>
      </c>
      <c r="TO208" s="506" t="s">
        <v>34</v>
      </c>
      <c r="TP208" s="506" t="s">
        <v>34</v>
      </c>
      <c r="TQ208" s="506" t="s">
        <v>34</v>
      </c>
      <c r="TR208" s="506" t="s">
        <v>34</v>
      </c>
      <c r="TS208" s="506" t="s">
        <v>34</v>
      </c>
      <c r="TT208" s="506" t="s">
        <v>34</v>
      </c>
      <c r="TU208" s="506" t="s">
        <v>34</v>
      </c>
      <c r="TV208" s="506" t="s">
        <v>34</v>
      </c>
      <c r="TW208" s="506" t="s">
        <v>34</v>
      </c>
      <c r="TX208" s="506" t="s">
        <v>34</v>
      </c>
      <c r="TY208" s="506" t="s">
        <v>34</v>
      </c>
      <c r="TZ208" s="506" t="s">
        <v>34</v>
      </c>
      <c r="UA208" s="506" t="s">
        <v>34</v>
      </c>
      <c r="UB208" s="506" t="s">
        <v>34</v>
      </c>
      <c r="UC208" s="506" t="s">
        <v>34</v>
      </c>
      <c r="UD208" s="506" t="s">
        <v>34</v>
      </c>
      <c r="UE208" s="506" t="s">
        <v>34</v>
      </c>
      <c r="UF208" s="506" t="s">
        <v>34</v>
      </c>
      <c r="UG208" s="506" t="s">
        <v>34</v>
      </c>
      <c r="UH208" s="506" t="s">
        <v>34</v>
      </c>
      <c r="UI208" s="506" t="s">
        <v>34</v>
      </c>
      <c r="UJ208" s="506" t="s">
        <v>34</v>
      </c>
      <c r="UK208" s="506" t="s">
        <v>34</v>
      </c>
      <c r="UL208" s="506" t="s">
        <v>34</v>
      </c>
      <c r="UM208" s="506" t="s">
        <v>34</v>
      </c>
      <c r="UN208" s="506" t="s">
        <v>34</v>
      </c>
      <c r="UO208" s="506" t="s">
        <v>34</v>
      </c>
      <c r="UP208" s="506" t="s">
        <v>34</v>
      </c>
      <c r="UQ208" s="506" t="s">
        <v>34</v>
      </c>
      <c r="UR208" s="506" t="s">
        <v>34</v>
      </c>
      <c r="US208" s="506" t="s">
        <v>34</v>
      </c>
      <c r="UT208" s="506" t="s">
        <v>34</v>
      </c>
      <c r="UU208" s="506" t="s">
        <v>34</v>
      </c>
      <c r="UV208" s="506" t="s">
        <v>34</v>
      </c>
      <c r="UW208" s="506" t="s">
        <v>34</v>
      </c>
      <c r="UX208" s="506" t="s">
        <v>34</v>
      </c>
      <c r="UY208" s="506" t="s">
        <v>34</v>
      </c>
      <c r="UZ208" s="506" t="s">
        <v>34</v>
      </c>
      <c r="VA208" s="506" t="s">
        <v>34</v>
      </c>
      <c r="VB208" s="506" t="s">
        <v>34</v>
      </c>
      <c r="VC208" s="506" t="s">
        <v>34</v>
      </c>
      <c r="VD208" s="506" t="s">
        <v>34</v>
      </c>
      <c r="VE208" s="506" t="s">
        <v>34</v>
      </c>
      <c r="VF208" s="506" t="s">
        <v>34</v>
      </c>
      <c r="VG208" s="506" t="s">
        <v>34</v>
      </c>
      <c r="VH208" s="506" t="s">
        <v>34</v>
      </c>
      <c r="VI208" s="506" t="s">
        <v>34</v>
      </c>
      <c r="VJ208" s="506" t="s">
        <v>34</v>
      </c>
      <c r="VK208" s="506" t="s">
        <v>34</v>
      </c>
      <c r="VL208" s="506" t="s">
        <v>34</v>
      </c>
      <c r="VM208" s="506" t="s">
        <v>34</v>
      </c>
      <c r="VN208" s="506" t="s">
        <v>34</v>
      </c>
      <c r="VO208" s="506" t="s">
        <v>34</v>
      </c>
      <c r="VP208" s="506" t="s">
        <v>34</v>
      </c>
      <c r="VQ208" s="506" t="s">
        <v>34</v>
      </c>
      <c r="VR208" s="506" t="s">
        <v>34</v>
      </c>
      <c r="VS208" s="506" t="s">
        <v>34</v>
      </c>
      <c r="VT208" s="506" t="s">
        <v>34</v>
      </c>
      <c r="VU208" s="506" t="s">
        <v>34</v>
      </c>
      <c r="VV208" s="506" t="s">
        <v>34</v>
      </c>
      <c r="VW208" s="506" t="s">
        <v>34</v>
      </c>
      <c r="VX208" s="506" t="s">
        <v>34</v>
      </c>
      <c r="VY208" s="506" t="s">
        <v>34</v>
      </c>
      <c r="VZ208" s="506" t="s">
        <v>34</v>
      </c>
      <c r="WA208" s="506" t="s">
        <v>34</v>
      </c>
      <c r="WB208" s="506" t="s">
        <v>34</v>
      </c>
      <c r="WC208" s="506" t="s">
        <v>34</v>
      </c>
      <c r="WD208" s="506" t="s">
        <v>34</v>
      </c>
      <c r="WE208" s="506" t="s">
        <v>34</v>
      </c>
      <c r="WF208" s="506" t="s">
        <v>34</v>
      </c>
      <c r="WG208" s="506" t="s">
        <v>34</v>
      </c>
      <c r="WH208" s="506" t="s">
        <v>34</v>
      </c>
      <c r="WI208" s="506" t="s">
        <v>34</v>
      </c>
      <c r="WJ208" s="506" t="s">
        <v>34</v>
      </c>
      <c r="WK208" s="506" t="s">
        <v>34</v>
      </c>
      <c r="WL208" s="506" t="s">
        <v>34</v>
      </c>
      <c r="WM208" s="506" t="s">
        <v>34</v>
      </c>
      <c r="WN208" s="506" t="s">
        <v>34</v>
      </c>
      <c r="WO208" s="506" t="s">
        <v>34</v>
      </c>
      <c r="WP208" s="506" t="s">
        <v>34</v>
      </c>
      <c r="WQ208" s="506" t="s">
        <v>34</v>
      </c>
      <c r="WR208" s="506" t="s">
        <v>34</v>
      </c>
      <c r="WS208" s="506" t="s">
        <v>34</v>
      </c>
      <c r="WT208" s="506" t="s">
        <v>34</v>
      </c>
      <c r="WU208" s="506" t="s">
        <v>34</v>
      </c>
      <c r="WV208" s="506" t="s">
        <v>34</v>
      </c>
      <c r="WW208" s="506" t="s">
        <v>34</v>
      </c>
      <c r="WX208" s="506" t="s">
        <v>34</v>
      </c>
      <c r="WY208" s="506" t="s">
        <v>34</v>
      </c>
      <c r="WZ208" s="506" t="s">
        <v>34</v>
      </c>
      <c r="XA208" s="506" t="s">
        <v>34</v>
      </c>
      <c r="XB208" s="506" t="s">
        <v>34</v>
      </c>
      <c r="XC208" s="506" t="s">
        <v>34</v>
      </c>
      <c r="XD208" s="506" t="s">
        <v>34</v>
      </c>
      <c r="XE208" s="506" t="s">
        <v>34</v>
      </c>
      <c r="XF208" s="506" t="s">
        <v>34</v>
      </c>
      <c r="XG208" s="506" t="s">
        <v>34</v>
      </c>
      <c r="XH208" s="506" t="s">
        <v>34</v>
      </c>
      <c r="XI208" s="506" t="s">
        <v>34</v>
      </c>
      <c r="XJ208" s="506" t="s">
        <v>34</v>
      </c>
      <c r="XK208" s="506" t="s">
        <v>34</v>
      </c>
      <c r="XL208" s="506" t="s">
        <v>34</v>
      </c>
      <c r="XM208" s="506" t="s">
        <v>34</v>
      </c>
      <c r="XN208" s="506" t="s">
        <v>34</v>
      </c>
      <c r="XO208" s="506" t="s">
        <v>34</v>
      </c>
      <c r="XP208" s="506" t="s">
        <v>34</v>
      </c>
      <c r="XQ208" s="506" t="s">
        <v>34</v>
      </c>
      <c r="XR208" s="506" t="s">
        <v>34</v>
      </c>
      <c r="XS208" s="506" t="s">
        <v>34</v>
      </c>
      <c r="XT208" s="506" t="s">
        <v>34</v>
      </c>
      <c r="XU208" s="506" t="s">
        <v>34</v>
      </c>
      <c r="XV208" s="506" t="s">
        <v>34</v>
      </c>
      <c r="XW208" s="506" t="s">
        <v>34</v>
      </c>
      <c r="XX208" s="506" t="s">
        <v>34</v>
      </c>
      <c r="XY208" s="506" t="s">
        <v>34</v>
      </c>
      <c r="XZ208" s="506" t="s">
        <v>34</v>
      </c>
      <c r="YA208" s="506" t="s">
        <v>34</v>
      </c>
      <c r="YB208" s="506" t="s">
        <v>34</v>
      </c>
      <c r="YC208" s="506" t="s">
        <v>34</v>
      </c>
      <c r="YD208" s="506" t="s">
        <v>34</v>
      </c>
      <c r="YE208" s="506" t="s">
        <v>34</v>
      </c>
      <c r="YF208" s="506" t="s">
        <v>34</v>
      </c>
      <c r="YG208" s="506" t="s">
        <v>34</v>
      </c>
      <c r="YH208" s="506" t="s">
        <v>34</v>
      </c>
      <c r="YI208" s="506" t="s">
        <v>34</v>
      </c>
      <c r="YJ208" s="506" t="s">
        <v>34</v>
      </c>
      <c r="YK208" s="506" t="s">
        <v>34</v>
      </c>
      <c r="YL208" s="506" t="s">
        <v>34</v>
      </c>
      <c r="YM208" s="506" t="s">
        <v>34</v>
      </c>
      <c r="YN208" s="506" t="s">
        <v>34</v>
      </c>
      <c r="YO208" s="506" t="s">
        <v>34</v>
      </c>
      <c r="YP208" s="506" t="s">
        <v>34</v>
      </c>
      <c r="YQ208" s="506" t="s">
        <v>34</v>
      </c>
      <c r="YR208" s="506" t="s">
        <v>34</v>
      </c>
      <c r="YS208" s="506" t="s">
        <v>34</v>
      </c>
      <c r="YT208" s="506" t="s">
        <v>34</v>
      </c>
      <c r="YU208" s="506" t="s">
        <v>34</v>
      </c>
      <c r="YV208" s="506" t="s">
        <v>34</v>
      </c>
      <c r="YW208" s="506" t="s">
        <v>34</v>
      </c>
      <c r="YX208" s="506" t="s">
        <v>34</v>
      </c>
      <c r="YY208" s="506" t="s">
        <v>34</v>
      </c>
      <c r="YZ208" s="506" t="s">
        <v>34</v>
      </c>
      <c r="ZA208" s="506" t="s">
        <v>34</v>
      </c>
      <c r="ZB208" s="506" t="s">
        <v>34</v>
      </c>
      <c r="ZC208" s="506" t="s">
        <v>34</v>
      </c>
      <c r="ZD208" s="506" t="s">
        <v>34</v>
      </c>
      <c r="ZE208" s="506" t="s">
        <v>34</v>
      </c>
      <c r="ZF208" s="506" t="s">
        <v>34</v>
      </c>
      <c r="ZG208" s="506" t="s">
        <v>34</v>
      </c>
      <c r="ZH208" s="506" t="s">
        <v>34</v>
      </c>
      <c r="ZI208" s="506" t="s">
        <v>34</v>
      </c>
      <c r="ZJ208" s="506" t="s">
        <v>34</v>
      </c>
      <c r="ZK208" s="506" t="s">
        <v>34</v>
      </c>
      <c r="ZL208" s="506" t="s">
        <v>34</v>
      </c>
      <c r="ZM208" s="506" t="s">
        <v>34</v>
      </c>
      <c r="ZN208" s="506" t="s">
        <v>34</v>
      </c>
      <c r="ZO208" s="506" t="s">
        <v>34</v>
      </c>
      <c r="ZP208" s="506" t="s">
        <v>34</v>
      </c>
      <c r="ZQ208" s="506" t="s">
        <v>34</v>
      </c>
      <c r="ZR208" s="506" t="s">
        <v>34</v>
      </c>
      <c r="ZS208" s="506" t="s">
        <v>34</v>
      </c>
      <c r="ZT208" s="506" t="s">
        <v>34</v>
      </c>
      <c r="ZU208" s="506" t="s">
        <v>34</v>
      </c>
      <c r="ZV208" s="506" t="s">
        <v>34</v>
      </c>
      <c r="ZW208" s="506" t="s">
        <v>34</v>
      </c>
      <c r="ZX208" s="506" t="s">
        <v>34</v>
      </c>
      <c r="ZY208" s="506" t="s">
        <v>34</v>
      </c>
      <c r="ZZ208" s="506" t="s">
        <v>34</v>
      </c>
      <c r="AAA208" s="506" t="s">
        <v>34</v>
      </c>
      <c r="AAB208" s="506" t="s">
        <v>34</v>
      </c>
      <c r="AAC208" s="506" t="s">
        <v>34</v>
      </c>
      <c r="AAD208" s="506" t="s">
        <v>34</v>
      </c>
      <c r="AAE208" s="506" t="s">
        <v>34</v>
      </c>
      <c r="AAF208" s="506" t="s">
        <v>34</v>
      </c>
      <c r="AAG208" s="506" t="s">
        <v>34</v>
      </c>
      <c r="AAH208" s="506" t="s">
        <v>34</v>
      </c>
      <c r="AAI208" s="506" t="s">
        <v>34</v>
      </c>
      <c r="AAJ208" s="506" t="s">
        <v>34</v>
      </c>
      <c r="AAK208" s="506" t="s">
        <v>34</v>
      </c>
      <c r="AAL208" s="506" t="s">
        <v>34</v>
      </c>
      <c r="AAM208" s="506" t="s">
        <v>34</v>
      </c>
      <c r="AAN208" s="506" t="s">
        <v>34</v>
      </c>
      <c r="AAO208" s="506" t="s">
        <v>34</v>
      </c>
      <c r="AAP208" s="506" t="s">
        <v>34</v>
      </c>
      <c r="AAQ208" s="506" t="s">
        <v>34</v>
      </c>
      <c r="AAR208" s="506" t="s">
        <v>34</v>
      </c>
      <c r="AAS208" s="506" t="s">
        <v>34</v>
      </c>
      <c r="AAT208" s="506" t="s">
        <v>34</v>
      </c>
      <c r="AAU208" s="506" t="s">
        <v>34</v>
      </c>
      <c r="AAV208" s="506" t="s">
        <v>34</v>
      </c>
      <c r="AAW208" s="506" t="s">
        <v>34</v>
      </c>
      <c r="AAX208" s="506" t="s">
        <v>34</v>
      </c>
      <c r="AAY208" s="506" t="s">
        <v>34</v>
      </c>
      <c r="AAZ208" s="506" t="s">
        <v>34</v>
      </c>
      <c r="ABA208" s="506" t="s">
        <v>34</v>
      </c>
      <c r="ABB208" s="506" t="s">
        <v>34</v>
      </c>
      <c r="ABC208" s="506" t="s">
        <v>34</v>
      </c>
      <c r="ABD208" s="506" t="s">
        <v>34</v>
      </c>
      <c r="ABE208" s="506" t="s">
        <v>34</v>
      </c>
      <c r="ABF208" s="506" t="s">
        <v>34</v>
      </c>
      <c r="ABG208" s="506" t="s">
        <v>34</v>
      </c>
      <c r="ABH208" s="506" t="s">
        <v>34</v>
      </c>
      <c r="ABI208" s="506" t="s">
        <v>34</v>
      </c>
      <c r="ABJ208" s="506" t="s">
        <v>34</v>
      </c>
      <c r="ABK208" s="506" t="s">
        <v>34</v>
      </c>
      <c r="ABL208" s="506" t="s">
        <v>34</v>
      </c>
      <c r="ABM208" s="506" t="s">
        <v>34</v>
      </c>
      <c r="ABN208" s="506" t="s">
        <v>34</v>
      </c>
      <c r="ABO208" s="506" t="s">
        <v>34</v>
      </c>
      <c r="ABP208" s="506" t="s">
        <v>34</v>
      </c>
      <c r="ABQ208" s="506" t="s">
        <v>34</v>
      </c>
      <c r="ABR208" s="506" t="s">
        <v>34</v>
      </c>
      <c r="ABS208" s="506" t="s">
        <v>34</v>
      </c>
      <c r="ABT208" s="506" t="s">
        <v>34</v>
      </c>
      <c r="ABU208" s="506" t="s">
        <v>34</v>
      </c>
      <c r="ABV208" s="506" t="s">
        <v>34</v>
      </c>
      <c r="ABW208" s="506" t="s">
        <v>34</v>
      </c>
      <c r="ABX208" s="506" t="s">
        <v>34</v>
      </c>
      <c r="ABY208" s="506" t="s">
        <v>34</v>
      </c>
      <c r="ABZ208" s="506" t="s">
        <v>34</v>
      </c>
      <c r="ACA208" s="506" t="s">
        <v>34</v>
      </c>
      <c r="ACB208" s="506" t="s">
        <v>34</v>
      </c>
      <c r="ACC208" s="506" t="s">
        <v>34</v>
      </c>
      <c r="ACD208" s="506" t="s">
        <v>34</v>
      </c>
      <c r="ACE208" s="506" t="s">
        <v>34</v>
      </c>
      <c r="ACF208" s="506" t="s">
        <v>34</v>
      </c>
      <c r="ACG208" s="506" t="s">
        <v>34</v>
      </c>
      <c r="ACH208" s="506" t="s">
        <v>34</v>
      </c>
      <c r="ACI208" s="506" t="s">
        <v>34</v>
      </c>
      <c r="ACJ208" s="506" t="s">
        <v>34</v>
      </c>
      <c r="ACK208" s="506" t="s">
        <v>34</v>
      </c>
      <c r="ACL208" s="506" t="s">
        <v>34</v>
      </c>
      <c r="ACM208" s="506" t="s">
        <v>34</v>
      </c>
      <c r="ACN208" s="506" t="s">
        <v>34</v>
      </c>
      <c r="ACO208" s="506" t="s">
        <v>34</v>
      </c>
      <c r="ACP208" s="506" t="s">
        <v>34</v>
      </c>
      <c r="ACQ208" s="506" t="s">
        <v>34</v>
      </c>
      <c r="ACR208" s="506" t="s">
        <v>34</v>
      </c>
      <c r="ACS208" s="506" t="s">
        <v>34</v>
      </c>
      <c r="ACT208" s="506" t="s">
        <v>34</v>
      </c>
      <c r="ACU208" s="506" t="s">
        <v>34</v>
      </c>
      <c r="ACV208" s="506" t="s">
        <v>34</v>
      </c>
      <c r="ACW208" s="506" t="s">
        <v>34</v>
      </c>
      <c r="ACX208" s="506" t="s">
        <v>34</v>
      </c>
      <c r="ACY208" s="506" t="s">
        <v>34</v>
      </c>
      <c r="ACZ208" s="506" t="s">
        <v>34</v>
      </c>
      <c r="ADA208" s="506" t="s">
        <v>34</v>
      </c>
      <c r="ADB208" s="506" t="s">
        <v>34</v>
      </c>
      <c r="ADC208" s="506" t="s">
        <v>34</v>
      </c>
      <c r="ADD208" s="506" t="s">
        <v>34</v>
      </c>
      <c r="ADE208" s="506" t="s">
        <v>34</v>
      </c>
      <c r="ADF208" s="506" t="s">
        <v>34</v>
      </c>
      <c r="ADG208" s="506" t="s">
        <v>34</v>
      </c>
      <c r="ADH208" s="506" t="s">
        <v>34</v>
      </c>
      <c r="ADI208" s="506" t="s">
        <v>34</v>
      </c>
      <c r="ADJ208" s="506" t="s">
        <v>34</v>
      </c>
      <c r="ADK208" s="506" t="s">
        <v>34</v>
      </c>
      <c r="ADL208" s="506" t="s">
        <v>34</v>
      </c>
      <c r="ADM208" s="506" t="s">
        <v>34</v>
      </c>
      <c r="ADN208" s="506" t="s">
        <v>34</v>
      </c>
      <c r="ADO208" s="506" t="s">
        <v>34</v>
      </c>
      <c r="ADP208" s="506" t="s">
        <v>34</v>
      </c>
      <c r="ADQ208" s="506" t="s">
        <v>34</v>
      </c>
      <c r="ADR208" s="506" t="s">
        <v>34</v>
      </c>
      <c r="ADS208" s="506" t="s">
        <v>34</v>
      </c>
      <c r="ADT208" s="506" t="s">
        <v>34</v>
      </c>
      <c r="ADU208" s="506" t="s">
        <v>34</v>
      </c>
      <c r="ADV208" s="506" t="s">
        <v>34</v>
      </c>
      <c r="ADW208" s="506" t="s">
        <v>34</v>
      </c>
      <c r="ADX208" s="506" t="s">
        <v>34</v>
      </c>
      <c r="ADY208" s="506" t="s">
        <v>34</v>
      </c>
      <c r="ADZ208" s="506" t="s">
        <v>34</v>
      </c>
      <c r="AEA208" s="506" t="s">
        <v>34</v>
      </c>
      <c r="AEB208" s="506" t="s">
        <v>34</v>
      </c>
      <c r="AEC208" s="506" t="s">
        <v>34</v>
      </c>
      <c r="AED208" s="506" t="s">
        <v>34</v>
      </c>
      <c r="AEE208" s="506" t="s">
        <v>34</v>
      </c>
      <c r="AEF208" s="506" t="s">
        <v>34</v>
      </c>
      <c r="AEG208" s="506" t="s">
        <v>34</v>
      </c>
      <c r="AEH208" s="506" t="s">
        <v>34</v>
      </c>
      <c r="AEI208" s="506" t="s">
        <v>34</v>
      </c>
      <c r="AEJ208" s="506" t="s">
        <v>34</v>
      </c>
      <c r="AEK208" s="506" t="s">
        <v>34</v>
      </c>
      <c r="AEL208" s="506" t="s">
        <v>34</v>
      </c>
      <c r="AEM208" s="506" t="s">
        <v>34</v>
      </c>
      <c r="AEN208" s="506" t="s">
        <v>34</v>
      </c>
      <c r="AEO208" s="506" t="s">
        <v>34</v>
      </c>
      <c r="AEP208" s="506" t="s">
        <v>34</v>
      </c>
      <c r="AEQ208" s="506" t="s">
        <v>34</v>
      </c>
      <c r="AER208" s="506" t="s">
        <v>34</v>
      </c>
      <c r="AES208" s="506" t="s">
        <v>34</v>
      </c>
      <c r="AET208" s="506" t="s">
        <v>34</v>
      </c>
      <c r="AEU208" s="506" t="s">
        <v>34</v>
      </c>
      <c r="AEV208" s="506" t="s">
        <v>34</v>
      </c>
      <c r="AEW208" s="506" t="s">
        <v>34</v>
      </c>
      <c r="AEX208" s="506" t="s">
        <v>34</v>
      </c>
      <c r="AEY208" s="506" t="s">
        <v>34</v>
      </c>
      <c r="AEZ208" s="506" t="s">
        <v>34</v>
      </c>
      <c r="AFA208" s="506" t="s">
        <v>34</v>
      </c>
      <c r="AFB208" s="506" t="s">
        <v>34</v>
      </c>
      <c r="AFC208" s="506" t="s">
        <v>34</v>
      </c>
      <c r="AFD208" s="506" t="s">
        <v>34</v>
      </c>
      <c r="AFE208" s="506" t="s">
        <v>34</v>
      </c>
      <c r="AFF208" s="506" t="s">
        <v>34</v>
      </c>
      <c r="AFG208" s="506" t="s">
        <v>34</v>
      </c>
      <c r="AFH208" s="506" t="s">
        <v>34</v>
      </c>
      <c r="AFI208" s="506" t="s">
        <v>34</v>
      </c>
      <c r="AFJ208" s="506" t="s">
        <v>34</v>
      </c>
      <c r="AFK208" s="506" t="s">
        <v>34</v>
      </c>
      <c r="AFL208" s="506" t="s">
        <v>34</v>
      </c>
      <c r="AFM208" s="506" t="s">
        <v>34</v>
      </c>
      <c r="AFN208" s="506" t="s">
        <v>34</v>
      </c>
      <c r="AFO208" s="506" t="s">
        <v>34</v>
      </c>
      <c r="AFP208" s="506" t="s">
        <v>34</v>
      </c>
      <c r="AFQ208" s="506" t="s">
        <v>34</v>
      </c>
      <c r="AFR208" s="506" t="s">
        <v>34</v>
      </c>
      <c r="AFS208" s="506" t="s">
        <v>34</v>
      </c>
      <c r="AFT208" s="506" t="s">
        <v>34</v>
      </c>
      <c r="AFU208" s="506" t="s">
        <v>34</v>
      </c>
      <c r="AFV208" s="506" t="s">
        <v>34</v>
      </c>
      <c r="AFW208" s="506" t="s">
        <v>34</v>
      </c>
      <c r="AFX208" s="506" t="s">
        <v>34</v>
      </c>
      <c r="AFY208" s="506" t="s">
        <v>34</v>
      </c>
      <c r="AFZ208" s="506" t="s">
        <v>34</v>
      </c>
      <c r="AGA208" s="506" t="s">
        <v>34</v>
      </c>
      <c r="AGB208" s="506" t="s">
        <v>34</v>
      </c>
      <c r="AGC208" s="506" t="s">
        <v>34</v>
      </c>
      <c r="AGD208" s="506" t="s">
        <v>34</v>
      </c>
      <c r="AGE208" s="506" t="s">
        <v>34</v>
      </c>
      <c r="AGF208" s="506" t="s">
        <v>34</v>
      </c>
      <c r="AGG208" s="506" t="s">
        <v>34</v>
      </c>
      <c r="AGH208" s="506" t="s">
        <v>34</v>
      </c>
      <c r="AGI208" s="506" t="s">
        <v>34</v>
      </c>
      <c r="AGJ208" s="506" t="s">
        <v>34</v>
      </c>
      <c r="AGK208" s="506" t="s">
        <v>34</v>
      </c>
      <c r="AGL208" s="506" t="s">
        <v>34</v>
      </c>
      <c r="AGM208" s="506" t="s">
        <v>34</v>
      </c>
      <c r="AGN208" s="506" t="s">
        <v>34</v>
      </c>
      <c r="AGO208" s="506" t="s">
        <v>34</v>
      </c>
      <c r="AGP208" s="506" t="s">
        <v>34</v>
      </c>
      <c r="AGQ208" s="506" t="s">
        <v>34</v>
      </c>
      <c r="AGR208" s="506" t="s">
        <v>34</v>
      </c>
      <c r="AGS208" s="506" t="s">
        <v>34</v>
      </c>
      <c r="AGT208" s="506" t="s">
        <v>34</v>
      </c>
      <c r="AGU208" s="506" t="s">
        <v>34</v>
      </c>
      <c r="AGV208" s="506" t="s">
        <v>34</v>
      </c>
      <c r="AGW208" s="506" t="s">
        <v>34</v>
      </c>
      <c r="AGX208" s="506" t="s">
        <v>34</v>
      </c>
      <c r="AGY208" s="506" t="s">
        <v>34</v>
      </c>
      <c r="AGZ208" s="506" t="s">
        <v>34</v>
      </c>
      <c r="AHA208" s="506" t="s">
        <v>34</v>
      </c>
      <c r="AHB208" s="506" t="s">
        <v>34</v>
      </c>
      <c r="AHC208" s="506" t="s">
        <v>34</v>
      </c>
      <c r="AHD208" s="506" t="s">
        <v>34</v>
      </c>
      <c r="AHE208" s="506" t="s">
        <v>34</v>
      </c>
      <c r="AHF208" s="506" t="s">
        <v>34</v>
      </c>
      <c r="AHG208" s="506" t="s">
        <v>34</v>
      </c>
      <c r="AHH208" s="506" t="s">
        <v>34</v>
      </c>
      <c r="AHI208" s="506" t="s">
        <v>34</v>
      </c>
      <c r="AHJ208" s="506" t="s">
        <v>34</v>
      </c>
      <c r="AHK208" s="506" t="s">
        <v>34</v>
      </c>
      <c r="AHL208" s="506" t="s">
        <v>34</v>
      </c>
      <c r="AHM208" s="506" t="s">
        <v>34</v>
      </c>
      <c r="AHN208" s="506" t="s">
        <v>34</v>
      </c>
      <c r="AHO208" s="506" t="s">
        <v>34</v>
      </c>
      <c r="AHP208" s="506" t="s">
        <v>34</v>
      </c>
      <c r="AHQ208" s="506" t="s">
        <v>34</v>
      </c>
      <c r="AHR208" s="506" t="s">
        <v>34</v>
      </c>
      <c r="AHS208" s="506" t="s">
        <v>34</v>
      </c>
      <c r="AHT208" s="506" t="s">
        <v>34</v>
      </c>
      <c r="AHU208" s="506" t="s">
        <v>34</v>
      </c>
      <c r="AHV208" s="506" t="s">
        <v>34</v>
      </c>
      <c r="AHW208" s="506" t="s">
        <v>34</v>
      </c>
      <c r="AHX208" s="506" t="s">
        <v>34</v>
      </c>
      <c r="AHY208" s="506" t="s">
        <v>34</v>
      </c>
      <c r="AHZ208" s="506" t="s">
        <v>34</v>
      </c>
      <c r="AIA208" s="506" t="s">
        <v>34</v>
      </c>
      <c r="AIB208" s="506" t="s">
        <v>34</v>
      </c>
      <c r="AIC208" s="506" t="s">
        <v>34</v>
      </c>
      <c r="AID208" s="506" t="s">
        <v>34</v>
      </c>
      <c r="AIE208" s="506" t="s">
        <v>34</v>
      </c>
      <c r="AIF208" s="506" t="s">
        <v>34</v>
      </c>
      <c r="AIG208" s="506" t="s">
        <v>34</v>
      </c>
      <c r="AIH208" s="506" t="s">
        <v>34</v>
      </c>
      <c r="AII208" s="506" t="s">
        <v>34</v>
      </c>
      <c r="AIJ208" s="506" t="s">
        <v>34</v>
      </c>
      <c r="AIK208" s="506" t="s">
        <v>34</v>
      </c>
      <c r="AIL208" s="506" t="s">
        <v>34</v>
      </c>
      <c r="AIM208" s="506" t="s">
        <v>34</v>
      </c>
      <c r="AIN208" s="506" t="s">
        <v>34</v>
      </c>
      <c r="AIO208" s="506" t="s">
        <v>34</v>
      </c>
      <c r="AIP208" s="506" t="s">
        <v>34</v>
      </c>
      <c r="AIQ208" s="506" t="s">
        <v>34</v>
      </c>
      <c r="AIR208" s="506" t="s">
        <v>34</v>
      </c>
      <c r="AIS208" s="506" t="s">
        <v>34</v>
      </c>
      <c r="AIT208" s="506" t="s">
        <v>34</v>
      </c>
      <c r="AIU208" s="506" t="s">
        <v>34</v>
      </c>
      <c r="AIV208" s="506" t="s">
        <v>34</v>
      </c>
      <c r="AIW208" s="506" t="s">
        <v>34</v>
      </c>
      <c r="AIX208" s="506" t="s">
        <v>34</v>
      </c>
      <c r="AIY208" s="506" t="s">
        <v>34</v>
      </c>
      <c r="AIZ208" s="506" t="s">
        <v>34</v>
      </c>
      <c r="AJA208" s="506" t="s">
        <v>34</v>
      </c>
      <c r="AJB208" s="506" t="s">
        <v>34</v>
      </c>
      <c r="AJC208" s="506" t="s">
        <v>34</v>
      </c>
      <c r="AJD208" s="506" t="s">
        <v>34</v>
      </c>
      <c r="AJE208" s="506" t="s">
        <v>34</v>
      </c>
      <c r="AJF208" s="506" t="s">
        <v>34</v>
      </c>
      <c r="AJG208" s="506" t="s">
        <v>34</v>
      </c>
      <c r="AJH208" s="506" t="s">
        <v>34</v>
      </c>
      <c r="AJI208" s="506" t="s">
        <v>34</v>
      </c>
      <c r="AJJ208" s="506" t="s">
        <v>34</v>
      </c>
      <c r="AJK208" s="506" t="s">
        <v>34</v>
      </c>
      <c r="AJL208" s="506" t="s">
        <v>34</v>
      </c>
      <c r="AJM208" s="506" t="s">
        <v>34</v>
      </c>
      <c r="AJN208" s="506" t="s">
        <v>34</v>
      </c>
      <c r="AJO208" s="506" t="s">
        <v>34</v>
      </c>
      <c r="AJP208" s="506" t="s">
        <v>34</v>
      </c>
      <c r="AJQ208" s="506" t="s">
        <v>34</v>
      </c>
      <c r="AJR208" s="506" t="s">
        <v>34</v>
      </c>
      <c r="AJS208" s="506" t="s">
        <v>34</v>
      </c>
      <c r="AJT208" s="506" t="s">
        <v>34</v>
      </c>
      <c r="AJU208" s="506" t="s">
        <v>34</v>
      </c>
      <c r="AJV208" s="506" t="s">
        <v>34</v>
      </c>
      <c r="AJW208" s="506" t="s">
        <v>34</v>
      </c>
      <c r="AJX208" s="506" t="s">
        <v>34</v>
      </c>
      <c r="AJY208" s="506" t="s">
        <v>34</v>
      </c>
      <c r="AJZ208" s="506" t="s">
        <v>34</v>
      </c>
      <c r="AKA208" s="506" t="s">
        <v>34</v>
      </c>
      <c r="AKB208" s="506" t="s">
        <v>34</v>
      </c>
      <c r="AKC208" s="506" t="s">
        <v>34</v>
      </c>
      <c r="AKD208" s="506" t="s">
        <v>34</v>
      </c>
      <c r="AKE208" s="506" t="s">
        <v>34</v>
      </c>
      <c r="AKF208" s="506" t="s">
        <v>34</v>
      </c>
      <c r="AKG208" s="506" t="s">
        <v>34</v>
      </c>
      <c r="AKH208" s="506" t="s">
        <v>34</v>
      </c>
      <c r="AKI208" s="506" t="s">
        <v>34</v>
      </c>
      <c r="AKJ208" s="506" t="s">
        <v>34</v>
      </c>
      <c r="AKK208" s="506" t="s">
        <v>34</v>
      </c>
      <c r="AKL208" s="506" t="s">
        <v>34</v>
      </c>
      <c r="AKM208" s="506" t="s">
        <v>34</v>
      </c>
      <c r="AKN208" s="506" t="s">
        <v>34</v>
      </c>
      <c r="AKO208" s="506" t="s">
        <v>34</v>
      </c>
      <c r="AKP208" s="506" t="s">
        <v>34</v>
      </c>
      <c r="AKQ208" s="506" t="s">
        <v>34</v>
      </c>
      <c r="AKR208" s="506" t="s">
        <v>34</v>
      </c>
      <c r="AKS208" s="506" t="s">
        <v>34</v>
      </c>
      <c r="AKT208" s="506" t="s">
        <v>34</v>
      </c>
      <c r="AKU208" s="506" t="s">
        <v>34</v>
      </c>
      <c r="AKV208" s="506" t="s">
        <v>34</v>
      </c>
      <c r="AKW208" s="506" t="s">
        <v>34</v>
      </c>
      <c r="AKX208" s="506" t="s">
        <v>34</v>
      </c>
      <c r="AKY208" s="506" t="s">
        <v>34</v>
      </c>
      <c r="AKZ208" s="506" t="s">
        <v>34</v>
      </c>
      <c r="ALA208" s="506" t="s">
        <v>34</v>
      </c>
      <c r="ALB208" s="506" t="s">
        <v>34</v>
      </c>
      <c r="ALC208" s="506" t="s">
        <v>34</v>
      </c>
      <c r="ALD208" s="506" t="s">
        <v>34</v>
      </c>
      <c r="ALE208" s="506" t="s">
        <v>34</v>
      </c>
      <c r="ALF208" s="506" t="s">
        <v>34</v>
      </c>
      <c r="ALG208" s="506" t="s">
        <v>34</v>
      </c>
      <c r="ALH208" s="506" t="s">
        <v>34</v>
      </c>
      <c r="ALI208" s="506" t="s">
        <v>34</v>
      </c>
      <c r="ALJ208" s="506" t="s">
        <v>34</v>
      </c>
      <c r="ALK208" s="506" t="s">
        <v>34</v>
      </c>
      <c r="ALL208" s="506" t="s">
        <v>34</v>
      </c>
      <c r="ALM208" s="506" t="s">
        <v>34</v>
      </c>
      <c r="ALN208" s="506" t="s">
        <v>34</v>
      </c>
      <c r="ALO208" s="506" t="s">
        <v>34</v>
      </c>
      <c r="ALP208" s="506" t="s">
        <v>34</v>
      </c>
      <c r="ALQ208" s="506" t="s">
        <v>34</v>
      </c>
      <c r="ALR208" s="506" t="s">
        <v>34</v>
      </c>
      <c r="ALS208" s="506" t="s">
        <v>34</v>
      </c>
      <c r="ALT208" s="506" t="s">
        <v>34</v>
      </c>
      <c r="ALU208" s="506" t="s">
        <v>34</v>
      </c>
      <c r="ALV208" s="506" t="s">
        <v>34</v>
      </c>
      <c r="ALW208" s="506" t="s">
        <v>34</v>
      </c>
      <c r="ALX208" s="506" t="s">
        <v>34</v>
      </c>
      <c r="ALY208" s="506" t="s">
        <v>34</v>
      </c>
      <c r="ALZ208" s="506" t="s">
        <v>34</v>
      </c>
      <c r="AMA208" s="506" t="s">
        <v>34</v>
      </c>
      <c r="AMB208" s="506" t="s">
        <v>34</v>
      </c>
      <c r="AMC208" s="506" t="s">
        <v>34</v>
      </c>
      <c r="AMD208" s="506" t="s">
        <v>34</v>
      </c>
      <c r="AME208" s="506" t="s">
        <v>34</v>
      </c>
      <c r="AMF208" s="506" t="s">
        <v>34</v>
      </c>
      <c r="AMG208" s="506" t="s">
        <v>34</v>
      </c>
      <c r="AMH208" s="506" t="s">
        <v>34</v>
      </c>
      <c r="AMI208" s="506" t="s">
        <v>34</v>
      </c>
      <c r="AMJ208" s="506" t="s">
        <v>34</v>
      </c>
      <c r="AMK208" s="506" t="s">
        <v>34</v>
      </c>
      <c r="AML208" s="506" t="s">
        <v>34</v>
      </c>
      <c r="AMM208" s="506" t="s">
        <v>34</v>
      </c>
      <c r="AMN208" s="506" t="s">
        <v>34</v>
      </c>
      <c r="AMO208" s="506" t="s">
        <v>34</v>
      </c>
      <c r="AMP208" s="506" t="s">
        <v>34</v>
      </c>
      <c r="AMQ208" s="506" t="s">
        <v>34</v>
      </c>
      <c r="AMR208" s="506" t="s">
        <v>34</v>
      </c>
      <c r="AMS208" s="506" t="s">
        <v>34</v>
      </c>
      <c r="AMT208" s="506" t="s">
        <v>34</v>
      </c>
      <c r="AMU208" s="506" t="s">
        <v>34</v>
      </c>
      <c r="AMV208" s="506" t="s">
        <v>34</v>
      </c>
      <c r="AMW208" s="506" t="s">
        <v>34</v>
      </c>
      <c r="AMX208" s="506" t="s">
        <v>34</v>
      </c>
      <c r="AMY208" s="506" t="s">
        <v>34</v>
      </c>
      <c r="AMZ208" s="506" t="s">
        <v>34</v>
      </c>
      <c r="ANA208" s="506" t="s">
        <v>34</v>
      </c>
      <c r="ANB208" s="506" t="s">
        <v>34</v>
      </c>
      <c r="ANC208" s="506" t="s">
        <v>34</v>
      </c>
      <c r="AND208" s="506" t="s">
        <v>34</v>
      </c>
      <c r="ANE208" s="506" t="s">
        <v>34</v>
      </c>
      <c r="ANF208" s="506" t="s">
        <v>34</v>
      </c>
      <c r="ANG208" s="506" t="s">
        <v>34</v>
      </c>
      <c r="ANH208" s="506" t="s">
        <v>34</v>
      </c>
      <c r="ANI208" s="506" t="s">
        <v>34</v>
      </c>
      <c r="ANJ208" s="506" t="s">
        <v>34</v>
      </c>
      <c r="ANK208" s="506" t="s">
        <v>34</v>
      </c>
      <c r="ANL208" s="506" t="s">
        <v>34</v>
      </c>
      <c r="ANM208" s="506" t="s">
        <v>34</v>
      </c>
      <c r="ANN208" s="506" t="s">
        <v>34</v>
      </c>
      <c r="ANO208" s="506" t="s">
        <v>34</v>
      </c>
      <c r="ANP208" s="506" t="s">
        <v>34</v>
      </c>
      <c r="ANQ208" s="506" t="s">
        <v>34</v>
      </c>
      <c r="ANR208" s="506" t="s">
        <v>34</v>
      </c>
      <c r="ANS208" s="506" t="s">
        <v>34</v>
      </c>
      <c r="ANT208" s="506" t="s">
        <v>34</v>
      </c>
      <c r="ANU208" s="506" t="s">
        <v>34</v>
      </c>
      <c r="ANV208" s="506" t="s">
        <v>34</v>
      </c>
      <c r="ANW208" s="506" t="s">
        <v>34</v>
      </c>
      <c r="ANX208" s="506" t="s">
        <v>34</v>
      </c>
      <c r="ANY208" s="506" t="s">
        <v>34</v>
      </c>
      <c r="ANZ208" s="506" t="s">
        <v>34</v>
      </c>
      <c r="AOA208" s="506" t="s">
        <v>34</v>
      </c>
      <c r="AOB208" s="506" t="s">
        <v>34</v>
      </c>
      <c r="AOC208" s="506" t="s">
        <v>34</v>
      </c>
      <c r="AOD208" s="506" t="s">
        <v>34</v>
      </c>
      <c r="AOE208" s="506" t="s">
        <v>34</v>
      </c>
      <c r="AOF208" s="506" t="s">
        <v>34</v>
      </c>
      <c r="AOG208" s="506" t="s">
        <v>34</v>
      </c>
      <c r="AOH208" s="506" t="s">
        <v>34</v>
      </c>
      <c r="AOI208" s="506" t="s">
        <v>34</v>
      </c>
      <c r="AOJ208" s="506" t="s">
        <v>34</v>
      </c>
      <c r="AOK208" s="506" t="s">
        <v>34</v>
      </c>
      <c r="AOL208" s="506" t="s">
        <v>34</v>
      </c>
      <c r="AOM208" s="506" t="s">
        <v>34</v>
      </c>
      <c r="AON208" s="506" t="s">
        <v>34</v>
      </c>
      <c r="AOO208" s="506" t="s">
        <v>34</v>
      </c>
      <c r="AOP208" s="506" t="s">
        <v>34</v>
      </c>
      <c r="AOQ208" s="506" t="s">
        <v>34</v>
      </c>
      <c r="AOR208" s="506" t="s">
        <v>34</v>
      </c>
      <c r="AOS208" s="506" t="s">
        <v>34</v>
      </c>
      <c r="AOT208" s="506" t="s">
        <v>34</v>
      </c>
      <c r="AOU208" s="506" t="s">
        <v>34</v>
      </c>
      <c r="AOV208" s="506" t="s">
        <v>34</v>
      </c>
      <c r="AOW208" s="506" t="s">
        <v>34</v>
      </c>
      <c r="AOX208" s="506" t="s">
        <v>34</v>
      </c>
      <c r="AOY208" s="506" t="s">
        <v>34</v>
      </c>
      <c r="AOZ208" s="506" t="s">
        <v>34</v>
      </c>
      <c r="APA208" s="506" t="s">
        <v>34</v>
      </c>
      <c r="APB208" s="506" t="s">
        <v>34</v>
      </c>
      <c r="APC208" s="506" t="s">
        <v>34</v>
      </c>
      <c r="APD208" s="506" t="s">
        <v>34</v>
      </c>
      <c r="APE208" s="506" t="s">
        <v>34</v>
      </c>
      <c r="APF208" s="506" t="s">
        <v>34</v>
      </c>
      <c r="APG208" s="506" t="s">
        <v>34</v>
      </c>
      <c r="APH208" s="506" t="s">
        <v>34</v>
      </c>
      <c r="API208" s="506" t="s">
        <v>34</v>
      </c>
      <c r="APJ208" s="506" t="s">
        <v>34</v>
      </c>
      <c r="APK208" s="506" t="s">
        <v>34</v>
      </c>
      <c r="APL208" s="506" t="s">
        <v>34</v>
      </c>
      <c r="APM208" s="506" t="s">
        <v>34</v>
      </c>
      <c r="APN208" s="506" t="s">
        <v>34</v>
      </c>
      <c r="APO208" s="506" t="s">
        <v>34</v>
      </c>
      <c r="APP208" s="506" t="s">
        <v>34</v>
      </c>
      <c r="APQ208" s="506" t="s">
        <v>34</v>
      </c>
      <c r="APR208" s="506" t="s">
        <v>34</v>
      </c>
      <c r="APS208" s="506" t="s">
        <v>34</v>
      </c>
      <c r="APT208" s="506" t="s">
        <v>34</v>
      </c>
      <c r="APU208" s="506" t="s">
        <v>34</v>
      </c>
      <c r="APV208" s="506" t="s">
        <v>34</v>
      </c>
      <c r="APW208" s="506" t="s">
        <v>34</v>
      </c>
      <c r="APX208" s="506" t="s">
        <v>34</v>
      </c>
      <c r="APY208" s="506" t="s">
        <v>34</v>
      </c>
      <c r="APZ208" s="506" t="s">
        <v>34</v>
      </c>
      <c r="AQA208" s="506" t="s">
        <v>34</v>
      </c>
      <c r="AQB208" s="506" t="s">
        <v>34</v>
      </c>
      <c r="AQC208" s="506" t="s">
        <v>34</v>
      </c>
      <c r="AQD208" s="506" t="s">
        <v>34</v>
      </c>
      <c r="AQE208" s="506" t="s">
        <v>34</v>
      </c>
      <c r="AQF208" s="506" t="s">
        <v>34</v>
      </c>
      <c r="AQG208" s="506" t="s">
        <v>34</v>
      </c>
      <c r="AQH208" s="506" t="s">
        <v>34</v>
      </c>
      <c r="AQI208" s="506" t="s">
        <v>34</v>
      </c>
      <c r="AQJ208" s="506" t="s">
        <v>34</v>
      </c>
      <c r="AQK208" s="506" t="s">
        <v>34</v>
      </c>
      <c r="AQL208" s="506" t="s">
        <v>34</v>
      </c>
      <c r="AQM208" s="506" t="s">
        <v>34</v>
      </c>
      <c r="AQN208" s="506" t="s">
        <v>34</v>
      </c>
      <c r="AQO208" s="506" t="s">
        <v>34</v>
      </c>
      <c r="AQP208" s="506" t="s">
        <v>34</v>
      </c>
      <c r="AQQ208" s="506" t="s">
        <v>34</v>
      </c>
      <c r="AQR208" s="506" t="s">
        <v>34</v>
      </c>
      <c r="AQS208" s="506" t="s">
        <v>34</v>
      </c>
      <c r="AQT208" s="506" t="s">
        <v>34</v>
      </c>
      <c r="AQU208" s="506" t="s">
        <v>34</v>
      </c>
      <c r="AQV208" s="506" t="s">
        <v>34</v>
      </c>
      <c r="AQW208" s="506" t="s">
        <v>34</v>
      </c>
      <c r="AQX208" s="506" t="s">
        <v>34</v>
      </c>
      <c r="AQY208" s="506" t="s">
        <v>34</v>
      </c>
      <c r="AQZ208" s="506" t="s">
        <v>34</v>
      </c>
      <c r="ARA208" s="506" t="s">
        <v>34</v>
      </c>
      <c r="ARB208" s="506" t="s">
        <v>34</v>
      </c>
      <c r="ARC208" s="506" t="s">
        <v>34</v>
      </c>
      <c r="ARD208" s="506" t="s">
        <v>34</v>
      </c>
      <c r="ARE208" s="506" t="s">
        <v>34</v>
      </c>
      <c r="ARF208" s="506" t="s">
        <v>34</v>
      </c>
      <c r="ARG208" s="506" t="s">
        <v>34</v>
      </c>
      <c r="ARH208" s="506" t="s">
        <v>34</v>
      </c>
      <c r="ARI208" s="506" t="s">
        <v>34</v>
      </c>
      <c r="ARJ208" s="506" t="s">
        <v>34</v>
      </c>
      <c r="ARK208" s="506" t="s">
        <v>34</v>
      </c>
      <c r="ARL208" s="506" t="s">
        <v>34</v>
      </c>
      <c r="ARM208" s="506" t="s">
        <v>34</v>
      </c>
      <c r="ARN208" s="506" t="s">
        <v>34</v>
      </c>
      <c r="ARO208" s="506" t="s">
        <v>34</v>
      </c>
      <c r="ARP208" s="506" t="s">
        <v>34</v>
      </c>
      <c r="ARQ208" s="506" t="s">
        <v>34</v>
      </c>
      <c r="ARR208" s="506" t="s">
        <v>34</v>
      </c>
      <c r="ARS208" s="506" t="s">
        <v>34</v>
      </c>
      <c r="ART208" s="506" t="s">
        <v>34</v>
      </c>
      <c r="ARU208" s="506" t="s">
        <v>34</v>
      </c>
      <c r="ARV208" s="506" t="s">
        <v>34</v>
      </c>
      <c r="ARW208" s="506" t="s">
        <v>34</v>
      </c>
      <c r="ARX208" s="506" t="s">
        <v>34</v>
      </c>
      <c r="ARY208" s="506" t="s">
        <v>34</v>
      </c>
      <c r="ARZ208" s="506" t="s">
        <v>34</v>
      </c>
      <c r="ASA208" s="506" t="s">
        <v>34</v>
      </c>
      <c r="ASB208" s="506" t="s">
        <v>34</v>
      </c>
      <c r="ASC208" s="506" t="s">
        <v>34</v>
      </c>
      <c r="ASD208" s="506" t="s">
        <v>34</v>
      </c>
      <c r="ASE208" s="506" t="s">
        <v>34</v>
      </c>
      <c r="ASF208" s="506" t="s">
        <v>34</v>
      </c>
      <c r="ASG208" s="506" t="s">
        <v>34</v>
      </c>
      <c r="ASH208" s="506" t="s">
        <v>34</v>
      </c>
      <c r="ASI208" s="506" t="s">
        <v>34</v>
      </c>
      <c r="ASJ208" s="506" t="s">
        <v>34</v>
      </c>
      <c r="ASK208" s="506" t="s">
        <v>34</v>
      </c>
      <c r="ASL208" s="506" t="s">
        <v>34</v>
      </c>
      <c r="ASM208" s="506" t="s">
        <v>34</v>
      </c>
      <c r="ASN208" s="506" t="s">
        <v>34</v>
      </c>
      <c r="ASO208" s="506" t="s">
        <v>34</v>
      </c>
      <c r="ASP208" s="506" t="s">
        <v>34</v>
      </c>
      <c r="ASQ208" s="506" t="s">
        <v>34</v>
      </c>
      <c r="ASR208" s="506" t="s">
        <v>34</v>
      </c>
      <c r="ASS208" s="506" t="s">
        <v>34</v>
      </c>
      <c r="AST208" s="506" t="s">
        <v>34</v>
      </c>
      <c r="ASU208" s="506" t="s">
        <v>34</v>
      </c>
      <c r="ASV208" s="506" t="s">
        <v>34</v>
      </c>
      <c r="ASW208" s="506" t="s">
        <v>34</v>
      </c>
      <c r="ASX208" s="506" t="s">
        <v>34</v>
      </c>
      <c r="ASY208" s="506" t="s">
        <v>34</v>
      </c>
      <c r="ASZ208" s="506" t="s">
        <v>34</v>
      </c>
      <c r="ATA208" s="506" t="s">
        <v>34</v>
      </c>
      <c r="ATB208" s="506" t="s">
        <v>34</v>
      </c>
      <c r="ATC208" s="506" t="s">
        <v>34</v>
      </c>
      <c r="ATD208" s="506" t="s">
        <v>34</v>
      </c>
      <c r="ATE208" s="506" t="s">
        <v>34</v>
      </c>
      <c r="ATF208" s="506" t="s">
        <v>34</v>
      </c>
      <c r="ATG208" s="506" t="s">
        <v>34</v>
      </c>
      <c r="ATH208" s="506" t="s">
        <v>34</v>
      </c>
      <c r="ATI208" s="506" t="s">
        <v>34</v>
      </c>
      <c r="ATJ208" s="506" t="s">
        <v>34</v>
      </c>
      <c r="ATK208" s="506" t="s">
        <v>34</v>
      </c>
      <c r="ATL208" s="506" t="s">
        <v>34</v>
      </c>
      <c r="ATM208" s="506" t="s">
        <v>34</v>
      </c>
      <c r="ATN208" s="506" t="s">
        <v>34</v>
      </c>
      <c r="ATO208" s="506" t="s">
        <v>34</v>
      </c>
      <c r="ATP208" s="506" t="s">
        <v>34</v>
      </c>
      <c r="ATQ208" s="506" t="s">
        <v>34</v>
      </c>
      <c r="ATR208" s="506" t="s">
        <v>34</v>
      </c>
      <c r="ATS208" s="506" t="s">
        <v>34</v>
      </c>
      <c r="ATT208" s="506" t="s">
        <v>34</v>
      </c>
      <c r="ATU208" s="506" t="s">
        <v>34</v>
      </c>
      <c r="ATV208" s="506" t="s">
        <v>34</v>
      </c>
      <c r="ATW208" s="506" t="s">
        <v>34</v>
      </c>
      <c r="ATX208" s="506" t="s">
        <v>34</v>
      </c>
      <c r="ATY208" s="506" t="s">
        <v>34</v>
      </c>
      <c r="ATZ208" s="506" t="s">
        <v>34</v>
      </c>
      <c r="AUA208" s="506" t="s">
        <v>34</v>
      </c>
      <c r="AUB208" s="506" t="s">
        <v>34</v>
      </c>
      <c r="AUC208" s="506" t="s">
        <v>34</v>
      </c>
      <c r="AUD208" s="506" t="s">
        <v>34</v>
      </c>
      <c r="AUE208" s="506" t="s">
        <v>34</v>
      </c>
      <c r="AUF208" s="506" t="s">
        <v>34</v>
      </c>
      <c r="AUG208" s="506" t="s">
        <v>34</v>
      </c>
      <c r="AUH208" s="506" t="s">
        <v>34</v>
      </c>
      <c r="AUI208" s="506" t="s">
        <v>34</v>
      </c>
      <c r="AUJ208" s="506" t="s">
        <v>34</v>
      </c>
      <c r="AUK208" s="506" t="s">
        <v>34</v>
      </c>
      <c r="AUL208" s="506" t="s">
        <v>34</v>
      </c>
      <c r="AUM208" s="506" t="s">
        <v>34</v>
      </c>
      <c r="AUN208" s="506" t="s">
        <v>34</v>
      </c>
      <c r="AUO208" s="506" t="s">
        <v>34</v>
      </c>
      <c r="AUP208" s="506" t="s">
        <v>34</v>
      </c>
      <c r="AUQ208" s="506" t="s">
        <v>34</v>
      </c>
      <c r="AUR208" s="506" t="s">
        <v>34</v>
      </c>
      <c r="AUS208" s="506" t="s">
        <v>34</v>
      </c>
      <c r="AUT208" s="506" t="s">
        <v>34</v>
      </c>
      <c r="AUU208" s="506" t="s">
        <v>34</v>
      </c>
      <c r="AUV208" s="506" t="s">
        <v>34</v>
      </c>
      <c r="AUW208" s="506" t="s">
        <v>34</v>
      </c>
      <c r="AUX208" s="506" t="s">
        <v>34</v>
      </c>
      <c r="AUY208" s="506" t="s">
        <v>34</v>
      </c>
      <c r="AUZ208" s="506" t="s">
        <v>34</v>
      </c>
      <c r="AVA208" s="506" t="s">
        <v>34</v>
      </c>
      <c r="AVB208" s="506" t="s">
        <v>34</v>
      </c>
      <c r="AVC208" s="506" t="s">
        <v>34</v>
      </c>
      <c r="AVD208" s="506" t="s">
        <v>34</v>
      </c>
      <c r="AVE208" s="506" t="s">
        <v>34</v>
      </c>
      <c r="AVF208" s="506" t="s">
        <v>34</v>
      </c>
      <c r="AVG208" s="506" t="s">
        <v>34</v>
      </c>
      <c r="AVH208" s="506" t="s">
        <v>34</v>
      </c>
      <c r="AVI208" s="506" t="s">
        <v>34</v>
      </c>
      <c r="AVJ208" s="506" t="s">
        <v>34</v>
      </c>
      <c r="AVK208" s="506" t="s">
        <v>34</v>
      </c>
      <c r="AVL208" s="506" t="s">
        <v>34</v>
      </c>
      <c r="AVM208" s="506" t="s">
        <v>34</v>
      </c>
      <c r="AVN208" s="506" t="s">
        <v>34</v>
      </c>
      <c r="AVO208" s="506" t="s">
        <v>34</v>
      </c>
      <c r="AVP208" s="506" t="s">
        <v>34</v>
      </c>
      <c r="AVQ208" s="506" t="s">
        <v>34</v>
      </c>
      <c r="AVR208" s="506" t="s">
        <v>34</v>
      </c>
      <c r="AVS208" s="506" t="s">
        <v>34</v>
      </c>
      <c r="AVT208" s="506" t="s">
        <v>34</v>
      </c>
      <c r="AVU208" s="506" t="s">
        <v>34</v>
      </c>
      <c r="AVV208" s="506" t="s">
        <v>34</v>
      </c>
      <c r="AVW208" s="506" t="s">
        <v>34</v>
      </c>
      <c r="AVX208" s="506" t="s">
        <v>34</v>
      </c>
      <c r="AVY208" s="506" t="s">
        <v>34</v>
      </c>
      <c r="AVZ208" s="506" t="s">
        <v>34</v>
      </c>
      <c r="AWA208" s="506" t="s">
        <v>34</v>
      </c>
      <c r="AWB208" s="506" t="s">
        <v>34</v>
      </c>
      <c r="AWC208" s="506" t="s">
        <v>34</v>
      </c>
      <c r="AWD208" s="506" t="s">
        <v>34</v>
      </c>
      <c r="AWE208" s="506" t="s">
        <v>34</v>
      </c>
      <c r="AWF208" s="506" t="s">
        <v>34</v>
      </c>
      <c r="AWG208" s="506" t="s">
        <v>34</v>
      </c>
      <c r="AWH208" s="506" t="s">
        <v>34</v>
      </c>
      <c r="AWI208" s="506" t="s">
        <v>34</v>
      </c>
      <c r="AWJ208" s="506" t="s">
        <v>34</v>
      </c>
      <c r="AWK208" s="506" t="s">
        <v>34</v>
      </c>
      <c r="AWL208" s="506" t="s">
        <v>34</v>
      </c>
      <c r="AWM208" s="506" t="s">
        <v>34</v>
      </c>
      <c r="AWN208" s="506" t="s">
        <v>34</v>
      </c>
      <c r="AWO208" s="506" t="s">
        <v>34</v>
      </c>
      <c r="AWP208" s="506" t="s">
        <v>34</v>
      </c>
      <c r="AWQ208" s="506" t="s">
        <v>34</v>
      </c>
      <c r="AWR208" s="506" t="s">
        <v>34</v>
      </c>
      <c r="AWS208" s="506" t="s">
        <v>34</v>
      </c>
      <c r="AWT208" s="506" t="s">
        <v>34</v>
      </c>
      <c r="AWU208" s="506" t="s">
        <v>34</v>
      </c>
      <c r="AWV208" s="506" t="s">
        <v>34</v>
      </c>
      <c r="AWW208" s="506" t="s">
        <v>34</v>
      </c>
      <c r="AWX208" s="506" t="s">
        <v>34</v>
      </c>
      <c r="AWY208" s="506" t="s">
        <v>34</v>
      </c>
      <c r="AWZ208" s="506" t="s">
        <v>34</v>
      </c>
      <c r="AXA208" s="506" t="s">
        <v>34</v>
      </c>
      <c r="AXB208" s="506" t="s">
        <v>34</v>
      </c>
      <c r="AXC208" s="506" t="s">
        <v>34</v>
      </c>
      <c r="AXD208" s="506" t="s">
        <v>34</v>
      </c>
      <c r="AXE208" s="506" t="s">
        <v>34</v>
      </c>
      <c r="AXF208" s="506" t="s">
        <v>34</v>
      </c>
      <c r="AXG208" s="506" t="s">
        <v>34</v>
      </c>
      <c r="AXH208" s="506" t="s">
        <v>34</v>
      </c>
      <c r="AXI208" s="506" t="s">
        <v>34</v>
      </c>
      <c r="AXJ208" s="506" t="s">
        <v>34</v>
      </c>
      <c r="AXK208" s="506" t="s">
        <v>34</v>
      </c>
      <c r="AXL208" s="506" t="s">
        <v>34</v>
      </c>
      <c r="AXM208" s="506" t="s">
        <v>34</v>
      </c>
      <c r="AXN208" s="506" t="s">
        <v>34</v>
      </c>
      <c r="AXO208" s="506" t="s">
        <v>34</v>
      </c>
      <c r="AXP208" s="506" t="s">
        <v>34</v>
      </c>
      <c r="AXQ208" s="506" t="s">
        <v>34</v>
      </c>
      <c r="AXR208" s="506" t="s">
        <v>34</v>
      </c>
      <c r="AXS208" s="506" t="s">
        <v>34</v>
      </c>
      <c r="AXT208" s="506" t="s">
        <v>34</v>
      </c>
      <c r="AXU208" s="506" t="s">
        <v>34</v>
      </c>
      <c r="AXV208" s="506" t="s">
        <v>34</v>
      </c>
      <c r="AXW208" s="506" t="s">
        <v>34</v>
      </c>
      <c r="AXX208" s="506" t="s">
        <v>34</v>
      </c>
      <c r="AXY208" s="506" t="s">
        <v>34</v>
      </c>
      <c r="AXZ208" s="506" t="s">
        <v>34</v>
      </c>
      <c r="AYA208" s="506" t="s">
        <v>34</v>
      </c>
      <c r="AYB208" s="506" t="s">
        <v>34</v>
      </c>
      <c r="AYC208" s="506" t="s">
        <v>34</v>
      </c>
      <c r="AYD208" s="506" t="s">
        <v>34</v>
      </c>
      <c r="AYE208" s="506" t="s">
        <v>34</v>
      </c>
      <c r="AYF208" s="506" t="s">
        <v>34</v>
      </c>
      <c r="AYG208" s="506" t="s">
        <v>34</v>
      </c>
      <c r="AYH208" s="506" t="s">
        <v>34</v>
      </c>
      <c r="AYI208" s="506" t="s">
        <v>34</v>
      </c>
      <c r="AYJ208" s="506" t="s">
        <v>34</v>
      </c>
      <c r="AYK208" s="506" t="s">
        <v>34</v>
      </c>
      <c r="AYL208" s="506" t="s">
        <v>34</v>
      </c>
      <c r="AYM208" s="506" t="s">
        <v>34</v>
      </c>
      <c r="AYN208" s="506" t="s">
        <v>34</v>
      </c>
      <c r="AYO208" s="506" t="s">
        <v>34</v>
      </c>
      <c r="AYP208" s="506" t="s">
        <v>34</v>
      </c>
      <c r="AYQ208" s="506" t="s">
        <v>34</v>
      </c>
      <c r="AYR208" s="506" t="s">
        <v>34</v>
      </c>
      <c r="AYS208" s="506" t="s">
        <v>34</v>
      </c>
      <c r="AYT208" s="506" t="s">
        <v>34</v>
      </c>
      <c r="AYU208" s="506" t="s">
        <v>34</v>
      </c>
      <c r="AYV208" s="506" t="s">
        <v>34</v>
      </c>
      <c r="AYW208" s="506" t="s">
        <v>34</v>
      </c>
      <c r="AYX208" s="506" t="s">
        <v>34</v>
      </c>
      <c r="AYY208" s="506" t="s">
        <v>34</v>
      </c>
      <c r="AYZ208" s="506" t="s">
        <v>34</v>
      </c>
      <c r="AZA208" s="506" t="s">
        <v>34</v>
      </c>
      <c r="AZB208" s="506" t="s">
        <v>34</v>
      </c>
      <c r="AZC208" s="506" t="s">
        <v>34</v>
      </c>
      <c r="AZD208" s="506" t="s">
        <v>34</v>
      </c>
      <c r="AZE208" s="506" t="s">
        <v>34</v>
      </c>
      <c r="AZF208" s="506" t="s">
        <v>34</v>
      </c>
      <c r="AZG208" s="506" t="s">
        <v>34</v>
      </c>
      <c r="AZH208" s="506" t="s">
        <v>34</v>
      </c>
      <c r="AZI208" s="506" t="s">
        <v>34</v>
      </c>
      <c r="AZJ208" s="506" t="s">
        <v>34</v>
      </c>
      <c r="AZK208" s="506" t="s">
        <v>34</v>
      </c>
      <c r="AZL208" s="506" t="s">
        <v>34</v>
      </c>
      <c r="AZM208" s="506" t="s">
        <v>34</v>
      </c>
      <c r="AZN208" s="506" t="s">
        <v>34</v>
      </c>
      <c r="AZO208" s="506" t="s">
        <v>34</v>
      </c>
      <c r="AZP208" s="506" t="s">
        <v>34</v>
      </c>
      <c r="AZQ208" s="506" t="s">
        <v>34</v>
      </c>
      <c r="AZR208" s="506" t="s">
        <v>34</v>
      </c>
      <c r="AZS208" s="506" t="s">
        <v>34</v>
      </c>
      <c r="AZT208" s="506" t="s">
        <v>34</v>
      </c>
      <c r="AZU208" s="506" t="s">
        <v>34</v>
      </c>
      <c r="AZV208" s="506" t="s">
        <v>34</v>
      </c>
      <c r="AZW208" s="506" t="s">
        <v>34</v>
      </c>
      <c r="AZX208" s="506" t="s">
        <v>34</v>
      </c>
      <c r="AZY208" s="506" t="s">
        <v>34</v>
      </c>
      <c r="AZZ208" s="506" t="s">
        <v>34</v>
      </c>
      <c r="BAA208" s="506" t="s">
        <v>34</v>
      </c>
      <c r="BAB208" s="506" t="s">
        <v>34</v>
      </c>
      <c r="BAC208" s="506" t="s">
        <v>34</v>
      </c>
      <c r="BAD208" s="506" t="s">
        <v>34</v>
      </c>
      <c r="BAE208" s="506" t="s">
        <v>34</v>
      </c>
      <c r="BAF208" s="506" t="s">
        <v>34</v>
      </c>
      <c r="BAG208" s="506" t="s">
        <v>34</v>
      </c>
      <c r="BAH208" s="506" t="s">
        <v>34</v>
      </c>
      <c r="BAI208" s="506" t="s">
        <v>34</v>
      </c>
      <c r="BAJ208" s="506" t="s">
        <v>34</v>
      </c>
      <c r="BAK208" s="506" t="s">
        <v>34</v>
      </c>
      <c r="BAL208" s="506" t="s">
        <v>34</v>
      </c>
      <c r="BAM208" s="506" t="s">
        <v>34</v>
      </c>
      <c r="BAN208" s="506" t="s">
        <v>34</v>
      </c>
      <c r="BAO208" s="506" t="s">
        <v>34</v>
      </c>
      <c r="BAP208" s="506" t="s">
        <v>34</v>
      </c>
      <c r="BAQ208" s="506" t="s">
        <v>34</v>
      </c>
      <c r="BAR208" s="506" t="s">
        <v>34</v>
      </c>
      <c r="BAS208" s="506" t="s">
        <v>34</v>
      </c>
      <c r="BAT208" s="506" t="s">
        <v>34</v>
      </c>
      <c r="BAU208" s="506" t="s">
        <v>34</v>
      </c>
      <c r="BAV208" s="506" t="s">
        <v>34</v>
      </c>
      <c r="BAW208" s="506" t="s">
        <v>34</v>
      </c>
      <c r="BAX208" s="506" t="s">
        <v>34</v>
      </c>
      <c r="BAY208" s="506" t="s">
        <v>34</v>
      </c>
      <c r="BAZ208" s="506" t="s">
        <v>34</v>
      </c>
      <c r="BBA208" s="506" t="s">
        <v>34</v>
      </c>
      <c r="BBB208" s="506" t="s">
        <v>34</v>
      </c>
      <c r="BBC208" s="506" t="s">
        <v>34</v>
      </c>
      <c r="BBD208" s="506" t="s">
        <v>34</v>
      </c>
      <c r="BBE208" s="506" t="s">
        <v>34</v>
      </c>
      <c r="BBF208" s="506" t="s">
        <v>34</v>
      </c>
      <c r="BBG208" s="506" t="s">
        <v>34</v>
      </c>
      <c r="BBH208" s="506" t="s">
        <v>34</v>
      </c>
      <c r="BBI208" s="506" t="s">
        <v>34</v>
      </c>
      <c r="BBJ208" s="506" t="s">
        <v>34</v>
      </c>
      <c r="BBK208" s="506" t="s">
        <v>34</v>
      </c>
      <c r="BBL208" s="506" t="s">
        <v>34</v>
      </c>
      <c r="BBM208" s="506" t="s">
        <v>34</v>
      </c>
      <c r="BBN208" s="506" t="s">
        <v>34</v>
      </c>
      <c r="BBO208" s="506" t="s">
        <v>34</v>
      </c>
      <c r="BBP208" s="506" t="s">
        <v>34</v>
      </c>
      <c r="BBQ208" s="506" t="s">
        <v>34</v>
      </c>
      <c r="BBR208" s="506" t="s">
        <v>34</v>
      </c>
      <c r="BBS208" s="506" t="s">
        <v>34</v>
      </c>
      <c r="BBT208" s="506" t="s">
        <v>34</v>
      </c>
      <c r="BBU208" s="506" t="s">
        <v>34</v>
      </c>
      <c r="BBV208" s="506" t="s">
        <v>34</v>
      </c>
      <c r="BBW208" s="506" t="s">
        <v>34</v>
      </c>
      <c r="BBX208" s="506" t="s">
        <v>34</v>
      </c>
      <c r="BBY208" s="506" t="s">
        <v>34</v>
      </c>
      <c r="BBZ208" s="506" t="s">
        <v>34</v>
      </c>
      <c r="BCA208" s="506" t="s">
        <v>34</v>
      </c>
      <c r="BCB208" s="506" t="s">
        <v>34</v>
      </c>
      <c r="BCC208" s="506" t="s">
        <v>34</v>
      </c>
      <c r="BCD208" s="506" t="s">
        <v>34</v>
      </c>
      <c r="BCE208" s="506" t="s">
        <v>34</v>
      </c>
      <c r="BCF208" s="506" t="s">
        <v>34</v>
      </c>
      <c r="BCG208" s="506" t="s">
        <v>34</v>
      </c>
      <c r="BCH208" s="506" t="s">
        <v>34</v>
      </c>
      <c r="BCI208" s="506" t="s">
        <v>34</v>
      </c>
      <c r="BCJ208" s="506" t="s">
        <v>34</v>
      </c>
      <c r="BCK208" s="506" t="s">
        <v>34</v>
      </c>
      <c r="BCL208" s="506" t="s">
        <v>34</v>
      </c>
      <c r="BCM208" s="506" t="s">
        <v>34</v>
      </c>
      <c r="BCN208" s="506" t="s">
        <v>34</v>
      </c>
      <c r="BCO208" s="506" t="s">
        <v>34</v>
      </c>
      <c r="BCP208" s="506" t="s">
        <v>34</v>
      </c>
      <c r="BCQ208" s="506" t="s">
        <v>34</v>
      </c>
      <c r="BCR208" s="506" t="s">
        <v>34</v>
      </c>
      <c r="BCS208" s="506" t="s">
        <v>34</v>
      </c>
      <c r="BCT208" s="506" t="s">
        <v>34</v>
      </c>
      <c r="BCU208" s="506" t="s">
        <v>34</v>
      </c>
      <c r="BCV208" s="506" t="s">
        <v>34</v>
      </c>
      <c r="BCW208" s="506" t="s">
        <v>34</v>
      </c>
      <c r="BCX208" s="506" t="s">
        <v>34</v>
      </c>
      <c r="BCY208" s="506" t="s">
        <v>34</v>
      </c>
      <c r="BCZ208" s="506" t="s">
        <v>34</v>
      </c>
      <c r="BDA208" s="506" t="s">
        <v>34</v>
      </c>
      <c r="BDB208" s="506" t="s">
        <v>34</v>
      </c>
      <c r="BDC208" s="506" t="s">
        <v>34</v>
      </c>
      <c r="BDD208" s="506" t="s">
        <v>34</v>
      </c>
      <c r="BDE208" s="506" t="s">
        <v>34</v>
      </c>
      <c r="BDF208" s="506" t="s">
        <v>34</v>
      </c>
      <c r="BDG208" s="506" t="s">
        <v>34</v>
      </c>
      <c r="BDH208" s="506" t="s">
        <v>34</v>
      </c>
      <c r="BDI208" s="506" t="s">
        <v>34</v>
      </c>
      <c r="BDJ208" s="506" t="s">
        <v>34</v>
      </c>
      <c r="BDK208" s="506" t="s">
        <v>34</v>
      </c>
      <c r="BDL208" s="506" t="s">
        <v>34</v>
      </c>
      <c r="BDM208" s="506" t="s">
        <v>34</v>
      </c>
      <c r="BDN208" s="506" t="s">
        <v>34</v>
      </c>
      <c r="BDO208" s="506" t="s">
        <v>34</v>
      </c>
      <c r="BDP208" s="506" t="s">
        <v>34</v>
      </c>
      <c r="BDQ208" s="506" t="s">
        <v>34</v>
      </c>
      <c r="BDR208" s="506" t="s">
        <v>34</v>
      </c>
      <c r="BDS208" s="506" t="s">
        <v>34</v>
      </c>
      <c r="BDT208" s="506" t="s">
        <v>34</v>
      </c>
      <c r="BDU208" s="506" t="s">
        <v>34</v>
      </c>
      <c r="BDV208" s="506" t="s">
        <v>34</v>
      </c>
      <c r="BDW208" s="506" t="s">
        <v>34</v>
      </c>
      <c r="BDX208" s="506" t="s">
        <v>34</v>
      </c>
      <c r="BDY208" s="506" t="s">
        <v>34</v>
      </c>
      <c r="BDZ208" s="506" t="s">
        <v>34</v>
      </c>
      <c r="BEA208" s="506" t="s">
        <v>34</v>
      </c>
      <c r="BEB208" s="506" t="s">
        <v>34</v>
      </c>
      <c r="BEC208" s="506" t="s">
        <v>34</v>
      </c>
      <c r="BED208" s="506" t="s">
        <v>34</v>
      </c>
      <c r="BEE208" s="506" t="s">
        <v>34</v>
      </c>
      <c r="BEF208" s="506" t="s">
        <v>34</v>
      </c>
      <c r="BEG208" s="506" t="s">
        <v>34</v>
      </c>
      <c r="BEH208" s="506" t="s">
        <v>34</v>
      </c>
      <c r="BEI208" s="506" t="s">
        <v>34</v>
      </c>
      <c r="BEJ208" s="506" t="s">
        <v>34</v>
      </c>
      <c r="BEK208" s="506" t="s">
        <v>34</v>
      </c>
      <c r="BEL208" s="506" t="s">
        <v>34</v>
      </c>
      <c r="BEM208" s="506" t="s">
        <v>34</v>
      </c>
      <c r="BEN208" s="506" t="s">
        <v>34</v>
      </c>
      <c r="BEO208" s="506" t="s">
        <v>34</v>
      </c>
      <c r="BEP208" s="506" t="s">
        <v>34</v>
      </c>
      <c r="BEQ208" s="506" t="s">
        <v>34</v>
      </c>
      <c r="BER208" s="506" t="s">
        <v>34</v>
      </c>
      <c r="BES208" s="506" t="s">
        <v>34</v>
      </c>
      <c r="BET208" s="506" t="s">
        <v>34</v>
      </c>
      <c r="BEU208" s="506" t="s">
        <v>34</v>
      </c>
      <c r="BEV208" s="506" t="s">
        <v>34</v>
      </c>
      <c r="BEW208" s="506" t="s">
        <v>34</v>
      </c>
      <c r="BEX208" s="506" t="s">
        <v>34</v>
      </c>
      <c r="BEY208" s="506" t="s">
        <v>34</v>
      </c>
      <c r="BEZ208" s="506" t="s">
        <v>34</v>
      </c>
      <c r="BFA208" s="506" t="s">
        <v>34</v>
      </c>
      <c r="BFB208" s="506" t="s">
        <v>34</v>
      </c>
      <c r="BFC208" s="506" t="s">
        <v>34</v>
      </c>
      <c r="BFD208" s="506" t="s">
        <v>34</v>
      </c>
      <c r="BFE208" s="506" t="s">
        <v>34</v>
      </c>
      <c r="BFF208" s="506" t="s">
        <v>34</v>
      </c>
      <c r="BFG208" s="506" t="s">
        <v>34</v>
      </c>
      <c r="BFH208" s="506" t="s">
        <v>34</v>
      </c>
      <c r="BFI208" s="506" t="s">
        <v>34</v>
      </c>
      <c r="BFJ208" s="506" t="s">
        <v>34</v>
      </c>
      <c r="BFK208" s="506" t="s">
        <v>34</v>
      </c>
      <c r="BFL208" s="506" t="s">
        <v>34</v>
      </c>
      <c r="BFM208" s="506" t="s">
        <v>34</v>
      </c>
      <c r="BFN208" s="506" t="s">
        <v>34</v>
      </c>
      <c r="BFO208" s="506" t="s">
        <v>34</v>
      </c>
      <c r="BFP208" s="506" t="s">
        <v>34</v>
      </c>
      <c r="BFQ208" s="506" t="s">
        <v>34</v>
      </c>
      <c r="BFR208" s="506" t="s">
        <v>34</v>
      </c>
      <c r="BFS208" s="506" t="s">
        <v>34</v>
      </c>
      <c r="BFT208" s="506" t="s">
        <v>34</v>
      </c>
      <c r="BFU208" s="506" t="s">
        <v>34</v>
      </c>
      <c r="BFV208" s="506" t="s">
        <v>34</v>
      </c>
      <c r="BFW208" s="506" t="s">
        <v>34</v>
      </c>
      <c r="BFX208" s="506" t="s">
        <v>34</v>
      </c>
      <c r="BFY208" s="506" t="s">
        <v>34</v>
      </c>
      <c r="BFZ208" s="506" t="s">
        <v>34</v>
      </c>
      <c r="BGA208" s="506" t="s">
        <v>34</v>
      </c>
      <c r="BGB208" s="506" t="s">
        <v>34</v>
      </c>
      <c r="BGC208" s="506" t="s">
        <v>34</v>
      </c>
      <c r="BGD208" s="506" t="s">
        <v>34</v>
      </c>
      <c r="BGE208" s="506" t="s">
        <v>34</v>
      </c>
      <c r="BGF208" s="506" t="s">
        <v>34</v>
      </c>
      <c r="BGG208" s="506" t="s">
        <v>34</v>
      </c>
      <c r="BGH208" s="506" t="s">
        <v>34</v>
      </c>
      <c r="BGI208" s="506" t="s">
        <v>34</v>
      </c>
      <c r="BGJ208" s="506" t="s">
        <v>34</v>
      </c>
      <c r="BGK208" s="506" t="s">
        <v>34</v>
      </c>
      <c r="BGL208" s="506" t="s">
        <v>34</v>
      </c>
      <c r="BGM208" s="506" t="s">
        <v>34</v>
      </c>
      <c r="BGN208" s="506" t="s">
        <v>34</v>
      </c>
      <c r="BGO208" s="506" t="s">
        <v>34</v>
      </c>
      <c r="BGP208" s="506" t="s">
        <v>34</v>
      </c>
      <c r="BGQ208" s="506" t="s">
        <v>34</v>
      </c>
      <c r="BGR208" s="506" t="s">
        <v>34</v>
      </c>
      <c r="BGS208" s="506" t="s">
        <v>34</v>
      </c>
      <c r="BGT208" s="506" t="s">
        <v>34</v>
      </c>
      <c r="BGU208" s="506" t="s">
        <v>34</v>
      </c>
      <c r="BGV208" s="506" t="s">
        <v>34</v>
      </c>
      <c r="BGW208" s="506" t="s">
        <v>34</v>
      </c>
      <c r="BGX208" s="506" t="s">
        <v>34</v>
      </c>
      <c r="BGY208" s="506" t="s">
        <v>34</v>
      </c>
      <c r="BGZ208" s="506" t="s">
        <v>34</v>
      </c>
      <c r="BHA208" s="506" t="s">
        <v>34</v>
      </c>
      <c r="BHB208" s="506" t="s">
        <v>34</v>
      </c>
      <c r="BHC208" s="506" t="s">
        <v>34</v>
      </c>
      <c r="BHD208" s="506" t="s">
        <v>34</v>
      </c>
      <c r="BHE208" s="506" t="s">
        <v>34</v>
      </c>
      <c r="BHF208" s="506" t="s">
        <v>34</v>
      </c>
      <c r="BHG208" s="506" t="s">
        <v>34</v>
      </c>
      <c r="BHH208" s="506" t="s">
        <v>34</v>
      </c>
      <c r="BHI208" s="506" t="s">
        <v>34</v>
      </c>
      <c r="BHJ208" s="506" t="s">
        <v>34</v>
      </c>
      <c r="BHK208" s="506" t="s">
        <v>34</v>
      </c>
      <c r="BHL208" s="506" t="s">
        <v>34</v>
      </c>
      <c r="BHM208" s="506" t="s">
        <v>34</v>
      </c>
      <c r="BHN208" s="506" t="s">
        <v>34</v>
      </c>
      <c r="BHO208" s="506" t="s">
        <v>34</v>
      </c>
      <c r="BHP208" s="506" t="s">
        <v>34</v>
      </c>
      <c r="BHQ208" s="506" t="s">
        <v>34</v>
      </c>
      <c r="BHR208" s="506" t="s">
        <v>34</v>
      </c>
      <c r="BHS208" s="506" t="s">
        <v>34</v>
      </c>
      <c r="BHT208" s="506" t="s">
        <v>34</v>
      </c>
      <c r="BHU208" s="506" t="s">
        <v>34</v>
      </c>
      <c r="BHV208" s="506" t="s">
        <v>34</v>
      </c>
      <c r="BHW208" s="506" t="s">
        <v>34</v>
      </c>
      <c r="BHX208" s="506" t="s">
        <v>34</v>
      </c>
      <c r="BHY208" s="506" t="s">
        <v>34</v>
      </c>
      <c r="BHZ208" s="506" t="s">
        <v>34</v>
      </c>
      <c r="BIA208" s="506" t="s">
        <v>34</v>
      </c>
      <c r="BIB208" s="506" t="s">
        <v>34</v>
      </c>
      <c r="BIC208" s="506" t="s">
        <v>34</v>
      </c>
      <c r="BID208" s="506" t="s">
        <v>34</v>
      </c>
      <c r="BIE208" s="506" t="s">
        <v>34</v>
      </c>
      <c r="BIF208" s="506" t="s">
        <v>34</v>
      </c>
      <c r="BIG208" s="506" t="s">
        <v>34</v>
      </c>
      <c r="BIH208" s="506" t="s">
        <v>34</v>
      </c>
      <c r="BII208" s="506" t="s">
        <v>34</v>
      </c>
      <c r="BIJ208" s="506" t="s">
        <v>34</v>
      </c>
      <c r="BIK208" s="506" t="s">
        <v>34</v>
      </c>
      <c r="BIL208" s="506" t="s">
        <v>34</v>
      </c>
      <c r="BIM208" s="506" t="s">
        <v>34</v>
      </c>
      <c r="BIN208" s="506" t="s">
        <v>34</v>
      </c>
      <c r="BIO208" s="506" t="s">
        <v>34</v>
      </c>
      <c r="BIP208" s="506" t="s">
        <v>34</v>
      </c>
      <c r="BIQ208" s="506" t="s">
        <v>34</v>
      </c>
      <c r="BIR208" s="506" t="s">
        <v>34</v>
      </c>
      <c r="BIS208" s="506" t="s">
        <v>34</v>
      </c>
      <c r="BIT208" s="506" t="s">
        <v>34</v>
      </c>
      <c r="BIU208" s="506" t="s">
        <v>34</v>
      </c>
      <c r="BIV208" s="506" t="s">
        <v>34</v>
      </c>
      <c r="BIW208" s="506" t="s">
        <v>34</v>
      </c>
      <c r="BIX208" s="506" t="s">
        <v>34</v>
      </c>
      <c r="BIY208" s="506" t="s">
        <v>34</v>
      </c>
      <c r="BIZ208" s="506" t="s">
        <v>34</v>
      </c>
      <c r="BJA208" s="506" t="s">
        <v>34</v>
      </c>
      <c r="BJB208" s="506" t="s">
        <v>34</v>
      </c>
      <c r="BJC208" s="506" t="s">
        <v>34</v>
      </c>
      <c r="BJD208" s="506" t="s">
        <v>34</v>
      </c>
      <c r="BJE208" s="506" t="s">
        <v>34</v>
      </c>
      <c r="BJF208" s="506" t="s">
        <v>34</v>
      </c>
      <c r="BJG208" s="506" t="s">
        <v>34</v>
      </c>
      <c r="BJH208" s="506" t="s">
        <v>34</v>
      </c>
      <c r="BJI208" s="506" t="s">
        <v>34</v>
      </c>
      <c r="BJJ208" s="506" t="s">
        <v>34</v>
      </c>
      <c r="BJK208" s="506" t="s">
        <v>34</v>
      </c>
      <c r="BJL208" s="506" t="s">
        <v>34</v>
      </c>
      <c r="BJM208" s="506" t="s">
        <v>34</v>
      </c>
      <c r="BJN208" s="506" t="s">
        <v>34</v>
      </c>
      <c r="BJO208" s="506" t="s">
        <v>34</v>
      </c>
      <c r="BJP208" s="506" t="s">
        <v>34</v>
      </c>
      <c r="BJQ208" s="506" t="s">
        <v>34</v>
      </c>
      <c r="BJR208" s="506" t="s">
        <v>34</v>
      </c>
      <c r="BJS208" s="506" t="s">
        <v>34</v>
      </c>
      <c r="BJT208" s="506" t="s">
        <v>34</v>
      </c>
      <c r="BJU208" s="506" t="s">
        <v>34</v>
      </c>
      <c r="BJV208" s="506" t="s">
        <v>34</v>
      </c>
      <c r="BJW208" s="506" t="s">
        <v>34</v>
      </c>
      <c r="BJX208" s="506" t="s">
        <v>34</v>
      </c>
      <c r="BJY208" s="506" t="s">
        <v>34</v>
      </c>
      <c r="BJZ208" s="506" t="s">
        <v>34</v>
      </c>
      <c r="BKA208" s="506" t="s">
        <v>34</v>
      </c>
      <c r="BKB208" s="506" t="s">
        <v>34</v>
      </c>
      <c r="BKC208" s="506" t="s">
        <v>34</v>
      </c>
      <c r="BKD208" s="506" t="s">
        <v>34</v>
      </c>
      <c r="BKE208" s="506" t="s">
        <v>34</v>
      </c>
      <c r="BKF208" s="506" t="s">
        <v>34</v>
      </c>
      <c r="BKG208" s="506" t="s">
        <v>34</v>
      </c>
      <c r="BKH208" s="506" t="s">
        <v>34</v>
      </c>
      <c r="BKI208" s="506" t="s">
        <v>34</v>
      </c>
      <c r="BKJ208" s="506" t="s">
        <v>34</v>
      </c>
      <c r="BKK208" s="506" t="s">
        <v>34</v>
      </c>
      <c r="BKL208" s="506" t="s">
        <v>34</v>
      </c>
      <c r="BKM208" s="506" t="s">
        <v>34</v>
      </c>
      <c r="BKN208" s="506" t="s">
        <v>34</v>
      </c>
      <c r="BKO208" s="506" t="s">
        <v>34</v>
      </c>
      <c r="BKP208" s="506" t="s">
        <v>34</v>
      </c>
      <c r="BKQ208" s="506" t="s">
        <v>34</v>
      </c>
      <c r="BKR208" s="506" t="s">
        <v>34</v>
      </c>
      <c r="BKS208" s="506" t="s">
        <v>34</v>
      </c>
      <c r="BKT208" s="506" t="s">
        <v>34</v>
      </c>
      <c r="BKU208" s="506" t="s">
        <v>34</v>
      </c>
      <c r="BKV208" s="506" t="s">
        <v>34</v>
      </c>
      <c r="BKW208" s="506" t="s">
        <v>34</v>
      </c>
      <c r="BKX208" s="506" t="s">
        <v>34</v>
      </c>
      <c r="BKY208" s="506" t="s">
        <v>34</v>
      </c>
      <c r="BKZ208" s="506" t="s">
        <v>34</v>
      </c>
      <c r="BLA208" s="506" t="s">
        <v>34</v>
      </c>
      <c r="BLB208" s="506" t="s">
        <v>34</v>
      </c>
      <c r="BLC208" s="506" t="s">
        <v>34</v>
      </c>
      <c r="BLD208" s="506" t="s">
        <v>34</v>
      </c>
      <c r="BLE208" s="506" t="s">
        <v>34</v>
      </c>
      <c r="BLF208" s="506" t="s">
        <v>34</v>
      </c>
      <c r="BLG208" s="506" t="s">
        <v>34</v>
      </c>
      <c r="BLH208" s="506" t="s">
        <v>34</v>
      </c>
      <c r="BLI208" s="506" t="s">
        <v>34</v>
      </c>
      <c r="BLJ208" s="506" t="s">
        <v>34</v>
      </c>
      <c r="BLK208" s="506" t="s">
        <v>34</v>
      </c>
      <c r="BLL208" s="506" t="s">
        <v>34</v>
      </c>
      <c r="BLM208" s="506" t="s">
        <v>34</v>
      </c>
      <c r="BLN208" s="506" t="s">
        <v>34</v>
      </c>
      <c r="BLO208" s="506" t="s">
        <v>34</v>
      </c>
      <c r="BLP208" s="506" t="s">
        <v>34</v>
      </c>
      <c r="BLQ208" s="506" t="s">
        <v>34</v>
      </c>
      <c r="BLR208" s="506" t="s">
        <v>34</v>
      </c>
      <c r="BLS208" s="506" t="s">
        <v>34</v>
      </c>
      <c r="BLT208" s="506" t="s">
        <v>34</v>
      </c>
      <c r="BLU208" s="506" t="s">
        <v>34</v>
      </c>
      <c r="BLV208" s="506" t="s">
        <v>34</v>
      </c>
      <c r="BLW208" s="506" t="s">
        <v>34</v>
      </c>
      <c r="BLX208" s="506" t="s">
        <v>34</v>
      </c>
      <c r="BLY208" s="506" t="s">
        <v>34</v>
      </c>
      <c r="BLZ208" s="506" t="s">
        <v>34</v>
      </c>
      <c r="BMA208" s="506" t="s">
        <v>34</v>
      </c>
      <c r="BMB208" s="506" t="s">
        <v>34</v>
      </c>
      <c r="BMC208" s="506" t="s">
        <v>34</v>
      </c>
      <c r="BMD208" s="506" t="s">
        <v>34</v>
      </c>
      <c r="BME208" s="506" t="s">
        <v>34</v>
      </c>
      <c r="BMF208" s="506" t="s">
        <v>34</v>
      </c>
      <c r="BMG208" s="506" t="s">
        <v>34</v>
      </c>
      <c r="BMH208" s="506" t="s">
        <v>34</v>
      </c>
      <c r="BMI208" s="506" t="s">
        <v>34</v>
      </c>
      <c r="BMJ208" s="506" t="s">
        <v>34</v>
      </c>
      <c r="BMK208" s="506" t="s">
        <v>34</v>
      </c>
      <c r="BML208" s="506" t="s">
        <v>34</v>
      </c>
      <c r="BMM208" s="506" t="s">
        <v>34</v>
      </c>
      <c r="BMN208" s="506" t="s">
        <v>34</v>
      </c>
      <c r="BMO208" s="506" t="s">
        <v>34</v>
      </c>
      <c r="BMP208" s="506" t="s">
        <v>34</v>
      </c>
      <c r="BMQ208" s="506" t="s">
        <v>34</v>
      </c>
      <c r="BMR208" s="506" t="s">
        <v>34</v>
      </c>
      <c r="BMS208" s="506" t="s">
        <v>34</v>
      </c>
      <c r="BMT208" s="506" t="s">
        <v>34</v>
      </c>
      <c r="BMU208" s="506" t="s">
        <v>34</v>
      </c>
      <c r="BMV208" s="506" t="s">
        <v>34</v>
      </c>
      <c r="BMW208" s="506" t="s">
        <v>34</v>
      </c>
      <c r="BMX208" s="506" t="s">
        <v>34</v>
      </c>
      <c r="BMY208" s="506" t="s">
        <v>34</v>
      </c>
      <c r="BMZ208" s="506" t="s">
        <v>34</v>
      </c>
      <c r="BNA208" s="506" t="s">
        <v>34</v>
      </c>
      <c r="BNB208" s="506" t="s">
        <v>34</v>
      </c>
      <c r="BNC208" s="506" t="s">
        <v>34</v>
      </c>
      <c r="BND208" s="506" t="s">
        <v>34</v>
      </c>
      <c r="BNE208" s="506" t="s">
        <v>34</v>
      </c>
      <c r="BNF208" s="506" t="s">
        <v>34</v>
      </c>
      <c r="BNG208" s="506" t="s">
        <v>34</v>
      </c>
      <c r="BNH208" s="506" t="s">
        <v>34</v>
      </c>
      <c r="BNI208" s="506" t="s">
        <v>34</v>
      </c>
      <c r="BNJ208" s="506" t="s">
        <v>34</v>
      </c>
      <c r="BNK208" s="506" t="s">
        <v>34</v>
      </c>
      <c r="BNL208" s="506" t="s">
        <v>34</v>
      </c>
      <c r="BNM208" s="506" t="s">
        <v>34</v>
      </c>
      <c r="BNN208" s="506" t="s">
        <v>34</v>
      </c>
      <c r="BNO208" s="506" t="s">
        <v>34</v>
      </c>
      <c r="BNP208" s="506" t="s">
        <v>34</v>
      </c>
      <c r="BNQ208" s="506" t="s">
        <v>34</v>
      </c>
      <c r="BNR208" s="506" t="s">
        <v>34</v>
      </c>
      <c r="BNS208" s="506" t="s">
        <v>34</v>
      </c>
      <c r="BNT208" s="506" t="s">
        <v>34</v>
      </c>
      <c r="BNU208" s="506" t="s">
        <v>34</v>
      </c>
      <c r="BNV208" s="506" t="s">
        <v>34</v>
      </c>
      <c r="BNW208" s="506" t="s">
        <v>34</v>
      </c>
      <c r="BNX208" s="506" t="s">
        <v>34</v>
      </c>
      <c r="BNY208" s="506" t="s">
        <v>34</v>
      </c>
      <c r="BNZ208" s="506" t="s">
        <v>34</v>
      </c>
      <c r="BOA208" s="506" t="s">
        <v>34</v>
      </c>
      <c r="BOB208" s="506" t="s">
        <v>34</v>
      </c>
      <c r="BOC208" s="506" t="s">
        <v>34</v>
      </c>
      <c r="BOD208" s="506" t="s">
        <v>34</v>
      </c>
      <c r="BOE208" s="506" t="s">
        <v>34</v>
      </c>
      <c r="BOF208" s="506" t="s">
        <v>34</v>
      </c>
      <c r="BOG208" s="506" t="s">
        <v>34</v>
      </c>
      <c r="BOH208" s="506" t="s">
        <v>34</v>
      </c>
      <c r="BOI208" s="506" t="s">
        <v>34</v>
      </c>
      <c r="BOJ208" s="506" t="s">
        <v>34</v>
      </c>
      <c r="BOK208" s="506" t="s">
        <v>34</v>
      </c>
      <c r="BOL208" s="506" t="s">
        <v>34</v>
      </c>
      <c r="BOM208" s="506" t="s">
        <v>34</v>
      </c>
      <c r="BON208" s="506" t="s">
        <v>34</v>
      </c>
      <c r="BOO208" s="506" t="s">
        <v>34</v>
      </c>
      <c r="BOP208" s="506" t="s">
        <v>34</v>
      </c>
      <c r="BOQ208" s="506" t="s">
        <v>34</v>
      </c>
      <c r="BOR208" s="506" t="s">
        <v>34</v>
      </c>
      <c r="BOS208" s="506" t="s">
        <v>34</v>
      </c>
      <c r="BOT208" s="506" t="s">
        <v>34</v>
      </c>
      <c r="BOU208" s="506" t="s">
        <v>34</v>
      </c>
      <c r="BOV208" s="506" t="s">
        <v>34</v>
      </c>
      <c r="BOW208" s="506" t="s">
        <v>34</v>
      </c>
      <c r="BOX208" s="506" t="s">
        <v>34</v>
      </c>
      <c r="BOY208" s="506" t="s">
        <v>34</v>
      </c>
      <c r="BOZ208" s="506" t="s">
        <v>34</v>
      </c>
      <c r="BPA208" s="506" t="s">
        <v>34</v>
      </c>
      <c r="BPB208" s="506" t="s">
        <v>34</v>
      </c>
      <c r="BPC208" s="506" t="s">
        <v>34</v>
      </c>
      <c r="BPD208" s="506" t="s">
        <v>34</v>
      </c>
      <c r="BPE208" s="506" t="s">
        <v>34</v>
      </c>
      <c r="BPF208" s="506" t="s">
        <v>34</v>
      </c>
      <c r="BPG208" s="506" t="s">
        <v>34</v>
      </c>
      <c r="BPH208" s="506" t="s">
        <v>34</v>
      </c>
      <c r="BPI208" s="506" t="s">
        <v>34</v>
      </c>
      <c r="BPJ208" s="506" t="s">
        <v>34</v>
      </c>
      <c r="BPK208" s="506" t="s">
        <v>34</v>
      </c>
      <c r="BPL208" s="506" t="s">
        <v>34</v>
      </c>
      <c r="BPM208" s="506" t="s">
        <v>34</v>
      </c>
      <c r="BPN208" s="506" t="s">
        <v>34</v>
      </c>
      <c r="BPO208" s="506" t="s">
        <v>34</v>
      </c>
      <c r="BPP208" s="506" t="s">
        <v>34</v>
      </c>
      <c r="BPQ208" s="506" t="s">
        <v>34</v>
      </c>
      <c r="BPR208" s="506" t="s">
        <v>34</v>
      </c>
      <c r="BPS208" s="506" t="s">
        <v>34</v>
      </c>
      <c r="BPT208" s="506" t="s">
        <v>34</v>
      </c>
      <c r="BPU208" s="506" t="s">
        <v>34</v>
      </c>
      <c r="BPV208" s="506" t="s">
        <v>34</v>
      </c>
      <c r="BPW208" s="506" t="s">
        <v>34</v>
      </c>
      <c r="BPX208" s="506" t="s">
        <v>34</v>
      </c>
      <c r="BPY208" s="506" t="s">
        <v>34</v>
      </c>
      <c r="BPZ208" s="506" t="s">
        <v>34</v>
      </c>
      <c r="BQA208" s="506" t="s">
        <v>34</v>
      </c>
      <c r="BQB208" s="506" t="s">
        <v>34</v>
      </c>
      <c r="BQC208" s="506" t="s">
        <v>34</v>
      </c>
      <c r="BQD208" s="506" t="s">
        <v>34</v>
      </c>
      <c r="BQE208" s="506" t="s">
        <v>34</v>
      </c>
      <c r="BQF208" s="506" t="s">
        <v>34</v>
      </c>
      <c r="BQG208" s="506" t="s">
        <v>34</v>
      </c>
      <c r="BQH208" s="506" t="s">
        <v>34</v>
      </c>
      <c r="BQI208" s="506" t="s">
        <v>34</v>
      </c>
      <c r="BQJ208" s="506" t="s">
        <v>34</v>
      </c>
      <c r="BQK208" s="506" t="s">
        <v>34</v>
      </c>
      <c r="BQL208" s="506" t="s">
        <v>34</v>
      </c>
      <c r="BQM208" s="506" t="s">
        <v>34</v>
      </c>
      <c r="BQN208" s="506" t="s">
        <v>34</v>
      </c>
      <c r="BQO208" s="506" t="s">
        <v>34</v>
      </c>
      <c r="BQP208" s="506" t="s">
        <v>34</v>
      </c>
      <c r="BQQ208" s="506" t="s">
        <v>34</v>
      </c>
      <c r="BQR208" s="506" t="s">
        <v>34</v>
      </c>
      <c r="BQS208" s="506" t="s">
        <v>34</v>
      </c>
      <c r="BQT208" s="506" t="s">
        <v>34</v>
      </c>
      <c r="BQU208" s="506" t="s">
        <v>34</v>
      </c>
      <c r="BQV208" s="506" t="s">
        <v>34</v>
      </c>
      <c r="BQW208" s="506" t="s">
        <v>34</v>
      </c>
      <c r="BQX208" s="506" t="s">
        <v>34</v>
      </c>
      <c r="BQY208" s="506" t="s">
        <v>34</v>
      </c>
      <c r="BQZ208" s="506" t="s">
        <v>34</v>
      </c>
      <c r="BRA208" s="506" t="s">
        <v>34</v>
      </c>
      <c r="BRB208" s="506" t="s">
        <v>34</v>
      </c>
      <c r="BRC208" s="506" t="s">
        <v>34</v>
      </c>
      <c r="BRD208" s="506" t="s">
        <v>34</v>
      </c>
      <c r="BRE208" s="506" t="s">
        <v>34</v>
      </c>
      <c r="BRF208" s="506" t="s">
        <v>34</v>
      </c>
      <c r="BRG208" s="506" t="s">
        <v>34</v>
      </c>
      <c r="BRH208" s="506" t="s">
        <v>34</v>
      </c>
      <c r="BRI208" s="506" t="s">
        <v>34</v>
      </c>
      <c r="BRJ208" s="506" t="s">
        <v>34</v>
      </c>
      <c r="BRK208" s="506" t="s">
        <v>34</v>
      </c>
      <c r="BRL208" s="506" t="s">
        <v>34</v>
      </c>
      <c r="BRM208" s="506" t="s">
        <v>34</v>
      </c>
      <c r="BRN208" s="506" t="s">
        <v>34</v>
      </c>
      <c r="BRO208" s="506" t="s">
        <v>34</v>
      </c>
      <c r="BRP208" s="506" t="s">
        <v>34</v>
      </c>
      <c r="BRQ208" s="506" t="s">
        <v>34</v>
      </c>
      <c r="BRR208" s="506" t="s">
        <v>34</v>
      </c>
      <c r="BRS208" s="506" t="s">
        <v>34</v>
      </c>
      <c r="BRT208" s="506" t="s">
        <v>34</v>
      </c>
      <c r="BRU208" s="506" t="s">
        <v>34</v>
      </c>
      <c r="BRV208" s="506" t="s">
        <v>34</v>
      </c>
      <c r="BRW208" s="506" t="s">
        <v>34</v>
      </c>
      <c r="BRX208" s="506" t="s">
        <v>34</v>
      </c>
      <c r="BRY208" s="506" t="s">
        <v>34</v>
      </c>
      <c r="BRZ208" s="506" t="s">
        <v>34</v>
      </c>
      <c r="BSA208" s="506" t="s">
        <v>34</v>
      </c>
      <c r="BSB208" s="506" t="s">
        <v>34</v>
      </c>
      <c r="BSC208" s="506" t="s">
        <v>34</v>
      </c>
      <c r="BSD208" s="506" t="s">
        <v>34</v>
      </c>
      <c r="BSE208" s="506" t="s">
        <v>34</v>
      </c>
      <c r="BSF208" s="506" t="s">
        <v>34</v>
      </c>
      <c r="BSG208" s="506" t="s">
        <v>34</v>
      </c>
      <c r="BSH208" s="506" t="s">
        <v>34</v>
      </c>
      <c r="BSI208" s="506" t="s">
        <v>34</v>
      </c>
      <c r="BSJ208" s="506" t="s">
        <v>34</v>
      </c>
      <c r="BSK208" s="506" t="s">
        <v>34</v>
      </c>
      <c r="BSL208" s="506" t="s">
        <v>34</v>
      </c>
      <c r="BSM208" s="506" t="s">
        <v>34</v>
      </c>
      <c r="BSN208" s="506" t="s">
        <v>34</v>
      </c>
      <c r="BSO208" s="506" t="s">
        <v>34</v>
      </c>
      <c r="BSP208" s="506" t="s">
        <v>34</v>
      </c>
      <c r="BSQ208" s="506" t="s">
        <v>34</v>
      </c>
      <c r="BSR208" s="506" t="s">
        <v>34</v>
      </c>
      <c r="BSS208" s="506" t="s">
        <v>34</v>
      </c>
      <c r="BST208" s="506" t="s">
        <v>34</v>
      </c>
      <c r="BSU208" s="506" t="s">
        <v>34</v>
      </c>
      <c r="BSV208" s="506" t="s">
        <v>34</v>
      </c>
      <c r="BSW208" s="506" t="s">
        <v>34</v>
      </c>
      <c r="BSX208" s="506" t="s">
        <v>34</v>
      </c>
      <c r="BSY208" s="506" t="s">
        <v>34</v>
      </c>
      <c r="BSZ208" s="506" t="s">
        <v>34</v>
      </c>
      <c r="BTA208" s="506" t="s">
        <v>34</v>
      </c>
      <c r="BTB208" s="506" t="s">
        <v>34</v>
      </c>
      <c r="BTC208" s="506" t="s">
        <v>34</v>
      </c>
      <c r="BTD208" s="506" t="s">
        <v>34</v>
      </c>
      <c r="BTE208" s="506" t="s">
        <v>34</v>
      </c>
      <c r="BTF208" s="506" t="s">
        <v>34</v>
      </c>
      <c r="BTG208" s="506" t="s">
        <v>34</v>
      </c>
      <c r="BTH208" s="506" t="s">
        <v>34</v>
      </c>
      <c r="BTI208" s="506" t="s">
        <v>34</v>
      </c>
      <c r="BTJ208" s="506" t="s">
        <v>34</v>
      </c>
      <c r="BTK208" s="506" t="s">
        <v>34</v>
      </c>
      <c r="BTL208" s="506" t="s">
        <v>34</v>
      </c>
      <c r="BTM208" s="506" t="s">
        <v>34</v>
      </c>
      <c r="BTN208" s="506" t="s">
        <v>34</v>
      </c>
      <c r="BTO208" s="506" t="s">
        <v>34</v>
      </c>
      <c r="BTP208" s="506" t="s">
        <v>34</v>
      </c>
      <c r="BTQ208" s="506" t="s">
        <v>34</v>
      </c>
      <c r="BTR208" s="506" t="s">
        <v>34</v>
      </c>
      <c r="BTS208" s="506" t="s">
        <v>34</v>
      </c>
      <c r="BTT208" s="506" t="s">
        <v>34</v>
      </c>
      <c r="BTU208" s="506" t="s">
        <v>34</v>
      </c>
      <c r="BTV208" s="506" t="s">
        <v>34</v>
      </c>
      <c r="BTW208" s="506" t="s">
        <v>34</v>
      </c>
      <c r="BTX208" s="506" t="s">
        <v>34</v>
      </c>
      <c r="BTY208" s="506" t="s">
        <v>34</v>
      </c>
      <c r="BTZ208" s="506" t="s">
        <v>34</v>
      </c>
      <c r="BUA208" s="506" t="s">
        <v>34</v>
      </c>
      <c r="BUB208" s="506" t="s">
        <v>34</v>
      </c>
      <c r="BUC208" s="506" t="s">
        <v>34</v>
      </c>
      <c r="BUD208" s="506" t="s">
        <v>34</v>
      </c>
      <c r="BUE208" s="506" t="s">
        <v>34</v>
      </c>
      <c r="BUF208" s="506" t="s">
        <v>34</v>
      </c>
      <c r="BUG208" s="506" t="s">
        <v>34</v>
      </c>
      <c r="BUH208" s="506" t="s">
        <v>34</v>
      </c>
      <c r="BUI208" s="506" t="s">
        <v>34</v>
      </c>
      <c r="BUJ208" s="506" t="s">
        <v>34</v>
      </c>
      <c r="BUK208" s="506" t="s">
        <v>34</v>
      </c>
      <c r="BUL208" s="506" t="s">
        <v>34</v>
      </c>
      <c r="BUM208" s="506" t="s">
        <v>34</v>
      </c>
      <c r="BUN208" s="506" t="s">
        <v>34</v>
      </c>
      <c r="BUO208" s="506" t="s">
        <v>34</v>
      </c>
      <c r="BUP208" s="506" t="s">
        <v>34</v>
      </c>
      <c r="BUQ208" s="506" t="s">
        <v>34</v>
      </c>
      <c r="BUR208" s="506" t="s">
        <v>34</v>
      </c>
      <c r="BUS208" s="506" t="s">
        <v>34</v>
      </c>
      <c r="BUT208" s="506" t="s">
        <v>34</v>
      </c>
      <c r="BUU208" s="506" t="s">
        <v>34</v>
      </c>
      <c r="BUV208" s="506" t="s">
        <v>34</v>
      </c>
      <c r="BUW208" s="506" t="s">
        <v>34</v>
      </c>
      <c r="BUX208" s="506" t="s">
        <v>34</v>
      </c>
      <c r="BUY208" s="506" t="s">
        <v>34</v>
      </c>
      <c r="BUZ208" s="506" t="s">
        <v>34</v>
      </c>
      <c r="BVA208" s="506" t="s">
        <v>34</v>
      </c>
      <c r="BVB208" s="506" t="s">
        <v>34</v>
      </c>
      <c r="BVC208" s="506" t="s">
        <v>34</v>
      </c>
      <c r="BVD208" s="506" t="s">
        <v>34</v>
      </c>
      <c r="BVE208" s="506" t="s">
        <v>34</v>
      </c>
      <c r="BVF208" s="506" t="s">
        <v>34</v>
      </c>
      <c r="BVG208" s="506" t="s">
        <v>34</v>
      </c>
      <c r="BVH208" s="506" t="s">
        <v>34</v>
      </c>
      <c r="BVI208" s="506" t="s">
        <v>34</v>
      </c>
      <c r="BVJ208" s="506" t="s">
        <v>34</v>
      </c>
      <c r="BVK208" s="506" t="s">
        <v>34</v>
      </c>
      <c r="BVL208" s="506" t="s">
        <v>34</v>
      </c>
      <c r="BVM208" s="506" t="s">
        <v>34</v>
      </c>
      <c r="BVN208" s="506" t="s">
        <v>34</v>
      </c>
      <c r="BVO208" s="506" t="s">
        <v>34</v>
      </c>
      <c r="BVP208" s="506" t="s">
        <v>34</v>
      </c>
      <c r="BVQ208" s="506" t="s">
        <v>34</v>
      </c>
      <c r="BVR208" s="506" t="s">
        <v>34</v>
      </c>
      <c r="BVS208" s="506" t="s">
        <v>34</v>
      </c>
      <c r="BVT208" s="506" t="s">
        <v>34</v>
      </c>
      <c r="BVU208" s="506" t="s">
        <v>34</v>
      </c>
      <c r="BVV208" s="506" t="s">
        <v>34</v>
      </c>
      <c r="BVW208" s="506" t="s">
        <v>34</v>
      </c>
      <c r="BVX208" s="506" t="s">
        <v>34</v>
      </c>
      <c r="BVY208" s="506" t="s">
        <v>34</v>
      </c>
      <c r="BVZ208" s="506" t="s">
        <v>34</v>
      </c>
      <c r="BWA208" s="506" t="s">
        <v>34</v>
      </c>
      <c r="BWB208" s="506" t="s">
        <v>34</v>
      </c>
      <c r="BWC208" s="506" t="s">
        <v>34</v>
      </c>
      <c r="BWD208" s="506" t="s">
        <v>34</v>
      </c>
      <c r="BWE208" s="506" t="s">
        <v>34</v>
      </c>
      <c r="BWF208" s="506" t="s">
        <v>34</v>
      </c>
      <c r="BWG208" s="506" t="s">
        <v>34</v>
      </c>
      <c r="BWH208" s="506" t="s">
        <v>34</v>
      </c>
      <c r="BWI208" s="506" t="s">
        <v>34</v>
      </c>
      <c r="BWJ208" s="506" t="s">
        <v>34</v>
      </c>
      <c r="BWK208" s="506" t="s">
        <v>34</v>
      </c>
      <c r="BWL208" s="506" t="s">
        <v>34</v>
      </c>
      <c r="BWM208" s="506" t="s">
        <v>34</v>
      </c>
      <c r="BWN208" s="506" t="s">
        <v>34</v>
      </c>
      <c r="BWO208" s="506" t="s">
        <v>34</v>
      </c>
      <c r="BWP208" s="506" t="s">
        <v>34</v>
      </c>
      <c r="BWQ208" s="506" t="s">
        <v>34</v>
      </c>
      <c r="BWR208" s="506" t="s">
        <v>34</v>
      </c>
      <c r="BWS208" s="506" t="s">
        <v>34</v>
      </c>
      <c r="BWT208" s="506" t="s">
        <v>34</v>
      </c>
      <c r="BWU208" s="506" t="s">
        <v>34</v>
      </c>
      <c r="BWV208" s="506" t="s">
        <v>34</v>
      </c>
      <c r="BWW208" s="506" t="s">
        <v>34</v>
      </c>
      <c r="BWX208" s="506" t="s">
        <v>34</v>
      </c>
      <c r="BWY208" s="506" t="s">
        <v>34</v>
      </c>
      <c r="BWZ208" s="506" t="s">
        <v>34</v>
      </c>
      <c r="BXA208" s="506" t="s">
        <v>34</v>
      </c>
      <c r="BXB208" s="506" t="s">
        <v>34</v>
      </c>
      <c r="BXC208" s="506" t="s">
        <v>34</v>
      </c>
      <c r="BXD208" s="506" t="s">
        <v>34</v>
      </c>
      <c r="BXE208" s="506" t="s">
        <v>34</v>
      </c>
      <c r="BXF208" s="506" t="s">
        <v>34</v>
      </c>
      <c r="BXG208" s="506" t="s">
        <v>34</v>
      </c>
      <c r="BXH208" s="506" t="s">
        <v>34</v>
      </c>
      <c r="BXI208" s="506" t="s">
        <v>34</v>
      </c>
      <c r="BXJ208" s="506" t="s">
        <v>34</v>
      </c>
      <c r="BXK208" s="506" t="s">
        <v>34</v>
      </c>
      <c r="BXL208" s="506" t="s">
        <v>34</v>
      </c>
      <c r="BXM208" s="506" t="s">
        <v>34</v>
      </c>
      <c r="BXN208" s="506" t="s">
        <v>34</v>
      </c>
      <c r="BXO208" s="506" t="s">
        <v>34</v>
      </c>
      <c r="BXP208" s="506" t="s">
        <v>34</v>
      </c>
      <c r="BXQ208" s="506" t="s">
        <v>34</v>
      </c>
      <c r="BXR208" s="506" t="s">
        <v>34</v>
      </c>
      <c r="BXS208" s="506" t="s">
        <v>34</v>
      </c>
      <c r="BXT208" s="506" t="s">
        <v>34</v>
      </c>
      <c r="BXU208" s="506" t="s">
        <v>34</v>
      </c>
      <c r="BXV208" s="506" t="s">
        <v>34</v>
      </c>
      <c r="BXW208" s="506" t="s">
        <v>34</v>
      </c>
      <c r="BXX208" s="506" t="s">
        <v>34</v>
      </c>
      <c r="BXY208" s="506" t="s">
        <v>34</v>
      </c>
      <c r="BXZ208" s="506" t="s">
        <v>34</v>
      </c>
      <c r="BYA208" s="506" t="s">
        <v>34</v>
      </c>
      <c r="BYB208" s="506" t="s">
        <v>34</v>
      </c>
      <c r="BYC208" s="506" t="s">
        <v>34</v>
      </c>
      <c r="BYD208" s="506" t="s">
        <v>34</v>
      </c>
      <c r="BYE208" s="506" t="s">
        <v>34</v>
      </c>
      <c r="BYF208" s="506" t="s">
        <v>34</v>
      </c>
      <c r="BYG208" s="506" t="s">
        <v>34</v>
      </c>
      <c r="BYH208" s="506" t="s">
        <v>34</v>
      </c>
      <c r="BYI208" s="506" t="s">
        <v>34</v>
      </c>
      <c r="BYJ208" s="506" t="s">
        <v>34</v>
      </c>
      <c r="BYK208" s="506" t="s">
        <v>34</v>
      </c>
      <c r="BYL208" s="506" t="s">
        <v>34</v>
      </c>
      <c r="BYM208" s="506" t="s">
        <v>34</v>
      </c>
      <c r="BYN208" s="506" t="s">
        <v>34</v>
      </c>
      <c r="BYO208" s="506" t="s">
        <v>34</v>
      </c>
      <c r="BYP208" s="506" t="s">
        <v>34</v>
      </c>
      <c r="BYQ208" s="506" t="s">
        <v>34</v>
      </c>
      <c r="BYR208" s="506" t="s">
        <v>34</v>
      </c>
      <c r="BYS208" s="506" t="s">
        <v>34</v>
      </c>
      <c r="BYT208" s="506" t="s">
        <v>34</v>
      </c>
      <c r="BYU208" s="506" t="s">
        <v>34</v>
      </c>
      <c r="BYV208" s="506" t="s">
        <v>34</v>
      </c>
      <c r="BYW208" s="506" t="s">
        <v>34</v>
      </c>
      <c r="BYX208" s="506" t="s">
        <v>34</v>
      </c>
      <c r="BYY208" s="506" t="s">
        <v>34</v>
      </c>
      <c r="BYZ208" s="506" t="s">
        <v>34</v>
      </c>
      <c r="BZA208" s="506" t="s">
        <v>34</v>
      </c>
      <c r="BZB208" s="506" t="s">
        <v>34</v>
      </c>
      <c r="BZC208" s="506" t="s">
        <v>34</v>
      </c>
      <c r="BZD208" s="506" t="s">
        <v>34</v>
      </c>
      <c r="BZE208" s="506" t="s">
        <v>34</v>
      </c>
      <c r="BZF208" s="506" t="s">
        <v>34</v>
      </c>
      <c r="BZG208" s="506" t="s">
        <v>34</v>
      </c>
      <c r="BZH208" s="506" t="s">
        <v>34</v>
      </c>
      <c r="BZI208" s="506" t="s">
        <v>34</v>
      </c>
      <c r="BZJ208" s="506" t="s">
        <v>34</v>
      </c>
      <c r="BZK208" s="506" t="s">
        <v>34</v>
      </c>
      <c r="BZL208" s="506" t="s">
        <v>34</v>
      </c>
      <c r="BZM208" s="506" t="s">
        <v>34</v>
      </c>
      <c r="BZN208" s="506" t="s">
        <v>34</v>
      </c>
      <c r="BZO208" s="506" t="s">
        <v>34</v>
      </c>
      <c r="BZP208" s="506" t="s">
        <v>34</v>
      </c>
      <c r="BZQ208" s="506" t="s">
        <v>34</v>
      </c>
      <c r="BZR208" s="506" t="s">
        <v>34</v>
      </c>
      <c r="BZS208" s="506" t="s">
        <v>34</v>
      </c>
      <c r="BZT208" s="506" t="s">
        <v>34</v>
      </c>
      <c r="BZU208" s="506" t="s">
        <v>34</v>
      </c>
      <c r="BZV208" s="506" t="s">
        <v>34</v>
      </c>
      <c r="BZW208" s="506" t="s">
        <v>34</v>
      </c>
      <c r="BZX208" s="506" t="s">
        <v>34</v>
      </c>
      <c r="BZY208" s="506" t="s">
        <v>34</v>
      </c>
      <c r="BZZ208" s="506" t="s">
        <v>34</v>
      </c>
      <c r="CAA208" s="506" t="s">
        <v>34</v>
      </c>
      <c r="CAB208" s="506" t="s">
        <v>34</v>
      </c>
      <c r="CAC208" s="506" t="s">
        <v>34</v>
      </c>
      <c r="CAD208" s="506" t="s">
        <v>34</v>
      </c>
      <c r="CAE208" s="506" t="s">
        <v>34</v>
      </c>
      <c r="CAF208" s="506" t="s">
        <v>34</v>
      </c>
      <c r="CAG208" s="506" t="s">
        <v>34</v>
      </c>
      <c r="CAH208" s="506" t="s">
        <v>34</v>
      </c>
      <c r="CAI208" s="506" t="s">
        <v>34</v>
      </c>
      <c r="CAJ208" s="506" t="s">
        <v>34</v>
      </c>
      <c r="CAK208" s="506" t="s">
        <v>34</v>
      </c>
      <c r="CAL208" s="506" t="s">
        <v>34</v>
      </c>
      <c r="CAM208" s="506" t="s">
        <v>34</v>
      </c>
      <c r="CAN208" s="506" t="s">
        <v>34</v>
      </c>
      <c r="CAO208" s="506" t="s">
        <v>34</v>
      </c>
      <c r="CAP208" s="506" t="s">
        <v>34</v>
      </c>
      <c r="CAQ208" s="506" t="s">
        <v>34</v>
      </c>
      <c r="CAR208" s="506" t="s">
        <v>34</v>
      </c>
      <c r="CAS208" s="506" t="s">
        <v>34</v>
      </c>
      <c r="CAT208" s="506" t="s">
        <v>34</v>
      </c>
      <c r="CAU208" s="506" t="s">
        <v>34</v>
      </c>
      <c r="CAV208" s="506" t="s">
        <v>34</v>
      </c>
      <c r="CAW208" s="506" t="s">
        <v>34</v>
      </c>
      <c r="CAX208" s="506" t="s">
        <v>34</v>
      </c>
      <c r="CAY208" s="506" t="s">
        <v>34</v>
      </c>
      <c r="CAZ208" s="506" t="s">
        <v>34</v>
      </c>
      <c r="CBA208" s="506" t="s">
        <v>34</v>
      </c>
      <c r="CBB208" s="506" t="s">
        <v>34</v>
      </c>
      <c r="CBC208" s="506" t="s">
        <v>34</v>
      </c>
      <c r="CBD208" s="506" t="s">
        <v>34</v>
      </c>
      <c r="CBE208" s="506" t="s">
        <v>34</v>
      </c>
      <c r="CBF208" s="506" t="s">
        <v>34</v>
      </c>
      <c r="CBG208" s="506" t="s">
        <v>34</v>
      </c>
      <c r="CBH208" s="506" t="s">
        <v>34</v>
      </c>
      <c r="CBI208" s="506" t="s">
        <v>34</v>
      </c>
      <c r="CBJ208" s="506" t="s">
        <v>34</v>
      </c>
      <c r="CBK208" s="506" t="s">
        <v>34</v>
      </c>
      <c r="CBL208" s="506" t="s">
        <v>34</v>
      </c>
      <c r="CBM208" s="506" t="s">
        <v>34</v>
      </c>
      <c r="CBN208" s="506" t="s">
        <v>34</v>
      </c>
      <c r="CBO208" s="506" t="s">
        <v>34</v>
      </c>
      <c r="CBP208" s="506" t="s">
        <v>34</v>
      </c>
      <c r="CBQ208" s="506" t="s">
        <v>34</v>
      </c>
      <c r="CBR208" s="506" t="s">
        <v>34</v>
      </c>
      <c r="CBS208" s="506" t="s">
        <v>34</v>
      </c>
      <c r="CBT208" s="506" t="s">
        <v>34</v>
      </c>
      <c r="CBU208" s="506" t="s">
        <v>34</v>
      </c>
      <c r="CBV208" s="506" t="s">
        <v>34</v>
      </c>
      <c r="CBW208" s="506" t="s">
        <v>34</v>
      </c>
      <c r="CBX208" s="506" t="s">
        <v>34</v>
      </c>
      <c r="CBY208" s="506" t="s">
        <v>34</v>
      </c>
      <c r="CBZ208" s="506" t="s">
        <v>34</v>
      </c>
      <c r="CCA208" s="506" t="s">
        <v>34</v>
      </c>
      <c r="CCB208" s="506" t="s">
        <v>34</v>
      </c>
      <c r="CCC208" s="506" t="s">
        <v>34</v>
      </c>
      <c r="CCD208" s="506" t="s">
        <v>34</v>
      </c>
      <c r="CCE208" s="506" t="s">
        <v>34</v>
      </c>
      <c r="CCF208" s="506" t="s">
        <v>34</v>
      </c>
      <c r="CCG208" s="506" t="s">
        <v>34</v>
      </c>
      <c r="CCH208" s="506" t="s">
        <v>34</v>
      </c>
      <c r="CCI208" s="506" t="s">
        <v>34</v>
      </c>
      <c r="CCJ208" s="506" t="s">
        <v>34</v>
      </c>
      <c r="CCK208" s="506" t="s">
        <v>34</v>
      </c>
      <c r="CCL208" s="506" t="s">
        <v>34</v>
      </c>
      <c r="CCM208" s="506" t="s">
        <v>34</v>
      </c>
      <c r="CCN208" s="506" t="s">
        <v>34</v>
      </c>
      <c r="CCO208" s="506" t="s">
        <v>34</v>
      </c>
      <c r="CCP208" s="506" t="s">
        <v>34</v>
      </c>
      <c r="CCQ208" s="506" t="s">
        <v>34</v>
      </c>
      <c r="CCR208" s="506" t="s">
        <v>34</v>
      </c>
      <c r="CCS208" s="506" t="s">
        <v>34</v>
      </c>
      <c r="CCT208" s="506" t="s">
        <v>34</v>
      </c>
      <c r="CCU208" s="506" t="s">
        <v>34</v>
      </c>
      <c r="CCV208" s="506" t="s">
        <v>34</v>
      </c>
      <c r="CCW208" s="506" t="s">
        <v>34</v>
      </c>
      <c r="CCX208" s="506" t="s">
        <v>34</v>
      </c>
      <c r="CCY208" s="506" t="s">
        <v>34</v>
      </c>
      <c r="CCZ208" s="506" t="s">
        <v>34</v>
      </c>
      <c r="CDA208" s="506" t="s">
        <v>34</v>
      </c>
      <c r="CDB208" s="506" t="s">
        <v>34</v>
      </c>
      <c r="CDC208" s="506" t="s">
        <v>34</v>
      </c>
      <c r="CDD208" s="506" t="s">
        <v>34</v>
      </c>
      <c r="CDE208" s="506" t="s">
        <v>34</v>
      </c>
      <c r="CDF208" s="506" t="s">
        <v>34</v>
      </c>
      <c r="CDG208" s="506" t="s">
        <v>34</v>
      </c>
      <c r="CDH208" s="506" t="s">
        <v>34</v>
      </c>
      <c r="CDI208" s="506" t="s">
        <v>34</v>
      </c>
      <c r="CDJ208" s="506" t="s">
        <v>34</v>
      </c>
      <c r="CDK208" s="506" t="s">
        <v>34</v>
      </c>
      <c r="CDL208" s="506" t="s">
        <v>34</v>
      </c>
      <c r="CDM208" s="506" t="s">
        <v>34</v>
      </c>
      <c r="CDN208" s="506" t="s">
        <v>34</v>
      </c>
      <c r="CDO208" s="506" t="s">
        <v>34</v>
      </c>
      <c r="CDP208" s="506" t="s">
        <v>34</v>
      </c>
      <c r="CDQ208" s="506" t="s">
        <v>34</v>
      </c>
      <c r="CDR208" s="506" t="s">
        <v>34</v>
      </c>
      <c r="CDS208" s="506" t="s">
        <v>34</v>
      </c>
      <c r="CDT208" s="506" t="s">
        <v>34</v>
      </c>
      <c r="CDU208" s="506" t="s">
        <v>34</v>
      </c>
      <c r="CDV208" s="506" t="s">
        <v>34</v>
      </c>
      <c r="CDW208" s="506" t="s">
        <v>34</v>
      </c>
      <c r="CDX208" s="506" t="s">
        <v>34</v>
      </c>
      <c r="CDY208" s="506" t="s">
        <v>34</v>
      </c>
      <c r="CDZ208" s="506" t="s">
        <v>34</v>
      </c>
      <c r="CEA208" s="506" t="s">
        <v>34</v>
      </c>
      <c r="CEB208" s="506" t="s">
        <v>34</v>
      </c>
      <c r="CEC208" s="506" t="s">
        <v>34</v>
      </c>
      <c r="CED208" s="506" t="s">
        <v>34</v>
      </c>
      <c r="CEE208" s="506" t="s">
        <v>34</v>
      </c>
      <c r="CEF208" s="506" t="s">
        <v>34</v>
      </c>
      <c r="CEG208" s="506" t="s">
        <v>34</v>
      </c>
      <c r="CEH208" s="506" t="s">
        <v>34</v>
      </c>
      <c r="CEI208" s="506" t="s">
        <v>34</v>
      </c>
      <c r="CEJ208" s="506" t="s">
        <v>34</v>
      </c>
      <c r="CEK208" s="506" t="s">
        <v>34</v>
      </c>
      <c r="CEL208" s="506" t="s">
        <v>34</v>
      </c>
      <c r="CEM208" s="506" t="s">
        <v>34</v>
      </c>
      <c r="CEN208" s="506" t="s">
        <v>34</v>
      </c>
      <c r="CEO208" s="506" t="s">
        <v>34</v>
      </c>
      <c r="CEP208" s="506" t="s">
        <v>34</v>
      </c>
      <c r="CEQ208" s="506" t="s">
        <v>34</v>
      </c>
      <c r="CER208" s="506" t="s">
        <v>34</v>
      </c>
      <c r="CES208" s="506" t="s">
        <v>34</v>
      </c>
      <c r="CET208" s="506" t="s">
        <v>34</v>
      </c>
      <c r="CEU208" s="506" t="s">
        <v>34</v>
      </c>
      <c r="CEV208" s="506" t="s">
        <v>34</v>
      </c>
      <c r="CEW208" s="506" t="s">
        <v>34</v>
      </c>
      <c r="CEX208" s="506" t="s">
        <v>34</v>
      </c>
      <c r="CEY208" s="506" t="s">
        <v>34</v>
      </c>
      <c r="CEZ208" s="506" t="s">
        <v>34</v>
      </c>
      <c r="CFA208" s="506" t="s">
        <v>34</v>
      </c>
      <c r="CFB208" s="506" t="s">
        <v>34</v>
      </c>
      <c r="CFC208" s="506" t="s">
        <v>34</v>
      </c>
      <c r="CFD208" s="506" t="s">
        <v>34</v>
      </c>
      <c r="CFE208" s="506" t="s">
        <v>34</v>
      </c>
      <c r="CFF208" s="506" t="s">
        <v>34</v>
      </c>
      <c r="CFG208" s="506" t="s">
        <v>34</v>
      </c>
      <c r="CFH208" s="506" t="s">
        <v>34</v>
      </c>
      <c r="CFI208" s="506" t="s">
        <v>34</v>
      </c>
      <c r="CFJ208" s="506" t="s">
        <v>34</v>
      </c>
      <c r="CFK208" s="506" t="s">
        <v>34</v>
      </c>
      <c r="CFL208" s="506" t="s">
        <v>34</v>
      </c>
      <c r="CFM208" s="506" t="s">
        <v>34</v>
      </c>
      <c r="CFN208" s="506" t="s">
        <v>34</v>
      </c>
      <c r="CFO208" s="506" t="s">
        <v>34</v>
      </c>
      <c r="CFP208" s="506" t="s">
        <v>34</v>
      </c>
      <c r="CFQ208" s="506" t="s">
        <v>34</v>
      </c>
      <c r="CFR208" s="506" t="s">
        <v>34</v>
      </c>
      <c r="CFS208" s="506" t="s">
        <v>34</v>
      </c>
      <c r="CFT208" s="506" t="s">
        <v>34</v>
      </c>
      <c r="CFU208" s="506" t="s">
        <v>34</v>
      </c>
      <c r="CFV208" s="506" t="s">
        <v>34</v>
      </c>
      <c r="CFW208" s="506" t="s">
        <v>34</v>
      </c>
      <c r="CFX208" s="506" t="s">
        <v>34</v>
      </c>
      <c r="CFY208" s="506" t="s">
        <v>34</v>
      </c>
      <c r="CFZ208" s="506" t="s">
        <v>34</v>
      </c>
      <c r="CGA208" s="506" t="s">
        <v>34</v>
      </c>
      <c r="CGB208" s="506" t="s">
        <v>34</v>
      </c>
      <c r="CGC208" s="506" t="s">
        <v>34</v>
      </c>
      <c r="CGD208" s="506" t="s">
        <v>34</v>
      </c>
      <c r="CGE208" s="506" t="s">
        <v>34</v>
      </c>
      <c r="CGF208" s="506" t="s">
        <v>34</v>
      </c>
      <c r="CGG208" s="506" t="s">
        <v>34</v>
      </c>
      <c r="CGH208" s="506" t="s">
        <v>34</v>
      </c>
      <c r="CGI208" s="506" t="s">
        <v>34</v>
      </c>
      <c r="CGJ208" s="506" t="s">
        <v>34</v>
      </c>
      <c r="CGK208" s="506" t="s">
        <v>34</v>
      </c>
      <c r="CGL208" s="506" t="s">
        <v>34</v>
      </c>
      <c r="CGM208" s="506" t="s">
        <v>34</v>
      </c>
      <c r="CGN208" s="506" t="s">
        <v>34</v>
      </c>
      <c r="CGO208" s="506" t="s">
        <v>34</v>
      </c>
      <c r="CGP208" s="506" t="s">
        <v>34</v>
      </c>
      <c r="CGQ208" s="506" t="s">
        <v>34</v>
      </c>
      <c r="CGR208" s="506" t="s">
        <v>34</v>
      </c>
      <c r="CGS208" s="506" t="s">
        <v>34</v>
      </c>
      <c r="CGT208" s="506" t="s">
        <v>34</v>
      </c>
      <c r="CGU208" s="506" t="s">
        <v>34</v>
      </c>
      <c r="CGV208" s="506" t="s">
        <v>34</v>
      </c>
      <c r="CGW208" s="506" t="s">
        <v>34</v>
      </c>
      <c r="CGX208" s="506" t="s">
        <v>34</v>
      </c>
      <c r="CGY208" s="506" t="s">
        <v>34</v>
      </c>
      <c r="CGZ208" s="506" t="s">
        <v>34</v>
      </c>
      <c r="CHA208" s="506" t="s">
        <v>34</v>
      </c>
      <c r="CHB208" s="506" t="s">
        <v>34</v>
      </c>
      <c r="CHC208" s="506" t="s">
        <v>34</v>
      </c>
      <c r="CHD208" s="506" t="s">
        <v>34</v>
      </c>
      <c r="CHE208" s="506" t="s">
        <v>34</v>
      </c>
      <c r="CHF208" s="506" t="s">
        <v>34</v>
      </c>
      <c r="CHG208" s="506" t="s">
        <v>34</v>
      </c>
      <c r="CHH208" s="506" t="s">
        <v>34</v>
      </c>
      <c r="CHI208" s="506" t="s">
        <v>34</v>
      </c>
      <c r="CHJ208" s="506" t="s">
        <v>34</v>
      </c>
      <c r="CHK208" s="506" t="s">
        <v>34</v>
      </c>
      <c r="CHL208" s="506" t="s">
        <v>34</v>
      </c>
      <c r="CHM208" s="506" t="s">
        <v>34</v>
      </c>
      <c r="CHN208" s="506" t="s">
        <v>34</v>
      </c>
      <c r="CHO208" s="506" t="s">
        <v>34</v>
      </c>
      <c r="CHP208" s="506" t="s">
        <v>34</v>
      </c>
      <c r="CHQ208" s="506" t="s">
        <v>34</v>
      </c>
      <c r="CHR208" s="506" t="s">
        <v>34</v>
      </c>
      <c r="CHS208" s="506" t="s">
        <v>34</v>
      </c>
      <c r="CHT208" s="506" t="s">
        <v>34</v>
      </c>
      <c r="CHU208" s="506" t="s">
        <v>34</v>
      </c>
      <c r="CHV208" s="506" t="s">
        <v>34</v>
      </c>
      <c r="CHW208" s="506" t="s">
        <v>34</v>
      </c>
      <c r="CHX208" s="506" t="s">
        <v>34</v>
      </c>
      <c r="CHY208" s="506" t="s">
        <v>34</v>
      </c>
      <c r="CHZ208" s="506" t="s">
        <v>34</v>
      </c>
      <c r="CIA208" s="506" t="s">
        <v>34</v>
      </c>
      <c r="CIB208" s="506" t="s">
        <v>34</v>
      </c>
      <c r="CIC208" s="506" t="s">
        <v>34</v>
      </c>
      <c r="CID208" s="506" t="s">
        <v>34</v>
      </c>
      <c r="CIE208" s="506" t="s">
        <v>34</v>
      </c>
      <c r="CIF208" s="506" t="s">
        <v>34</v>
      </c>
      <c r="CIG208" s="506" t="s">
        <v>34</v>
      </c>
      <c r="CIH208" s="506" t="s">
        <v>34</v>
      </c>
      <c r="CII208" s="506" t="s">
        <v>34</v>
      </c>
      <c r="CIJ208" s="506" t="s">
        <v>34</v>
      </c>
      <c r="CIK208" s="506" t="s">
        <v>34</v>
      </c>
      <c r="CIL208" s="506" t="s">
        <v>34</v>
      </c>
      <c r="CIM208" s="506" t="s">
        <v>34</v>
      </c>
      <c r="CIN208" s="506" t="s">
        <v>34</v>
      </c>
      <c r="CIO208" s="506" t="s">
        <v>34</v>
      </c>
      <c r="CIP208" s="506" t="s">
        <v>34</v>
      </c>
      <c r="CIQ208" s="506" t="s">
        <v>34</v>
      </c>
      <c r="CIR208" s="506" t="s">
        <v>34</v>
      </c>
      <c r="CIS208" s="506" t="s">
        <v>34</v>
      </c>
      <c r="CIT208" s="506" t="s">
        <v>34</v>
      </c>
      <c r="CIU208" s="506" t="s">
        <v>34</v>
      </c>
      <c r="CIV208" s="506" t="s">
        <v>34</v>
      </c>
      <c r="CIW208" s="506" t="s">
        <v>34</v>
      </c>
      <c r="CIX208" s="506" t="s">
        <v>34</v>
      </c>
      <c r="CIY208" s="506" t="s">
        <v>34</v>
      </c>
      <c r="CIZ208" s="506" t="s">
        <v>34</v>
      </c>
      <c r="CJA208" s="506" t="s">
        <v>34</v>
      </c>
      <c r="CJB208" s="506" t="s">
        <v>34</v>
      </c>
      <c r="CJC208" s="506" t="s">
        <v>34</v>
      </c>
      <c r="CJD208" s="506" t="s">
        <v>34</v>
      </c>
      <c r="CJE208" s="506" t="s">
        <v>34</v>
      </c>
      <c r="CJF208" s="506" t="s">
        <v>34</v>
      </c>
      <c r="CJG208" s="506" t="s">
        <v>34</v>
      </c>
      <c r="CJH208" s="506" t="s">
        <v>34</v>
      </c>
      <c r="CJI208" s="506" t="s">
        <v>34</v>
      </c>
      <c r="CJJ208" s="506" t="s">
        <v>34</v>
      </c>
      <c r="CJK208" s="506" t="s">
        <v>34</v>
      </c>
      <c r="CJL208" s="506" t="s">
        <v>34</v>
      </c>
      <c r="CJM208" s="506" t="s">
        <v>34</v>
      </c>
      <c r="CJN208" s="506" t="s">
        <v>34</v>
      </c>
      <c r="CJO208" s="506" t="s">
        <v>34</v>
      </c>
      <c r="CJP208" s="506" t="s">
        <v>34</v>
      </c>
      <c r="CJQ208" s="506" t="s">
        <v>34</v>
      </c>
      <c r="CJR208" s="506" t="s">
        <v>34</v>
      </c>
      <c r="CJS208" s="506" t="s">
        <v>34</v>
      </c>
      <c r="CJT208" s="506" t="s">
        <v>34</v>
      </c>
      <c r="CJU208" s="506" t="s">
        <v>34</v>
      </c>
      <c r="CJV208" s="506" t="s">
        <v>34</v>
      </c>
      <c r="CJW208" s="506" t="s">
        <v>34</v>
      </c>
      <c r="CJX208" s="506" t="s">
        <v>34</v>
      </c>
      <c r="CJY208" s="506" t="s">
        <v>34</v>
      </c>
      <c r="CJZ208" s="506" t="s">
        <v>34</v>
      </c>
      <c r="CKA208" s="506" t="s">
        <v>34</v>
      </c>
      <c r="CKB208" s="506" t="s">
        <v>34</v>
      </c>
      <c r="CKC208" s="506" t="s">
        <v>34</v>
      </c>
      <c r="CKD208" s="506" t="s">
        <v>34</v>
      </c>
      <c r="CKE208" s="506" t="s">
        <v>34</v>
      </c>
      <c r="CKF208" s="506" t="s">
        <v>34</v>
      </c>
      <c r="CKG208" s="506" t="s">
        <v>34</v>
      </c>
      <c r="CKH208" s="506" t="s">
        <v>34</v>
      </c>
      <c r="CKI208" s="506" t="s">
        <v>34</v>
      </c>
      <c r="CKJ208" s="506" t="s">
        <v>34</v>
      </c>
      <c r="CKK208" s="506" t="s">
        <v>34</v>
      </c>
      <c r="CKL208" s="506" t="s">
        <v>34</v>
      </c>
      <c r="CKM208" s="506" t="s">
        <v>34</v>
      </c>
      <c r="CKN208" s="506" t="s">
        <v>34</v>
      </c>
      <c r="CKO208" s="506" t="s">
        <v>34</v>
      </c>
      <c r="CKP208" s="506" t="s">
        <v>34</v>
      </c>
      <c r="CKQ208" s="506" t="s">
        <v>34</v>
      </c>
      <c r="CKR208" s="506" t="s">
        <v>34</v>
      </c>
      <c r="CKS208" s="506" t="s">
        <v>34</v>
      </c>
      <c r="CKT208" s="506" t="s">
        <v>34</v>
      </c>
      <c r="CKU208" s="506" t="s">
        <v>34</v>
      </c>
      <c r="CKV208" s="506" t="s">
        <v>34</v>
      </c>
      <c r="CKW208" s="506" t="s">
        <v>34</v>
      </c>
      <c r="CKX208" s="506" t="s">
        <v>34</v>
      </c>
      <c r="CKY208" s="506" t="s">
        <v>34</v>
      </c>
      <c r="CKZ208" s="506" t="s">
        <v>34</v>
      </c>
      <c r="CLA208" s="506" t="s">
        <v>34</v>
      </c>
      <c r="CLB208" s="506" t="s">
        <v>34</v>
      </c>
      <c r="CLC208" s="506" t="s">
        <v>34</v>
      </c>
      <c r="CLD208" s="506" t="s">
        <v>34</v>
      </c>
      <c r="CLE208" s="506" t="s">
        <v>34</v>
      </c>
      <c r="CLF208" s="506" t="s">
        <v>34</v>
      </c>
      <c r="CLG208" s="506" t="s">
        <v>34</v>
      </c>
      <c r="CLH208" s="506" t="s">
        <v>34</v>
      </c>
      <c r="CLI208" s="506" t="s">
        <v>34</v>
      </c>
      <c r="CLJ208" s="506" t="s">
        <v>34</v>
      </c>
      <c r="CLK208" s="506" t="s">
        <v>34</v>
      </c>
      <c r="CLL208" s="506" t="s">
        <v>34</v>
      </c>
      <c r="CLM208" s="506" t="s">
        <v>34</v>
      </c>
      <c r="CLN208" s="506" t="s">
        <v>34</v>
      </c>
      <c r="CLO208" s="506" t="s">
        <v>34</v>
      </c>
      <c r="CLP208" s="506" t="s">
        <v>34</v>
      </c>
      <c r="CLQ208" s="506" t="s">
        <v>34</v>
      </c>
      <c r="CLR208" s="506" t="s">
        <v>34</v>
      </c>
      <c r="CLS208" s="506" t="s">
        <v>34</v>
      </c>
      <c r="CLT208" s="506" t="s">
        <v>34</v>
      </c>
      <c r="CLU208" s="506" t="s">
        <v>34</v>
      </c>
      <c r="CLV208" s="506" t="s">
        <v>34</v>
      </c>
      <c r="CLW208" s="506" t="s">
        <v>34</v>
      </c>
      <c r="CLX208" s="506" t="s">
        <v>34</v>
      </c>
      <c r="CLY208" s="506" t="s">
        <v>34</v>
      </c>
      <c r="CLZ208" s="506" t="s">
        <v>34</v>
      </c>
      <c r="CMA208" s="506" t="s">
        <v>34</v>
      </c>
      <c r="CMB208" s="506" t="s">
        <v>34</v>
      </c>
      <c r="CMC208" s="506" t="s">
        <v>34</v>
      </c>
      <c r="CMD208" s="506" t="s">
        <v>34</v>
      </c>
      <c r="CME208" s="506" t="s">
        <v>34</v>
      </c>
      <c r="CMF208" s="506" t="s">
        <v>34</v>
      </c>
      <c r="CMG208" s="506" t="s">
        <v>34</v>
      </c>
      <c r="CMH208" s="506" t="s">
        <v>34</v>
      </c>
      <c r="CMI208" s="506" t="s">
        <v>34</v>
      </c>
      <c r="CMJ208" s="506" t="s">
        <v>34</v>
      </c>
      <c r="CMK208" s="506" t="s">
        <v>34</v>
      </c>
      <c r="CML208" s="506" t="s">
        <v>34</v>
      </c>
      <c r="CMM208" s="506" t="s">
        <v>34</v>
      </c>
      <c r="CMN208" s="506" t="s">
        <v>34</v>
      </c>
      <c r="CMO208" s="506" t="s">
        <v>34</v>
      </c>
      <c r="CMP208" s="506" t="s">
        <v>34</v>
      </c>
      <c r="CMQ208" s="506" t="s">
        <v>34</v>
      </c>
      <c r="CMR208" s="506" t="s">
        <v>34</v>
      </c>
      <c r="CMS208" s="506" t="s">
        <v>34</v>
      </c>
      <c r="CMT208" s="506" t="s">
        <v>34</v>
      </c>
      <c r="CMU208" s="506" t="s">
        <v>34</v>
      </c>
      <c r="CMV208" s="506" t="s">
        <v>34</v>
      </c>
      <c r="CMW208" s="506" t="s">
        <v>34</v>
      </c>
      <c r="CMX208" s="506" t="s">
        <v>34</v>
      </c>
      <c r="CMY208" s="506" t="s">
        <v>34</v>
      </c>
      <c r="CMZ208" s="506" t="s">
        <v>34</v>
      </c>
      <c r="CNA208" s="506" t="s">
        <v>34</v>
      </c>
      <c r="CNB208" s="506" t="s">
        <v>34</v>
      </c>
      <c r="CNC208" s="506" t="s">
        <v>34</v>
      </c>
      <c r="CND208" s="506" t="s">
        <v>34</v>
      </c>
      <c r="CNE208" s="506" t="s">
        <v>34</v>
      </c>
      <c r="CNF208" s="506" t="s">
        <v>34</v>
      </c>
      <c r="CNG208" s="506" t="s">
        <v>34</v>
      </c>
      <c r="CNH208" s="506" t="s">
        <v>34</v>
      </c>
      <c r="CNI208" s="506" t="s">
        <v>34</v>
      </c>
      <c r="CNJ208" s="506" t="s">
        <v>34</v>
      </c>
      <c r="CNK208" s="506" t="s">
        <v>34</v>
      </c>
      <c r="CNL208" s="506" t="s">
        <v>34</v>
      </c>
      <c r="CNM208" s="506" t="s">
        <v>34</v>
      </c>
      <c r="CNN208" s="506" t="s">
        <v>34</v>
      </c>
      <c r="CNO208" s="506" t="s">
        <v>34</v>
      </c>
      <c r="CNP208" s="506" t="s">
        <v>34</v>
      </c>
      <c r="CNQ208" s="506" t="s">
        <v>34</v>
      </c>
      <c r="CNR208" s="506" t="s">
        <v>34</v>
      </c>
      <c r="CNS208" s="506" t="s">
        <v>34</v>
      </c>
      <c r="CNT208" s="506" t="s">
        <v>34</v>
      </c>
      <c r="CNU208" s="506" t="s">
        <v>34</v>
      </c>
      <c r="CNV208" s="506" t="s">
        <v>34</v>
      </c>
      <c r="CNW208" s="506" t="s">
        <v>34</v>
      </c>
      <c r="CNX208" s="506" t="s">
        <v>34</v>
      </c>
      <c r="CNY208" s="506" t="s">
        <v>34</v>
      </c>
      <c r="CNZ208" s="506" t="s">
        <v>34</v>
      </c>
      <c r="COA208" s="506" t="s">
        <v>34</v>
      </c>
      <c r="COB208" s="506" t="s">
        <v>34</v>
      </c>
      <c r="COC208" s="506" t="s">
        <v>34</v>
      </c>
      <c r="COD208" s="506" t="s">
        <v>34</v>
      </c>
      <c r="COE208" s="506" t="s">
        <v>34</v>
      </c>
      <c r="COF208" s="506" t="s">
        <v>34</v>
      </c>
      <c r="COG208" s="506" t="s">
        <v>34</v>
      </c>
      <c r="COH208" s="506" t="s">
        <v>34</v>
      </c>
      <c r="COI208" s="506" t="s">
        <v>34</v>
      </c>
      <c r="COJ208" s="506" t="s">
        <v>34</v>
      </c>
      <c r="COK208" s="506" t="s">
        <v>34</v>
      </c>
      <c r="COL208" s="506" t="s">
        <v>34</v>
      </c>
      <c r="COM208" s="506" t="s">
        <v>34</v>
      </c>
      <c r="CON208" s="506" t="s">
        <v>34</v>
      </c>
      <c r="COO208" s="506" t="s">
        <v>34</v>
      </c>
      <c r="COP208" s="506" t="s">
        <v>34</v>
      </c>
      <c r="COQ208" s="506" t="s">
        <v>34</v>
      </c>
      <c r="COR208" s="506" t="s">
        <v>34</v>
      </c>
      <c r="COS208" s="506" t="s">
        <v>34</v>
      </c>
      <c r="COT208" s="506" t="s">
        <v>34</v>
      </c>
      <c r="COU208" s="506" t="s">
        <v>34</v>
      </c>
      <c r="COV208" s="506" t="s">
        <v>34</v>
      </c>
      <c r="COW208" s="506" t="s">
        <v>34</v>
      </c>
      <c r="COX208" s="506" t="s">
        <v>34</v>
      </c>
      <c r="COY208" s="506" t="s">
        <v>34</v>
      </c>
      <c r="COZ208" s="506" t="s">
        <v>34</v>
      </c>
      <c r="CPA208" s="506" t="s">
        <v>34</v>
      </c>
      <c r="CPB208" s="506" t="s">
        <v>34</v>
      </c>
      <c r="CPC208" s="506" t="s">
        <v>34</v>
      </c>
      <c r="CPD208" s="506" t="s">
        <v>34</v>
      </c>
      <c r="CPE208" s="506" t="s">
        <v>34</v>
      </c>
      <c r="CPF208" s="506" t="s">
        <v>34</v>
      </c>
      <c r="CPG208" s="506" t="s">
        <v>34</v>
      </c>
      <c r="CPH208" s="506" t="s">
        <v>34</v>
      </c>
      <c r="CPI208" s="506" t="s">
        <v>34</v>
      </c>
      <c r="CPJ208" s="506" t="s">
        <v>34</v>
      </c>
      <c r="CPK208" s="506" t="s">
        <v>34</v>
      </c>
      <c r="CPL208" s="506" t="s">
        <v>34</v>
      </c>
      <c r="CPM208" s="506" t="s">
        <v>34</v>
      </c>
      <c r="CPN208" s="506" t="s">
        <v>34</v>
      </c>
      <c r="CPO208" s="506" t="s">
        <v>34</v>
      </c>
      <c r="CPP208" s="506" t="s">
        <v>34</v>
      </c>
      <c r="CPQ208" s="506" t="s">
        <v>34</v>
      </c>
      <c r="CPR208" s="506" t="s">
        <v>34</v>
      </c>
      <c r="CPS208" s="506" t="s">
        <v>34</v>
      </c>
      <c r="CPT208" s="506" t="s">
        <v>34</v>
      </c>
      <c r="CPU208" s="506" t="s">
        <v>34</v>
      </c>
      <c r="CPV208" s="506" t="s">
        <v>34</v>
      </c>
      <c r="CPW208" s="506" t="s">
        <v>34</v>
      </c>
      <c r="CPX208" s="506" t="s">
        <v>34</v>
      </c>
      <c r="CPY208" s="506" t="s">
        <v>34</v>
      </c>
      <c r="CPZ208" s="506" t="s">
        <v>34</v>
      </c>
      <c r="CQA208" s="506" t="s">
        <v>34</v>
      </c>
      <c r="CQB208" s="506" t="s">
        <v>34</v>
      </c>
      <c r="CQC208" s="506" t="s">
        <v>34</v>
      </c>
      <c r="CQD208" s="506" t="s">
        <v>34</v>
      </c>
      <c r="CQE208" s="506" t="s">
        <v>34</v>
      </c>
      <c r="CQF208" s="506" t="s">
        <v>34</v>
      </c>
      <c r="CQG208" s="506" t="s">
        <v>34</v>
      </c>
      <c r="CQH208" s="506" t="s">
        <v>34</v>
      </c>
      <c r="CQI208" s="506" t="s">
        <v>34</v>
      </c>
      <c r="CQJ208" s="506" t="s">
        <v>34</v>
      </c>
      <c r="CQK208" s="506" t="s">
        <v>34</v>
      </c>
      <c r="CQL208" s="506" t="s">
        <v>34</v>
      </c>
      <c r="CQM208" s="506" t="s">
        <v>34</v>
      </c>
      <c r="CQN208" s="506" t="s">
        <v>34</v>
      </c>
      <c r="CQO208" s="506" t="s">
        <v>34</v>
      </c>
      <c r="CQP208" s="506" t="s">
        <v>34</v>
      </c>
      <c r="CQQ208" s="506" t="s">
        <v>34</v>
      </c>
      <c r="CQR208" s="506" t="s">
        <v>34</v>
      </c>
      <c r="CQS208" s="506" t="s">
        <v>34</v>
      </c>
      <c r="CQT208" s="506" t="s">
        <v>34</v>
      </c>
      <c r="CQU208" s="506" t="s">
        <v>34</v>
      </c>
      <c r="CQV208" s="506" t="s">
        <v>34</v>
      </c>
      <c r="CQW208" s="506" t="s">
        <v>34</v>
      </c>
      <c r="CQX208" s="506" t="s">
        <v>34</v>
      </c>
      <c r="CQY208" s="506" t="s">
        <v>34</v>
      </c>
      <c r="CQZ208" s="506" t="s">
        <v>34</v>
      </c>
      <c r="CRA208" s="506" t="s">
        <v>34</v>
      </c>
      <c r="CRB208" s="506" t="s">
        <v>34</v>
      </c>
      <c r="CRC208" s="506" t="s">
        <v>34</v>
      </c>
      <c r="CRD208" s="506" t="s">
        <v>34</v>
      </c>
      <c r="CRE208" s="506" t="s">
        <v>34</v>
      </c>
      <c r="CRF208" s="506" t="s">
        <v>34</v>
      </c>
      <c r="CRG208" s="506" t="s">
        <v>34</v>
      </c>
      <c r="CRH208" s="506" t="s">
        <v>34</v>
      </c>
      <c r="CRI208" s="506" t="s">
        <v>34</v>
      </c>
      <c r="CRJ208" s="506" t="s">
        <v>34</v>
      </c>
      <c r="CRK208" s="506" t="s">
        <v>34</v>
      </c>
      <c r="CRL208" s="506" t="s">
        <v>34</v>
      </c>
      <c r="CRM208" s="506" t="s">
        <v>34</v>
      </c>
      <c r="CRN208" s="506" t="s">
        <v>34</v>
      </c>
      <c r="CRO208" s="506" t="s">
        <v>34</v>
      </c>
      <c r="CRP208" s="506" t="s">
        <v>34</v>
      </c>
      <c r="CRQ208" s="506" t="s">
        <v>34</v>
      </c>
      <c r="CRR208" s="506" t="s">
        <v>34</v>
      </c>
      <c r="CRS208" s="506" t="s">
        <v>34</v>
      </c>
      <c r="CRT208" s="506" t="s">
        <v>34</v>
      </c>
      <c r="CRU208" s="506" t="s">
        <v>34</v>
      </c>
      <c r="CRV208" s="506" t="s">
        <v>34</v>
      </c>
      <c r="CRW208" s="506" t="s">
        <v>34</v>
      </c>
      <c r="CRX208" s="506" t="s">
        <v>34</v>
      </c>
      <c r="CRY208" s="506" t="s">
        <v>34</v>
      </c>
      <c r="CRZ208" s="506" t="s">
        <v>34</v>
      </c>
      <c r="CSA208" s="506" t="s">
        <v>34</v>
      </c>
      <c r="CSB208" s="506" t="s">
        <v>34</v>
      </c>
      <c r="CSC208" s="506" t="s">
        <v>34</v>
      </c>
      <c r="CSD208" s="506" t="s">
        <v>34</v>
      </c>
      <c r="CSE208" s="506" t="s">
        <v>34</v>
      </c>
      <c r="CSF208" s="506" t="s">
        <v>34</v>
      </c>
      <c r="CSG208" s="506" t="s">
        <v>34</v>
      </c>
      <c r="CSH208" s="506" t="s">
        <v>34</v>
      </c>
      <c r="CSI208" s="506" t="s">
        <v>34</v>
      </c>
      <c r="CSJ208" s="506" t="s">
        <v>34</v>
      </c>
      <c r="CSK208" s="506" t="s">
        <v>34</v>
      </c>
      <c r="CSL208" s="506" t="s">
        <v>34</v>
      </c>
      <c r="CSM208" s="506" t="s">
        <v>34</v>
      </c>
      <c r="CSN208" s="506" t="s">
        <v>34</v>
      </c>
      <c r="CSO208" s="506" t="s">
        <v>34</v>
      </c>
      <c r="CSP208" s="506" t="s">
        <v>34</v>
      </c>
      <c r="CSQ208" s="506" t="s">
        <v>34</v>
      </c>
      <c r="CSR208" s="506" t="s">
        <v>34</v>
      </c>
      <c r="CSS208" s="506" t="s">
        <v>34</v>
      </c>
      <c r="CST208" s="506" t="s">
        <v>34</v>
      </c>
      <c r="CSU208" s="506" t="s">
        <v>34</v>
      </c>
      <c r="CSV208" s="506" t="s">
        <v>34</v>
      </c>
      <c r="CSW208" s="506" t="s">
        <v>34</v>
      </c>
      <c r="CSX208" s="506" t="s">
        <v>34</v>
      </c>
      <c r="CSY208" s="506" t="s">
        <v>34</v>
      </c>
      <c r="CSZ208" s="506" t="s">
        <v>34</v>
      </c>
      <c r="CTA208" s="506" t="s">
        <v>34</v>
      </c>
      <c r="CTB208" s="506" t="s">
        <v>34</v>
      </c>
      <c r="CTC208" s="506" t="s">
        <v>34</v>
      </c>
      <c r="CTD208" s="506" t="s">
        <v>34</v>
      </c>
      <c r="CTE208" s="506" t="s">
        <v>34</v>
      </c>
      <c r="CTF208" s="506" t="s">
        <v>34</v>
      </c>
      <c r="CTG208" s="506" t="s">
        <v>34</v>
      </c>
      <c r="CTH208" s="506" t="s">
        <v>34</v>
      </c>
      <c r="CTI208" s="506" t="s">
        <v>34</v>
      </c>
      <c r="CTJ208" s="506" t="s">
        <v>34</v>
      </c>
      <c r="CTK208" s="506" t="s">
        <v>34</v>
      </c>
      <c r="CTL208" s="506" t="s">
        <v>34</v>
      </c>
      <c r="CTM208" s="506" t="s">
        <v>34</v>
      </c>
      <c r="CTN208" s="506" t="s">
        <v>34</v>
      </c>
      <c r="CTO208" s="506" t="s">
        <v>34</v>
      </c>
      <c r="CTP208" s="506" t="s">
        <v>34</v>
      </c>
      <c r="CTQ208" s="506" t="s">
        <v>34</v>
      </c>
      <c r="CTR208" s="506" t="s">
        <v>34</v>
      </c>
      <c r="CTS208" s="506" t="s">
        <v>34</v>
      </c>
      <c r="CTT208" s="506" t="s">
        <v>34</v>
      </c>
      <c r="CTU208" s="506" t="s">
        <v>34</v>
      </c>
      <c r="CTV208" s="506" t="s">
        <v>34</v>
      </c>
      <c r="CTW208" s="506" t="s">
        <v>34</v>
      </c>
      <c r="CTX208" s="506" t="s">
        <v>34</v>
      </c>
      <c r="CTY208" s="506" t="s">
        <v>34</v>
      </c>
      <c r="CTZ208" s="506" t="s">
        <v>34</v>
      </c>
      <c r="CUA208" s="506" t="s">
        <v>34</v>
      </c>
      <c r="CUB208" s="506" t="s">
        <v>34</v>
      </c>
      <c r="CUC208" s="506" t="s">
        <v>34</v>
      </c>
      <c r="CUD208" s="506" t="s">
        <v>34</v>
      </c>
      <c r="CUE208" s="506" t="s">
        <v>34</v>
      </c>
      <c r="CUF208" s="506" t="s">
        <v>34</v>
      </c>
      <c r="CUG208" s="506" t="s">
        <v>34</v>
      </c>
      <c r="CUH208" s="506" t="s">
        <v>34</v>
      </c>
      <c r="CUI208" s="506" t="s">
        <v>34</v>
      </c>
      <c r="CUJ208" s="506" t="s">
        <v>34</v>
      </c>
      <c r="CUK208" s="506" t="s">
        <v>34</v>
      </c>
      <c r="CUL208" s="506" t="s">
        <v>34</v>
      </c>
      <c r="CUM208" s="506" t="s">
        <v>34</v>
      </c>
      <c r="CUN208" s="506" t="s">
        <v>34</v>
      </c>
      <c r="CUO208" s="506" t="s">
        <v>34</v>
      </c>
      <c r="CUP208" s="506" t="s">
        <v>34</v>
      </c>
      <c r="CUQ208" s="506" t="s">
        <v>34</v>
      </c>
      <c r="CUR208" s="506" t="s">
        <v>34</v>
      </c>
      <c r="CUS208" s="506" t="s">
        <v>34</v>
      </c>
      <c r="CUT208" s="506" t="s">
        <v>34</v>
      </c>
      <c r="CUU208" s="506" t="s">
        <v>34</v>
      </c>
      <c r="CUV208" s="506" t="s">
        <v>34</v>
      </c>
      <c r="CUW208" s="506" t="s">
        <v>34</v>
      </c>
      <c r="CUX208" s="506" t="s">
        <v>34</v>
      </c>
      <c r="CUY208" s="506" t="s">
        <v>34</v>
      </c>
      <c r="CUZ208" s="506" t="s">
        <v>34</v>
      </c>
      <c r="CVA208" s="506" t="s">
        <v>34</v>
      </c>
      <c r="CVB208" s="506" t="s">
        <v>34</v>
      </c>
      <c r="CVC208" s="506" t="s">
        <v>34</v>
      </c>
      <c r="CVD208" s="506" t="s">
        <v>34</v>
      </c>
      <c r="CVE208" s="506" t="s">
        <v>34</v>
      </c>
      <c r="CVF208" s="506" t="s">
        <v>34</v>
      </c>
      <c r="CVG208" s="506" t="s">
        <v>34</v>
      </c>
      <c r="CVH208" s="506" t="s">
        <v>34</v>
      </c>
      <c r="CVI208" s="506" t="s">
        <v>34</v>
      </c>
      <c r="CVJ208" s="506" t="s">
        <v>34</v>
      </c>
      <c r="CVK208" s="506" t="s">
        <v>34</v>
      </c>
      <c r="CVL208" s="506" t="s">
        <v>34</v>
      </c>
      <c r="CVM208" s="506" t="s">
        <v>34</v>
      </c>
      <c r="CVN208" s="506" t="s">
        <v>34</v>
      </c>
      <c r="CVO208" s="506" t="s">
        <v>34</v>
      </c>
      <c r="CVP208" s="506" t="s">
        <v>34</v>
      </c>
      <c r="CVQ208" s="506" t="s">
        <v>34</v>
      </c>
      <c r="CVR208" s="506" t="s">
        <v>34</v>
      </c>
      <c r="CVS208" s="506" t="s">
        <v>34</v>
      </c>
      <c r="CVT208" s="506" t="s">
        <v>34</v>
      </c>
      <c r="CVU208" s="506" t="s">
        <v>34</v>
      </c>
      <c r="CVV208" s="506" t="s">
        <v>34</v>
      </c>
      <c r="CVW208" s="506" t="s">
        <v>34</v>
      </c>
      <c r="CVX208" s="506" t="s">
        <v>34</v>
      </c>
      <c r="CVY208" s="506" t="s">
        <v>34</v>
      </c>
      <c r="CVZ208" s="506" t="s">
        <v>34</v>
      </c>
      <c r="CWA208" s="506" t="s">
        <v>34</v>
      </c>
      <c r="CWB208" s="506" t="s">
        <v>34</v>
      </c>
      <c r="CWC208" s="506" t="s">
        <v>34</v>
      </c>
      <c r="CWD208" s="506" t="s">
        <v>34</v>
      </c>
      <c r="CWE208" s="506" t="s">
        <v>34</v>
      </c>
      <c r="CWF208" s="506" t="s">
        <v>34</v>
      </c>
      <c r="CWG208" s="506" t="s">
        <v>34</v>
      </c>
      <c r="CWH208" s="506" t="s">
        <v>34</v>
      </c>
      <c r="CWI208" s="506" t="s">
        <v>34</v>
      </c>
      <c r="CWJ208" s="506" t="s">
        <v>34</v>
      </c>
      <c r="CWK208" s="506" t="s">
        <v>34</v>
      </c>
      <c r="CWL208" s="506" t="s">
        <v>34</v>
      </c>
      <c r="CWM208" s="506" t="s">
        <v>34</v>
      </c>
      <c r="CWN208" s="506" t="s">
        <v>34</v>
      </c>
      <c r="CWO208" s="506" t="s">
        <v>34</v>
      </c>
      <c r="CWP208" s="506" t="s">
        <v>34</v>
      </c>
      <c r="CWQ208" s="506" t="s">
        <v>34</v>
      </c>
      <c r="CWR208" s="506" t="s">
        <v>34</v>
      </c>
      <c r="CWS208" s="506" t="s">
        <v>34</v>
      </c>
      <c r="CWT208" s="506" t="s">
        <v>34</v>
      </c>
      <c r="CWU208" s="506" t="s">
        <v>34</v>
      </c>
      <c r="CWV208" s="506" t="s">
        <v>34</v>
      </c>
      <c r="CWW208" s="506" t="s">
        <v>34</v>
      </c>
      <c r="CWX208" s="506" t="s">
        <v>34</v>
      </c>
      <c r="CWY208" s="506" t="s">
        <v>34</v>
      </c>
      <c r="CWZ208" s="506" t="s">
        <v>34</v>
      </c>
      <c r="CXA208" s="506" t="s">
        <v>34</v>
      </c>
      <c r="CXB208" s="506" t="s">
        <v>34</v>
      </c>
      <c r="CXC208" s="506" t="s">
        <v>34</v>
      </c>
      <c r="CXD208" s="506" t="s">
        <v>34</v>
      </c>
      <c r="CXE208" s="506" t="s">
        <v>34</v>
      </c>
      <c r="CXF208" s="506" t="s">
        <v>34</v>
      </c>
      <c r="CXG208" s="506" t="s">
        <v>34</v>
      </c>
      <c r="CXH208" s="506" t="s">
        <v>34</v>
      </c>
      <c r="CXI208" s="506" t="s">
        <v>34</v>
      </c>
      <c r="CXJ208" s="506" t="s">
        <v>34</v>
      </c>
      <c r="CXK208" s="506" t="s">
        <v>34</v>
      </c>
      <c r="CXL208" s="506" t="s">
        <v>34</v>
      </c>
      <c r="CXM208" s="506" t="s">
        <v>34</v>
      </c>
      <c r="CXN208" s="506" t="s">
        <v>34</v>
      </c>
      <c r="CXO208" s="506" t="s">
        <v>34</v>
      </c>
      <c r="CXP208" s="506" t="s">
        <v>34</v>
      </c>
      <c r="CXQ208" s="506" t="s">
        <v>34</v>
      </c>
      <c r="CXR208" s="506" t="s">
        <v>34</v>
      </c>
      <c r="CXS208" s="506" t="s">
        <v>34</v>
      </c>
      <c r="CXT208" s="506" t="s">
        <v>34</v>
      </c>
      <c r="CXU208" s="506" t="s">
        <v>34</v>
      </c>
      <c r="CXV208" s="506" t="s">
        <v>34</v>
      </c>
      <c r="CXW208" s="506" t="s">
        <v>34</v>
      </c>
      <c r="CXX208" s="506" t="s">
        <v>34</v>
      </c>
      <c r="CXY208" s="506" t="s">
        <v>34</v>
      </c>
      <c r="CXZ208" s="506" t="s">
        <v>34</v>
      </c>
      <c r="CYA208" s="506" t="s">
        <v>34</v>
      </c>
      <c r="CYB208" s="506" t="s">
        <v>34</v>
      </c>
      <c r="CYC208" s="506" t="s">
        <v>34</v>
      </c>
      <c r="CYD208" s="506" t="s">
        <v>34</v>
      </c>
      <c r="CYE208" s="506" t="s">
        <v>34</v>
      </c>
      <c r="CYF208" s="506" t="s">
        <v>34</v>
      </c>
      <c r="CYG208" s="506" t="s">
        <v>34</v>
      </c>
      <c r="CYH208" s="506" t="s">
        <v>34</v>
      </c>
      <c r="CYI208" s="506" t="s">
        <v>34</v>
      </c>
      <c r="CYJ208" s="506" t="s">
        <v>34</v>
      </c>
      <c r="CYK208" s="506" t="s">
        <v>34</v>
      </c>
      <c r="CYL208" s="506" t="s">
        <v>34</v>
      </c>
      <c r="CYM208" s="506" t="s">
        <v>34</v>
      </c>
      <c r="CYN208" s="506" t="s">
        <v>34</v>
      </c>
      <c r="CYO208" s="506" t="s">
        <v>34</v>
      </c>
      <c r="CYP208" s="506" t="s">
        <v>34</v>
      </c>
      <c r="CYQ208" s="506" t="s">
        <v>34</v>
      </c>
      <c r="CYR208" s="506" t="s">
        <v>34</v>
      </c>
      <c r="CYS208" s="506" t="s">
        <v>34</v>
      </c>
      <c r="CYT208" s="506" t="s">
        <v>34</v>
      </c>
      <c r="CYU208" s="506" t="s">
        <v>34</v>
      </c>
      <c r="CYV208" s="506" t="s">
        <v>34</v>
      </c>
      <c r="CYW208" s="506" t="s">
        <v>34</v>
      </c>
      <c r="CYX208" s="506" t="s">
        <v>34</v>
      </c>
      <c r="CYY208" s="506" t="s">
        <v>34</v>
      </c>
      <c r="CYZ208" s="506" t="s">
        <v>34</v>
      </c>
      <c r="CZA208" s="506" t="s">
        <v>34</v>
      </c>
      <c r="CZB208" s="506" t="s">
        <v>34</v>
      </c>
      <c r="CZC208" s="506" t="s">
        <v>34</v>
      </c>
      <c r="CZD208" s="506" t="s">
        <v>34</v>
      </c>
      <c r="CZE208" s="506" t="s">
        <v>34</v>
      </c>
      <c r="CZF208" s="506" t="s">
        <v>34</v>
      </c>
      <c r="CZG208" s="506" t="s">
        <v>34</v>
      </c>
      <c r="CZH208" s="506" t="s">
        <v>34</v>
      </c>
      <c r="CZI208" s="506" t="s">
        <v>34</v>
      </c>
      <c r="CZJ208" s="506" t="s">
        <v>34</v>
      </c>
      <c r="CZK208" s="506" t="s">
        <v>34</v>
      </c>
      <c r="CZL208" s="506" t="s">
        <v>34</v>
      </c>
      <c r="CZM208" s="506" t="s">
        <v>34</v>
      </c>
      <c r="CZN208" s="506" t="s">
        <v>34</v>
      </c>
      <c r="CZO208" s="506" t="s">
        <v>34</v>
      </c>
      <c r="CZP208" s="506" t="s">
        <v>34</v>
      </c>
      <c r="CZQ208" s="506" t="s">
        <v>34</v>
      </c>
      <c r="CZR208" s="506" t="s">
        <v>34</v>
      </c>
      <c r="CZS208" s="506" t="s">
        <v>34</v>
      </c>
      <c r="CZT208" s="506" t="s">
        <v>34</v>
      </c>
      <c r="CZU208" s="506" t="s">
        <v>34</v>
      </c>
      <c r="CZV208" s="506" t="s">
        <v>34</v>
      </c>
      <c r="CZW208" s="506" t="s">
        <v>34</v>
      </c>
      <c r="CZX208" s="506" t="s">
        <v>34</v>
      </c>
      <c r="CZY208" s="506" t="s">
        <v>34</v>
      </c>
      <c r="CZZ208" s="506" t="s">
        <v>34</v>
      </c>
      <c r="DAA208" s="506" t="s">
        <v>34</v>
      </c>
      <c r="DAB208" s="506" t="s">
        <v>34</v>
      </c>
      <c r="DAC208" s="506" t="s">
        <v>34</v>
      </c>
      <c r="DAD208" s="506" t="s">
        <v>34</v>
      </c>
      <c r="DAE208" s="506" t="s">
        <v>34</v>
      </c>
      <c r="DAF208" s="506" t="s">
        <v>34</v>
      </c>
      <c r="DAG208" s="506" t="s">
        <v>34</v>
      </c>
      <c r="DAH208" s="506" t="s">
        <v>34</v>
      </c>
      <c r="DAI208" s="506" t="s">
        <v>34</v>
      </c>
      <c r="DAJ208" s="506" t="s">
        <v>34</v>
      </c>
      <c r="DAK208" s="506" t="s">
        <v>34</v>
      </c>
      <c r="DAL208" s="506" t="s">
        <v>34</v>
      </c>
      <c r="DAM208" s="506" t="s">
        <v>34</v>
      </c>
      <c r="DAN208" s="506" t="s">
        <v>34</v>
      </c>
      <c r="DAO208" s="506" t="s">
        <v>34</v>
      </c>
      <c r="DAP208" s="506" t="s">
        <v>34</v>
      </c>
      <c r="DAQ208" s="506" t="s">
        <v>34</v>
      </c>
      <c r="DAR208" s="506" t="s">
        <v>34</v>
      </c>
      <c r="DAS208" s="506" t="s">
        <v>34</v>
      </c>
      <c r="DAT208" s="506" t="s">
        <v>34</v>
      </c>
      <c r="DAU208" s="506" t="s">
        <v>34</v>
      </c>
      <c r="DAV208" s="506" t="s">
        <v>34</v>
      </c>
      <c r="DAW208" s="506" t="s">
        <v>34</v>
      </c>
      <c r="DAX208" s="506" t="s">
        <v>34</v>
      </c>
      <c r="DAY208" s="506" t="s">
        <v>34</v>
      </c>
      <c r="DAZ208" s="506" t="s">
        <v>34</v>
      </c>
      <c r="DBA208" s="506" t="s">
        <v>34</v>
      </c>
      <c r="DBB208" s="506" t="s">
        <v>34</v>
      </c>
      <c r="DBC208" s="506" t="s">
        <v>34</v>
      </c>
      <c r="DBD208" s="506" t="s">
        <v>34</v>
      </c>
      <c r="DBE208" s="506" t="s">
        <v>34</v>
      </c>
      <c r="DBF208" s="506" t="s">
        <v>34</v>
      </c>
      <c r="DBG208" s="506" t="s">
        <v>34</v>
      </c>
      <c r="DBH208" s="506" t="s">
        <v>34</v>
      </c>
      <c r="DBI208" s="506" t="s">
        <v>34</v>
      </c>
      <c r="DBJ208" s="506" t="s">
        <v>34</v>
      </c>
      <c r="DBK208" s="506" t="s">
        <v>34</v>
      </c>
      <c r="DBL208" s="506" t="s">
        <v>34</v>
      </c>
      <c r="DBM208" s="506" t="s">
        <v>34</v>
      </c>
      <c r="DBN208" s="506" t="s">
        <v>34</v>
      </c>
      <c r="DBO208" s="506" t="s">
        <v>34</v>
      </c>
      <c r="DBP208" s="506" t="s">
        <v>34</v>
      </c>
      <c r="DBQ208" s="506" t="s">
        <v>34</v>
      </c>
      <c r="DBR208" s="506" t="s">
        <v>34</v>
      </c>
      <c r="DBS208" s="506" t="s">
        <v>34</v>
      </c>
      <c r="DBT208" s="506" t="s">
        <v>34</v>
      </c>
      <c r="DBU208" s="506" t="s">
        <v>34</v>
      </c>
      <c r="DBV208" s="506" t="s">
        <v>34</v>
      </c>
      <c r="DBW208" s="506" t="s">
        <v>34</v>
      </c>
      <c r="DBX208" s="506" t="s">
        <v>34</v>
      </c>
      <c r="DBY208" s="506" t="s">
        <v>34</v>
      </c>
      <c r="DBZ208" s="506" t="s">
        <v>34</v>
      </c>
      <c r="DCA208" s="506" t="s">
        <v>34</v>
      </c>
      <c r="DCB208" s="506" t="s">
        <v>34</v>
      </c>
      <c r="DCC208" s="506" t="s">
        <v>34</v>
      </c>
      <c r="DCD208" s="506" t="s">
        <v>34</v>
      </c>
      <c r="DCE208" s="506" t="s">
        <v>34</v>
      </c>
      <c r="DCF208" s="506" t="s">
        <v>34</v>
      </c>
      <c r="DCG208" s="506" t="s">
        <v>34</v>
      </c>
      <c r="DCH208" s="506" t="s">
        <v>34</v>
      </c>
      <c r="DCI208" s="506" t="s">
        <v>34</v>
      </c>
      <c r="DCJ208" s="506" t="s">
        <v>34</v>
      </c>
      <c r="DCK208" s="506" t="s">
        <v>34</v>
      </c>
      <c r="DCL208" s="506" t="s">
        <v>34</v>
      </c>
      <c r="DCM208" s="506" t="s">
        <v>34</v>
      </c>
      <c r="DCN208" s="506" t="s">
        <v>34</v>
      </c>
      <c r="DCO208" s="506" t="s">
        <v>34</v>
      </c>
      <c r="DCP208" s="506" t="s">
        <v>34</v>
      </c>
      <c r="DCQ208" s="506" t="s">
        <v>34</v>
      </c>
      <c r="DCR208" s="506" t="s">
        <v>34</v>
      </c>
      <c r="DCS208" s="506" t="s">
        <v>34</v>
      </c>
      <c r="DCT208" s="506" t="s">
        <v>34</v>
      </c>
      <c r="DCU208" s="506" t="s">
        <v>34</v>
      </c>
      <c r="DCV208" s="506" t="s">
        <v>34</v>
      </c>
      <c r="DCW208" s="506" t="s">
        <v>34</v>
      </c>
      <c r="DCX208" s="506" t="s">
        <v>34</v>
      </c>
      <c r="DCY208" s="506" t="s">
        <v>34</v>
      </c>
      <c r="DCZ208" s="506" t="s">
        <v>34</v>
      </c>
      <c r="DDA208" s="506" t="s">
        <v>34</v>
      </c>
      <c r="DDB208" s="506" t="s">
        <v>34</v>
      </c>
      <c r="DDC208" s="506" t="s">
        <v>34</v>
      </c>
      <c r="DDD208" s="506" t="s">
        <v>34</v>
      </c>
      <c r="DDE208" s="506" t="s">
        <v>34</v>
      </c>
      <c r="DDF208" s="506" t="s">
        <v>34</v>
      </c>
      <c r="DDG208" s="506" t="s">
        <v>34</v>
      </c>
      <c r="DDH208" s="506" t="s">
        <v>34</v>
      </c>
      <c r="DDI208" s="506" t="s">
        <v>34</v>
      </c>
      <c r="DDJ208" s="506" t="s">
        <v>34</v>
      </c>
      <c r="DDK208" s="506" t="s">
        <v>34</v>
      </c>
      <c r="DDL208" s="506" t="s">
        <v>34</v>
      </c>
      <c r="DDM208" s="506" t="s">
        <v>34</v>
      </c>
      <c r="DDN208" s="506" t="s">
        <v>34</v>
      </c>
      <c r="DDO208" s="506" t="s">
        <v>34</v>
      </c>
      <c r="DDP208" s="506" t="s">
        <v>34</v>
      </c>
      <c r="DDQ208" s="506" t="s">
        <v>34</v>
      </c>
      <c r="DDR208" s="506" t="s">
        <v>34</v>
      </c>
      <c r="DDS208" s="506" t="s">
        <v>34</v>
      </c>
      <c r="DDT208" s="506" t="s">
        <v>34</v>
      </c>
      <c r="DDU208" s="506" t="s">
        <v>34</v>
      </c>
      <c r="DDV208" s="506" t="s">
        <v>34</v>
      </c>
      <c r="DDW208" s="506" t="s">
        <v>34</v>
      </c>
      <c r="DDX208" s="506" t="s">
        <v>34</v>
      </c>
      <c r="DDY208" s="506" t="s">
        <v>34</v>
      </c>
      <c r="DDZ208" s="506" t="s">
        <v>34</v>
      </c>
      <c r="DEA208" s="506" t="s">
        <v>34</v>
      </c>
      <c r="DEB208" s="506" t="s">
        <v>34</v>
      </c>
      <c r="DEC208" s="506" t="s">
        <v>34</v>
      </c>
      <c r="DED208" s="506" t="s">
        <v>34</v>
      </c>
      <c r="DEE208" s="506" t="s">
        <v>34</v>
      </c>
      <c r="DEF208" s="506" t="s">
        <v>34</v>
      </c>
      <c r="DEG208" s="506" t="s">
        <v>34</v>
      </c>
      <c r="DEH208" s="506" t="s">
        <v>34</v>
      </c>
      <c r="DEI208" s="506" t="s">
        <v>34</v>
      </c>
      <c r="DEJ208" s="506" t="s">
        <v>34</v>
      </c>
      <c r="DEK208" s="506" t="s">
        <v>34</v>
      </c>
      <c r="DEL208" s="506" t="s">
        <v>34</v>
      </c>
      <c r="DEM208" s="506" t="s">
        <v>34</v>
      </c>
      <c r="DEN208" s="506" t="s">
        <v>34</v>
      </c>
      <c r="DEO208" s="506" t="s">
        <v>34</v>
      </c>
      <c r="DEP208" s="506" t="s">
        <v>34</v>
      </c>
      <c r="DEQ208" s="506" t="s">
        <v>34</v>
      </c>
      <c r="DER208" s="506" t="s">
        <v>34</v>
      </c>
      <c r="DES208" s="506" t="s">
        <v>34</v>
      </c>
      <c r="DET208" s="506" t="s">
        <v>34</v>
      </c>
      <c r="DEU208" s="506" t="s">
        <v>34</v>
      </c>
      <c r="DEV208" s="506" t="s">
        <v>34</v>
      </c>
      <c r="DEW208" s="506" t="s">
        <v>34</v>
      </c>
      <c r="DEX208" s="506" t="s">
        <v>34</v>
      </c>
      <c r="DEY208" s="506" t="s">
        <v>34</v>
      </c>
      <c r="DEZ208" s="506" t="s">
        <v>34</v>
      </c>
      <c r="DFA208" s="506" t="s">
        <v>34</v>
      </c>
      <c r="DFB208" s="506" t="s">
        <v>34</v>
      </c>
      <c r="DFC208" s="506" t="s">
        <v>34</v>
      </c>
      <c r="DFD208" s="506" t="s">
        <v>34</v>
      </c>
      <c r="DFE208" s="506" t="s">
        <v>34</v>
      </c>
      <c r="DFF208" s="506" t="s">
        <v>34</v>
      </c>
      <c r="DFG208" s="506" t="s">
        <v>34</v>
      </c>
      <c r="DFH208" s="506" t="s">
        <v>34</v>
      </c>
      <c r="DFI208" s="506" t="s">
        <v>34</v>
      </c>
      <c r="DFJ208" s="506" t="s">
        <v>34</v>
      </c>
      <c r="DFK208" s="506" t="s">
        <v>34</v>
      </c>
      <c r="DFL208" s="506" t="s">
        <v>34</v>
      </c>
      <c r="DFM208" s="506" t="s">
        <v>34</v>
      </c>
      <c r="DFN208" s="506" t="s">
        <v>34</v>
      </c>
      <c r="DFO208" s="506" t="s">
        <v>34</v>
      </c>
      <c r="DFP208" s="506" t="s">
        <v>34</v>
      </c>
      <c r="DFQ208" s="506" t="s">
        <v>34</v>
      </c>
      <c r="DFR208" s="506" t="s">
        <v>34</v>
      </c>
      <c r="DFS208" s="506" t="s">
        <v>34</v>
      </c>
      <c r="DFT208" s="506" t="s">
        <v>34</v>
      </c>
      <c r="DFU208" s="506" t="s">
        <v>34</v>
      </c>
      <c r="DFV208" s="506" t="s">
        <v>34</v>
      </c>
      <c r="DFW208" s="506" t="s">
        <v>34</v>
      </c>
      <c r="DFX208" s="506" t="s">
        <v>34</v>
      </c>
      <c r="DFY208" s="506" t="s">
        <v>34</v>
      </c>
      <c r="DFZ208" s="506" t="s">
        <v>34</v>
      </c>
      <c r="DGA208" s="506" t="s">
        <v>34</v>
      </c>
      <c r="DGB208" s="506" t="s">
        <v>34</v>
      </c>
      <c r="DGC208" s="506" t="s">
        <v>34</v>
      </c>
      <c r="DGD208" s="506" t="s">
        <v>34</v>
      </c>
      <c r="DGE208" s="506" t="s">
        <v>34</v>
      </c>
      <c r="DGF208" s="506" t="s">
        <v>34</v>
      </c>
      <c r="DGG208" s="506" t="s">
        <v>34</v>
      </c>
      <c r="DGH208" s="506" t="s">
        <v>34</v>
      </c>
      <c r="DGI208" s="506" t="s">
        <v>34</v>
      </c>
      <c r="DGJ208" s="506" t="s">
        <v>34</v>
      </c>
      <c r="DGK208" s="506" t="s">
        <v>34</v>
      </c>
      <c r="DGL208" s="506" t="s">
        <v>34</v>
      </c>
      <c r="DGM208" s="506" t="s">
        <v>34</v>
      </c>
      <c r="DGN208" s="506" t="s">
        <v>34</v>
      </c>
      <c r="DGO208" s="506" t="s">
        <v>34</v>
      </c>
      <c r="DGP208" s="506" t="s">
        <v>34</v>
      </c>
      <c r="DGQ208" s="506" t="s">
        <v>34</v>
      </c>
      <c r="DGR208" s="506" t="s">
        <v>34</v>
      </c>
      <c r="DGS208" s="506" t="s">
        <v>34</v>
      </c>
      <c r="DGT208" s="506" t="s">
        <v>34</v>
      </c>
      <c r="DGU208" s="506" t="s">
        <v>34</v>
      </c>
      <c r="DGV208" s="506" t="s">
        <v>34</v>
      </c>
      <c r="DGW208" s="506" t="s">
        <v>34</v>
      </c>
      <c r="DGX208" s="506" t="s">
        <v>34</v>
      </c>
      <c r="DGY208" s="506" t="s">
        <v>34</v>
      </c>
      <c r="DGZ208" s="506" t="s">
        <v>34</v>
      </c>
      <c r="DHA208" s="506" t="s">
        <v>34</v>
      </c>
      <c r="DHB208" s="506" t="s">
        <v>34</v>
      </c>
      <c r="DHC208" s="506" t="s">
        <v>34</v>
      </c>
      <c r="DHD208" s="506" t="s">
        <v>34</v>
      </c>
      <c r="DHE208" s="506" t="s">
        <v>34</v>
      </c>
      <c r="DHF208" s="506" t="s">
        <v>34</v>
      </c>
      <c r="DHG208" s="506" t="s">
        <v>34</v>
      </c>
      <c r="DHH208" s="506" t="s">
        <v>34</v>
      </c>
      <c r="DHI208" s="506" t="s">
        <v>34</v>
      </c>
      <c r="DHJ208" s="506" t="s">
        <v>34</v>
      </c>
      <c r="DHK208" s="506" t="s">
        <v>34</v>
      </c>
      <c r="DHL208" s="506" t="s">
        <v>34</v>
      </c>
      <c r="DHM208" s="506" t="s">
        <v>34</v>
      </c>
      <c r="DHN208" s="506" t="s">
        <v>34</v>
      </c>
      <c r="DHO208" s="506" t="s">
        <v>34</v>
      </c>
      <c r="DHP208" s="506" t="s">
        <v>34</v>
      </c>
      <c r="DHQ208" s="506" t="s">
        <v>34</v>
      </c>
      <c r="DHR208" s="506" t="s">
        <v>34</v>
      </c>
      <c r="DHS208" s="506" t="s">
        <v>34</v>
      </c>
      <c r="DHT208" s="506" t="s">
        <v>34</v>
      </c>
      <c r="DHU208" s="506" t="s">
        <v>34</v>
      </c>
      <c r="DHV208" s="506" t="s">
        <v>34</v>
      </c>
      <c r="DHW208" s="506" t="s">
        <v>34</v>
      </c>
      <c r="DHX208" s="506" t="s">
        <v>34</v>
      </c>
      <c r="DHY208" s="506" t="s">
        <v>34</v>
      </c>
      <c r="DHZ208" s="506" t="s">
        <v>34</v>
      </c>
      <c r="DIA208" s="506" t="s">
        <v>34</v>
      </c>
      <c r="DIB208" s="506" t="s">
        <v>34</v>
      </c>
      <c r="DIC208" s="506" t="s">
        <v>34</v>
      </c>
      <c r="DID208" s="506" t="s">
        <v>34</v>
      </c>
      <c r="DIE208" s="506" t="s">
        <v>34</v>
      </c>
      <c r="DIF208" s="506" t="s">
        <v>34</v>
      </c>
      <c r="DIG208" s="506" t="s">
        <v>34</v>
      </c>
      <c r="DIH208" s="506" t="s">
        <v>34</v>
      </c>
      <c r="DII208" s="506" t="s">
        <v>34</v>
      </c>
      <c r="DIJ208" s="506" t="s">
        <v>34</v>
      </c>
      <c r="DIK208" s="506" t="s">
        <v>34</v>
      </c>
      <c r="DIL208" s="506" t="s">
        <v>34</v>
      </c>
      <c r="DIM208" s="506" t="s">
        <v>34</v>
      </c>
      <c r="DIN208" s="506" t="s">
        <v>34</v>
      </c>
      <c r="DIO208" s="506" t="s">
        <v>34</v>
      </c>
      <c r="DIP208" s="506" t="s">
        <v>34</v>
      </c>
      <c r="DIQ208" s="506" t="s">
        <v>34</v>
      </c>
      <c r="DIR208" s="506" t="s">
        <v>34</v>
      </c>
      <c r="DIS208" s="506" t="s">
        <v>34</v>
      </c>
      <c r="DIT208" s="506" t="s">
        <v>34</v>
      </c>
      <c r="DIU208" s="506" t="s">
        <v>34</v>
      </c>
      <c r="DIV208" s="506" t="s">
        <v>34</v>
      </c>
      <c r="DIW208" s="506" t="s">
        <v>34</v>
      </c>
      <c r="DIX208" s="506" t="s">
        <v>34</v>
      </c>
      <c r="DIY208" s="506" t="s">
        <v>34</v>
      </c>
      <c r="DIZ208" s="506" t="s">
        <v>34</v>
      </c>
      <c r="DJA208" s="506" t="s">
        <v>34</v>
      </c>
      <c r="DJB208" s="506" t="s">
        <v>34</v>
      </c>
      <c r="DJC208" s="506" t="s">
        <v>34</v>
      </c>
      <c r="DJD208" s="506" t="s">
        <v>34</v>
      </c>
      <c r="DJE208" s="506" t="s">
        <v>34</v>
      </c>
      <c r="DJF208" s="506" t="s">
        <v>34</v>
      </c>
      <c r="DJG208" s="506" t="s">
        <v>34</v>
      </c>
      <c r="DJH208" s="506" t="s">
        <v>34</v>
      </c>
      <c r="DJI208" s="506" t="s">
        <v>34</v>
      </c>
      <c r="DJJ208" s="506" t="s">
        <v>34</v>
      </c>
      <c r="DJK208" s="506" t="s">
        <v>34</v>
      </c>
      <c r="DJL208" s="506" t="s">
        <v>34</v>
      </c>
      <c r="DJM208" s="506" t="s">
        <v>34</v>
      </c>
      <c r="DJN208" s="506" t="s">
        <v>34</v>
      </c>
      <c r="DJO208" s="506" t="s">
        <v>34</v>
      </c>
      <c r="DJP208" s="506" t="s">
        <v>34</v>
      </c>
      <c r="DJQ208" s="506" t="s">
        <v>34</v>
      </c>
      <c r="DJR208" s="506" t="s">
        <v>34</v>
      </c>
      <c r="DJS208" s="506" t="s">
        <v>34</v>
      </c>
      <c r="DJT208" s="506" t="s">
        <v>34</v>
      </c>
      <c r="DJU208" s="506" t="s">
        <v>34</v>
      </c>
      <c r="DJV208" s="506" t="s">
        <v>34</v>
      </c>
      <c r="DJW208" s="506" t="s">
        <v>34</v>
      </c>
      <c r="DJX208" s="506" t="s">
        <v>34</v>
      </c>
      <c r="DJY208" s="506" t="s">
        <v>34</v>
      </c>
      <c r="DJZ208" s="506" t="s">
        <v>34</v>
      </c>
      <c r="DKA208" s="506" t="s">
        <v>34</v>
      </c>
      <c r="DKB208" s="506" t="s">
        <v>34</v>
      </c>
      <c r="DKC208" s="506" t="s">
        <v>34</v>
      </c>
      <c r="DKD208" s="506" t="s">
        <v>34</v>
      </c>
      <c r="DKE208" s="506" t="s">
        <v>34</v>
      </c>
      <c r="DKF208" s="506" t="s">
        <v>34</v>
      </c>
      <c r="DKG208" s="506" t="s">
        <v>34</v>
      </c>
      <c r="DKH208" s="506" t="s">
        <v>34</v>
      </c>
      <c r="DKI208" s="506" t="s">
        <v>34</v>
      </c>
      <c r="DKJ208" s="506" t="s">
        <v>34</v>
      </c>
      <c r="DKK208" s="506" t="s">
        <v>34</v>
      </c>
      <c r="DKL208" s="506" t="s">
        <v>34</v>
      </c>
      <c r="DKM208" s="506" t="s">
        <v>34</v>
      </c>
      <c r="DKN208" s="506" t="s">
        <v>34</v>
      </c>
      <c r="DKO208" s="506" t="s">
        <v>34</v>
      </c>
      <c r="DKP208" s="506" t="s">
        <v>34</v>
      </c>
      <c r="DKQ208" s="506" t="s">
        <v>34</v>
      </c>
      <c r="DKR208" s="506" t="s">
        <v>34</v>
      </c>
      <c r="DKS208" s="506" t="s">
        <v>34</v>
      </c>
      <c r="DKT208" s="506" t="s">
        <v>34</v>
      </c>
      <c r="DKU208" s="506" t="s">
        <v>34</v>
      </c>
      <c r="DKV208" s="506" t="s">
        <v>34</v>
      </c>
      <c r="DKW208" s="506" t="s">
        <v>34</v>
      </c>
      <c r="DKX208" s="506" t="s">
        <v>34</v>
      </c>
      <c r="DKY208" s="506" t="s">
        <v>34</v>
      </c>
      <c r="DKZ208" s="506" t="s">
        <v>34</v>
      </c>
      <c r="DLA208" s="506" t="s">
        <v>34</v>
      </c>
      <c r="DLB208" s="506" t="s">
        <v>34</v>
      </c>
      <c r="DLC208" s="506" t="s">
        <v>34</v>
      </c>
      <c r="DLD208" s="506" t="s">
        <v>34</v>
      </c>
      <c r="DLE208" s="506" t="s">
        <v>34</v>
      </c>
      <c r="DLF208" s="506" t="s">
        <v>34</v>
      </c>
      <c r="DLG208" s="506" t="s">
        <v>34</v>
      </c>
      <c r="DLH208" s="506" t="s">
        <v>34</v>
      </c>
      <c r="DLI208" s="506" t="s">
        <v>34</v>
      </c>
      <c r="DLJ208" s="506" t="s">
        <v>34</v>
      </c>
      <c r="DLK208" s="506" t="s">
        <v>34</v>
      </c>
      <c r="DLL208" s="506" t="s">
        <v>34</v>
      </c>
      <c r="DLM208" s="506" t="s">
        <v>34</v>
      </c>
      <c r="DLN208" s="506" t="s">
        <v>34</v>
      </c>
      <c r="DLO208" s="506" t="s">
        <v>34</v>
      </c>
      <c r="DLP208" s="506" t="s">
        <v>34</v>
      </c>
      <c r="DLQ208" s="506" t="s">
        <v>34</v>
      </c>
      <c r="DLR208" s="506" t="s">
        <v>34</v>
      </c>
      <c r="DLS208" s="506" t="s">
        <v>34</v>
      </c>
      <c r="DLT208" s="506" t="s">
        <v>34</v>
      </c>
      <c r="DLU208" s="506" t="s">
        <v>34</v>
      </c>
      <c r="DLV208" s="506" t="s">
        <v>34</v>
      </c>
      <c r="DLW208" s="506" t="s">
        <v>34</v>
      </c>
      <c r="DLX208" s="506" t="s">
        <v>34</v>
      </c>
      <c r="DLY208" s="506" t="s">
        <v>34</v>
      </c>
      <c r="DLZ208" s="506" t="s">
        <v>34</v>
      </c>
      <c r="DMA208" s="506" t="s">
        <v>34</v>
      </c>
      <c r="DMB208" s="506" t="s">
        <v>34</v>
      </c>
      <c r="DMC208" s="506" t="s">
        <v>34</v>
      </c>
      <c r="DMD208" s="506" t="s">
        <v>34</v>
      </c>
      <c r="DME208" s="506" t="s">
        <v>34</v>
      </c>
      <c r="DMF208" s="506" t="s">
        <v>34</v>
      </c>
      <c r="DMG208" s="506" t="s">
        <v>34</v>
      </c>
      <c r="DMH208" s="506" t="s">
        <v>34</v>
      </c>
      <c r="DMI208" s="506" t="s">
        <v>34</v>
      </c>
      <c r="DMJ208" s="506" t="s">
        <v>34</v>
      </c>
      <c r="DMK208" s="506" t="s">
        <v>34</v>
      </c>
      <c r="DML208" s="506" t="s">
        <v>34</v>
      </c>
      <c r="DMM208" s="506" t="s">
        <v>34</v>
      </c>
      <c r="DMN208" s="506" t="s">
        <v>34</v>
      </c>
      <c r="DMO208" s="506" t="s">
        <v>34</v>
      </c>
      <c r="DMP208" s="506" t="s">
        <v>34</v>
      </c>
      <c r="DMQ208" s="506" t="s">
        <v>34</v>
      </c>
      <c r="DMR208" s="506" t="s">
        <v>34</v>
      </c>
      <c r="DMS208" s="506" t="s">
        <v>34</v>
      </c>
      <c r="DMT208" s="506" t="s">
        <v>34</v>
      </c>
      <c r="DMU208" s="506" t="s">
        <v>34</v>
      </c>
      <c r="DMV208" s="506" t="s">
        <v>34</v>
      </c>
      <c r="DMW208" s="506" t="s">
        <v>34</v>
      </c>
      <c r="DMX208" s="506" t="s">
        <v>34</v>
      </c>
      <c r="DMY208" s="506" t="s">
        <v>34</v>
      </c>
      <c r="DMZ208" s="506" t="s">
        <v>34</v>
      </c>
      <c r="DNA208" s="506" t="s">
        <v>34</v>
      </c>
      <c r="DNB208" s="506" t="s">
        <v>34</v>
      </c>
      <c r="DNC208" s="506" t="s">
        <v>34</v>
      </c>
      <c r="DND208" s="506" t="s">
        <v>34</v>
      </c>
      <c r="DNE208" s="506" t="s">
        <v>34</v>
      </c>
      <c r="DNF208" s="506" t="s">
        <v>34</v>
      </c>
      <c r="DNG208" s="506" t="s">
        <v>34</v>
      </c>
      <c r="DNH208" s="506" t="s">
        <v>34</v>
      </c>
      <c r="DNI208" s="506" t="s">
        <v>34</v>
      </c>
      <c r="DNJ208" s="506" t="s">
        <v>34</v>
      </c>
      <c r="DNK208" s="506" t="s">
        <v>34</v>
      </c>
      <c r="DNL208" s="506" t="s">
        <v>34</v>
      </c>
      <c r="DNM208" s="506" t="s">
        <v>34</v>
      </c>
      <c r="DNN208" s="506" t="s">
        <v>34</v>
      </c>
      <c r="DNO208" s="506" t="s">
        <v>34</v>
      </c>
      <c r="DNP208" s="506" t="s">
        <v>34</v>
      </c>
      <c r="DNQ208" s="506" t="s">
        <v>34</v>
      </c>
      <c r="DNR208" s="506" t="s">
        <v>34</v>
      </c>
      <c r="DNS208" s="506" t="s">
        <v>34</v>
      </c>
      <c r="DNT208" s="506" t="s">
        <v>34</v>
      </c>
      <c r="DNU208" s="506" t="s">
        <v>34</v>
      </c>
      <c r="DNV208" s="506" t="s">
        <v>34</v>
      </c>
      <c r="DNW208" s="506" t="s">
        <v>34</v>
      </c>
      <c r="DNX208" s="506" t="s">
        <v>34</v>
      </c>
      <c r="DNY208" s="506" t="s">
        <v>34</v>
      </c>
      <c r="DNZ208" s="506" t="s">
        <v>34</v>
      </c>
      <c r="DOA208" s="506" t="s">
        <v>34</v>
      </c>
      <c r="DOB208" s="506" t="s">
        <v>34</v>
      </c>
      <c r="DOC208" s="506" t="s">
        <v>34</v>
      </c>
      <c r="DOD208" s="506" t="s">
        <v>34</v>
      </c>
      <c r="DOE208" s="506" t="s">
        <v>34</v>
      </c>
      <c r="DOF208" s="506" t="s">
        <v>34</v>
      </c>
      <c r="DOG208" s="506" t="s">
        <v>34</v>
      </c>
      <c r="DOH208" s="506" t="s">
        <v>34</v>
      </c>
      <c r="DOI208" s="506" t="s">
        <v>34</v>
      </c>
      <c r="DOJ208" s="506" t="s">
        <v>34</v>
      </c>
      <c r="DOK208" s="506" t="s">
        <v>34</v>
      </c>
      <c r="DOL208" s="506" t="s">
        <v>34</v>
      </c>
      <c r="DOM208" s="506" t="s">
        <v>34</v>
      </c>
      <c r="DON208" s="506" t="s">
        <v>34</v>
      </c>
      <c r="DOO208" s="506" t="s">
        <v>34</v>
      </c>
      <c r="DOP208" s="506" t="s">
        <v>34</v>
      </c>
      <c r="DOQ208" s="506" t="s">
        <v>34</v>
      </c>
      <c r="DOR208" s="506" t="s">
        <v>34</v>
      </c>
      <c r="DOS208" s="506" t="s">
        <v>34</v>
      </c>
      <c r="DOT208" s="506" t="s">
        <v>34</v>
      </c>
      <c r="DOU208" s="506" t="s">
        <v>34</v>
      </c>
      <c r="DOV208" s="506" t="s">
        <v>34</v>
      </c>
      <c r="DOW208" s="506" t="s">
        <v>34</v>
      </c>
      <c r="DOX208" s="506" t="s">
        <v>34</v>
      </c>
      <c r="DOY208" s="506" t="s">
        <v>34</v>
      </c>
      <c r="DOZ208" s="506" t="s">
        <v>34</v>
      </c>
      <c r="DPA208" s="506" t="s">
        <v>34</v>
      </c>
      <c r="DPB208" s="506" t="s">
        <v>34</v>
      </c>
      <c r="DPC208" s="506" t="s">
        <v>34</v>
      </c>
      <c r="DPD208" s="506" t="s">
        <v>34</v>
      </c>
      <c r="DPE208" s="506" t="s">
        <v>34</v>
      </c>
      <c r="DPF208" s="506" t="s">
        <v>34</v>
      </c>
      <c r="DPG208" s="506" t="s">
        <v>34</v>
      </c>
      <c r="DPH208" s="506" t="s">
        <v>34</v>
      </c>
      <c r="DPI208" s="506" t="s">
        <v>34</v>
      </c>
      <c r="DPJ208" s="506" t="s">
        <v>34</v>
      </c>
      <c r="DPK208" s="506" t="s">
        <v>34</v>
      </c>
      <c r="DPL208" s="506" t="s">
        <v>34</v>
      </c>
      <c r="DPM208" s="506" t="s">
        <v>34</v>
      </c>
      <c r="DPN208" s="506" t="s">
        <v>34</v>
      </c>
      <c r="DPO208" s="506" t="s">
        <v>34</v>
      </c>
      <c r="DPP208" s="506" t="s">
        <v>34</v>
      </c>
      <c r="DPQ208" s="506" t="s">
        <v>34</v>
      </c>
      <c r="DPR208" s="506" t="s">
        <v>34</v>
      </c>
      <c r="DPS208" s="506" t="s">
        <v>34</v>
      </c>
      <c r="DPT208" s="506" t="s">
        <v>34</v>
      </c>
      <c r="DPU208" s="506" t="s">
        <v>34</v>
      </c>
      <c r="DPV208" s="506" t="s">
        <v>34</v>
      </c>
      <c r="DPW208" s="506" t="s">
        <v>34</v>
      </c>
      <c r="DPX208" s="506" t="s">
        <v>34</v>
      </c>
      <c r="DPY208" s="506" t="s">
        <v>34</v>
      </c>
      <c r="DPZ208" s="506" t="s">
        <v>34</v>
      </c>
      <c r="DQA208" s="506" t="s">
        <v>34</v>
      </c>
      <c r="DQB208" s="506" t="s">
        <v>34</v>
      </c>
      <c r="DQC208" s="506" t="s">
        <v>34</v>
      </c>
      <c r="DQD208" s="506" t="s">
        <v>34</v>
      </c>
      <c r="DQE208" s="506" t="s">
        <v>34</v>
      </c>
      <c r="DQF208" s="506" t="s">
        <v>34</v>
      </c>
      <c r="DQG208" s="506" t="s">
        <v>34</v>
      </c>
      <c r="DQH208" s="506" t="s">
        <v>34</v>
      </c>
      <c r="DQI208" s="506" t="s">
        <v>34</v>
      </c>
      <c r="DQJ208" s="506" t="s">
        <v>34</v>
      </c>
      <c r="DQK208" s="506" t="s">
        <v>34</v>
      </c>
      <c r="DQL208" s="506" t="s">
        <v>34</v>
      </c>
      <c r="DQM208" s="506" t="s">
        <v>34</v>
      </c>
      <c r="DQN208" s="506" t="s">
        <v>34</v>
      </c>
      <c r="DQO208" s="506" t="s">
        <v>34</v>
      </c>
      <c r="DQP208" s="506" t="s">
        <v>34</v>
      </c>
      <c r="DQQ208" s="506" t="s">
        <v>34</v>
      </c>
      <c r="DQR208" s="506" t="s">
        <v>34</v>
      </c>
      <c r="DQS208" s="506" t="s">
        <v>34</v>
      </c>
      <c r="DQT208" s="506" t="s">
        <v>34</v>
      </c>
      <c r="DQU208" s="506" t="s">
        <v>34</v>
      </c>
      <c r="DQV208" s="506" t="s">
        <v>34</v>
      </c>
      <c r="DQW208" s="506" t="s">
        <v>34</v>
      </c>
      <c r="DQX208" s="506" t="s">
        <v>34</v>
      </c>
      <c r="DQY208" s="506" t="s">
        <v>34</v>
      </c>
      <c r="DQZ208" s="506" t="s">
        <v>34</v>
      </c>
      <c r="DRA208" s="506" t="s">
        <v>34</v>
      </c>
      <c r="DRB208" s="506" t="s">
        <v>34</v>
      </c>
      <c r="DRC208" s="506" t="s">
        <v>34</v>
      </c>
      <c r="DRD208" s="506" t="s">
        <v>34</v>
      </c>
      <c r="DRE208" s="506" t="s">
        <v>34</v>
      </c>
      <c r="DRF208" s="506" t="s">
        <v>34</v>
      </c>
      <c r="DRG208" s="506" t="s">
        <v>34</v>
      </c>
      <c r="DRH208" s="506" t="s">
        <v>34</v>
      </c>
      <c r="DRI208" s="506" t="s">
        <v>34</v>
      </c>
      <c r="DRJ208" s="506" t="s">
        <v>34</v>
      </c>
      <c r="DRK208" s="506" t="s">
        <v>34</v>
      </c>
      <c r="DRL208" s="506" t="s">
        <v>34</v>
      </c>
      <c r="DRM208" s="506" t="s">
        <v>34</v>
      </c>
      <c r="DRN208" s="506" t="s">
        <v>34</v>
      </c>
      <c r="DRO208" s="506" t="s">
        <v>34</v>
      </c>
      <c r="DRP208" s="506" t="s">
        <v>34</v>
      </c>
      <c r="DRQ208" s="506" t="s">
        <v>34</v>
      </c>
      <c r="DRR208" s="506" t="s">
        <v>34</v>
      </c>
      <c r="DRS208" s="506" t="s">
        <v>34</v>
      </c>
      <c r="DRT208" s="506" t="s">
        <v>34</v>
      </c>
      <c r="DRU208" s="506" t="s">
        <v>34</v>
      </c>
      <c r="DRV208" s="506" t="s">
        <v>34</v>
      </c>
      <c r="DRW208" s="506" t="s">
        <v>34</v>
      </c>
      <c r="DRX208" s="506" t="s">
        <v>34</v>
      </c>
      <c r="DRY208" s="506" t="s">
        <v>34</v>
      </c>
      <c r="DRZ208" s="506" t="s">
        <v>34</v>
      </c>
      <c r="DSA208" s="506" t="s">
        <v>34</v>
      </c>
      <c r="DSB208" s="506" t="s">
        <v>34</v>
      </c>
      <c r="DSC208" s="506" t="s">
        <v>34</v>
      </c>
      <c r="DSD208" s="506" t="s">
        <v>34</v>
      </c>
      <c r="DSE208" s="506" t="s">
        <v>34</v>
      </c>
      <c r="DSF208" s="506" t="s">
        <v>34</v>
      </c>
      <c r="DSG208" s="506" t="s">
        <v>34</v>
      </c>
      <c r="DSH208" s="506" t="s">
        <v>34</v>
      </c>
      <c r="DSI208" s="506" t="s">
        <v>34</v>
      </c>
      <c r="DSJ208" s="506" t="s">
        <v>34</v>
      </c>
      <c r="DSK208" s="506" t="s">
        <v>34</v>
      </c>
      <c r="DSL208" s="506" t="s">
        <v>34</v>
      </c>
      <c r="DSM208" s="506" t="s">
        <v>34</v>
      </c>
      <c r="DSN208" s="506" t="s">
        <v>34</v>
      </c>
      <c r="DSO208" s="506" t="s">
        <v>34</v>
      </c>
      <c r="DSP208" s="506" t="s">
        <v>34</v>
      </c>
      <c r="DSQ208" s="506" t="s">
        <v>34</v>
      </c>
      <c r="DSR208" s="506" t="s">
        <v>34</v>
      </c>
      <c r="DSS208" s="506" t="s">
        <v>34</v>
      </c>
      <c r="DST208" s="506" t="s">
        <v>34</v>
      </c>
      <c r="DSU208" s="506" t="s">
        <v>34</v>
      </c>
      <c r="DSV208" s="506" t="s">
        <v>34</v>
      </c>
      <c r="DSW208" s="506" t="s">
        <v>34</v>
      </c>
      <c r="DSX208" s="506" t="s">
        <v>34</v>
      </c>
      <c r="DSY208" s="506" t="s">
        <v>34</v>
      </c>
      <c r="DSZ208" s="506" t="s">
        <v>34</v>
      </c>
      <c r="DTA208" s="506" t="s">
        <v>34</v>
      </c>
      <c r="DTB208" s="506" t="s">
        <v>34</v>
      </c>
      <c r="DTC208" s="506" t="s">
        <v>34</v>
      </c>
      <c r="DTD208" s="506" t="s">
        <v>34</v>
      </c>
      <c r="DTE208" s="506" t="s">
        <v>34</v>
      </c>
      <c r="DTF208" s="506" t="s">
        <v>34</v>
      </c>
      <c r="DTG208" s="506" t="s">
        <v>34</v>
      </c>
      <c r="DTH208" s="506" t="s">
        <v>34</v>
      </c>
      <c r="DTI208" s="506" t="s">
        <v>34</v>
      </c>
      <c r="DTJ208" s="506" t="s">
        <v>34</v>
      </c>
      <c r="DTK208" s="506" t="s">
        <v>34</v>
      </c>
      <c r="DTL208" s="506" t="s">
        <v>34</v>
      </c>
      <c r="DTM208" s="506" t="s">
        <v>34</v>
      </c>
      <c r="DTN208" s="506" t="s">
        <v>34</v>
      </c>
      <c r="DTO208" s="506" t="s">
        <v>34</v>
      </c>
      <c r="DTP208" s="506" t="s">
        <v>34</v>
      </c>
      <c r="DTQ208" s="506" t="s">
        <v>34</v>
      </c>
      <c r="DTR208" s="506" t="s">
        <v>34</v>
      </c>
      <c r="DTS208" s="506" t="s">
        <v>34</v>
      </c>
      <c r="DTT208" s="506" t="s">
        <v>34</v>
      </c>
      <c r="DTU208" s="506" t="s">
        <v>34</v>
      </c>
      <c r="DTV208" s="506" t="s">
        <v>34</v>
      </c>
      <c r="DTW208" s="506" t="s">
        <v>34</v>
      </c>
      <c r="DTX208" s="506" t="s">
        <v>34</v>
      </c>
      <c r="DTY208" s="506" t="s">
        <v>34</v>
      </c>
      <c r="DTZ208" s="506" t="s">
        <v>34</v>
      </c>
      <c r="DUA208" s="506" t="s">
        <v>34</v>
      </c>
      <c r="DUB208" s="506" t="s">
        <v>34</v>
      </c>
      <c r="DUC208" s="506" t="s">
        <v>34</v>
      </c>
      <c r="DUD208" s="506" t="s">
        <v>34</v>
      </c>
      <c r="DUE208" s="506" t="s">
        <v>34</v>
      </c>
      <c r="DUF208" s="506" t="s">
        <v>34</v>
      </c>
      <c r="DUG208" s="506" t="s">
        <v>34</v>
      </c>
      <c r="DUH208" s="506" t="s">
        <v>34</v>
      </c>
      <c r="DUI208" s="506" t="s">
        <v>34</v>
      </c>
      <c r="DUJ208" s="506" t="s">
        <v>34</v>
      </c>
      <c r="DUK208" s="506" t="s">
        <v>34</v>
      </c>
      <c r="DUL208" s="506" t="s">
        <v>34</v>
      </c>
      <c r="DUM208" s="506" t="s">
        <v>34</v>
      </c>
      <c r="DUN208" s="506" t="s">
        <v>34</v>
      </c>
      <c r="DUO208" s="506" t="s">
        <v>34</v>
      </c>
      <c r="DUP208" s="506" t="s">
        <v>34</v>
      </c>
      <c r="DUQ208" s="506" t="s">
        <v>34</v>
      </c>
      <c r="DUR208" s="506" t="s">
        <v>34</v>
      </c>
      <c r="DUS208" s="506" t="s">
        <v>34</v>
      </c>
      <c r="DUT208" s="506" t="s">
        <v>34</v>
      </c>
      <c r="DUU208" s="506" t="s">
        <v>34</v>
      </c>
      <c r="DUV208" s="506" t="s">
        <v>34</v>
      </c>
      <c r="DUW208" s="506" t="s">
        <v>34</v>
      </c>
      <c r="DUX208" s="506" t="s">
        <v>34</v>
      </c>
      <c r="DUY208" s="506" t="s">
        <v>34</v>
      </c>
      <c r="DUZ208" s="506" t="s">
        <v>34</v>
      </c>
      <c r="DVA208" s="506" t="s">
        <v>34</v>
      </c>
      <c r="DVB208" s="506" t="s">
        <v>34</v>
      </c>
      <c r="DVC208" s="506" t="s">
        <v>34</v>
      </c>
      <c r="DVD208" s="506" t="s">
        <v>34</v>
      </c>
      <c r="DVE208" s="506" t="s">
        <v>34</v>
      </c>
      <c r="DVF208" s="506" t="s">
        <v>34</v>
      </c>
      <c r="DVG208" s="506" t="s">
        <v>34</v>
      </c>
      <c r="DVH208" s="506" t="s">
        <v>34</v>
      </c>
      <c r="DVI208" s="506" t="s">
        <v>34</v>
      </c>
      <c r="DVJ208" s="506" t="s">
        <v>34</v>
      </c>
      <c r="DVK208" s="506" t="s">
        <v>34</v>
      </c>
      <c r="DVL208" s="506" t="s">
        <v>34</v>
      </c>
      <c r="DVM208" s="506" t="s">
        <v>34</v>
      </c>
      <c r="DVN208" s="506" t="s">
        <v>34</v>
      </c>
      <c r="DVO208" s="506" t="s">
        <v>34</v>
      </c>
      <c r="DVP208" s="506" t="s">
        <v>34</v>
      </c>
      <c r="DVQ208" s="506" t="s">
        <v>34</v>
      </c>
      <c r="DVR208" s="506" t="s">
        <v>34</v>
      </c>
      <c r="DVS208" s="506" t="s">
        <v>34</v>
      </c>
      <c r="DVT208" s="506" t="s">
        <v>34</v>
      </c>
      <c r="DVU208" s="506" t="s">
        <v>34</v>
      </c>
      <c r="DVV208" s="506" t="s">
        <v>34</v>
      </c>
      <c r="DVW208" s="506" t="s">
        <v>34</v>
      </c>
      <c r="DVX208" s="506" t="s">
        <v>34</v>
      </c>
      <c r="DVY208" s="506" t="s">
        <v>34</v>
      </c>
      <c r="DVZ208" s="506" t="s">
        <v>34</v>
      </c>
      <c r="DWA208" s="506" t="s">
        <v>34</v>
      </c>
      <c r="DWB208" s="506" t="s">
        <v>34</v>
      </c>
      <c r="DWC208" s="506" t="s">
        <v>34</v>
      </c>
      <c r="DWD208" s="506" t="s">
        <v>34</v>
      </c>
      <c r="DWE208" s="506" t="s">
        <v>34</v>
      </c>
      <c r="DWF208" s="506" t="s">
        <v>34</v>
      </c>
      <c r="DWG208" s="506" t="s">
        <v>34</v>
      </c>
      <c r="DWH208" s="506" t="s">
        <v>34</v>
      </c>
      <c r="DWI208" s="506" t="s">
        <v>34</v>
      </c>
      <c r="DWJ208" s="506" t="s">
        <v>34</v>
      </c>
      <c r="DWK208" s="506" t="s">
        <v>34</v>
      </c>
      <c r="DWL208" s="506" t="s">
        <v>34</v>
      </c>
      <c r="DWM208" s="506" t="s">
        <v>34</v>
      </c>
      <c r="DWN208" s="506" t="s">
        <v>34</v>
      </c>
      <c r="DWO208" s="506" t="s">
        <v>34</v>
      </c>
      <c r="DWP208" s="506" t="s">
        <v>34</v>
      </c>
      <c r="DWQ208" s="506" t="s">
        <v>34</v>
      </c>
      <c r="DWR208" s="506" t="s">
        <v>34</v>
      </c>
      <c r="DWS208" s="506" t="s">
        <v>34</v>
      </c>
      <c r="DWT208" s="506" t="s">
        <v>34</v>
      </c>
      <c r="DWU208" s="506" t="s">
        <v>34</v>
      </c>
      <c r="DWV208" s="506" t="s">
        <v>34</v>
      </c>
      <c r="DWW208" s="506" t="s">
        <v>34</v>
      </c>
      <c r="DWX208" s="506" t="s">
        <v>34</v>
      </c>
      <c r="DWY208" s="506" t="s">
        <v>34</v>
      </c>
      <c r="DWZ208" s="506" t="s">
        <v>34</v>
      </c>
      <c r="DXA208" s="506" t="s">
        <v>34</v>
      </c>
      <c r="DXB208" s="506" t="s">
        <v>34</v>
      </c>
      <c r="DXC208" s="506" t="s">
        <v>34</v>
      </c>
      <c r="DXD208" s="506" t="s">
        <v>34</v>
      </c>
      <c r="DXE208" s="506" t="s">
        <v>34</v>
      </c>
      <c r="DXF208" s="506" t="s">
        <v>34</v>
      </c>
      <c r="DXG208" s="506" t="s">
        <v>34</v>
      </c>
      <c r="DXH208" s="506" t="s">
        <v>34</v>
      </c>
      <c r="DXI208" s="506" t="s">
        <v>34</v>
      </c>
      <c r="DXJ208" s="506" t="s">
        <v>34</v>
      </c>
      <c r="DXK208" s="506" t="s">
        <v>34</v>
      </c>
      <c r="DXL208" s="506" t="s">
        <v>34</v>
      </c>
      <c r="DXM208" s="506" t="s">
        <v>34</v>
      </c>
      <c r="DXN208" s="506" t="s">
        <v>34</v>
      </c>
      <c r="DXO208" s="506" t="s">
        <v>34</v>
      </c>
      <c r="DXP208" s="506" t="s">
        <v>34</v>
      </c>
      <c r="DXQ208" s="506" t="s">
        <v>34</v>
      </c>
      <c r="DXR208" s="506" t="s">
        <v>34</v>
      </c>
      <c r="DXS208" s="506" t="s">
        <v>34</v>
      </c>
      <c r="DXT208" s="506" t="s">
        <v>34</v>
      </c>
      <c r="DXU208" s="506" t="s">
        <v>34</v>
      </c>
      <c r="DXV208" s="506" t="s">
        <v>34</v>
      </c>
      <c r="DXW208" s="506" t="s">
        <v>34</v>
      </c>
      <c r="DXX208" s="506" t="s">
        <v>34</v>
      </c>
      <c r="DXY208" s="506" t="s">
        <v>34</v>
      </c>
      <c r="DXZ208" s="506" t="s">
        <v>34</v>
      </c>
      <c r="DYA208" s="506" t="s">
        <v>34</v>
      </c>
      <c r="DYB208" s="506" t="s">
        <v>34</v>
      </c>
      <c r="DYC208" s="506" t="s">
        <v>34</v>
      </c>
      <c r="DYD208" s="506" t="s">
        <v>34</v>
      </c>
      <c r="DYE208" s="506" t="s">
        <v>34</v>
      </c>
      <c r="DYF208" s="506" t="s">
        <v>34</v>
      </c>
      <c r="DYG208" s="506" t="s">
        <v>34</v>
      </c>
      <c r="DYH208" s="506" t="s">
        <v>34</v>
      </c>
      <c r="DYI208" s="506" t="s">
        <v>34</v>
      </c>
      <c r="DYJ208" s="506" t="s">
        <v>34</v>
      </c>
      <c r="DYK208" s="506" t="s">
        <v>34</v>
      </c>
      <c r="DYL208" s="506" t="s">
        <v>34</v>
      </c>
      <c r="DYM208" s="506" t="s">
        <v>34</v>
      </c>
      <c r="DYN208" s="506" t="s">
        <v>34</v>
      </c>
      <c r="DYO208" s="506" t="s">
        <v>34</v>
      </c>
      <c r="DYP208" s="506" t="s">
        <v>34</v>
      </c>
      <c r="DYQ208" s="506" t="s">
        <v>34</v>
      </c>
      <c r="DYR208" s="506" t="s">
        <v>34</v>
      </c>
      <c r="DYS208" s="506" t="s">
        <v>34</v>
      </c>
      <c r="DYT208" s="506" t="s">
        <v>34</v>
      </c>
      <c r="DYU208" s="506" t="s">
        <v>34</v>
      </c>
      <c r="DYV208" s="506" t="s">
        <v>34</v>
      </c>
      <c r="DYW208" s="506" t="s">
        <v>34</v>
      </c>
      <c r="DYX208" s="506" t="s">
        <v>34</v>
      </c>
      <c r="DYY208" s="506" t="s">
        <v>34</v>
      </c>
      <c r="DYZ208" s="506" t="s">
        <v>34</v>
      </c>
      <c r="DZA208" s="506" t="s">
        <v>34</v>
      </c>
      <c r="DZB208" s="506" t="s">
        <v>34</v>
      </c>
      <c r="DZC208" s="506" t="s">
        <v>34</v>
      </c>
      <c r="DZD208" s="506" t="s">
        <v>34</v>
      </c>
      <c r="DZE208" s="506" t="s">
        <v>34</v>
      </c>
      <c r="DZF208" s="506" t="s">
        <v>34</v>
      </c>
      <c r="DZG208" s="506" t="s">
        <v>34</v>
      </c>
      <c r="DZH208" s="506" t="s">
        <v>34</v>
      </c>
      <c r="DZI208" s="506" t="s">
        <v>34</v>
      </c>
      <c r="DZJ208" s="506" t="s">
        <v>34</v>
      </c>
      <c r="DZK208" s="506" t="s">
        <v>34</v>
      </c>
      <c r="DZL208" s="506" t="s">
        <v>34</v>
      </c>
      <c r="DZM208" s="506" t="s">
        <v>34</v>
      </c>
      <c r="DZN208" s="506" t="s">
        <v>34</v>
      </c>
      <c r="DZO208" s="506" t="s">
        <v>34</v>
      </c>
      <c r="DZP208" s="506" t="s">
        <v>34</v>
      </c>
      <c r="DZQ208" s="506" t="s">
        <v>34</v>
      </c>
      <c r="DZR208" s="506" t="s">
        <v>34</v>
      </c>
      <c r="DZS208" s="506" t="s">
        <v>34</v>
      </c>
      <c r="DZT208" s="506" t="s">
        <v>34</v>
      </c>
      <c r="DZU208" s="506" t="s">
        <v>34</v>
      </c>
      <c r="DZV208" s="506" t="s">
        <v>34</v>
      </c>
      <c r="DZW208" s="506" t="s">
        <v>34</v>
      </c>
      <c r="DZX208" s="506" t="s">
        <v>34</v>
      </c>
      <c r="DZY208" s="506" t="s">
        <v>34</v>
      </c>
      <c r="DZZ208" s="506" t="s">
        <v>34</v>
      </c>
      <c r="EAA208" s="506" t="s">
        <v>34</v>
      </c>
      <c r="EAB208" s="506" t="s">
        <v>34</v>
      </c>
      <c r="EAC208" s="506" t="s">
        <v>34</v>
      </c>
      <c r="EAD208" s="506" t="s">
        <v>34</v>
      </c>
      <c r="EAE208" s="506" t="s">
        <v>34</v>
      </c>
      <c r="EAF208" s="506" t="s">
        <v>34</v>
      </c>
      <c r="EAG208" s="506" t="s">
        <v>34</v>
      </c>
      <c r="EAH208" s="506" t="s">
        <v>34</v>
      </c>
      <c r="EAI208" s="506" t="s">
        <v>34</v>
      </c>
      <c r="EAJ208" s="506" t="s">
        <v>34</v>
      </c>
      <c r="EAK208" s="506" t="s">
        <v>34</v>
      </c>
      <c r="EAL208" s="506" t="s">
        <v>34</v>
      </c>
      <c r="EAM208" s="506" t="s">
        <v>34</v>
      </c>
      <c r="EAN208" s="506" t="s">
        <v>34</v>
      </c>
      <c r="EAO208" s="506" t="s">
        <v>34</v>
      </c>
      <c r="EAP208" s="506" t="s">
        <v>34</v>
      </c>
      <c r="EAQ208" s="506" t="s">
        <v>34</v>
      </c>
      <c r="EAR208" s="506" t="s">
        <v>34</v>
      </c>
      <c r="EAS208" s="506" t="s">
        <v>34</v>
      </c>
      <c r="EAT208" s="506" t="s">
        <v>34</v>
      </c>
      <c r="EAU208" s="506" t="s">
        <v>34</v>
      </c>
      <c r="EAV208" s="506" t="s">
        <v>34</v>
      </c>
      <c r="EAW208" s="506" t="s">
        <v>34</v>
      </c>
      <c r="EAX208" s="506" t="s">
        <v>34</v>
      </c>
      <c r="EAY208" s="506" t="s">
        <v>34</v>
      </c>
      <c r="EAZ208" s="506" t="s">
        <v>34</v>
      </c>
      <c r="EBA208" s="506" t="s">
        <v>34</v>
      </c>
      <c r="EBB208" s="506" t="s">
        <v>34</v>
      </c>
      <c r="EBC208" s="506" t="s">
        <v>34</v>
      </c>
      <c r="EBD208" s="506" t="s">
        <v>34</v>
      </c>
      <c r="EBE208" s="506" t="s">
        <v>34</v>
      </c>
      <c r="EBF208" s="506" t="s">
        <v>34</v>
      </c>
      <c r="EBG208" s="506" t="s">
        <v>34</v>
      </c>
      <c r="EBH208" s="506" t="s">
        <v>34</v>
      </c>
      <c r="EBI208" s="506" t="s">
        <v>34</v>
      </c>
      <c r="EBJ208" s="506" t="s">
        <v>34</v>
      </c>
      <c r="EBK208" s="506" t="s">
        <v>34</v>
      </c>
      <c r="EBL208" s="506" t="s">
        <v>34</v>
      </c>
      <c r="EBM208" s="506" t="s">
        <v>34</v>
      </c>
      <c r="EBN208" s="506" t="s">
        <v>34</v>
      </c>
      <c r="EBO208" s="506" t="s">
        <v>34</v>
      </c>
      <c r="EBP208" s="506" t="s">
        <v>34</v>
      </c>
      <c r="EBQ208" s="506" t="s">
        <v>34</v>
      </c>
      <c r="EBR208" s="506" t="s">
        <v>34</v>
      </c>
      <c r="EBS208" s="506" t="s">
        <v>34</v>
      </c>
      <c r="EBT208" s="506" t="s">
        <v>34</v>
      </c>
      <c r="EBU208" s="506" t="s">
        <v>34</v>
      </c>
      <c r="EBV208" s="506" t="s">
        <v>34</v>
      </c>
      <c r="EBW208" s="506" t="s">
        <v>34</v>
      </c>
      <c r="EBX208" s="506" t="s">
        <v>34</v>
      </c>
      <c r="EBY208" s="506" t="s">
        <v>34</v>
      </c>
      <c r="EBZ208" s="506" t="s">
        <v>34</v>
      </c>
      <c r="ECA208" s="506" t="s">
        <v>34</v>
      </c>
      <c r="ECB208" s="506" t="s">
        <v>34</v>
      </c>
      <c r="ECC208" s="506" t="s">
        <v>34</v>
      </c>
      <c r="ECD208" s="506" t="s">
        <v>34</v>
      </c>
      <c r="ECE208" s="506" t="s">
        <v>34</v>
      </c>
      <c r="ECF208" s="506" t="s">
        <v>34</v>
      </c>
      <c r="ECG208" s="506" t="s">
        <v>34</v>
      </c>
      <c r="ECH208" s="506" t="s">
        <v>34</v>
      </c>
      <c r="ECI208" s="506" t="s">
        <v>34</v>
      </c>
      <c r="ECJ208" s="506" t="s">
        <v>34</v>
      </c>
      <c r="ECK208" s="506" t="s">
        <v>34</v>
      </c>
      <c r="ECL208" s="506" t="s">
        <v>34</v>
      </c>
      <c r="ECM208" s="506" t="s">
        <v>34</v>
      </c>
      <c r="ECN208" s="506" t="s">
        <v>34</v>
      </c>
      <c r="ECO208" s="506" t="s">
        <v>34</v>
      </c>
      <c r="ECP208" s="506" t="s">
        <v>34</v>
      </c>
      <c r="ECQ208" s="506" t="s">
        <v>34</v>
      </c>
      <c r="ECR208" s="506" t="s">
        <v>34</v>
      </c>
      <c r="ECS208" s="506" t="s">
        <v>34</v>
      </c>
      <c r="ECT208" s="506" t="s">
        <v>34</v>
      </c>
      <c r="ECU208" s="506" t="s">
        <v>34</v>
      </c>
      <c r="ECV208" s="506" t="s">
        <v>34</v>
      </c>
      <c r="ECW208" s="506" t="s">
        <v>34</v>
      </c>
      <c r="ECX208" s="506" t="s">
        <v>34</v>
      </c>
      <c r="ECY208" s="506" t="s">
        <v>34</v>
      </c>
      <c r="ECZ208" s="506" t="s">
        <v>34</v>
      </c>
      <c r="EDA208" s="506" t="s">
        <v>34</v>
      </c>
      <c r="EDB208" s="506" t="s">
        <v>34</v>
      </c>
      <c r="EDC208" s="506" t="s">
        <v>34</v>
      </c>
      <c r="EDD208" s="506" t="s">
        <v>34</v>
      </c>
      <c r="EDE208" s="506" t="s">
        <v>34</v>
      </c>
      <c r="EDF208" s="506" t="s">
        <v>34</v>
      </c>
      <c r="EDG208" s="506" t="s">
        <v>34</v>
      </c>
      <c r="EDH208" s="506" t="s">
        <v>34</v>
      </c>
      <c r="EDI208" s="506" t="s">
        <v>34</v>
      </c>
      <c r="EDJ208" s="506" t="s">
        <v>34</v>
      </c>
      <c r="EDK208" s="506" t="s">
        <v>34</v>
      </c>
      <c r="EDL208" s="506" t="s">
        <v>34</v>
      </c>
      <c r="EDM208" s="506" t="s">
        <v>34</v>
      </c>
      <c r="EDN208" s="506" t="s">
        <v>34</v>
      </c>
      <c r="EDO208" s="506" t="s">
        <v>34</v>
      </c>
      <c r="EDP208" s="506" t="s">
        <v>34</v>
      </c>
      <c r="EDQ208" s="506" t="s">
        <v>34</v>
      </c>
      <c r="EDR208" s="506" t="s">
        <v>34</v>
      </c>
      <c r="EDS208" s="506" t="s">
        <v>34</v>
      </c>
      <c r="EDT208" s="506" t="s">
        <v>34</v>
      </c>
      <c r="EDU208" s="506" t="s">
        <v>34</v>
      </c>
      <c r="EDV208" s="506" t="s">
        <v>34</v>
      </c>
      <c r="EDW208" s="506" t="s">
        <v>34</v>
      </c>
      <c r="EDX208" s="506" t="s">
        <v>34</v>
      </c>
      <c r="EDY208" s="506" t="s">
        <v>34</v>
      </c>
      <c r="EDZ208" s="506" t="s">
        <v>34</v>
      </c>
      <c r="EEA208" s="506" t="s">
        <v>34</v>
      </c>
      <c r="EEB208" s="506" t="s">
        <v>34</v>
      </c>
      <c r="EEC208" s="506" t="s">
        <v>34</v>
      </c>
      <c r="EED208" s="506" t="s">
        <v>34</v>
      </c>
      <c r="EEE208" s="506" t="s">
        <v>34</v>
      </c>
      <c r="EEF208" s="506" t="s">
        <v>34</v>
      </c>
      <c r="EEG208" s="506" t="s">
        <v>34</v>
      </c>
      <c r="EEH208" s="506" t="s">
        <v>34</v>
      </c>
      <c r="EEI208" s="506" t="s">
        <v>34</v>
      </c>
      <c r="EEJ208" s="506" t="s">
        <v>34</v>
      </c>
      <c r="EEK208" s="506" t="s">
        <v>34</v>
      </c>
      <c r="EEL208" s="506" t="s">
        <v>34</v>
      </c>
      <c r="EEM208" s="506" t="s">
        <v>34</v>
      </c>
      <c r="EEN208" s="506" t="s">
        <v>34</v>
      </c>
      <c r="EEO208" s="506" t="s">
        <v>34</v>
      </c>
      <c r="EEP208" s="506" t="s">
        <v>34</v>
      </c>
      <c r="EEQ208" s="506" t="s">
        <v>34</v>
      </c>
      <c r="EER208" s="506" t="s">
        <v>34</v>
      </c>
      <c r="EES208" s="506" t="s">
        <v>34</v>
      </c>
      <c r="EET208" s="506" t="s">
        <v>34</v>
      </c>
      <c r="EEU208" s="506" t="s">
        <v>34</v>
      </c>
      <c r="EEV208" s="506" t="s">
        <v>34</v>
      </c>
      <c r="EEW208" s="506" t="s">
        <v>34</v>
      </c>
      <c r="EEX208" s="506" t="s">
        <v>34</v>
      </c>
      <c r="EEY208" s="506" t="s">
        <v>34</v>
      </c>
      <c r="EEZ208" s="506" t="s">
        <v>34</v>
      </c>
      <c r="EFA208" s="506" t="s">
        <v>34</v>
      </c>
      <c r="EFB208" s="506" t="s">
        <v>34</v>
      </c>
      <c r="EFC208" s="506" t="s">
        <v>34</v>
      </c>
      <c r="EFD208" s="506" t="s">
        <v>34</v>
      </c>
      <c r="EFE208" s="506" t="s">
        <v>34</v>
      </c>
      <c r="EFF208" s="506" t="s">
        <v>34</v>
      </c>
      <c r="EFG208" s="506" t="s">
        <v>34</v>
      </c>
      <c r="EFH208" s="506" t="s">
        <v>34</v>
      </c>
      <c r="EFI208" s="506" t="s">
        <v>34</v>
      </c>
      <c r="EFJ208" s="506" t="s">
        <v>34</v>
      </c>
      <c r="EFK208" s="506" t="s">
        <v>34</v>
      </c>
      <c r="EFL208" s="506" t="s">
        <v>34</v>
      </c>
      <c r="EFM208" s="506" t="s">
        <v>34</v>
      </c>
      <c r="EFN208" s="506" t="s">
        <v>34</v>
      </c>
      <c r="EFO208" s="506" t="s">
        <v>34</v>
      </c>
      <c r="EFP208" s="506" t="s">
        <v>34</v>
      </c>
      <c r="EFQ208" s="506" t="s">
        <v>34</v>
      </c>
      <c r="EFR208" s="506" t="s">
        <v>34</v>
      </c>
      <c r="EFS208" s="506" t="s">
        <v>34</v>
      </c>
      <c r="EFT208" s="506" t="s">
        <v>34</v>
      </c>
      <c r="EFU208" s="506" t="s">
        <v>34</v>
      </c>
      <c r="EFV208" s="506" t="s">
        <v>34</v>
      </c>
      <c r="EFW208" s="506" t="s">
        <v>34</v>
      </c>
      <c r="EFX208" s="506" t="s">
        <v>34</v>
      </c>
      <c r="EFY208" s="506" t="s">
        <v>34</v>
      </c>
      <c r="EFZ208" s="506" t="s">
        <v>34</v>
      </c>
      <c r="EGA208" s="506" t="s">
        <v>34</v>
      </c>
      <c r="EGB208" s="506" t="s">
        <v>34</v>
      </c>
      <c r="EGC208" s="506" t="s">
        <v>34</v>
      </c>
      <c r="EGD208" s="506" t="s">
        <v>34</v>
      </c>
      <c r="EGE208" s="506" t="s">
        <v>34</v>
      </c>
      <c r="EGF208" s="506" t="s">
        <v>34</v>
      </c>
      <c r="EGG208" s="506" t="s">
        <v>34</v>
      </c>
      <c r="EGH208" s="506" t="s">
        <v>34</v>
      </c>
      <c r="EGI208" s="506" t="s">
        <v>34</v>
      </c>
      <c r="EGJ208" s="506" t="s">
        <v>34</v>
      </c>
      <c r="EGK208" s="506" t="s">
        <v>34</v>
      </c>
      <c r="EGL208" s="506" t="s">
        <v>34</v>
      </c>
      <c r="EGM208" s="506" t="s">
        <v>34</v>
      </c>
      <c r="EGN208" s="506" t="s">
        <v>34</v>
      </c>
      <c r="EGO208" s="506" t="s">
        <v>34</v>
      </c>
      <c r="EGP208" s="506" t="s">
        <v>34</v>
      </c>
      <c r="EGQ208" s="506" t="s">
        <v>34</v>
      </c>
      <c r="EGR208" s="506" t="s">
        <v>34</v>
      </c>
      <c r="EGS208" s="506" t="s">
        <v>34</v>
      </c>
      <c r="EGT208" s="506" t="s">
        <v>34</v>
      </c>
      <c r="EGU208" s="506" t="s">
        <v>34</v>
      </c>
      <c r="EGV208" s="506" t="s">
        <v>34</v>
      </c>
      <c r="EGW208" s="506" t="s">
        <v>34</v>
      </c>
      <c r="EGX208" s="506" t="s">
        <v>34</v>
      </c>
      <c r="EGY208" s="506" t="s">
        <v>34</v>
      </c>
      <c r="EGZ208" s="506" t="s">
        <v>34</v>
      </c>
      <c r="EHA208" s="506" t="s">
        <v>34</v>
      </c>
      <c r="EHB208" s="506" t="s">
        <v>34</v>
      </c>
      <c r="EHC208" s="506" t="s">
        <v>34</v>
      </c>
      <c r="EHD208" s="506" t="s">
        <v>34</v>
      </c>
      <c r="EHE208" s="506" t="s">
        <v>34</v>
      </c>
      <c r="EHF208" s="506" t="s">
        <v>34</v>
      </c>
      <c r="EHG208" s="506" t="s">
        <v>34</v>
      </c>
      <c r="EHH208" s="506" t="s">
        <v>34</v>
      </c>
      <c r="EHI208" s="506" t="s">
        <v>34</v>
      </c>
      <c r="EHJ208" s="506" t="s">
        <v>34</v>
      </c>
      <c r="EHK208" s="506" t="s">
        <v>34</v>
      </c>
      <c r="EHL208" s="506" t="s">
        <v>34</v>
      </c>
      <c r="EHM208" s="506" t="s">
        <v>34</v>
      </c>
      <c r="EHN208" s="506" t="s">
        <v>34</v>
      </c>
      <c r="EHO208" s="506" t="s">
        <v>34</v>
      </c>
      <c r="EHP208" s="506" t="s">
        <v>34</v>
      </c>
      <c r="EHQ208" s="506" t="s">
        <v>34</v>
      </c>
      <c r="EHR208" s="506" t="s">
        <v>34</v>
      </c>
      <c r="EHS208" s="506" t="s">
        <v>34</v>
      </c>
      <c r="EHT208" s="506" t="s">
        <v>34</v>
      </c>
      <c r="EHU208" s="506" t="s">
        <v>34</v>
      </c>
      <c r="EHV208" s="506" t="s">
        <v>34</v>
      </c>
      <c r="EHW208" s="506" t="s">
        <v>34</v>
      </c>
      <c r="EHX208" s="506" t="s">
        <v>34</v>
      </c>
      <c r="EHY208" s="506" t="s">
        <v>34</v>
      </c>
      <c r="EHZ208" s="506" t="s">
        <v>34</v>
      </c>
      <c r="EIA208" s="506" t="s">
        <v>34</v>
      </c>
      <c r="EIB208" s="506" t="s">
        <v>34</v>
      </c>
      <c r="EIC208" s="506" t="s">
        <v>34</v>
      </c>
      <c r="EID208" s="506" t="s">
        <v>34</v>
      </c>
      <c r="EIE208" s="506" t="s">
        <v>34</v>
      </c>
      <c r="EIF208" s="506" t="s">
        <v>34</v>
      </c>
      <c r="EIG208" s="506" t="s">
        <v>34</v>
      </c>
      <c r="EIH208" s="506" t="s">
        <v>34</v>
      </c>
      <c r="EII208" s="506" t="s">
        <v>34</v>
      </c>
      <c r="EIJ208" s="506" t="s">
        <v>34</v>
      </c>
      <c r="EIK208" s="506" t="s">
        <v>34</v>
      </c>
      <c r="EIL208" s="506" t="s">
        <v>34</v>
      </c>
      <c r="EIM208" s="506" t="s">
        <v>34</v>
      </c>
      <c r="EIN208" s="506" t="s">
        <v>34</v>
      </c>
      <c r="EIO208" s="506" t="s">
        <v>34</v>
      </c>
      <c r="EIP208" s="506" t="s">
        <v>34</v>
      </c>
      <c r="EIQ208" s="506" t="s">
        <v>34</v>
      </c>
      <c r="EIR208" s="506" t="s">
        <v>34</v>
      </c>
      <c r="EIS208" s="506" t="s">
        <v>34</v>
      </c>
      <c r="EIT208" s="506" t="s">
        <v>34</v>
      </c>
      <c r="EIU208" s="506" t="s">
        <v>34</v>
      </c>
      <c r="EIV208" s="506" t="s">
        <v>34</v>
      </c>
      <c r="EIW208" s="506" t="s">
        <v>34</v>
      </c>
      <c r="EIX208" s="506" t="s">
        <v>34</v>
      </c>
      <c r="EIY208" s="506" t="s">
        <v>34</v>
      </c>
      <c r="EIZ208" s="506" t="s">
        <v>34</v>
      </c>
      <c r="EJA208" s="506" t="s">
        <v>34</v>
      </c>
      <c r="EJB208" s="506" t="s">
        <v>34</v>
      </c>
      <c r="EJC208" s="506" t="s">
        <v>34</v>
      </c>
      <c r="EJD208" s="506" t="s">
        <v>34</v>
      </c>
      <c r="EJE208" s="506" t="s">
        <v>34</v>
      </c>
      <c r="EJF208" s="506" t="s">
        <v>34</v>
      </c>
      <c r="EJG208" s="506" t="s">
        <v>34</v>
      </c>
      <c r="EJH208" s="506" t="s">
        <v>34</v>
      </c>
      <c r="EJI208" s="506" t="s">
        <v>34</v>
      </c>
      <c r="EJJ208" s="506" t="s">
        <v>34</v>
      </c>
      <c r="EJK208" s="506" t="s">
        <v>34</v>
      </c>
      <c r="EJL208" s="506" t="s">
        <v>34</v>
      </c>
      <c r="EJM208" s="506" t="s">
        <v>34</v>
      </c>
      <c r="EJN208" s="506" t="s">
        <v>34</v>
      </c>
      <c r="EJO208" s="506" t="s">
        <v>34</v>
      </c>
      <c r="EJP208" s="506" t="s">
        <v>34</v>
      </c>
      <c r="EJQ208" s="506" t="s">
        <v>34</v>
      </c>
      <c r="EJR208" s="506" t="s">
        <v>34</v>
      </c>
      <c r="EJS208" s="506" t="s">
        <v>34</v>
      </c>
      <c r="EJT208" s="506" t="s">
        <v>34</v>
      </c>
      <c r="EJU208" s="506" t="s">
        <v>34</v>
      </c>
      <c r="EJV208" s="506" t="s">
        <v>34</v>
      </c>
      <c r="EJW208" s="506" t="s">
        <v>34</v>
      </c>
      <c r="EJX208" s="506" t="s">
        <v>34</v>
      </c>
      <c r="EJY208" s="506" t="s">
        <v>34</v>
      </c>
      <c r="EJZ208" s="506" t="s">
        <v>34</v>
      </c>
      <c r="EKA208" s="506" t="s">
        <v>34</v>
      </c>
      <c r="EKB208" s="506" t="s">
        <v>34</v>
      </c>
      <c r="EKC208" s="506" t="s">
        <v>34</v>
      </c>
      <c r="EKD208" s="506" t="s">
        <v>34</v>
      </c>
      <c r="EKE208" s="506" t="s">
        <v>34</v>
      </c>
      <c r="EKF208" s="506" t="s">
        <v>34</v>
      </c>
      <c r="EKG208" s="506" t="s">
        <v>34</v>
      </c>
      <c r="EKH208" s="506" t="s">
        <v>34</v>
      </c>
      <c r="EKI208" s="506" t="s">
        <v>34</v>
      </c>
      <c r="EKJ208" s="506" t="s">
        <v>34</v>
      </c>
      <c r="EKK208" s="506" t="s">
        <v>34</v>
      </c>
      <c r="EKL208" s="506" t="s">
        <v>34</v>
      </c>
      <c r="EKM208" s="506" t="s">
        <v>34</v>
      </c>
      <c r="EKN208" s="506" t="s">
        <v>34</v>
      </c>
      <c r="EKO208" s="506" t="s">
        <v>34</v>
      </c>
      <c r="EKP208" s="506" t="s">
        <v>34</v>
      </c>
      <c r="EKQ208" s="506" t="s">
        <v>34</v>
      </c>
      <c r="EKR208" s="506" t="s">
        <v>34</v>
      </c>
      <c r="EKS208" s="506" t="s">
        <v>34</v>
      </c>
      <c r="EKT208" s="506" t="s">
        <v>34</v>
      </c>
      <c r="EKU208" s="506" t="s">
        <v>34</v>
      </c>
      <c r="EKV208" s="506" t="s">
        <v>34</v>
      </c>
      <c r="EKW208" s="506" t="s">
        <v>34</v>
      </c>
      <c r="EKX208" s="506" t="s">
        <v>34</v>
      </c>
      <c r="EKY208" s="506" t="s">
        <v>34</v>
      </c>
      <c r="EKZ208" s="506" t="s">
        <v>34</v>
      </c>
      <c r="ELA208" s="506" t="s">
        <v>34</v>
      </c>
      <c r="ELB208" s="506" t="s">
        <v>34</v>
      </c>
      <c r="ELC208" s="506" t="s">
        <v>34</v>
      </c>
      <c r="ELD208" s="506" t="s">
        <v>34</v>
      </c>
      <c r="ELE208" s="506" t="s">
        <v>34</v>
      </c>
      <c r="ELF208" s="506" t="s">
        <v>34</v>
      </c>
      <c r="ELG208" s="506" t="s">
        <v>34</v>
      </c>
      <c r="ELH208" s="506" t="s">
        <v>34</v>
      </c>
      <c r="ELI208" s="506" t="s">
        <v>34</v>
      </c>
      <c r="ELJ208" s="506" t="s">
        <v>34</v>
      </c>
      <c r="ELK208" s="506" t="s">
        <v>34</v>
      </c>
      <c r="ELL208" s="506" t="s">
        <v>34</v>
      </c>
      <c r="ELM208" s="506" t="s">
        <v>34</v>
      </c>
      <c r="ELN208" s="506" t="s">
        <v>34</v>
      </c>
      <c r="ELO208" s="506" t="s">
        <v>34</v>
      </c>
      <c r="ELP208" s="506" t="s">
        <v>34</v>
      </c>
      <c r="ELQ208" s="506" t="s">
        <v>34</v>
      </c>
      <c r="ELR208" s="506" t="s">
        <v>34</v>
      </c>
      <c r="ELS208" s="506" t="s">
        <v>34</v>
      </c>
      <c r="ELT208" s="506" t="s">
        <v>34</v>
      </c>
      <c r="ELU208" s="506" t="s">
        <v>34</v>
      </c>
      <c r="ELV208" s="506" t="s">
        <v>34</v>
      </c>
      <c r="ELW208" s="506" t="s">
        <v>34</v>
      </c>
      <c r="ELX208" s="506" t="s">
        <v>34</v>
      </c>
      <c r="ELY208" s="506" t="s">
        <v>34</v>
      </c>
      <c r="ELZ208" s="506" t="s">
        <v>34</v>
      </c>
      <c r="EMA208" s="506" t="s">
        <v>34</v>
      </c>
      <c r="EMB208" s="506" t="s">
        <v>34</v>
      </c>
      <c r="EMC208" s="506" t="s">
        <v>34</v>
      </c>
      <c r="EMD208" s="506" t="s">
        <v>34</v>
      </c>
      <c r="EME208" s="506" t="s">
        <v>34</v>
      </c>
      <c r="EMF208" s="506" t="s">
        <v>34</v>
      </c>
      <c r="EMG208" s="506" t="s">
        <v>34</v>
      </c>
      <c r="EMH208" s="506" t="s">
        <v>34</v>
      </c>
      <c r="EMI208" s="506" t="s">
        <v>34</v>
      </c>
      <c r="EMJ208" s="506" t="s">
        <v>34</v>
      </c>
      <c r="EMK208" s="506" t="s">
        <v>34</v>
      </c>
      <c r="EML208" s="506" t="s">
        <v>34</v>
      </c>
      <c r="EMM208" s="506" t="s">
        <v>34</v>
      </c>
      <c r="EMN208" s="506" t="s">
        <v>34</v>
      </c>
      <c r="EMO208" s="506" t="s">
        <v>34</v>
      </c>
      <c r="EMP208" s="506" t="s">
        <v>34</v>
      </c>
      <c r="EMQ208" s="506" t="s">
        <v>34</v>
      </c>
      <c r="EMR208" s="506" t="s">
        <v>34</v>
      </c>
      <c r="EMS208" s="506" t="s">
        <v>34</v>
      </c>
      <c r="EMT208" s="506" t="s">
        <v>34</v>
      </c>
      <c r="EMU208" s="506" t="s">
        <v>34</v>
      </c>
      <c r="EMV208" s="506" t="s">
        <v>34</v>
      </c>
      <c r="EMW208" s="506" t="s">
        <v>34</v>
      </c>
      <c r="EMX208" s="506" t="s">
        <v>34</v>
      </c>
      <c r="EMY208" s="506" t="s">
        <v>34</v>
      </c>
      <c r="EMZ208" s="506" t="s">
        <v>34</v>
      </c>
      <c r="ENA208" s="506" t="s">
        <v>34</v>
      </c>
      <c r="ENB208" s="506" t="s">
        <v>34</v>
      </c>
      <c r="ENC208" s="506" t="s">
        <v>34</v>
      </c>
      <c r="END208" s="506" t="s">
        <v>34</v>
      </c>
      <c r="ENE208" s="506" t="s">
        <v>34</v>
      </c>
      <c r="ENF208" s="506" t="s">
        <v>34</v>
      </c>
      <c r="ENG208" s="506" t="s">
        <v>34</v>
      </c>
      <c r="ENH208" s="506" t="s">
        <v>34</v>
      </c>
      <c r="ENI208" s="506" t="s">
        <v>34</v>
      </c>
      <c r="ENJ208" s="506" t="s">
        <v>34</v>
      </c>
      <c r="ENK208" s="506" t="s">
        <v>34</v>
      </c>
      <c r="ENL208" s="506" t="s">
        <v>34</v>
      </c>
      <c r="ENM208" s="506" t="s">
        <v>34</v>
      </c>
      <c r="ENN208" s="506" t="s">
        <v>34</v>
      </c>
      <c r="ENO208" s="506" t="s">
        <v>34</v>
      </c>
      <c r="ENP208" s="506" t="s">
        <v>34</v>
      </c>
      <c r="ENQ208" s="506" t="s">
        <v>34</v>
      </c>
      <c r="ENR208" s="506" t="s">
        <v>34</v>
      </c>
      <c r="ENS208" s="506" t="s">
        <v>34</v>
      </c>
      <c r="ENT208" s="506" t="s">
        <v>34</v>
      </c>
      <c r="ENU208" s="506" t="s">
        <v>34</v>
      </c>
      <c r="ENV208" s="506" t="s">
        <v>34</v>
      </c>
      <c r="ENW208" s="506" t="s">
        <v>34</v>
      </c>
      <c r="ENX208" s="506" t="s">
        <v>34</v>
      </c>
      <c r="ENY208" s="506" t="s">
        <v>34</v>
      </c>
      <c r="ENZ208" s="506" t="s">
        <v>34</v>
      </c>
      <c r="EOA208" s="506" t="s">
        <v>34</v>
      </c>
      <c r="EOB208" s="506" t="s">
        <v>34</v>
      </c>
      <c r="EOC208" s="506" t="s">
        <v>34</v>
      </c>
      <c r="EOD208" s="506" t="s">
        <v>34</v>
      </c>
      <c r="EOE208" s="506" t="s">
        <v>34</v>
      </c>
      <c r="EOF208" s="506" t="s">
        <v>34</v>
      </c>
      <c r="EOG208" s="506" t="s">
        <v>34</v>
      </c>
      <c r="EOH208" s="506" t="s">
        <v>34</v>
      </c>
      <c r="EOI208" s="506" t="s">
        <v>34</v>
      </c>
      <c r="EOJ208" s="506" t="s">
        <v>34</v>
      </c>
      <c r="EOK208" s="506" t="s">
        <v>34</v>
      </c>
      <c r="EOL208" s="506" t="s">
        <v>34</v>
      </c>
      <c r="EOM208" s="506" t="s">
        <v>34</v>
      </c>
      <c r="EON208" s="506" t="s">
        <v>34</v>
      </c>
      <c r="EOO208" s="506" t="s">
        <v>34</v>
      </c>
      <c r="EOP208" s="506" t="s">
        <v>34</v>
      </c>
      <c r="EOQ208" s="506" t="s">
        <v>34</v>
      </c>
      <c r="EOR208" s="506" t="s">
        <v>34</v>
      </c>
      <c r="EOS208" s="506" t="s">
        <v>34</v>
      </c>
      <c r="EOT208" s="506" t="s">
        <v>34</v>
      </c>
      <c r="EOU208" s="506" t="s">
        <v>34</v>
      </c>
      <c r="EOV208" s="506" t="s">
        <v>34</v>
      </c>
      <c r="EOW208" s="506" t="s">
        <v>34</v>
      </c>
      <c r="EOX208" s="506" t="s">
        <v>34</v>
      </c>
      <c r="EOY208" s="506" t="s">
        <v>34</v>
      </c>
      <c r="EOZ208" s="506" t="s">
        <v>34</v>
      </c>
      <c r="EPA208" s="506" t="s">
        <v>34</v>
      </c>
      <c r="EPB208" s="506" t="s">
        <v>34</v>
      </c>
      <c r="EPC208" s="506" t="s">
        <v>34</v>
      </c>
      <c r="EPD208" s="506" t="s">
        <v>34</v>
      </c>
      <c r="EPE208" s="506" t="s">
        <v>34</v>
      </c>
      <c r="EPF208" s="506" t="s">
        <v>34</v>
      </c>
      <c r="EPG208" s="506" t="s">
        <v>34</v>
      </c>
      <c r="EPH208" s="506" t="s">
        <v>34</v>
      </c>
      <c r="EPI208" s="506" t="s">
        <v>34</v>
      </c>
      <c r="EPJ208" s="506" t="s">
        <v>34</v>
      </c>
      <c r="EPK208" s="506" t="s">
        <v>34</v>
      </c>
      <c r="EPL208" s="506" t="s">
        <v>34</v>
      </c>
      <c r="EPM208" s="506" t="s">
        <v>34</v>
      </c>
      <c r="EPN208" s="506" t="s">
        <v>34</v>
      </c>
      <c r="EPO208" s="506" t="s">
        <v>34</v>
      </c>
      <c r="EPP208" s="506" t="s">
        <v>34</v>
      </c>
      <c r="EPQ208" s="506" t="s">
        <v>34</v>
      </c>
      <c r="EPR208" s="506" t="s">
        <v>34</v>
      </c>
      <c r="EPS208" s="506" t="s">
        <v>34</v>
      </c>
      <c r="EPT208" s="506" t="s">
        <v>34</v>
      </c>
      <c r="EPU208" s="506" t="s">
        <v>34</v>
      </c>
      <c r="EPV208" s="506" t="s">
        <v>34</v>
      </c>
      <c r="EPW208" s="506" t="s">
        <v>34</v>
      </c>
      <c r="EPX208" s="506" t="s">
        <v>34</v>
      </c>
      <c r="EPY208" s="506" t="s">
        <v>34</v>
      </c>
      <c r="EPZ208" s="506" t="s">
        <v>34</v>
      </c>
      <c r="EQA208" s="506" t="s">
        <v>34</v>
      </c>
      <c r="EQB208" s="506" t="s">
        <v>34</v>
      </c>
      <c r="EQC208" s="506" t="s">
        <v>34</v>
      </c>
      <c r="EQD208" s="506" t="s">
        <v>34</v>
      </c>
      <c r="EQE208" s="506" t="s">
        <v>34</v>
      </c>
      <c r="EQF208" s="506" t="s">
        <v>34</v>
      </c>
      <c r="EQG208" s="506" t="s">
        <v>34</v>
      </c>
      <c r="EQH208" s="506" t="s">
        <v>34</v>
      </c>
      <c r="EQI208" s="506" t="s">
        <v>34</v>
      </c>
      <c r="EQJ208" s="506" t="s">
        <v>34</v>
      </c>
      <c r="EQK208" s="506" t="s">
        <v>34</v>
      </c>
      <c r="EQL208" s="506" t="s">
        <v>34</v>
      </c>
      <c r="EQM208" s="506" t="s">
        <v>34</v>
      </c>
      <c r="EQN208" s="506" t="s">
        <v>34</v>
      </c>
      <c r="EQO208" s="506" t="s">
        <v>34</v>
      </c>
      <c r="EQP208" s="506" t="s">
        <v>34</v>
      </c>
      <c r="EQQ208" s="506" t="s">
        <v>34</v>
      </c>
      <c r="EQR208" s="506" t="s">
        <v>34</v>
      </c>
      <c r="EQS208" s="506" t="s">
        <v>34</v>
      </c>
      <c r="EQT208" s="506" t="s">
        <v>34</v>
      </c>
      <c r="EQU208" s="506" t="s">
        <v>34</v>
      </c>
      <c r="EQV208" s="506" t="s">
        <v>34</v>
      </c>
      <c r="EQW208" s="506" t="s">
        <v>34</v>
      </c>
      <c r="EQX208" s="506" t="s">
        <v>34</v>
      </c>
      <c r="EQY208" s="506" t="s">
        <v>34</v>
      </c>
      <c r="EQZ208" s="506" t="s">
        <v>34</v>
      </c>
      <c r="ERA208" s="506" t="s">
        <v>34</v>
      </c>
      <c r="ERB208" s="506" t="s">
        <v>34</v>
      </c>
      <c r="ERC208" s="506" t="s">
        <v>34</v>
      </c>
      <c r="ERD208" s="506" t="s">
        <v>34</v>
      </c>
      <c r="ERE208" s="506" t="s">
        <v>34</v>
      </c>
      <c r="ERF208" s="506" t="s">
        <v>34</v>
      </c>
      <c r="ERG208" s="506" t="s">
        <v>34</v>
      </c>
      <c r="ERH208" s="506" t="s">
        <v>34</v>
      </c>
      <c r="ERI208" s="506" t="s">
        <v>34</v>
      </c>
      <c r="ERJ208" s="506" t="s">
        <v>34</v>
      </c>
      <c r="ERK208" s="506" t="s">
        <v>34</v>
      </c>
      <c r="ERL208" s="506" t="s">
        <v>34</v>
      </c>
      <c r="ERM208" s="506" t="s">
        <v>34</v>
      </c>
      <c r="ERN208" s="506" t="s">
        <v>34</v>
      </c>
      <c r="ERO208" s="506" t="s">
        <v>34</v>
      </c>
      <c r="ERP208" s="506" t="s">
        <v>34</v>
      </c>
      <c r="ERQ208" s="506" t="s">
        <v>34</v>
      </c>
      <c r="ERR208" s="506" t="s">
        <v>34</v>
      </c>
      <c r="ERS208" s="506" t="s">
        <v>34</v>
      </c>
      <c r="ERT208" s="506" t="s">
        <v>34</v>
      </c>
      <c r="ERU208" s="506" t="s">
        <v>34</v>
      </c>
      <c r="ERV208" s="506" t="s">
        <v>34</v>
      </c>
      <c r="ERW208" s="506" t="s">
        <v>34</v>
      </c>
      <c r="ERX208" s="506" t="s">
        <v>34</v>
      </c>
      <c r="ERY208" s="506" t="s">
        <v>34</v>
      </c>
      <c r="ERZ208" s="506" t="s">
        <v>34</v>
      </c>
      <c r="ESA208" s="506" t="s">
        <v>34</v>
      </c>
      <c r="ESB208" s="506" t="s">
        <v>34</v>
      </c>
      <c r="ESC208" s="506" t="s">
        <v>34</v>
      </c>
      <c r="ESD208" s="506" t="s">
        <v>34</v>
      </c>
      <c r="ESE208" s="506" t="s">
        <v>34</v>
      </c>
      <c r="ESF208" s="506" t="s">
        <v>34</v>
      </c>
      <c r="ESG208" s="506" t="s">
        <v>34</v>
      </c>
      <c r="ESH208" s="506" t="s">
        <v>34</v>
      </c>
      <c r="ESI208" s="506" t="s">
        <v>34</v>
      </c>
      <c r="ESJ208" s="506" t="s">
        <v>34</v>
      </c>
      <c r="ESK208" s="506" t="s">
        <v>34</v>
      </c>
      <c r="ESL208" s="506" t="s">
        <v>34</v>
      </c>
      <c r="ESM208" s="506" t="s">
        <v>34</v>
      </c>
      <c r="ESN208" s="506" t="s">
        <v>34</v>
      </c>
      <c r="ESO208" s="506" t="s">
        <v>34</v>
      </c>
      <c r="ESP208" s="506" t="s">
        <v>34</v>
      </c>
      <c r="ESQ208" s="506" t="s">
        <v>34</v>
      </c>
      <c r="ESR208" s="506" t="s">
        <v>34</v>
      </c>
      <c r="ESS208" s="506" t="s">
        <v>34</v>
      </c>
      <c r="EST208" s="506" t="s">
        <v>34</v>
      </c>
      <c r="ESU208" s="506" t="s">
        <v>34</v>
      </c>
      <c r="ESV208" s="506" t="s">
        <v>34</v>
      </c>
      <c r="ESW208" s="506" t="s">
        <v>34</v>
      </c>
      <c r="ESX208" s="506" t="s">
        <v>34</v>
      </c>
      <c r="ESY208" s="506" t="s">
        <v>34</v>
      </c>
      <c r="ESZ208" s="506" t="s">
        <v>34</v>
      </c>
      <c r="ETA208" s="506" t="s">
        <v>34</v>
      </c>
      <c r="ETB208" s="506" t="s">
        <v>34</v>
      </c>
      <c r="ETC208" s="506" t="s">
        <v>34</v>
      </c>
      <c r="ETD208" s="506" t="s">
        <v>34</v>
      </c>
      <c r="ETE208" s="506" t="s">
        <v>34</v>
      </c>
      <c r="ETF208" s="506" t="s">
        <v>34</v>
      </c>
      <c r="ETG208" s="506" t="s">
        <v>34</v>
      </c>
      <c r="ETH208" s="506" t="s">
        <v>34</v>
      </c>
      <c r="ETI208" s="506" t="s">
        <v>34</v>
      </c>
      <c r="ETJ208" s="506" t="s">
        <v>34</v>
      </c>
      <c r="ETK208" s="506" t="s">
        <v>34</v>
      </c>
      <c r="ETL208" s="506" t="s">
        <v>34</v>
      </c>
      <c r="ETM208" s="506" t="s">
        <v>34</v>
      </c>
      <c r="ETN208" s="506" t="s">
        <v>34</v>
      </c>
      <c r="ETO208" s="506" t="s">
        <v>34</v>
      </c>
      <c r="ETP208" s="506" t="s">
        <v>34</v>
      </c>
      <c r="ETQ208" s="506" t="s">
        <v>34</v>
      </c>
      <c r="ETR208" s="506" t="s">
        <v>34</v>
      </c>
      <c r="ETS208" s="506" t="s">
        <v>34</v>
      </c>
      <c r="ETT208" s="506" t="s">
        <v>34</v>
      </c>
      <c r="ETU208" s="506" t="s">
        <v>34</v>
      </c>
      <c r="ETV208" s="506" t="s">
        <v>34</v>
      </c>
      <c r="ETW208" s="506" t="s">
        <v>34</v>
      </c>
      <c r="ETX208" s="506" t="s">
        <v>34</v>
      </c>
      <c r="ETY208" s="506" t="s">
        <v>34</v>
      </c>
      <c r="ETZ208" s="506" t="s">
        <v>34</v>
      </c>
      <c r="EUA208" s="506" t="s">
        <v>34</v>
      </c>
      <c r="EUB208" s="506" t="s">
        <v>34</v>
      </c>
      <c r="EUC208" s="506" t="s">
        <v>34</v>
      </c>
      <c r="EUD208" s="506" t="s">
        <v>34</v>
      </c>
      <c r="EUE208" s="506" t="s">
        <v>34</v>
      </c>
      <c r="EUF208" s="506" t="s">
        <v>34</v>
      </c>
      <c r="EUG208" s="506" t="s">
        <v>34</v>
      </c>
      <c r="EUH208" s="506" t="s">
        <v>34</v>
      </c>
      <c r="EUI208" s="506" t="s">
        <v>34</v>
      </c>
      <c r="EUJ208" s="506" t="s">
        <v>34</v>
      </c>
      <c r="EUK208" s="506" t="s">
        <v>34</v>
      </c>
      <c r="EUL208" s="506" t="s">
        <v>34</v>
      </c>
      <c r="EUM208" s="506" t="s">
        <v>34</v>
      </c>
      <c r="EUN208" s="506" t="s">
        <v>34</v>
      </c>
      <c r="EUO208" s="506" t="s">
        <v>34</v>
      </c>
      <c r="EUP208" s="506" t="s">
        <v>34</v>
      </c>
      <c r="EUQ208" s="506" t="s">
        <v>34</v>
      </c>
      <c r="EUR208" s="506" t="s">
        <v>34</v>
      </c>
      <c r="EUS208" s="506" t="s">
        <v>34</v>
      </c>
      <c r="EUT208" s="506" t="s">
        <v>34</v>
      </c>
      <c r="EUU208" s="506" t="s">
        <v>34</v>
      </c>
      <c r="EUV208" s="506" t="s">
        <v>34</v>
      </c>
      <c r="EUW208" s="506" t="s">
        <v>34</v>
      </c>
      <c r="EUX208" s="506" t="s">
        <v>34</v>
      </c>
      <c r="EUY208" s="506" t="s">
        <v>34</v>
      </c>
      <c r="EUZ208" s="506" t="s">
        <v>34</v>
      </c>
      <c r="EVA208" s="506" t="s">
        <v>34</v>
      </c>
      <c r="EVB208" s="506" t="s">
        <v>34</v>
      </c>
      <c r="EVC208" s="506" t="s">
        <v>34</v>
      </c>
      <c r="EVD208" s="506" t="s">
        <v>34</v>
      </c>
      <c r="EVE208" s="506" t="s">
        <v>34</v>
      </c>
      <c r="EVF208" s="506" t="s">
        <v>34</v>
      </c>
      <c r="EVG208" s="506" t="s">
        <v>34</v>
      </c>
      <c r="EVH208" s="506" t="s">
        <v>34</v>
      </c>
      <c r="EVI208" s="506" t="s">
        <v>34</v>
      </c>
      <c r="EVJ208" s="506" t="s">
        <v>34</v>
      </c>
      <c r="EVK208" s="506" t="s">
        <v>34</v>
      </c>
      <c r="EVL208" s="506" t="s">
        <v>34</v>
      </c>
      <c r="EVM208" s="506" t="s">
        <v>34</v>
      </c>
      <c r="EVN208" s="506" t="s">
        <v>34</v>
      </c>
      <c r="EVO208" s="506" t="s">
        <v>34</v>
      </c>
      <c r="EVP208" s="506" t="s">
        <v>34</v>
      </c>
      <c r="EVQ208" s="506" t="s">
        <v>34</v>
      </c>
      <c r="EVR208" s="506" t="s">
        <v>34</v>
      </c>
      <c r="EVS208" s="506" t="s">
        <v>34</v>
      </c>
      <c r="EVT208" s="506" t="s">
        <v>34</v>
      </c>
      <c r="EVU208" s="506" t="s">
        <v>34</v>
      </c>
      <c r="EVV208" s="506" t="s">
        <v>34</v>
      </c>
      <c r="EVW208" s="506" t="s">
        <v>34</v>
      </c>
      <c r="EVX208" s="506" t="s">
        <v>34</v>
      </c>
      <c r="EVY208" s="506" t="s">
        <v>34</v>
      </c>
      <c r="EVZ208" s="506" t="s">
        <v>34</v>
      </c>
      <c r="EWA208" s="506" t="s">
        <v>34</v>
      </c>
      <c r="EWB208" s="506" t="s">
        <v>34</v>
      </c>
      <c r="EWC208" s="506" t="s">
        <v>34</v>
      </c>
      <c r="EWD208" s="506" t="s">
        <v>34</v>
      </c>
      <c r="EWE208" s="506" t="s">
        <v>34</v>
      </c>
      <c r="EWF208" s="506" t="s">
        <v>34</v>
      </c>
      <c r="EWG208" s="506" t="s">
        <v>34</v>
      </c>
      <c r="EWH208" s="506" t="s">
        <v>34</v>
      </c>
      <c r="EWI208" s="506" t="s">
        <v>34</v>
      </c>
      <c r="EWJ208" s="506" t="s">
        <v>34</v>
      </c>
      <c r="EWK208" s="506" t="s">
        <v>34</v>
      </c>
      <c r="EWL208" s="506" t="s">
        <v>34</v>
      </c>
      <c r="EWM208" s="506" t="s">
        <v>34</v>
      </c>
      <c r="EWN208" s="506" t="s">
        <v>34</v>
      </c>
      <c r="EWO208" s="506" t="s">
        <v>34</v>
      </c>
      <c r="EWP208" s="506" t="s">
        <v>34</v>
      </c>
      <c r="EWQ208" s="506" t="s">
        <v>34</v>
      </c>
      <c r="EWR208" s="506" t="s">
        <v>34</v>
      </c>
      <c r="EWS208" s="506" t="s">
        <v>34</v>
      </c>
      <c r="EWT208" s="506" t="s">
        <v>34</v>
      </c>
      <c r="EWU208" s="506" t="s">
        <v>34</v>
      </c>
      <c r="EWV208" s="506" t="s">
        <v>34</v>
      </c>
      <c r="EWW208" s="506" t="s">
        <v>34</v>
      </c>
      <c r="EWX208" s="506" t="s">
        <v>34</v>
      </c>
      <c r="EWY208" s="506" t="s">
        <v>34</v>
      </c>
      <c r="EWZ208" s="506" t="s">
        <v>34</v>
      </c>
      <c r="EXA208" s="506" t="s">
        <v>34</v>
      </c>
      <c r="EXB208" s="506" t="s">
        <v>34</v>
      </c>
      <c r="EXC208" s="506" t="s">
        <v>34</v>
      </c>
      <c r="EXD208" s="506" t="s">
        <v>34</v>
      </c>
      <c r="EXE208" s="506" t="s">
        <v>34</v>
      </c>
      <c r="EXF208" s="506" t="s">
        <v>34</v>
      </c>
      <c r="EXG208" s="506" t="s">
        <v>34</v>
      </c>
      <c r="EXH208" s="506" t="s">
        <v>34</v>
      </c>
      <c r="EXI208" s="506" t="s">
        <v>34</v>
      </c>
      <c r="EXJ208" s="506" t="s">
        <v>34</v>
      </c>
      <c r="EXK208" s="506" t="s">
        <v>34</v>
      </c>
      <c r="EXL208" s="506" t="s">
        <v>34</v>
      </c>
      <c r="EXM208" s="506" t="s">
        <v>34</v>
      </c>
      <c r="EXN208" s="506" t="s">
        <v>34</v>
      </c>
      <c r="EXO208" s="506" t="s">
        <v>34</v>
      </c>
      <c r="EXP208" s="506" t="s">
        <v>34</v>
      </c>
      <c r="EXQ208" s="506" t="s">
        <v>34</v>
      </c>
      <c r="EXR208" s="506" t="s">
        <v>34</v>
      </c>
      <c r="EXS208" s="506" t="s">
        <v>34</v>
      </c>
      <c r="EXT208" s="506" t="s">
        <v>34</v>
      </c>
      <c r="EXU208" s="506" t="s">
        <v>34</v>
      </c>
      <c r="EXV208" s="506" t="s">
        <v>34</v>
      </c>
      <c r="EXW208" s="506" t="s">
        <v>34</v>
      </c>
      <c r="EXX208" s="506" t="s">
        <v>34</v>
      </c>
      <c r="EXY208" s="506" t="s">
        <v>34</v>
      </c>
      <c r="EXZ208" s="506" t="s">
        <v>34</v>
      </c>
      <c r="EYA208" s="506" t="s">
        <v>34</v>
      </c>
      <c r="EYB208" s="506" t="s">
        <v>34</v>
      </c>
      <c r="EYC208" s="506" t="s">
        <v>34</v>
      </c>
      <c r="EYD208" s="506" t="s">
        <v>34</v>
      </c>
      <c r="EYE208" s="506" t="s">
        <v>34</v>
      </c>
      <c r="EYF208" s="506" t="s">
        <v>34</v>
      </c>
      <c r="EYG208" s="506" t="s">
        <v>34</v>
      </c>
      <c r="EYH208" s="506" t="s">
        <v>34</v>
      </c>
      <c r="EYI208" s="506" t="s">
        <v>34</v>
      </c>
      <c r="EYJ208" s="506" t="s">
        <v>34</v>
      </c>
      <c r="EYK208" s="506" t="s">
        <v>34</v>
      </c>
      <c r="EYL208" s="506" t="s">
        <v>34</v>
      </c>
      <c r="EYM208" s="506" t="s">
        <v>34</v>
      </c>
      <c r="EYN208" s="506" t="s">
        <v>34</v>
      </c>
      <c r="EYO208" s="506" t="s">
        <v>34</v>
      </c>
      <c r="EYP208" s="506" t="s">
        <v>34</v>
      </c>
      <c r="EYQ208" s="506" t="s">
        <v>34</v>
      </c>
      <c r="EYR208" s="506" t="s">
        <v>34</v>
      </c>
      <c r="EYS208" s="506" t="s">
        <v>34</v>
      </c>
      <c r="EYT208" s="506" t="s">
        <v>34</v>
      </c>
      <c r="EYU208" s="506" t="s">
        <v>34</v>
      </c>
      <c r="EYV208" s="506" t="s">
        <v>34</v>
      </c>
      <c r="EYW208" s="506" t="s">
        <v>34</v>
      </c>
      <c r="EYX208" s="506" t="s">
        <v>34</v>
      </c>
      <c r="EYY208" s="506" t="s">
        <v>34</v>
      </c>
      <c r="EYZ208" s="506" t="s">
        <v>34</v>
      </c>
      <c r="EZA208" s="506" t="s">
        <v>34</v>
      </c>
      <c r="EZB208" s="506" t="s">
        <v>34</v>
      </c>
      <c r="EZC208" s="506" t="s">
        <v>34</v>
      </c>
      <c r="EZD208" s="506" t="s">
        <v>34</v>
      </c>
      <c r="EZE208" s="506" t="s">
        <v>34</v>
      </c>
      <c r="EZF208" s="506" t="s">
        <v>34</v>
      </c>
      <c r="EZG208" s="506" t="s">
        <v>34</v>
      </c>
      <c r="EZH208" s="506" t="s">
        <v>34</v>
      </c>
      <c r="EZI208" s="506" t="s">
        <v>34</v>
      </c>
      <c r="EZJ208" s="506" t="s">
        <v>34</v>
      </c>
      <c r="EZK208" s="506" t="s">
        <v>34</v>
      </c>
      <c r="EZL208" s="506" t="s">
        <v>34</v>
      </c>
      <c r="EZM208" s="506" t="s">
        <v>34</v>
      </c>
      <c r="EZN208" s="506" t="s">
        <v>34</v>
      </c>
      <c r="EZO208" s="506" t="s">
        <v>34</v>
      </c>
      <c r="EZP208" s="506" t="s">
        <v>34</v>
      </c>
      <c r="EZQ208" s="506" t="s">
        <v>34</v>
      </c>
      <c r="EZR208" s="506" t="s">
        <v>34</v>
      </c>
      <c r="EZS208" s="506" t="s">
        <v>34</v>
      </c>
      <c r="EZT208" s="506" t="s">
        <v>34</v>
      </c>
      <c r="EZU208" s="506" t="s">
        <v>34</v>
      </c>
      <c r="EZV208" s="506" t="s">
        <v>34</v>
      </c>
      <c r="EZW208" s="506" t="s">
        <v>34</v>
      </c>
      <c r="EZX208" s="506" t="s">
        <v>34</v>
      </c>
      <c r="EZY208" s="506" t="s">
        <v>34</v>
      </c>
      <c r="EZZ208" s="506" t="s">
        <v>34</v>
      </c>
      <c r="FAA208" s="506" t="s">
        <v>34</v>
      </c>
      <c r="FAB208" s="506" t="s">
        <v>34</v>
      </c>
      <c r="FAC208" s="506" t="s">
        <v>34</v>
      </c>
      <c r="FAD208" s="506" t="s">
        <v>34</v>
      </c>
      <c r="FAE208" s="506" t="s">
        <v>34</v>
      </c>
      <c r="FAF208" s="506" t="s">
        <v>34</v>
      </c>
      <c r="FAG208" s="506" t="s">
        <v>34</v>
      </c>
      <c r="FAH208" s="506" t="s">
        <v>34</v>
      </c>
      <c r="FAI208" s="506" t="s">
        <v>34</v>
      </c>
      <c r="FAJ208" s="506" t="s">
        <v>34</v>
      </c>
      <c r="FAK208" s="506" t="s">
        <v>34</v>
      </c>
      <c r="FAL208" s="506" t="s">
        <v>34</v>
      </c>
      <c r="FAM208" s="506" t="s">
        <v>34</v>
      </c>
      <c r="FAN208" s="506" t="s">
        <v>34</v>
      </c>
      <c r="FAO208" s="506" t="s">
        <v>34</v>
      </c>
      <c r="FAP208" s="506" t="s">
        <v>34</v>
      </c>
      <c r="FAQ208" s="506" t="s">
        <v>34</v>
      </c>
      <c r="FAR208" s="506" t="s">
        <v>34</v>
      </c>
      <c r="FAS208" s="506" t="s">
        <v>34</v>
      </c>
      <c r="FAT208" s="506" t="s">
        <v>34</v>
      </c>
      <c r="FAU208" s="506" t="s">
        <v>34</v>
      </c>
      <c r="FAV208" s="506" t="s">
        <v>34</v>
      </c>
      <c r="FAW208" s="506" t="s">
        <v>34</v>
      </c>
      <c r="FAX208" s="506" t="s">
        <v>34</v>
      </c>
      <c r="FAY208" s="506" t="s">
        <v>34</v>
      </c>
      <c r="FAZ208" s="506" t="s">
        <v>34</v>
      </c>
      <c r="FBA208" s="506" t="s">
        <v>34</v>
      </c>
      <c r="FBB208" s="506" t="s">
        <v>34</v>
      </c>
      <c r="FBC208" s="506" t="s">
        <v>34</v>
      </c>
      <c r="FBD208" s="506" t="s">
        <v>34</v>
      </c>
      <c r="FBE208" s="506" t="s">
        <v>34</v>
      </c>
      <c r="FBF208" s="506" t="s">
        <v>34</v>
      </c>
      <c r="FBG208" s="506" t="s">
        <v>34</v>
      </c>
      <c r="FBH208" s="506" t="s">
        <v>34</v>
      </c>
      <c r="FBI208" s="506" t="s">
        <v>34</v>
      </c>
      <c r="FBJ208" s="506" t="s">
        <v>34</v>
      </c>
      <c r="FBK208" s="506" t="s">
        <v>34</v>
      </c>
      <c r="FBL208" s="506" t="s">
        <v>34</v>
      </c>
      <c r="FBM208" s="506" t="s">
        <v>34</v>
      </c>
      <c r="FBN208" s="506" t="s">
        <v>34</v>
      </c>
      <c r="FBO208" s="506" t="s">
        <v>34</v>
      </c>
      <c r="FBP208" s="506" t="s">
        <v>34</v>
      </c>
      <c r="FBQ208" s="506" t="s">
        <v>34</v>
      </c>
      <c r="FBR208" s="506" t="s">
        <v>34</v>
      </c>
      <c r="FBS208" s="506" t="s">
        <v>34</v>
      </c>
      <c r="FBT208" s="506" t="s">
        <v>34</v>
      </c>
      <c r="FBU208" s="506" t="s">
        <v>34</v>
      </c>
      <c r="FBV208" s="506" t="s">
        <v>34</v>
      </c>
      <c r="FBW208" s="506" t="s">
        <v>34</v>
      </c>
      <c r="FBX208" s="506" t="s">
        <v>34</v>
      </c>
      <c r="FBY208" s="506" t="s">
        <v>34</v>
      </c>
      <c r="FBZ208" s="506" t="s">
        <v>34</v>
      </c>
      <c r="FCA208" s="506" t="s">
        <v>34</v>
      </c>
      <c r="FCB208" s="506" t="s">
        <v>34</v>
      </c>
      <c r="FCC208" s="506" t="s">
        <v>34</v>
      </c>
      <c r="FCD208" s="506" t="s">
        <v>34</v>
      </c>
      <c r="FCE208" s="506" t="s">
        <v>34</v>
      </c>
      <c r="FCF208" s="506" t="s">
        <v>34</v>
      </c>
      <c r="FCG208" s="506" t="s">
        <v>34</v>
      </c>
      <c r="FCH208" s="506" t="s">
        <v>34</v>
      </c>
      <c r="FCI208" s="506" t="s">
        <v>34</v>
      </c>
      <c r="FCJ208" s="506" t="s">
        <v>34</v>
      </c>
      <c r="FCK208" s="506" t="s">
        <v>34</v>
      </c>
      <c r="FCL208" s="506" t="s">
        <v>34</v>
      </c>
      <c r="FCM208" s="506" t="s">
        <v>34</v>
      </c>
      <c r="FCN208" s="506" t="s">
        <v>34</v>
      </c>
      <c r="FCO208" s="506" t="s">
        <v>34</v>
      </c>
      <c r="FCP208" s="506" t="s">
        <v>34</v>
      </c>
      <c r="FCQ208" s="506" t="s">
        <v>34</v>
      </c>
      <c r="FCR208" s="506" t="s">
        <v>34</v>
      </c>
      <c r="FCS208" s="506" t="s">
        <v>34</v>
      </c>
      <c r="FCT208" s="506" t="s">
        <v>34</v>
      </c>
      <c r="FCU208" s="506" t="s">
        <v>34</v>
      </c>
      <c r="FCV208" s="506" t="s">
        <v>34</v>
      </c>
      <c r="FCW208" s="506" t="s">
        <v>34</v>
      </c>
      <c r="FCX208" s="506" t="s">
        <v>34</v>
      </c>
      <c r="FCY208" s="506" t="s">
        <v>34</v>
      </c>
      <c r="FCZ208" s="506" t="s">
        <v>34</v>
      </c>
      <c r="FDA208" s="506" t="s">
        <v>34</v>
      </c>
      <c r="FDB208" s="506" t="s">
        <v>34</v>
      </c>
      <c r="FDC208" s="506" t="s">
        <v>34</v>
      </c>
      <c r="FDD208" s="506" t="s">
        <v>34</v>
      </c>
      <c r="FDE208" s="506" t="s">
        <v>34</v>
      </c>
      <c r="FDF208" s="506" t="s">
        <v>34</v>
      </c>
      <c r="FDG208" s="506" t="s">
        <v>34</v>
      </c>
      <c r="FDH208" s="506" t="s">
        <v>34</v>
      </c>
      <c r="FDI208" s="506" t="s">
        <v>34</v>
      </c>
      <c r="FDJ208" s="506" t="s">
        <v>34</v>
      </c>
      <c r="FDK208" s="506" t="s">
        <v>34</v>
      </c>
      <c r="FDL208" s="506" t="s">
        <v>34</v>
      </c>
      <c r="FDM208" s="506" t="s">
        <v>34</v>
      </c>
      <c r="FDN208" s="506" t="s">
        <v>34</v>
      </c>
      <c r="FDO208" s="506" t="s">
        <v>34</v>
      </c>
      <c r="FDP208" s="506" t="s">
        <v>34</v>
      </c>
      <c r="FDQ208" s="506" t="s">
        <v>34</v>
      </c>
      <c r="FDR208" s="506" t="s">
        <v>34</v>
      </c>
      <c r="FDS208" s="506" t="s">
        <v>34</v>
      </c>
      <c r="FDT208" s="506" t="s">
        <v>34</v>
      </c>
      <c r="FDU208" s="506" t="s">
        <v>34</v>
      </c>
      <c r="FDV208" s="506" t="s">
        <v>34</v>
      </c>
      <c r="FDW208" s="506" t="s">
        <v>34</v>
      </c>
      <c r="FDX208" s="506" t="s">
        <v>34</v>
      </c>
      <c r="FDY208" s="506" t="s">
        <v>34</v>
      </c>
      <c r="FDZ208" s="506" t="s">
        <v>34</v>
      </c>
      <c r="FEA208" s="506" t="s">
        <v>34</v>
      </c>
      <c r="FEB208" s="506" t="s">
        <v>34</v>
      </c>
      <c r="FEC208" s="506" t="s">
        <v>34</v>
      </c>
      <c r="FED208" s="506" t="s">
        <v>34</v>
      </c>
      <c r="FEE208" s="506" t="s">
        <v>34</v>
      </c>
      <c r="FEF208" s="506" t="s">
        <v>34</v>
      </c>
      <c r="FEG208" s="506" t="s">
        <v>34</v>
      </c>
      <c r="FEH208" s="506" t="s">
        <v>34</v>
      </c>
      <c r="FEI208" s="506" t="s">
        <v>34</v>
      </c>
      <c r="FEJ208" s="506" t="s">
        <v>34</v>
      </c>
      <c r="FEK208" s="506" t="s">
        <v>34</v>
      </c>
      <c r="FEL208" s="506" t="s">
        <v>34</v>
      </c>
      <c r="FEM208" s="506" t="s">
        <v>34</v>
      </c>
      <c r="FEN208" s="506" t="s">
        <v>34</v>
      </c>
      <c r="FEO208" s="506" t="s">
        <v>34</v>
      </c>
      <c r="FEP208" s="506" t="s">
        <v>34</v>
      </c>
      <c r="FEQ208" s="506" t="s">
        <v>34</v>
      </c>
      <c r="FER208" s="506" t="s">
        <v>34</v>
      </c>
      <c r="FES208" s="506" t="s">
        <v>34</v>
      </c>
      <c r="FET208" s="506" t="s">
        <v>34</v>
      </c>
      <c r="FEU208" s="506" t="s">
        <v>34</v>
      </c>
      <c r="FEV208" s="506" t="s">
        <v>34</v>
      </c>
      <c r="FEW208" s="506" t="s">
        <v>34</v>
      </c>
      <c r="FEX208" s="506" t="s">
        <v>34</v>
      </c>
      <c r="FEY208" s="506" t="s">
        <v>34</v>
      </c>
      <c r="FEZ208" s="506" t="s">
        <v>34</v>
      </c>
      <c r="FFA208" s="506" t="s">
        <v>34</v>
      </c>
      <c r="FFB208" s="506" t="s">
        <v>34</v>
      </c>
      <c r="FFC208" s="506" t="s">
        <v>34</v>
      </c>
      <c r="FFD208" s="506" t="s">
        <v>34</v>
      </c>
      <c r="FFE208" s="506" t="s">
        <v>34</v>
      </c>
      <c r="FFF208" s="506" t="s">
        <v>34</v>
      </c>
      <c r="FFG208" s="506" t="s">
        <v>34</v>
      </c>
      <c r="FFH208" s="506" t="s">
        <v>34</v>
      </c>
      <c r="FFI208" s="506" t="s">
        <v>34</v>
      </c>
      <c r="FFJ208" s="506" t="s">
        <v>34</v>
      </c>
      <c r="FFK208" s="506" t="s">
        <v>34</v>
      </c>
      <c r="FFL208" s="506" t="s">
        <v>34</v>
      </c>
      <c r="FFM208" s="506" t="s">
        <v>34</v>
      </c>
      <c r="FFN208" s="506" t="s">
        <v>34</v>
      </c>
      <c r="FFO208" s="506" t="s">
        <v>34</v>
      </c>
      <c r="FFP208" s="506" t="s">
        <v>34</v>
      </c>
      <c r="FFQ208" s="506" t="s">
        <v>34</v>
      </c>
      <c r="FFR208" s="506" t="s">
        <v>34</v>
      </c>
      <c r="FFS208" s="506" t="s">
        <v>34</v>
      </c>
      <c r="FFT208" s="506" t="s">
        <v>34</v>
      </c>
      <c r="FFU208" s="506" t="s">
        <v>34</v>
      </c>
      <c r="FFV208" s="506" t="s">
        <v>34</v>
      </c>
      <c r="FFW208" s="506" t="s">
        <v>34</v>
      </c>
      <c r="FFX208" s="506" t="s">
        <v>34</v>
      </c>
      <c r="FFY208" s="506" t="s">
        <v>34</v>
      </c>
      <c r="FFZ208" s="506" t="s">
        <v>34</v>
      </c>
      <c r="FGA208" s="506" t="s">
        <v>34</v>
      </c>
      <c r="FGB208" s="506" t="s">
        <v>34</v>
      </c>
      <c r="FGC208" s="506" t="s">
        <v>34</v>
      </c>
      <c r="FGD208" s="506" t="s">
        <v>34</v>
      </c>
      <c r="FGE208" s="506" t="s">
        <v>34</v>
      </c>
      <c r="FGF208" s="506" t="s">
        <v>34</v>
      </c>
      <c r="FGG208" s="506" t="s">
        <v>34</v>
      </c>
      <c r="FGH208" s="506" t="s">
        <v>34</v>
      </c>
      <c r="FGI208" s="506" t="s">
        <v>34</v>
      </c>
      <c r="FGJ208" s="506" t="s">
        <v>34</v>
      </c>
      <c r="FGK208" s="506" t="s">
        <v>34</v>
      </c>
      <c r="FGL208" s="506" t="s">
        <v>34</v>
      </c>
      <c r="FGM208" s="506" t="s">
        <v>34</v>
      </c>
      <c r="FGN208" s="506" t="s">
        <v>34</v>
      </c>
      <c r="FGO208" s="506" t="s">
        <v>34</v>
      </c>
      <c r="FGP208" s="506" t="s">
        <v>34</v>
      </c>
      <c r="FGQ208" s="506" t="s">
        <v>34</v>
      </c>
      <c r="FGR208" s="506" t="s">
        <v>34</v>
      </c>
      <c r="FGS208" s="506" t="s">
        <v>34</v>
      </c>
      <c r="FGT208" s="506" t="s">
        <v>34</v>
      </c>
      <c r="FGU208" s="506" t="s">
        <v>34</v>
      </c>
      <c r="FGV208" s="506" t="s">
        <v>34</v>
      </c>
      <c r="FGW208" s="506" t="s">
        <v>34</v>
      </c>
      <c r="FGX208" s="506" t="s">
        <v>34</v>
      </c>
      <c r="FGY208" s="506" t="s">
        <v>34</v>
      </c>
      <c r="FGZ208" s="506" t="s">
        <v>34</v>
      </c>
      <c r="FHA208" s="506" t="s">
        <v>34</v>
      </c>
      <c r="FHB208" s="506" t="s">
        <v>34</v>
      </c>
      <c r="FHC208" s="506" t="s">
        <v>34</v>
      </c>
      <c r="FHD208" s="506" t="s">
        <v>34</v>
      </c>
      <c r="FHE208" s="506" t="s">
        <v>34</v>
      </c>
      <c r="FHF208" s="506" t="s">
        <v>34</v>
      </c>
      <c r="FHG208" s="506" t="s">
        <v>34</v>
      </c>
      <c r="FHH208" s="506" t="s">
        <v>34</v>
      </c>
      <c r="FHI208" s="506" t="s">
        <v>34</v>
      </c>
      <c r="FHJ208" s="506" t="s">
        <v>34</v>
      </c>
      <c r="FHK208" s="506" t="s">
        <v>34</v>
      </c>
      <c r="FHL208" s="506" t="s">
        <v>34</v>
      </c>
      <c r="FHM208" s="506" t="s">
        <v>34</v>
      </c>
      <c r="FHN208" s="506" t="s">
        <v>34</v>
      </c>
      <c r="FHO208" s="506" t="s">
        <v>34</v>
      </c>
      <c r="FHP208" s="506" t="s">
        <v>34</v>
      </c>
      <c r="FHQ208" s="506" t="s">
        <v>34</v>
      </c>
      <c r="FHR208" s="506" t="s">
        <v>34</v>
      </c>
      <c r="FHS208" s="506" t="s">
        <v>34</v>
      </c>
      <c r="FHT208" s="506" t="s">
        <v>34</v>
      </c>
      <c r="FHU208" s="506" t="s">
        <v>34</v>
      </c>
      <c r="FHV208" s="506" t="s">
        <v>34</v>
      </c>
      <c r="FHW208" s="506" t="s">
        <v>34</v>
      </c>
      <c r="FHX208" s="506" t="s">
        <v>34</v>
      </c>
      <c r="FHY208" s="506" t="s">
        <v>34</v>
      </c>
      <c r="FHZ208" s="506" t="s">
        <v>34</v>
      </c>
      <c r="FIA208" s="506" t="s">
        <v>34</v>
      </c>
      <c r="FIB208" s="506" t="s">
        <v>34</v>
      </c>
      <c r="FIC208" s="506" t="s">
        <v>34</v>
      </c>
      <c r="FID208" s="506" t="s">
        <v>34</v>
      </c>
      <c r="FIE208" s="506" t="s">
        <v>34</v>
      </c>
      <c r="FIF208" s="506" t="s">
        <v>34</v>
      </c>
      <c r="FIG208" s="506" t="s">
        <v>34</v>
      </c>
      <c r="FIH208" s="506" t="s">
        <v>34</v>
      </c>
      <c r="FII208" s="506" t="s">
        <v>34</v>
      </c>
      <c r="FIJ208" s="506" t="s">
        <v>34</v>
      </c>
      <c r="FIK208" s="506" t="s">
        <v>34</v>
      </c>
      <c r="FIL208" s="506" t="s">
        <v>34</v>
      </c>
      <c r="FIM208" s="506" t="s">
        <v>34</v>
      </c>
      <c r="FIN208" s="506" t="s">
        <v>34</v>
      </c>
      <c r="FIO208" s="506" t="s">
        <v>34</v>
      </c>
      <c r="FIP208" s="506" t="s">
        <v>34</v>
      </c>
      <c r="FIQ208" s="506" t="s">
        <v>34</v>
      </c>
      <c r="FIR208" s="506" t="s">
        <v>34</v>
      </c>
      <c r="FIS208" s="506" t="s">
        <v>34</v>
      </c>
      <c r="FIT208" s="506" t="s">
        <v>34</v>
      </c>
      <c r="FIU208" s="506" t="s">
        <v>34</v>
      </c>
      <c r="FIV208" s="506" t="s">
        <v>34</v>
      </c>
      <c r="FIW208" s="506" t="s">
        <v>34</v>
      </c>
      <c r="FIX208" s="506" t="s">
        <v>34</v>
      </c>
      <c r="FIY208" s="506" t="s">
        <v>34</v>
      </c>
      <c r="FIZ208" s="506" t="s">
        <v>34</v>
      </c>
      <c r="FJA208" s="506" t="s">
        <v>34</v>
      </c>
      <c r="FJB208" s="506" t="s">
        <v>34</v>
      </c>
      <c r="FJC208" s="506" t="s">
        <v>34</v>
      </c>
      <c r="FJD208" s="506" t="s">
        <v>34</v>
      </c>
      <c r="FJE208" s="506" t="s">
        <v>34</v>
      </c>
      <c r="FJF208" s="506" t="s">
        <v>34</v>
      </c>
      <c r="FJG208" s="506" t="s">
        <v>34</v>
      </c>
      <c r="FJH208" s="506" t="s">
        <v>34</v>
      </c>
      <c r="FJI208" s="506" t="s">
        <v>34</v>
      </c>
      <c r="FJJ208" s="506" t="s">
        <v>34</v>
      </c>
      <c r="FJK208" s="506" t="s">
        <v>34</v>
      </c>
      <c r="FJL208" s="506" t="s">
        <v>34</v>
      </c>
      <c r="FJM208" s="506" t="s">
        <v>34</v>
      </c>
      <c r="FJN208" s="506" t="s">
        <v>34</v>
      </c>
      <c r="FJO208" s="506" t="s">
        <v>34</v>
      </c>
      <c r="FJP208" s="506" t="s">
        <v>34</v>
      </c>
      <c r="FJQ208" s="506" t="s">
        <v>34</v>
      </c>
      <c r="FJR208" s="506" t="s">
        <v>34</v>
      </c>
      <c r="FJS208" s="506" t="s">
        <v>34</v>
      </c>
      <c r="FJT208" s="506" t="s">
        <v>34</v>
      </c>
      <c r="FJU208" s="506" t="s">
        <v>34</v>
      </c>
      <c r="FJV208" s="506" t="s">
        <v>34</v>
      </c>
      <c r="FJW208" s="506" t="s">
        <v>34</v>
      </c>
      <c r="FJX208" s="506" t="s">
        <v>34</v>
      </c>
      <c r="FJY208" s="506" t="s">
        <v>34</v>
      </c>
      <c r="FJZ208" s="506" t="s">
        <v>34</v>
      </c>
      <c r="FKA208" s="506" t="s">
        <v>34</v>
      </c>
      <c r="FKB208" s="506" t="s">
        <v>34</v>
      </c>
      <c r="FKC208" s="506" t="s">
        <v>34</v>
      </c>
      <c r="FKD208" s="506" t="s">
        <v>34</v>
      </c>
      <c r="FKE208" s="506" t="s">
        <v>34</v>
      </c>
      <c r="FKF208" s="506" t="s">
        <v>34</v>
      </c>
      <c r="FKG208" s="506" t="s">
        <v>34</v>
      </c>
      <c r="FKH208" s="506" t="s">
        <v>34</v>
      </c>
      <c r="FKI208" s="506" t="s">
        <v>34</v>
      </c>
      <c r="FKJ208" s="506" t="s">
        <v>34</v>
      </c>
      <c r="FKK208" s="506" t="s">
        <v>34</v>
      </c>
      <c r="FKL208" s="506" t="s">
        <v>34</v>
      </c>
      <c r="FKM208" s="506" t="s">
        <v>34</v>
      </c>
      <c r="FKN208" s="506" t="s">
        <v>34</v>
      </c>
      <c r="FKO208" s="506" t="s">
        <v>34</v>
      </c>
      <c r="FKP208" s="506" t="s">
        <v>34</v>
      </c>
      <c r="FKQ208" s="506" t="s">
        <v>34</v>
      </c>
      <c r="FKR208" s="506" t="s">
        <v>34</v>
      </c>
      <c r="FKS208" s="506" t="s">
        <v>34</v>
      </c>
      <c r="FKT208" s="506" t="s">
        <v>34</v>
      </c>
      <c r="FKU208" s="506" t="s">
        <v>34</v>
      </c>
      <c r="FKV208" s="506" t="s">
        <v>34</v>
      </c>
      <c r="FKW208" s="506" t="s">
        <v>34</v>
      </c>
      <c r="FKX208" s="506" t="s">
        <v>34</v>
      </c>
      <c r="FKY208" s="506" t="s">
        <v>34</v>
      </c>
      <c r="FKZ208" s="506" t="s">
        <v>34</v>
      </c>
      <c r="FLA208" s="506" t="s">
        <v>34</v>
      </c>
      <c r="FLB208" s="506" t="s">
        <v>34</v>
      </c>
      <c r="FLC208" s="506" t="s">
        <v>34</v>
      </c>
      <c r="FLD208" s="506" t="s">
        <v>34</v>
      </c>
      <c r="FLE208" s="506" t="s">
        <v>34</v>
      </c>
      <c r="FLF208" s="506" t="s">
        <v>34</v>
      </c>
      <c r="FLG208" s="506" t="s">
        <v>34</v>
      </c>
      <c r="FLH208" s="506" t="s">
        <v>34</v>
      </c>
      <c r="FLI208" s="506" t="s">
        <v>34</v>
      </c>
      <c r="FLJ208" s="506" t="s">
        <v>34</v>
      </c>
      <c r="FLK208" s="506" t="s">
        <v>34</v>
      </c>
      <c r="FLL208" s="506" t="s">
        <v>34</v>
      </c>
      <c r="FLM208" s="506" t="s">
        <v>34</v>
      </c>
      <c r="FLN208" s="506" t="s">
        <v>34</v>
      </c>
      <c r="FLO208" s="506" t="s">
        <v>34</v>
      </c>
      <c r="FLP208" s="506" t="s">
        <v>34</v>
      </c>
      <c r="FLQ208" s="506" t="s">
        <v>34</v>
      </c>
      <c r="FLR208" s="506" t="s">
        <v>34</v>
      </c>
      <c r="FLS208" s="506" t="s">
        <v>34</v>
      </c>
      <c r="FLT208" s="506" t="s">
        <v>34</v>
      </c>
      <c r="FLU208" s="506" t="s">
        <v>34</v>
      </c>
      <c r="FLV208" s="506" t="s">
        <v>34</v>
      </c>
      <c r="FLW208" s="506" t="s">
        <v>34</v>
      </c>
      <c r="FLX208" s="506" t="s">
        <v>34</v>
      </c>
      <c r="FLY208" s="506" t="s">
        <v>34</v>
      </c>
      <c r="FLZ208" s="506" t="s">
        <v>34</v>
      </c>
      <c r="FMA208" s="506" t="s">
        <v>34</v>
      </c>
      <c r="FMB208" s="506" t="s">
        <v>34</v>
      </c>
      <c r="FMC208" s="506" t="s">
        <v>34</v>
      </c>
      <c r="FMD208" s="506" t="s">
        <v>34</v>
      </c>
      <c r="FME208" s="506" t="s">
        <v>34</v>
      </c>
      <c r="FMF208" s="506" t="s">
        <v>34</v>
      </c>
      <c r="FMG208" s="506" t="s">
        <v>34</v>
      </c>
      <c r="FMH208" s="506" t="s">
        <v>34</v>
      </c>
      <c r="FMI208" s="506" t="s">
        <v>34</v>
      </c>
      <c r="FMJ208" s="506" t="s">
        <v>34</v>
      </c>
      <c r="FMK208" s="506" t="s">
        <v>34</v>
      </c>
      <c r="FML208" s="506" t="s">
        <v>34</v>
      </c>
      <c r="FMM208" s="506" t="s">
        <v>34</v>
      </c>
      <c r="FMN208" s="506" t="s">
        <v>34</v>
      </c>
      <c r="FMO208" s="506" t="s">
        <v>34</v>
      </c>
      <c r="FMP208" s="506" t="s">
        <v>34</v>
      </c>
      <c r="FMQ208" s="506" t="s">
        <v>34</v>
      </c>
      <c r="FMR208" s="506" t="s">
        <v>34</v>
      </c>
      <c r="FMS208" s="506" t="s">
        <v>34</v>
      </c>
      <c r="FMT208" s="506" t="s">
        <v>34</v>
      </c>
      <c r="FMU208" s="506" t="s">
        <v>34</v>
      </c>
      <c r="FMV208" s="506" t="s">
        <v>34</v>
      </c>
      <c r="FMW208" s="506" t="s">
        <v>34</v>
      </c>
      <c r="FMX208" s="506" t="s">
        <v>34</v>
      </c>
      <c r="FMY208" s="506" t="s">
        <v>34</v>
      </c>
      <c r="FMZ208" s="506" t="s">
        <v>34</v>
      </c>
      <c r="FNA208" s="506" t="s">
        <v>34</v>
      </c>
      <c r="FNB208" s="506" t="s">
        <v>34</v>
      </c>
      <c r="FNC208" s="506" t="s">
        <v>34</v>
      </c>
      <c r="FND208" s="506" t="s">
        <v>34</v>
      </c>
      <c r="FNE208" s="506" t="s">
        <v>34</v>
      </c>
      <c r="FNF208" s="506" t="s">
        <v>34</v>
      </c>
      <c r="FNG208" s="506" t="s">
        <v>34</v>
      </c>
      <c r="FNH208" s="506" t="s">
        <v>34</v>
      </c>
      <c r="FNI208" s="506" t="s">
        <v>34</v>
      </c>
      <c r="FNJ208" s="506" t="s">
        <v>34</v>
      </c>
      <c r="FNK208" s="506" t="s">
        <v>34</v>
      </c>
      <c r="FNL208" s="506" t="s">
        <v>34</v>
      </c>
      <c r="FNM208" s="506" t="s">
        <v>34</v>
      </c>
      <c r="FNN208" s="506" t="s">
        <v>34</v>
      </c>
      <c r="FNO208" s="506" t="s">
        <v>34</v>
      </c>
      <c r="FNP208" s="506" t="s">
        <v>34</v>
      </c>
      <c r="FNQ208" s="506" t="s">
        <v>34</v>
      </c>
      <c r="FNR208" s="506" t="s">
        <v>34</v>
      </c>
      <c r="FNS208" s="506" t="s">
        <v>34</v>
      </c>
      <c r="FNT208" s="506" t="s">
        <v>34</v>
      </c>
      <c r="FNU208" s="506" t="s">
        <v>34</v>
      </c>
      <c r="FNV208" s="506" t="s">
        <v>34</v>
      </c>
      <c r="FNW208" s="506" t="s">
        <v>34</v>
      </c>
      <c r="FNX208" s="506" t="s">
        <v>34</v>
      </c>
      <c r="FNY208" s="506" t="s">
        <v>34</v>
      </c>
      <c r="FNZ208" s="506" t="s">
        <v>34</v>
      </c>
      <c r="FOA208" s="506" t="s">
        <v>34</v>
      </c>
      <c r="FOB208" s="506" t="s">
        <v>34</v>
      </c>
      <c r="FOC208" s="506" t="s">
        <v>34</v>
      </c>
      <c r="FOD208" s="506" t="s">
        <v>34</v>
      </c>
      <c r="FOE208" s="506" t="s">
        <v>34</v>
      </c>
      <c r="FOF208" s="506" t="s">
        <v>34</v>
      </c>
      <c r="FOG208" s="506" t="s">
        <v>34</v>
      </c>
      <c r="FOH208" s="506" t="s">
        <v>34</v>
      </c>
      <c r="FOI208" s="506" t="s">
        <v>34</v>
      </c>
      <c r="FOJ208" s="506" t="s">
        <v>34</v>
      </c>
      <c r="FOK208" s="506" t="s">
        <v>34</v>
      </c>
      <c r="FOL208" s="506" t="s">
        <v>34</v>
      </c>
      <c r="FOM208" s="506" t="s">
        <v>34</v>
      </c>
      <c r="FON208" s="506" t="s">
        <v>34</v>
      </c>
      <c r="FOO208" s="506" t="s">
        <v>34</v>
      </c>
      <c r="FOP208" s="506" t="s">
        <v>34</v>
      </c>
      <c r="FOQ208" s="506" t="s">
        <v>34</v>
      </c>
      <c r="FOR208" s="506" t="s">
        <v>34</v>
      </c>
      <c r="FOS208" s="506" t="s">
        <v>34</v>
      </c>
      <c r="FOT208" s="506" t="s">
        <v>34</v>
      </c>
      <c r="FOU208" s="506" t="s">
        <v>34</v>
      </c>
      <c r="FOV208" s="506" t="s">
        <v>34</v>
      </c>
      <c r="FOW208" s="506" t="s">
        <v>34</v>
      </c>
      <c r="FOX208" s="506" t="s">
        <v>34</v>
      </c>
      <c r="FOY208" s="506" t="s">
        <v>34</v>
      </c>
      <c r="FOZ208" s="506" t="s">
        <v>34</v>
      </c>
      <c r="FPA208" s="506" t="s">
        <v>34</v>
      </c>
      <c r="FPB208" s="506" t="s">
        <v>34</v>
      </c>
      <c r="FPC208" s="506" t="s">
        <v>34</v>
      </c>
      <c r="FPD208" s="506" t="s">
        <v>34</v>
      </c>
      <c r="FPE208" s="506" t="s">
        <v>34</v>
      </c>
      <c r="FPF208" s="506" t="s">
        <v>34</v>
      </c>
      <c r="FPG208" s="506" t="s">
        <v>34</v>
      </c>
      <c r="FPH208" s="506" t="s">
        <v>34</v>
      </c>
      <c r="FPI208" s="506" t="s">
        <v>34</v>
      </c>
      <c r="FPJ208" s="506" t="s">
        <v>34</v>
      </c>
      <c r="FPK208" s="506" t="s">
        <v>34</v>
      </c>
      <c r="FPL208" s="506" t="s">
        <v>34</v>
      </c>
      <c r="FPM208" s="506" t="s">
        <v>34</v>
      </c>
      <c r="FPN208" s="506" t="s">
        <v>34</v>
      </c>
      <c r="FPO208" s="506" t="s">
        <v>34</v>
      </c>
      <c r="FPP208" s="506" t="s">
        <v>34</v>
      </c>
      <c r="FPQ208" s="506" t="s">
        <v>34</v>
      </c>
      <c r="FPR208" s="506" t="s">
        <v>34</v>
      </c>
      <c r="FPS208" s="506" t="s">
        <v>34</v>
      </c>
      <c r="FPT208" s="506" t="s">
        <v>34</v>
      </c>
      <c r="FPU208" s="506" t="s">
        <v>34</v>
      </c>
      <c r="FPV208" s="506" t="s">
        <v>34</v>
      </c>
      <c r="FPW208" s="506" t="s">
        <v>34</v>
      </c>
      <c r="FPX208" s="506" t="s">
        <v>34</v>
      </c>
      <c r="FPY208" s="506" t="s">
        <v>34</v>
      </c>
      <c r="FPZ208" s="506" t="s">
        <v>34</v>
      </c>
      <c r="FQA208" s="506" t="s">
        <v>34</v>
      </c>
      <c r="FQB208" s="506" t="s">
        <v>34</v>
      </c>
      <c r="FQC208" s="506" t="s">
        <v>34</v>
      </c>
      <c r="FQD208" s="506" t="s">
        <v>34</v>
      </c>
      <c r="FQE208" s="506" t="s">
        <v>34</v>
      </c>
      <c r="FQF208" s="506" t="s">
        <v>34</v>
      </c>
      <c r="FQG208" s="506" t="s">
        <v>34</v>
      </c>
      <c r="FQH208" s="506" t="s">
        <v>34</v>
      </c>
      <c r="FQI208" s="506" t="s">
        <v>34</v>
      </c>
      <c r="FQJ208" s="506" t="s">
        <v>34</v>
      </c>
      <c r="FQK208" s="506" t="s">
        <v>34</v>
      </c>
      <c r="FQL208" s="506" t="s">
        <v>34</v>
      </c>
      <c r="FQM208" s="506" t="s">
        <v>34</v>
      </c>
      <c r="FQN208" s="506" t="s">
        <v>34</v>
      </c>
      <c r="FQO208" s="506" t="s">
        <v>34</v>
      </c>
      <c r="FQP208" s="506" t="s">
        <v>34</v>
      </c>
      <c r="FQQ208" s="506" t="s">
        <v>34</v>
      </c>
      <c r="FQR208" s="506" t="s">
        <v>34</v>
      </c>
      <c r="FQS208" s="506" t="s">
        <v>34</v>
      </c>
      <c r="FQT208" s="506" t="s">
        <v>34</v>
      </c>
      <c r="FQU208" s="506" t="s">
        <v>34</v>
      </c>
      <c r="FQV208" s="506" t="s">
        <v>34</v>
      </c>
      <c r="FQW208" s="506" t="s">
        <v>34</v>
      </c>
      <c r="FQX208" s="506" t="s">
        <v>34</v>
      </c>
      <c r="FQY208" s="506" t="s">
        <v>34</v>
      </c>
      <c r="FQZ208" s="506" t="s">
        <v>34</v>
      </c>
      <c r="FRA208" s="506" t="s">
        <v>34</v>
      </c>
      <c r="FRB208" s="506" t="s">
        <v>34</v>
      </c>
      <c r="FRC208" s="506" t="s">
        <v>34</v>
      </c>
      <c r="FRD208" s="506" t="s">
        <v>34</v>
      </c>
      <c r="FRE208" s="506" t="s">
        <v>34</v>
      </c>
      <c r="FRF208" s="506" t="s">
        <v>34</v>
      </c>
      <c r="FRG208" s="506" t="s">
        <v>34</v>
      </c>
      <c r="FRH208" s="506" t="s">
        <v>34</v>
      </c>
      <c r="FRI208" s="506" t="s">
        <v>34</v>
      </c>
      <c r="FRJ208" s="506" t="s">
        <v>34</v>
      </c>
      <c r="FRK208" s="506" t="s">
        <v>34</v>
      </c>
      <c r="FRL208" s="506" t="s">
        <v>34</v>
      </c>
      <c r="FRM208" s="506" t="s">
        <v>34</v>
      </c>
      <c r="FRN208" s="506" t="s">
        <v>34</v>
      </c>
      <c r="FRO208" s="506" t="s">
        <v>34</v>
      </c>
      <c r="FRP208" s="506" t="s">
        <v>34</v>
      </c>
      <c r="FRQ208" s="506" t="s">
        <v>34</v>
      </c>
      <c r="FRR208" s="506" t="s">
        <v>34</v>
      </c>
      <c r="FRS208" s="506" t="s">
        <v>34</v>
      </c>
      <c r="FRT208" s="506" t="s">
        <v>34</v>
      </c>
      <c r="FRU208" s="506" t="s">
        <v>34</v>
      </c>
      <c r="FRV208" s="506" t="s">
        <v>34</v>
      </c>
      <c r="FRW208" s="506" t="s">
        <v>34</v>
      </c>
      <c r="FRX208" s="506" t="s">
        <v>34</v>
      </c>
      <c r="FRY208" s="506" t="s">
        <v>34</v>
      </c>
      <c r="FRZ208" s="506" t="s">
        <v>34</v>
      </c>
      <c r="FSA208" s="506" t="s">
        <v>34</v>
      </c>
      <c r="FSB208" s="506" t="s">
        <v>34</v>
      </c>
      <c r="FSC208" s="506" t="s">
        <v>34</v>
      </c>
      <c r="FSD208" s="506" t="s">
        <v>34</v>
      </c>
      <c r="FSE208" s="506" t="s">
        <v>34</v>
      </c>
      <c r="FSF208" s="506" t="s">
        <v>34</v>
      </c>
      <c r="FSG208" s="506" t="s">
        <v>34</v>
      </c>
      <c r="FSH208" s="506" t="s">
        <v>34</v>
      </c>
      <c r="FSI208" s="506" t="s">
        <v>34</v>
      </c>
      <c r="FSJ208" s="506" t="s">
        <v>34</v>
      </c>
      <c r="FSK208" s="506" t="s">
        <v>34</v>
      </c>
      <c r="FSL208" s="506" t="s">
        <v>34</v>
      </c>
      <c r="FSM208" s="506" t="s">
        <v>34</v>
      </c>
      <c r="FSN208" s="506" t="s">
        <v>34</v>
      </c>
      <c r="FSO208" s="506" t="s">
        <v>34</v>
      </c>
      <c r="FSP208" s="506" t="s">
        <v>34</v>
      </c>
      <c r="FSQ208" s="506" t="s">
        <v>34</v>
      </c>
      <c r="FSR208" s="506" t="s">
        <v>34</v>
      </c>
      <c r="FSS208" s="506" t="s">
        <v>34</v>
      </c>
      <c r="FST208" s="506" t="s">
        <v>34</v>
      </c>
      <c r="FSU208" s="506" t="s">
        <v>34</v>
      </c>
      <c r="FSV208" s="506" t="s">
        <v>34</v>
      </c>
      <c r="FSW208" s="506" t="s">
        <v>34</v>
      </c>
      <c r="FSX208" s="506" t="s">
        <v>34</v>
      </c>
      <c r="FSY208" s="506" t="s">
        <v>34</v>
      </c>
      <c r="FSZ208" s="506" t="s">
        <v>34</v>
      </c>
      <c r="FTA208" s="506" t="s">
        <v>34</v>
      </c>
      <c r="FTB208" s="506" t="s">
        <v>34</v>
      </c>
      <c r="FTC208" s="506" t="s">
        <v>34</v>
      </c>
      <c r="FTD208" s="506" t="s">
        <v>34</v>
      </c>
      <c r="FTE208" s="506" t="s">
        <v>34</v>
      </c>
      <c r="FTF208" s="506" t="s">
        <v>34</v>
      </c>
      <c r="FTG208" s="506" t="s">
        <v>34</v>
      </c>
      <c r="FTH208" s="506" t="s">
        <v>34</v>
      </c>
      <c r="FTI208" s="506" t="s">
        <v>34</v>
      </c>
      <c r="FTJ208" s="506" t="s">
        <v>34</v>
      </c>
      <c r="FTK208" s="506" t="s">
        <v>34</v>
      </c>
      <c r="FTL208" s="506" t="s">
        <v>34</v>
      </c>
      <c r="FTM208" s="506" t="s">
        <v>34</v>
      </c>
      <c r="FTN208" s="506" t="s">
        <v>34</v>
      </c>
      <c r="FTO208" s="506" t="s">
        <v>34</v>
      </c>
      <c r="FTP208" s="506" t="s">
        <v>34</v>
      </c>
      <c r="FTQ208" s="506" t="s">
        <v>34</v>
      </c>
      <c r="FTR208" s="506" t="s">
        <v>34</v>
      </c>
      <c r="FTS208" s="506" t="s">
        <v>34</v>
      </c>
      <c r="FTT208" s="506" t="s">
        <v>34</v>
      </c>
      <c r="FTU208" s="506" t="s">
        <v>34</v>
      </c>
      <c r="FTV208" s="506" t="s">
        <v>34</v>
      </c>
      <c r="FTW208" s="506" t="s">
        <v>34</v>
      </c>
      <c r="FTX208" s="506" t="s">
        <v>34</v>
      </c>
      <c r="FTY208" s="506" t="s">
        <v>34</v>
      </c>
      <c r="FTZ208" s="506" t="s">
        <v>34</v>
      </c>
      <c r="FUA208" s="506" t="s">
        <v>34</v>
      </c>
      <c r="FUB208" s="506" t="s">
        <v>34</v>
      </c>
      <c r="FUC208" s="506" t="s">
        <v>34</v>
      </c>
      <c r="FUD208" s="506" t="s">
        <v>34</v>
      </c>
      <c r="FUE208" s="506" t="s">
        <v>34</v>
      </c>
      <c r="FUF208" s="506" t="s">
        <v>34</v>
      </c>
      <c r="FUG208" s="506" t="s">
        <v>34</v>
      </c>
      <c r="FUH208" s="506" t="s">
        <v>34</v>
      </c>
      <c r="FUI208" s="506" t="s">
        <v>34</v>
      </c>
      <c r="FUJ208" s="506" t="s">
        <v>34</v>
      </c>
      <c r="FUK208" s="506" t="s">
        <v>34</v>
      </c>
      <c r="FUL208" s="506" t="s">
        <v>34</v>
      </c>
      <c r="FUM208" s="506" t="s">
        <v>34</v>
      </c>
      <c r="FUN208" s="506" t="s">
        <v>34</v>
      </c>
      <c r="FUO208" s="506" t="s">
        <v>34</v>
      </c>
      <c r="FUP208" s="506" t="s">
        <v>34</v>
      </c>
      <c r="FUQ208" s="506" t="s">
        <v>34</v>
      </c>
      <c r="FUR208" s="506" t="s">
        <v>34</v>
      </c>
      <c r="FUS208" s="506" t="s">
        <v>34</v>
      </c>
      <c r="FUT208" s="506" t="s">
        <v>34</v>
      </c>
      <c r="FUU208" s="506" t="s">
        <v>34</v>
      </c>
      <c r="FUV208" s="506" t="s">
        <v>34</v>
      </c>
      <c r="FUW208" s="506" t="s">
        <v>34</v>
      </c>
      <c r="FUX208" s="506" t="s">
        <v>34</v>
      </c>
      <c r="FUY208" s="506" t="s">
        <v>34</v>
      </c>
      <c r="FUZ208" s="506" t="s">
        <v>34</v>
      </c>
      <c r="FVA208" s="506" t="s">
        <v>34</v>
      </c>
      <c r="FVB208" s="506" t="s">
        <v>34</v>
      </c>
      <c r="FVC208" s="506" t="s">
        <v>34</v>
      </c>
      <c r="FVD208" s="506" t="s">
        <v>34</v>
      </c>
      <c r="FVE208" s="506" t="s">
        <v>34</v>
      </c>
      <c r="FVF208" s="506" t="s">
        <v>34</v>
      </c>
      <c r="FVG208" s="506" t="s">
        <v>34</v>
      </c>
      <c r="FVH208" s="506" t="s">
        <v>34</v>
      </c>
      <c r="FVI208" s="506" t="s">
        <v>34</v>
      </c>
      <c r="FVJ208" s="506" t="s">
        <v>34</v>
      </c>
      <c r="FVK208" s="506" t="s">
        <v>34</v>
      </c>
      <c r="FVL208" s="506" t="s">
        <v>34</v>
      </c>
      <c r="FVM208" s="506" t="s">
        <v>34</v>
      </c>
      <c r="FVN208" s="506" t="s">
        <v>34</v>
      </c>
      <c r="FVO208" s="506" t="s">
        <v>34</v>
      </c>
      <c r="FVP208" s="506" t="s">
        <v>34</v>
      </c>
      <c r="FVQ208" s="506" t="s">
        <v>34</v>
      </c>
      <c r="FVR208" s="506" t="s">
        <v>34</v>
      </c>
      <c r="FVS208" s="506" t="s">
        <v>34</v>
      </c>
      <c r="FVT208" s="506" t="s">
        <v>34</v>
      </c>
      <c r="FVU208" s="506" t="s">
        <v>34</v>
      </c>
      <c r="FVV208" s="506" t="s">
        <v>34</v>
      </c>
      <c r="FVW208" s="506" t="s">
        <v>34</v>
      </c>
      <c r="FVX208" s="506" t="s">
        <v>34</v>
      </c>
      <c r="FVY208" s="506" t="s">
        <v>34</v>
      </c>
      <c r="FVZ208" s="506" t="s">
        <v>34</v>
      </c>
      <c r="FWA208" s="506" t="s">
        <v>34</v>
      </c>
      <c r="FWB208" s="506" t="s">
        <v>34</v>
      </c>
      <c r="FWC208" s="506" t="s">
        <v>34</v>
      </c>
      <c r="FWD208" s="506" t="s">
        <v>34</v>
      </c>
      <c r="FWE208" s="506" t="s">
        <v>34</v>
      </c>
      <c r="FWF208" s="506" t="s">
        <v>34</v>
      </c>
      <c r="FWG208" s="506" t="s">
        <v>34</v>
      </c>
      <c r="FWH208" s="506" t="s">
        <v>34</v>
      </c>
      <c r="FWI208" s="506" t="s">
        <v>34</v>
      </c>
      <c r="FWJ208" s="506" t="s">
        <v>34</v>
      </c>
      <c r="FWK208" s="506" t="s">
        <v>34</v>
      </c>
      <c r="FWL208" s="506" t="s">
        <v>34</v>
      </c>
      <c r="FWM208" s="506" t="s">
        <v>34</v>
      </c>
      <c r="FWN208" s="506" t="s">
        <v>34</v>
      </c>
      <c r="FWO208" s="506" t="s">
        <v>34</v>
      </c>
      <c r="FWP208" s="506" t="s">
        <v>34</v>
      </c>
      <c r="FWQ208" s="506" t="s">
        <v>34</v>
      </c>
      <c r="FWR208" s="506" t="s">
        <v>34</v>
      </c>
      <c r="FWS208" s="506" t="s">
        <v>34</v>
      </c>
      <c r="FWT208" s="506" t="s">
        <v>34</v>
      </c>
      <c r="FWU208" s="506" t="s">
        <v>34</v>
      </c>
      <c r="FWV208" s="506" t="s">
        <v>34</v>
      </c>
      <c r="FWW208" s="506" t="s">
        <v>34</v>
      </c>
      <c r="FWX208" s="506" t="s">
        <v>34</v>
      </c>
      <c r="FWY208" s="506" t="s">
        <v>34</v>
      </c>
      <c r="FWZ208" s="506" t="s">
        <v>34</v>
      </c>
      <c r="FXA208" s="506" t="s">
        <v>34</v>
      </c>
      <c r="FXB208" s="506" t="s">
        <v>34</v>
      </c>
      <c r="FXC208" s="506" t="s">
        <v>34</v>
      </c>
      <c r="FXD208" s="506" t="s">
        <v>34</v>
      </c>
      <c r="FXE208" s="506" t="s">
        <v>34</v>
      </c>
      <c r="FXF208" s="506" t="s">
        <v>34</v>
      </c>
      <c r="FXG208" s="506" t="s">
        <v>34</v>
      </c>
      <c r="FXH208" s="506" t="s">
        <v>34</v>
      </c>
      <c r="FXI208" s="506" t="s">
        <v>34</v>
      </c>
      <c r="FXJ208" s="506" t="s">
        <v>34</v>
      </c>
      <c r="FXK208" s="506" t="s">
        <v>34</v>
      </c>
      <c r="FXL208" s="506" t="s">
        <v>34</v>
      </c>
      <c r="FXM208" s="506" t="s">
        <v>34</v>
      </c>
      <c r="FXN208" s="506" t="s">
        <v>34</v>
      </c>
      <c r="FXO208" s="506" t="s">
        <v>34</v>
      </c>
      <c r="FXP208" s="506" t="s">
        <v>34</v>
      </c>
      <c r="FXQ208" s="506" t="s">
        <v>34</v>
      </c>
      <c r="FXR208" s="506" t="s">
        <v>34</v>
      </c>
      <c r="FXS208" s="506" t="s">
        <v>34</v>
      </c>
      <c r="FXT208" s="506" t="s">
        <v>34</v>
      </c>
      <c r="FXU208" s="506" t="s">
        <v>34</v>
      </c>
      <c r="FXV208" s="506" t="s">
        <v>34</v>
      </c>
      <c r="FXW208" s="506" t="s">
        <v>34</v>
      </c>
      <c r="FXX208" s="506" t="s">
        <v>34</v>
      </c>
      <c r="FXY208" s="506" t="s">
        <v>34</v>
      </c>
      <c r="FXZ208" s="506" t="s">
        <v>34</v>
      </c>
      <c r="FYA208" s="506" t="s">
        <v>34</v>
      </c>
      <c r="FYB208" s="506" t="s">
        <v>34</v>
      </c>
      <c r="FYC208" s="506" t="s">
        <v>34</v>
      </c>
      <c r="FYD208" s="506" t="s">
        <v>34</v>
      </c>
      <c r="FYE208" s="506" t="s">
        <v>34</v>
      </c>
      <c r="FYF208" s="506" t="s">
        <v>34</v>
      </c>
      <c r="FYG208" s="506" t="s">
        <v>34</v>
      </c>
      <c r="FYH208" s="506" t="s">
        <v>34</v>
      </c>
      <c r="FYI208" s="506" t="s">
        <v>34</v>
      </c>
      <c r="FYJ208" s="506" t="s">
        <v>34</v>
      </c>
      <c r="FYK208" s="506" t="s">
        <v>34</v>
      </c>
      <c r="FYL208" s="506" t="s">
        <v>34</v>
      </c>
      <c r="FYM208" s="506" t="s">
        <v>34</v>
      </c>
      <c r="FYN208" s="506" t="s">
        <v>34</v>
      </c>
      <c r="FYO208" s="506" t="s">
        <v>34</v>
      </c>
      <c r="FYP208" s="506" t="s">
        <v>34</v>
      </c>
      <c r="FYQ208" s="506" t="s">
        <v>34</v>
      </c>
      <c r="FYR208" s="506" t="s">
        <v>34</v>
      </c>
      <c r="FYS208" s="506" t="s">
        <v>34</v>
      </c>
      <c r="FYT208" s="506" t="s">
        <v>34</v>
      </c>
      <c r="FYU208" s="506" t="s">
        <v>34</v>
      </c>
      <c r="FYV208" s="506" t="s">
        <v>34</v>
      </c>
      <c r="FYW208" s="506" t="s">
        <v>34</v>
      </c>
      <c r="FYX208" s="506" t="s">
        <v>34</v>
      </c>
      <c r="FYY208" s="506" t="s">
        <v>34</v>
      </c>
      <c r="FYZ208" s="506" t="s">
        <v>34</v>
      </c>
      <c r="FZA208" s="506" t="s">
        <v>34</v>
      </c>
      <c r="FZB208" s="506" t="s">
        <v>34</v>
      </c>
      <c r="FZC208" s="506" t="s">
        <v>34</v>
      </c>
      <c r="FZD208" s="506" t="s">
        <v>34</v>
      </c>
      <c r="FZE208" s="506" t="s">
        <v>34</v>
      </c>
      <c r="FZF208" s="506" t="s">
        <v>34</v>
      </c>
      <c r="FZG208" s="506" t="s">
        <v>34</v>
      </c>
      <c r="FZH208" s="506" t="s">
        <v>34</v>
      </c>
      <c r="FZI208" s="506" t="s">
        <v>34</v>
      </c>
      <c r="FZJ208" s="506" t="s">
        <v>34</v>
      </c>
      <c r="FZK208" s="506" t="s">
        <v>34</v>
      </c>
      <c r="FZL208" s="506" t="s">
        <v>34</v>
      </c>
      <c r="FZM208" s="506" t="s">
        <v>34</v>
      </c>
      <c r="FZN208" s="506" t="s">
        <v>34</v>
      </c>
      <c r="FZO208" s="506" t="s">
        <v>34</v>
      </c>
      <c r="FZP208" s="506" t="s">
        <v>34</v>
      </c>
      <c r="FZQ208" s="506" t="s">
        <v>34</v>
      </c>
      <c r="FZR208" s="506" t="s">
        <v>34</v>
      </c>
      <c r="FZS208" s="506" t="s">
        <v>34</v>
      </c>
      <c r="FZT208" s="506" t="s">
        <v>34</v>
      </c>
      <c r="FZU208" s="506" t="s">
        <v>34</v>
      </c>
      <c r="FZV208" s="506" t="s">
        <v>34</v>
      </c>
      <c r="FZW208" s="506" t="s">
        <v>34</v>
      </c>
      <c r="FZX208" s="506" t="s">
        <v>34</v>
      </c>
      <c r="FZY208" s="506" t="s">
        <v>34</v>
      </c>
      <c r="FZZ208" s="506" t="s">
        <v>34</v>
      </c>
      <c r="GAA208" s="506" t="s">
        <v>34</v>
      </c>
      <c r="GAB208" s="506" t="s">
        <v>34</v>
      </c>
      <c r="GAC208" s="506" t="s">
        <v>34</v>
      </c>
      <c r="GAD208" s="506" t="s">
        <v>34</v>
      </c>
      <c r="GAE208" s="506" t="s">
        <v>34</v>
      </c>
      <c r="GAF208" s="506" t="s">
        <v>34</v>
      </c>
      <c r="GAG208" s="506" t="s">
        <v>34</v>
      </c>
      <c r="GAH208" s="506" t="s">
        <v>34</v>
      </c>
      <c r="GAI208" s="506" t="s">
        <v>34</v>
      </c>
      <c r="GAJ208" s="506" t="s">
        <v>34</v>
      </c>
      <c r="GAK208" s="506" t="s">
        <v>34</v>
      </c>
      <c r="GAL208" s="506" t="s">
        <v>34</v>
      </c>
      <c r="GAM208" s="506" t="s">
        <v>34</v>
      </c>
      <c r="GAN208" s="506" t="s">
        <v>34</v>
      </c>
      <c r="GAO208" s="506" t="s">
        <v>34</v>
      </c>
      <c r="GAP208" s="506" t="s">
        <v>34</v>
      </c>
      <c r="GAQ208" s="506" t="s">
        <v>34</v>
      </c>
      <c r="GAR208" s="506" t="s">
        <v>34</v>
      </c>
      <c r="GAS208" s="506" t="s">
        <v>34</v>
      </c>
      <c r="GAT208" s="506" t="s">
        <v>34</v>
      </c>
      <c r="GAU208" s="506" t="s">
        <v>34</v>
      </c>
      <c r="GAV208" s="506" t="s">
        <v>34</v>
      </c>
      <c r="GAW208" s="506" t="s">
        <v>34</v>
      </c>
      <c r="GAX208" s="506" t="s">
        <v>34</v>
      </c>
      <c r="GAY208" s="506" t="s">
        <v>34</v>
      </c>
      <c r="GAZ208" s="506" t="s">
        <v>34</v>
      </c>
      <c r="GBA208" s="506" t="s">
        <v>34</v>
      </c>
      <c r="GBB208" s="506" t="s">
        <v>34</v>
      </c>
      <c r="GBC208" s="506" t="s">
        <v>34</v>
      </c>
      <c r="GBD208" s="506" t="s">
        <v>34</v>
      </c>
      <c r="GBE208" s="506" t="s">
        <v>34</v>
      </c>
      <c r="GBF208" s="506" t="s">
        <v>34</v>
      </c>
      <c r="GBG208" s="506" t="s">
        <v>34</v>
      </c>
      <c r="GBH208" s="506" t="s">
        <v>34</v>
      </c>
      <c r="GBI208" s="506" t="s">
        <v>34</v>
      </c>
      <c r="GBJ208" s="506" t="s">
        <v>34</v>
      </c>
      <c r="GBK208" s="506" t="s">
        <v>34</v>
      </c>
      <c r="GBL208" s="506" t="s">
        <v>34</v>
      </c>
      <c r="GBM208" s="506" t="s">
        <v>34</v>
      </c>
      <c r="GBN208" s="506" t="s">
        <v>34</v>
      </c>
      <c r="GBO208" s="506" t="s">
        <v>34</v>
      </c>
      <c r="GBP208" s="506" t="s">
        <v>34</v>
      </c>
      <c r="GBQ208" s="506" t="s">
        <v>34</v>
      </c>
      <c r="GBR208" s="506" t="s">
        <v>34</v>
      </c>
      <c r="GBS208" s="506" t="s">
        <v>34</v>
      </c>
      <c r="GBT208" s="506" t="s">
        <v>34</v>
      </c>
      <c r="GBU208" s="506" t="s">
        <v>34</v>
      </c>
      <c r="GBV208" s="506" t="s">
        <v>34</v>
      </c>
      <c r="GBW208" s="506" t="s">
        <v>34</v>
      </c>
      <c r="GBX208" s="506" t="s">
        <v>34</v>
      </c>
      <c r="GBY208" s="506" t="s">
        <v>34</v>
      </c>
      <c r="GBZ208" s="506" t="s">
        <v>34</v>
      </c>
      <c r="GCA208" s="506" t="s">
        <v>34</v>
      </c>
      <c r="GCB208" s="506" t="s">
        <v>34</v>
      </c>
      <c r="GCC208" s="506" t="s">
        <v>34</v>
      </c>
      <c r="GCD208" s="506" t="s">
        <v>34</v>
      </c>
      <c r="GCE208" s="506" t="s">
        <v>34</v>
      </c>
      <c r="GCF208" s="506" t="s">
        <v>34</v>
      </c>
      <c r="GCG208" s="506" t="s">
        <v>34</v>
      </c>
      <c r="GCH208" s="506" t="s">
        <v>34</v>
      </c>
      <c r="GCI208" s="506" t="s">
        <v>34</v>
      </c>
      <c r="GCJ208" s="506" t="s">
        <v>34</v>
      </c>
      <c r="GCK208" s="506" t="s">
        <v>34</v>
      </c>
      <c r="GCL208" s="506" t="s">
        <v>34</v>
      </c>
      <c r="GCM208" s="506" t="s">
        <v>34</v>
      </c>
      <c r="GCN208" s="506" t="s">
        <v>34</v>
      </c>
      <c r="GCO208" s="506" t="s">
        <v>34</v>
      </c>
      <c r="GCP208" s="506" t="s">
        <v>34</v>
      </c>
      <c r="GCQ208" s="506" t="s">
        <v>34</v>
      </c>
      <c r="GCR208" s="506" t="s">
        <v>34</v>
      </c>
      <c r="GCS208" s="506" t="s">
        <v>34</v>
      </c>
      <c r="GCT208" s="506" t="s">
        <v>34</v>
      </c>
      <c r="GCU208" s="506" t="s">
        <v>34</v>
      </c>
      <c r="GCV208" s="506" t="s">
        <v>34</v>
      </c>
      <c r="GCW208" s="506" t="s">
        <v>34</v>
      </c>
      <c r="GCX208" s="506" t="s">
        <v>34</v>
      </c>
      <c r="GCY208" s="506" t="s">
        <v>34</v>
      </c>
      <c r="GCZ208" s="506" t="s">
        <v>34</v>
      </c>
      <c r="GDA208" s="506" t="s">
        <v>34</v>
      </c>
      <c r="GDB208" s="506" t="s">
        <v>34</v>
      </c>
      <c r="GDC208" s="506" t="s">
        <v>34</v>
      </c>
      <c r="GDD208" s="506" t="s">
        <v>34</v>
      </c>
      <c r="GDE208" s="506" t="s">
        <v>34</v>
      </c>
      <c r="GDF208" s="506" t="s">
        <v>34</v>
      </c>
      <c r="GDG208" s="506" t="s">
        <v>34</v>
      </c>
      <c r="GDH208" s="506" t="s">
        <v>34</v>
      </c>
      <c r="GDI208" s="506" t="s">
        <v>34</v>
      </c>
      <c r="GDJ208" s="506" t="s">
        <v>34</v>
      </c>
      <c r="GDK208" s="506" t="s">
        <v>34</v>
      </c>
      <c r="GDL208" s="506" t="s">
        <v>34</v>
      </c>
      <c r="GDM208" s="506" t="s">
        <v>34</v>
      </c>
      <c r="GDN208" s="506" t="s">
        <v>34</v>
      </c>
      <c r="GDO208" s="506" t="s">
        <v>34</v>
      </c>
      <c r="GDP208" s="506" t="s">
        <v>34</v>
      </c>
      <c r="GDQ208" s="506" t="s">
        <v>34</v>
      </c>
      <c r="GDR208" s="506" t="s">
        <v>34</v>
      </c>
      <c r="GDS208" s="506" t="s">
        <v>34</v>
      </c>
      <c r="GDT208" s="506" t="s">
        <v>34</v>
      </c>
      <c r="GDU208" s="506" t="s">
        <v>34</v>
      </c>
      <c r="GDV208" s="506" t="s">
        <v>34</v>
      </c>
      <c r="GDW208" s="506" t="s">
        <v>34</v>
      </c>
      <c r="GDX208" s="506" t="s">
        <v>34</v>
      </c>
      <c r="GDY208" s="506" t="s">
        <v>34</v>
      </c>
      <c r="GDZ208" s="506" t="s">
        <v>34</v>
      </c>
      <c r="GEA208" s="506" t="s">
        <v>34</v>
      </c>
      <c r="GEB208" s="506" t="s">
        <v>34</v>
      </c>
      <c r="GEC208" s="506" t="s">
        <v>34</v>
      </c>
      <c r="GED208" s="506" t="s">
        <v>34</v>
      </c>
      <c r="GEE208" s="506" t="s">
        <v>34</v>
      </c>
      <c r="GEF208" s="506" t="s">
        <v>34</v>
      </c>
      <c r="GEG208" s="506" t="s">
        <v>34</v>
      </c>
      <c r="GEH208" s="506" t="s">
        <v>34</v>
      </c>
      <c r="GEI208" s="506" t="s">
        <v>34</v>
      </c>
      <c r="GEJ208" s="506" t="s">
        <v>34</v>
      </c>
      <c r="GEK208" s="506" t="s">
        <v>34</v>
      </c>
      <c r="GEL208" s="506" t="s">
        <v>34</v>
      </c>
      <c r="GEM208" s="506" t="s">
        <v>34</v>
      </c>
      <c r="GEN208" s="506" t="s">
        <v>34</v>
      </c>
      <c r="GEO208" s="506" t="s">
        <v>34</v>
      </c>
      <c r="GEP208" s="506" t="s">
        <v>34</v>
      </c>
      <c r="GEQ208" s="506" t="s">
        <v>34</v>
      </c>
      <c r="GER208" s="506" t="s">
        <v>34</v>
      </c>
      <c r="GES208" s="506" t="s">
        <v>34</v>
      </c>
      <c r="GET208" s="506" t="s">
        <v>34</v>
      </c>
      <c r="GEU208" s="506" t="s">
        <v>34</v>
      </c>
      <c r="GEV208" s="506" t="s">
        <v>34</v>
      </c>
      <c r="GEW208" s="506" t="s">
        <v>34</v>
      </c>
      <c r="GEX208" s="506" t="s">
        <v>34</v>
      </c>
      <c r="GEY208" s="506" t="s">
        <v>34</v>
      </c>
      <c r="GEZ208" s="506" t="s">
        <v>34</v>
      </c>
      <c r="GFA208" s="506" t="s">
        <v>34</v>
      </c>
      <c r="GFB208" s="506" t="s">
        <v>34</v>
      </c>
      <c r="GFC208" s="506" t="s">
        <v>34</v>
      </c>
      <c r="GFD208" s="506" t="s">
        <v>34</v>
      </c>
      <c r="GFE208" s="506" t="s">
        <v>34</v>
      </c>
      <c r="GFF208" s="506" t="s">
        <v>34</v>
      </c>
      <c r="GFG208" s="506" t="s">
        <v>34</v>
      </c>
      <c r="GFH208" s="506" t="s">
        <v>34</v>
      </c>
      <c r="GFI208" s="506" t="s">
        <v>34</v>
      </c>
      <c r="GFJ208" s="506" t="s">
        <v>34</v>
      </c>
      <c r="GFK208" s="506" t="s">
        <v>34</v>
      </c>
      <c r="GFL208" s="506" t="s">
        <v>34</v>
      </c>
      <c r="GFM208" s="506" t="s">
        <v>34</v>
      </c>
      <c r="GFN208" s="506" t="s">
        <v>34</v>
      </c>
      <c r="GFO208" s="506" t="s">
        <v>34</v>
      </c>
      <c r="GFP208" s="506" t="s">
        <v>34</v>
      </c>
      <c r="GFQ208" s="506" t="s">
        <v>34</v>
      </c>
      <c r="GFR208" s="506" t="s">
        <v>34</v>
      </c>
      <c r="GFS208" s="506" t="s">
        <v>34</v>
      </c>
      <c r="GFT208" s="506" t="s">
        <v>34</v>
      </c>
      <c r="GFU208" s="506" t="s">
        <v>34</v>
      </c>
      <c r="GFV208" s="506" t="s">
        <v>34</v>
      </c>
      <c r="GFW208" s="506" t="s">
        <v>34</v>
      </c>
      <c r="GFX208" s="506" t="s">
        <v>34</v>
      </c>
      <c r="GFY208" s="506" t="s">
        <v>34</v>
      </c>
      <c r="GFZ208" s="506" t="s">
        <v>34</v>
      </c>
      <c r="GGA208" s="506" t="s">
        <v>34</v>
      </c>
      <c r="GGB208" s="506" t="s">
        <v>34</v>
      </c>
      <c r="GGC208" s="506" t="s">
        <v>34</v>
      </c>
      <c r="GGD208" s="506" t="s">
        <v>34</v>
      </c>
      <c r="GGE208" s="506" t="s">
        <v>34</v>
      </c>
      <c r="GGF208" s="506" t="s">
        <v>34</v>
      </c>
      <c r="GGG208" s="506" t="s">
        <v>34</v>
      </c>
      <c r="GGH208" s="506" t="s">
        <v>34</v>
      </c>
      <c r="GGI208" s="506" t="s">
        <v>34</v>
      </c>
      <c r="GGJ208" s="506" t="s">
        <v>34</v>
      </c>
      <c r="GGK208" s="506" t="s">
        <v>34</v>
      </c>
      <c r="GGL208" s="506" t="s">
        <v>34</v>
      </c>
      <c r="GGM208" s="506" t="s">
        <v>34</v>
      </c>
      <c r="GGN208" s="506" t="s">
        <v>34</v>
      </c>
      <c r="GGO208" s="506" t="s">
        <v>34</v>
      </c>
      <c r="GGP208" s="506" t="s">
        <v>34</v>
      </c>
      <c r="GGQ208" s="506" t="s">
        <v>34</v>
      </c>
      <c r="GGR208" s="506" t="s">
        <v>34</v>
      </c>
      <c r="GGS208" s="506" t="s">
        <v>34</v>
      </c>
      <c r="GGT208" s="506" t="s">
        <v>34</v>
      </c>
      <c r="GGU208" s="506" t="s">
        <v>34</v>
      </c>
      <c r="GGV208" s="506" t="s">
        <v>34</v>
      </c>
      <c r="GGW208" s="506" t="s">
        <v>34</v>
      </c>
      <c r="GGX208" s="506" t="s">
        <v>34</v>
      </c>
      <c r="GGY208" s="506" t="s">
        <v>34</v>
      </c>
      <c r="GGZ208" s="506" t="s">
        <v>34</v>
      </c>
      <c r="GHA208" s="506" t="s">
        <v>34</v>
      </c>
      <c r="GHB208" s="506" t="s">
        <v>34</v>
      </c>
      <c r="GHC208" s="506" t="s">
        <v>34</v>
      </c>
      <c r="GHD208" s="506" t="s">
        <v>34</v>
      </c>
      <c r="GHE208" s="506" t="s">
        <v>34</v>
      </c>
      <c r="GHF208" s="506" t="s">
        <v>34</v>
      </c>
      <c r="GHG208" s="506" t="s">
        <v>34</v>
      </c>
      <c r="GHH208" s="506" t="s">
        <v>34</v>
      </c>
      <c r="GHI208" s="506" t="s">
        <v>34</v>
      </c>
      <c r="GHJ208" s="506" t="s">
        <v>34</v>
      </c>
      <c r="GHK208" s="506" t="s">
        <v>34</v>
      </c>
      <c r="GHL208" s="506" t="s">
        <v>34</v>
      </c>
      <c r="GHM208" s="506" t="s">
        <v>34</v>
      </c>
      <c r="GHN208" s="506" t="s">
        <v>34</v>
      </c>
      <c r="GHO208" s="506" t="s">
        <v>34</v>
      </c>
      <c r="GHP208" s="506" t="s">
        <v>34</v>
      </c>
      <c r="GHQ208" s="506" t="s">
        <v>34</v>
      </c>
      <c r="GHR208" s="506" t="s">
        <v>34</v>
      </c>
      <c r="GHS208" s="506" t="s">
        <v>34</v>
      </c>
      <c r="GHT208" s="506" t="s">
        <v>34</v>
      </c>
      <c r="GHU208" s="506" t="s">
        <v>34</v>
      </c>
      <c r="GHV208" s="506" t="s">
        <v>34</v>
      </c>
      <c r="GHW208" s="506" t="s">
        <v>34</v>
      </c>
      <c r="GHX208" s="506" t="s">
        <v>34</v>
      </c>
      <c r="GHY208" s="506" t="s">
        <v>34</v>
      </c>
      <c r="GHZ208" s="506" t="s">
        <v>34</v>
      </c>
      <c r="GIA208" s="506" t="s">
        <v>34</v>
      </c>
      <c r="GIB208" s="506" t="s">
        <v>34</v>
      </c>
      <c r="GIC208" s="506" t="s">
        <v>34</v>
      </c>
      <c r="GID208" s="506" t="s">
        <v>34</v>
      </c>
      <c r="GIE208" s="506" t="s">
        <v>34</v>
      </c>
      <c r="GIF208" s="506" t="s">
        <v>34</v>
      </c>
      <c r="GIG208" s="506" t="s">
        <v>34</v>
      </c>
      <c r="GIH208" s="506" t="s">
        <v>34</v>
      </c>
      <c r="GII208" s="506" t="s">
        <v>34</v>
      </c>
      <c r="GIJ208" s="506" t="s">
        <v>34</v>
      </c>
      <c r="GIK208" s="506" t="s">
        <v>34</v>
      </c>
      <c r="GIL208" s="506" t="s">
        <v>34</v>
      </c>
      <c r="GIM208" s="506" t="s">
        <v>34</v>
      </c>
      <c r="GIN208" s="506" t="s">
        <v>34</v>
      </c>
      <c r="GIO208" s="506" t="s">
        <v>34</v>
      </c>
      <c r="GIP208" s="506" t="s">
        <v>34</v>
      </c>
      <c r="GIQ208" s="506" t="s">
        <v>34</v>
      </c>
      <c r="GIR208" s="506" t="s">
        <v>34</v>
      </c>
      <c r="GIS208" s="506" t="s">
        <v>34</v>
      </c>
      <c r="GIT208" s="506" t="s">
        <v>34</v>
      </c>
      <c r="GIU208" s="506" t="s">
        <v>34</v>
      </c>
      <c r="GIV208" s="506" t="s">
        <v>34</v>
      </c>
      <c r="GIW208" s="506" t="s">
        <v>34</v>
      </c>
      <c r="GIX208" s="506" t="s">
        <v>34</v>
      </c>
      <c r="GIY208" s="506" t="s">
        <v>34</v>
      </c>
      <c r="GIZ208" s="506" t="s">
        <v>34</v>
      </c>
      <c r="GJA208" s="506" t="s">
        <v>34</v>
      </c>
      <c r="GJB208" s="506" t="s">
        <v>34</v>
      </c>
      <c r="GJC208" s="506" t="s">
        <v>34</v>
      </c>
      <c r="GJD208" s="506" t="s">
        <v>34</v>
      </c>
      <c r="GJE208" s="506" t="s">
        <v>34</v>
      </c>
      <c r="GJF208" s="506" t="s">
        <v>34</v>
      </c>
      <c r="GJG208" s="506" t="s">
        <v>34</v>
      </c>
      <c r="GJH208" s="506" t="s">
        <v>34</v>
      </c>
      <c r="GJI208" s="506" t="s">
        <v>34</v>
      </c>
      <c r="GJJ208" s="506" t="s">
        <v>34</v>
      </c>
      <c r="GJK208" s="506" t="s">
        <v>34</v>
      </c>
      <c r="GJL208" s="506" t="s">
        <v>34</v>
      </c>
      <c r="GJM208" s="506" t="s">
        <v>34</v>
      </c>
      <c r="GJN208" s="506" t="s">
        <v>34</v>
      </c>
      <c r="GJO208" s="506" t="s">
        <v>34</v>
      </c>
      <c r="GJP208" s="506" t="s">
        <v>34</v>
      </c>
      <c r="GJQ208" s="506" t="s">
        <v>34</v>
      </c>
      <c r="GJR208" s="506" t="s">
        <v>34</v>
      </c>
      <c r="GJS208" s="506" t="s">
        <v>34</v>
      </c>
      <c r="GJT208" s="506" t="s">
        <v>34</v>
      </c>
      <c r="GJU208" s="506" t="s">
        <v>34</v>
      </c>
      <c r="GJV208" s="506" t="s">
        <v>34</v>
      </c>
      <c r="GJW208" s="506" t="s">
        <v>34</v>
      </c>
      <c r="GJX208" s="506" t="s">
        <v>34</v>
      </c>
      <c r="GJY208" s="506" t="s">
        <v>34</v>
      </c>
      <c r="GJZ208" s="506" t="s">
        <v>34</v>
      </c>
      <c r="GKA208" s="506" t="s">
        <v>34</v>
      </c>
      <c r="GKB208" s="506" t="s">
        <v>34</v>
      </c>
      <c r="GKC208" s="506" t="s">
        <v>34</v>
      </c>
      <c r="GKD208" s="506" t="s">
        <v>34</v>
      </c>
      <c r="GKE208" s="506" t="s">
        <v>34</v>
      </c>
      <c r="GKF208" s="506" t="s">
        <v>34</v>
      </c>
      <c r="GKG208" s="506" t="s">
        <v>34</v>
      </c>
      <c r="GKH208" s="506" t="s">
        <v>34</v>
      </c>
      <c r="GKI208" s="506" t="s">
        <v>34</v>
      </c>
      <c r="GKJ208" s="506" t="s">
        <v>34</v>
      </c>
      <c r="GKK208" s="506" t="s">
        <v>34</v>
      </c>
      <c r="GKL208" s="506" t="s">
        <v>34</v>
      </c>
      <c r="GKM208" s="506" t="s">
        <v>34</v>
      </c>
      <c r="GKN208" s="506" t="s">
        <v>34</v>
      </c>
      <c r="GKO208" s="506" t="s">
        <v>34</v>
      </c>
      <c r="GKP208" s="506" t="s">
        <v>34</v>
      </c>
      <c r="GKQ208" s="506" t="s">
        <v>34</v>
      </c>
      <c r="GKR208" s="506" t="s">
        <v>34</v>
      </c>
      <c r="GKS208" s="506" t="s">
        <v>34</v>
      </c>
      <c r="GKT208" s="506" t="s">
        <v>34</v>
      </c>
      <c r="GKU208" s="506" t="s">
        <v>34</v>
      </c>
      <c r="GKV208" s="506" t="s">
        <v>34</v>
      </c>
      <c r="GKW208" s="506" t="s">
        <v>34</v>
      </c>
      <c r="GKX208" s="506" t="s">
        <v>34</v>
      </c>
      <c r="GKY208" s="506" t="s">
        <v>34</v>
      </c>
      <c r="GKZ208" s="506" t="s">
        <v>34</v>
      </c>
      <c r="GLA208" s="506" t="s">
        <v>34</v>
      </c>
      <c r="GLB208" s="506" t="s">
        <v>34</v>
      </c>
      <c r="GLC208" s="506" t="s">
        <v>34</v>
      </c>
      <c r="GLD208" s="506" t="s">
        <v>34</v>
      </c>
      <c r="GLE208" s="506" t="s">
        <v>34</v>
      </c>
      <c r="GLF208" s="506" t="s">
        <v>34</v>
      </c>
      <c r="GLG208" s="506" t="s">
        <v>34</v>
      </c>
      <c r="GLH208" s="506" t="s">
        <v>34</v>
      </c>
      <c r="GLI208" s="506" t="s">
        <v>34</v>
      </c>
      <c r="GLJ208" s="506" t="s">
        <v>34</v>
      </c>
      <c r="GLK208" s="506" t="s">
        <v>34</v>
      </c>
      <c r="GLL208" s="506" t="s">
        <v>34</v>
      </c>
      <c r="GLM208" s="506" t="s">
        <v>34</v>
      </c>
      <c r="GLN208" s="506" t="s">
        <v>34</v>
      </c>
      <c r="GLO208" s="506" t="s">
        <v>34</v>
      </c>
      <c r="GLP208" s="506" t="s">
        <v>34</v>
      </c>
      <c r="GLQ208" s="506" t="s">
        <v>34</v>
      </c>
      <c r="GLR208" s="506" t="s">
        <v>34</v>
      </c>
      <c r="GLS208" s="506" t="s">
        <v>34</v>
      </c>
      <c r="GLT208" s="506" t="s">
        <v>34</v>
      </c>
      <c r="GLU208" s="506" t="s">
        <v>34</v>
      </c>
      <c r="GLV208" s="506" t="s">
        <v>34</v>
      </c>
      <c r="GLW208" s="506" t="s">
        <v>34</v>
      </c>
      <c r="GLX208" s="506" t="s">
        <v>34</v>
      </c>
      <c r="GLY208" s="506" t="s">
        <v>34</v>
      </c>
      <c r="GLZ208" s="506" t="s">
        <v>34</v>
      </c>
      <c r="GMA208" s="506" t="s">
        <v>34</v>
      </c>
      <c r="GMB208" s="506" t="s">
        <v>34</v>
      </c>
      <c r="GMC208" s="506" t="s">
        <v>34</v>
      </c>
      <c r="GMD208" s="506" t="s">
        <v>34</v>
      </c>
      <c r="GME208" s="506" t="s">
        <v>34</v>
      </c>
      <c r="GMF208" s="506" t="s">
        <v>34</v>
      </c>
      <c r="GMG208" s="506" t="s">
        <v>34</v>
      </c>
      <c r="GMH208" s="506" t="s">
        <v>34</v>
      </c>
      <c r="GMI208" s="506" t="s">
        <v>34</v>
      </c>
      <c r="GMJ208" s="506" t="s">
        <v>34</v>
      </c>
      <c r="GMK208" s="506" t="s">
        <v>34</v>
      </c>
      <c r="GML208" s="506" t="s">
        <v>34</v>
      </c>
      <c r="GMM208" s="506" t="s">
        <v>34</v>
      </c>
      <c r="GMN208" s="506" t="s">
        <v>34</v>
      </c>
      <c r="GMO208" s="506" t="s">
        <v>34</v>
      </c>
      <c r="GMP208" s="506" t="s">
        <v>34</v>
      </c>
      <c r="GMQ208" s="506" t="s">
        <v>34</v>
      </c>
      <c r="GMR208" s="506" t="s">
        <v>34</v>
      </c>
      <c r="GMS208" s="506" t="s">
        <v>34</v>
      </c>
      <c r="GMT208" s="506" t="s">
        <v>34</v>
      </c>
      <c r="GMU208" s="506" t="s">
        <v>34</v>
      </c>
      <c r="GMV208" s="506" t="s">
        <v>34</v>
      </c>
      <c r="GMW208" s="506" t="s">
        <v>34</v>
      </c>
      <c r="GMX208" s="506" t="s">
        <v>34</v>
      </c>
      <c r="GMY208" s="506" t="s">
        <v>34</v>
      </c>
      <c r="GMZ208" s="506" t="s">
        <v>34</v>
      </c>
      <c r="GNA208" s="506" t="s">
        <v>34</v>
      </c>
      <c r="GNB208" s="506" t="s">
        <v>34</v>
      </c>
      <c r="GNC208" s="506" t="s">
        <v>34</v>
      </c>
      <c r="GND208" s="506" t="s">
        <v>34</v>
      </c>
      <c r="GNE208" s="506" t="s">
        <v>34</v>
      </c>
      <c r="GNF208" s="506" t="s">
        <v>34</v>
      </c>
      <c r="GNG208" s="506" t="s">
        <v>34</v>
      </c>
      <c r="GNH208" s="506" t="s">
        <v>34</v>
      </c>
      <c r="GNI208" s="506" t="s">
        <v>34</v>
      </c>
      <c r="GNJ208" s="506" t="s">
        <v>34</v>
      </c>
      <c r="GNK208" s="506" t="s">
        <v>34</v>
      </c>
      <c r="GNL208" s="506" t="s">
        <v>34</v>
      </c>
      <c r="GNM208" s="506" t="s">
        <v>34</v>
      </c>
      <c r="GNN208" s="506" t="s">
        <v>34</v>
      </c>
      <c r="GNO208" s="506" t="s">
        <v>34</v>
      </c>
      <c r="GNP208" s="506" t="s">
        <v>34</v>
      </c>
      <c r="GNQ208" s="506" t="s">
        <v>34</v>
      </c>
      <c r="GNR208" s="506" t="s">
        <v>34</v>
      </c>
      <c r="GNS208" s="506" t="s">
        <v>34</v>
      </c>
      <c r="GNT208" s="506" t="s">
        <v>34</v>
      </c>
      <c r="GNU208" s="506" t="s">
        <v>34</v>
      </c>
      <c r="GNV208" s="506" t="s">
        <v>34</v>
      </c>
      <c r="GNW208" s="506" t="s">
        <v>34</v>
      </c>
      <c r="GNX208" s="506" t="s">
        <v>34</v>
      </c>
      <c r="GNY208" s="506" t="s">
        <v>34</v>
      </c>
      <c r="GNZ208" s="506" t="s">
        <v>34</v>
      </c>
      <c r="GOA208" s="506" t="s">
        <v>34</v>
      </c>
      <c r="GOB208" s="506" t="s">
        <v>34</v>
      </c>
      <c r="GOC208" s="506" t="s">
        <v>34</v>
      </c>
      <c r="GOD208" s="506" t="s">
        <v>34</v>
      </c>
      <c r="GOE208" s="506" t="s">
        <v>34</v>
      </c>
      <c r="GOF208" s="506" t="s">
        <v>34</v>
      </c>
      <c r="GOG208" s="506" t="s">
        <v>34</v>
      </c>
      <c r="GOH208" s="506" t="s">
        <v>34</v>
      </c>
      <c r="GOI208" s="506" t="s">
        <v>34</v>
      </c>
      <c r="GOJ208" s="506" t="s">
        <v>34</v>
      </c>
      <c r="GOK208" s="506" t="s">
        <v>34</v>
      </c>
      <c r="GOL208" s="506" t="s">
        <v>34</v>
      </c>
      <c r="GOM208" s="506" t="s">
        <v>34</v>
      </c>
      <c r="GON208" s="506" t="s">
        <v>34</v>
      </c>
      <c r="GOO208" s="506" t="s">
        <v>34</v>
      </c>
      <c r="GOP208" s="506" t="s">
        <v>34</v>
      </c>
      <c r="GOQ208" s="506" t="s">
        <v>34</v>
      </c>
      <c r="GOR208" s="506" t="s">
        <v>34</v>
      </c>
      <c r="GOS208" s="506" t="s">
        <v>34</v>
      </c>
      <c r="GOT208" s="506" t="s">
        <v>34</v>
      </c>
      <c r="GOU208" s="506" t="s">
        <v>34</v>
      </c>
      <c r="GOV208" s="506" t="s">
        <v>34</v>
      </c>
      <c r="GOW208" s="506" t="s">
        <v>34</v>
      </c>
      <c r="GOX208" s="506" t="s">
        <v>34</v>
      </c>
      <c r="GOY208" s="506" t="s">
        <v>34</v>
      </c>
      <c r="GOZ208" s="506" t="s">
        <v>34</v>
      </c>
      <c r="GPA208" s="506" t="s">
        <v>34</v>
      </c>
      <c r="GPB208" s="506" t="s">
        <v>34</v>
      </c>
      <c r="GPC208" s="506" t="s">
        <v>34</v>
      </c>
      <c r="GPD208" s="506" t="s">
        <v>34</v>
      </c>
      <c r="GPE208" s="506" t="s">
        <v>34</v>
      </c>
      <c r="GPF208" s="506" t="s">
        <v>34</v>
      </c>
      <c r="GPG208" s="506" t="s">
        <v>34</v>
      </c>
      <c r="GPH208" s="506" t="s">
        <v>34</v>
      </c>
      <c r="GPI208" s="506" t="s">
        <v>34</v>
      </c>
      <c r="GPJ208" s="506" t="s">
        <v>34</v>
      </c>
      <c r="GPK208" s="506" t="s">
        <v>34</v>
      </c>
      <c r="GPL208" s="506" t="s">
        <v>34</v>
      </c>
      <c r="GPM208" s="506" t="s">
        <v>34</v>
      </c>
      <c r="GPN208" s="506" t="s">
        <v>34</v>
      </c>
      <c r="GPO208" s="506" t="s">
        <v>34</v>
      </c>
      <c r="GPP208" s="506" t="s">
        <v>34</v>
      </c>
      <c r="GPQ208" s="506" t="s">
        <v>34</v>
      </c>
      <c r="GPR208" s="506" t="s">
        <v>34</v>
      </c>
      <c r="GPS208" s="506" t="s">
        <v>34</v>
      </c>
      <c r="GPT208" s="506" t="s">
        <v>34</v>
      </c>
      <c r="GPU208" s="506" t="s">
        <v>34</v>
      </c>
      <c r="GPV208" s="506" t="s">
        <v>34</v>
      </c>
      <c r="GPW208" s="506" t="s">
        <v>34</v>
      </c>
      <c r="GPX208" s="506" t="s">
        <v>34</v>
      </c>
      <c r="GPY208" s="506" t="s">
        <v>34</v>
      </c>
      <c r="GPZ208" s="506" t="s">
        <v>34</v>
      </c>
      <c r="GQA208" s="506" t="s">
        <v>34</v>
      </c>
      <c r="GQB208" s="506" t="s">
        <v>34</v>
      </c>
      <c r="GQC208" s="506" t="s">
        <v>34</v>
      </c>
      <c r="GQD208" s="506" t="s">
        <v>34</v>
      </c>
      <c r="GQE208" s="506" t="s">
        <v>34</v>
      </c>
      <c r="GQF208" s="506" t="s">
        <v>34</v>
      </c>
      <c r="GQG208" s="506" t="s">
        <v>34</v>
      </c>
      <c r="GQH208" s="506" t="s">
        <v>34</v>
      </c>
      <c r="GQI208" s="506" t="s">
        <v>34</v>
      </c>
      <c r="GQJ208" s="506" t="s">
        <v>34</v>
      </c>
      <c r="GQK208" s="506" t="s">
        <v>34</v>
      </c>
      <c r="GQL208" s="506" t="s">
        <v>34</v>
      </c>
      <c r="GQM208" s="506" t="s">
        <v>34</v>
      </c>
      <c r="GQN208" s="506" t="s">
        <v>34</v>
      </c>
      <c r="GQO208" s="506" t="s">
        <v>34</v>
      </c>
      <c r="GQP208" s="506" t="s">
        <v>34</v>
      </c>
      <c r="GQQ208" s="506" t="s">
        <v>34</v>
      </c>
      <c r="GQR208" s="506" t="s">
        <v>34</v>
      </c>
      <c r="GQS208" s="506" t="s">
        <v>34</v>
      </c>
      <c r="GQT208" s="506" t="s">
        <v>34</v>
      </c>
      <c r="GQU208" s="506" t="s">
        <v>34</v>
      </c>
      <c r="GQV208" s="506" t="s">
        <v>34</v>
      </c>
      <c r="GQW208" s="506" t="s">
        <v>34</v>
      </c>
      <c r="GQX208" s="506" t="s">
        <v>34</v>
      </c>
      <c r="GQY208" s="506" t="s">
        <v>34</v>
      </c>
      <c r="GQZ208" s="506" t="s">
        <v>34</v>
      </c>
      <c r="GRA208" s="506" t="s">
        <v>34</v>
      </c>
      <c r="GRB208" s="506" t="s">
        <v>34</v>
      </c>
      <c r="GRC208" s="506" t="s">
        <v>34</v>
      </c>
      <c r="GRD208" s="506" t="s">
        <v>34</v>
      </c>
      <c r="GRE208" s="506" t="s">
        <v>34</v>
      </c>
      <c r="GRF208" s="506" t="s">
        <v>34</v>
      </c>
      <c r="GRG208" s="506" t="s">
        <v>34</v>
      </c>
      <c r="GRH208" s="506" t="s">
        <v>34</v>
      </c>
      <c r="GRI208" s="506" t="s">
        <v>34</v>
      </c>
      <c r="GRJ208" s="506" t="s">
        <v>34</v>
      </c>
      <c r="GRK208" s="506" t="s">
        <v>34</v>
      </c>
      <c r="GRL208" s="506" t="s">
        <v>34</v>
      </c>
      <c r="GRM208" s="506" t="s">
        <v>34</v>
      </c>
      <c r="GRN208" s="506" t="s">
        <v>34</v>
      </c>
      <c r="GRO208" s="506" t="s">
        <v>34</v>
      </c>
      <c r="GRP208" s="506" t="s">
        <v>34</v>
      </c>
      <c r="GRQ208" s="506" t="s">
        <v>34</v>
      </c>
      <c r="GRR208" s="506" t="s">
        <v>34</v>
      </c>
      <c r="GRS208" s="506" t="s">
        <v>34</v>
      </c>
      <c r="GRT208" s="506" t="s">
        <v>34</v>
      </c>
      <c r="GRU208" s="506" t="s">
        <v>34</v>
      </c>
      <c r="GRV208" s="506" t="s">
        <v>34</v>
      </c>
      <c r="GRW208" s="506" t="s">
        <v>34</v>
      </c>
      <c r="GRX208" s="506" t="s">
        <v>34</v>
      </c>
      <c r="GRY208" s="506" t="s">
        <v>34</v>
      </c>
      <c r="GRZ208" s="506" t="s">
        <v>34</v>
      </c>
      <c r="GSA208" s="506" t="s">
        <v>34</v>
      </c>
      <c r="GSB208" s="506" t="s">
        <v>34</v>
      </c>
      <c r="GSC208" s="506" t="s">
        <v>34</v>
      </c>
      <c r="GSD208" s="506" t="s">
        <v>34</v>
      </c>
      <c r="GSE208" s="506" t="s">
        <v>34</v>
      </c>
      <c r="GSF208" s="506" t="s">
        <v>34</v>
      </c>
      <c r="GSG208" s="506" t="s">
        <v>34</v>
      </c>
      <c r="GSH208" s="506" t="s">
        <v>34</v>
      </c>
      <c r="GSI208" s="506" t="s">
        <v>34</v>
      </c>
      <c r="GSJ208" s="506" t="s">
        <v>34</v>
      </c>
      <c r="GSK208" s="506" t="s">
        <v>34</v>
      </c>
      <c r="GSL208" s="506" t="s">
        <v>34</v>
      </c>
      <c r="GSM208" s="506" t="s">
        <v>34</v>
      </c>
      <c r="GSN208" s="506" t="s">
        <v>34</v>
      </c>
      <c r="GSO208" s="506" t="s">
        <v>34</v>
      </c>
      <c r="GSP208" s="506" t="s">
        <v>34</v>
      </c>
      <c r="GSQ208" s="506" t="s">
        <v>34</v>
      </c>
      <c r="GSR208" s="506" t="s">
        <v>34</v>
      </c>
      <c r="GSS208" s="506" t="s">
        <v>34</v>
      </c>
      <c r="GST208" s="506" t="s">
        <v>34</v>
      </c>
      <c r="GSU208" s="506" t="s">
        <v>34</v>
      </c>
      <c r="GSV208" s="506" t="s">
        <v>34</v>
      </c>
      <c r="GSW208" s="506" t="s">
        <v>34</v>
      </c>
      <c r="GSX208" s="506" t="s">
        <v>34</v>
      </c>
      <c r="GSY208" s="506" t="s">
        <v>34</v>
      </c>
      <c r="GSZ208" s="506" t="s">
        <v>34</v>
      </c>
      <c r="GTA208" s="506" t="s">
        <v>34</v>
      </c>
      <c r="GTB208" s="506" t="s">
        <v>34</v>
      </c>
      <c r="GTC208" s="506" t="s">
        <v>34</v>
      </c>
      <c r="GTD208" s="506" t="s">
        <v>34</v>
      </c>
      <c r="GTE208" s="506" t="s">
        <v>34</v>
      </c>
      <c r="GTF208" s="506" t="s">
        <v>34</v>
      </c>
      <c r="GTG208" s="506" t="s">
        <v>34</v>
      </c>
      <c r="GTH208" s="506" t="s">
        <v>34</v>
      </c>
      <c r="GTI208" s="506" t="s">
        <v>34</v>
      </c>
      <c r="GTJ208" s="506" t="s">
        <v>34</v>
      </c>
      <c r="GTK208" s="506" t="s">
        <v>34</v>
      </c>
      <c r="GTL208" s="506" t="s">
        <v>34</v>
      </c>
      <c r="GTM208" s="506" t="s">
        <v>34</v>
      </c>
      <c r="GTN208" s="506" t="s">
        <v>34</v>
      </c>
      <c r="GTO208" s="506" t="s">
        <v>34</v>
      </c>
      <c r="GTP208" s="506" t="s">
        <v>34</v>
      </c>
      <c r="GTQ208" s="506" t="s">
        <v>34</v>
      </c>
      <c r="GTR208" s="506" t="s">
        <v>34</v>
      </c>
      <c r="GTS208" s="506" t="s">
        <v>34</v>
      </c>
      <c r="GTT208" s="506" t="s">
        <v>34</v>
      </c>
      <c r="GTU208" s="506" t="s">
        <v>34</v>
      </c>
      <c r="GTV208" s="506" t="s">
        <v>34</v>
      </c>
      <c r="GTW208" s="506" t="s">
        <v>34</v>
      </c>
      <c r="GTX208" s="506" t="s">
        <v>34</v>
      </c>
      <c r="GTY208" s="506" t="s">
        <v>34</v>
      </c>
      <c r="GTZ208" s="506" t="s">
        <v>34</v>
      </c>
      <c r="GUA208" s="506" t="s">
        <v>34</v>
      </c>
      <c r="GUB208" s="506" t="s">
        <v>34</v>
      </c>
      <c r="GUC208" s="506" t="s">
        <v>34</v>
      </c>
      <c r="GUD208" s="506" t="s">
        <v>34</v>
      </c>
      <c r="GUE208" s="506" t="s">
        <v>34</v>
      </c>
      <c r="GUF208" s="506" t="s">
        <v>34</v>
      </c>
      <c r="GUG208" s="506" t="s">
        <v>34</v>
      </c>
      <c r="GUH208" s="506" t="s">
        <v>34</v>
      </c>
      <c r="GUI208" s="506" t="s">
        <v>34</v>
      </c>
      <c r="GUJ208" s="506" t="s">
        <v>34</v>
      </c>
      <c r="GUK208" s="506" t="s">
        <v>34</v>
      </c>
      <c r="GUL208" s="506" t="s">
        <v>34</v>
      </c>
      <c r="GUM208" s="506" t="s">
        <v>34</v>
      </c>
      <c r="GUN208" s="506" t="s">
        <v>34</v>
      </c>
      <c r="GUO208" s="506" t="s">
        <v>34</v>
      </c>
      <c r="GUP208" s="506" t="s">
        <v>34</v>
      </c>
      <c r="GUQ208" s="506" t="s">
        <v>34</v>
      </c>
      <c r="GUR208" s="506" t="s">
        <v>34</v>
      </c>
      <c r="GUS208" s="506" t="s">
        <v>34</v>
      </c>
      <c r="GUT208" s="506" t="s">
        <v>34</v>
      </c>
      <c r="GUU208" s="506" t="s">
        <v>34</v>
      </c>
      <c r="GUV208" s="506" t="s">
        <v>34</v>
      </c>
      <c r="GUW208" s="506" t="s">
        <v>34</v>
      </c>
      <c r="GUX208" s="506" t="s">
        <v>34</v>
      </c>
      <c r="GUY208" s="506" t="s">
        <v>34</v>
      </c>
      <c r="GUZ208" s="506" t="s">
        <v>34</v>
      </c>
      <c r="GVA208" s="506" t="s">
        <v>34</v>
      </c>
      <c r="GVB208" s="506" t="s">
        <v>34</v>
      </c>
      <c r="GVC208" s="506" t="s">
        <v>34</v>
      </c>
      <c r="GVD208" s="506" t="s">
        <v>34</v>
      </c>
      <c r="GVE208" s="506" t="s">
        <v>34</v>
      </c>
      <c r="GVF208" s="506" t="s">
        <v>34</v>
      </c>
      <c r="GVG208" s="506" t="s">
        <v>34</v>
      </c>
      <c r="GVH208" s="506" t="s">
        <v>34</v>
      </c>
      <c r="GVI208" s="506" t="s">
        <v>34</v>
      </c>
      <c r="GVJ208" s="506" t="s">
        <v>34</v>
      </c>
      <c r="GVK208" s="506" t="s">
        <v>34</v>
      </c>
      <c r="GVL208" s="506" t="s">
        <v>34</v>
      </c>
      <c r="GVM208" s="506" t="s">
        <v>34</v>
      </c>
      <c r="GVN208" s="506" t="s">
        <v>34</v>
      </c>
      <c r="GVO208" s="506" t="s">
        <v>34</v>
      </c>
      <c r="GVP208" s="506" t="s">
        <v>34</v>
      </c>
      <c r="GVQ208" s="506" t="s">
        <v>34</v>
      </c>
      <c r="GVR208" s="506" t="s">
        <v>34</v>
      </c>
      <c r="GVS208" s="506" t="s">
        <v>34</v>
      </c>
      <c r="GVT208" s="506" t="s">
        <v>34</v>
      </c>
      <c r="GVU208" s="506" t="s">
        <v>34</v>
      </c>
      <c r="GVV208" s="506" t="s">
        <v>34</v>
      </c>
      <c r="GVW208" s="506" t="s">
        <v>34</v>
      </c>
      <c r="GVX208" s="506" t="s">
        <v>34</v>
      </c>
      <c r="GVY208" s="506" t="s">
        <v>34</v>
      </c>
      <c r="GVZ208" s="506" t="s">
        <v>34</v>
      </c>
      <c r="GWA208" s="506" t="s">
        <v>34</v>
      </c>
      <c r="GWB208" s="506" t="s">
        <v>34</v>
      </c>
      <c r="GWC208" s="506" t="s">
        <v>34</v>
      </c>
      <c r="GWD208" s="506" t="s">
        <v>34</v>
      </c>
      <c r="GWE208" s="506" t="s">
        <v>34</v>
      </c>
      <c r="GWF208" s="506" t="s">
        <v>34</v>
      </c>
      <c r="GWG208" s="506" t="s">
        <v>34</v>
      </c>
      <c r="GWH208" s="506" t="s">
        <v>34</v>
      </c>
      <c r="GWI208" s="506" t="s">
        <v>34</v>
      </c>
      <c r="GWJ208" s="506" t="s">
        <v>34</v>
      </c>
      <c r="GWK208" s="506" t="s">
        <v>34</v>
      </c>
      <c r="GWL208" s="506" t="s">
        <v>34</v>
      </c>
      <c r="GWM208" s="506" t="s">
        <v>34</v>
      </c>
      <c r="GWN208" s="506" t="s">
        <v>34</v>
      </c>
      <c r="GWO208" s="506" t="s">
        <v>34</v>
      </c>
      <c r="GWP208" s="506" t="s">
        <v>34</v>
      </c>
      <c r="GWQ208" s="506" t="s">
        <v>34</v>
      </c>
      <c r="GWR208" s="506" t="s">
        <v>34</v>
      </c>
      <c r="GWS208" s="506" t="s">
        <v>34</v>
      </c>
      <c r="GWT208" s="506" t="s">
        <v>34</v>
      </c>
      <c r="GWU208" s="506" t="s">
        <v>34</v>
      </c>
      <c r="GWV208" s="506" t="s">
        <v>34</v>
      </c>
      <c r="GWW208" s="506" t="s">
        <v>34</v>
      </c>
      <c r="GWX208" s="506" t="s">
        <v>34</v>
      </c>
      <c r="GWY208" s="506" t="s">
        <v>34</v>
      </c>
      <c r="GWZ208" s="506" t="s">
        <v>34</v>
      </c>
      <c r="GXA208" s="506" t="s">
        <v>34</v>
      </c>
      <c r="GXB208" s="506" t="s">
        <v>34</v>
      </c>
      <c r="GXC208" s="506" t="s">
        <v>34</v>
      </c>
      <c r="GXD208" s="506" t="s">
        <v>34</v>
      </c>
      <c r="GXE208" s="506" t="s">
        <v>34</v>
      </c>
      <c r="GXF208" s="506" t="s">
        <v>34</v>
      </c>
      <c r="GXG208" s="506" t="s">
        <v>34</v>
      </c>
      <c r="GXH208" s="506" t="s">
        <v>34</v>
      </c>
      <c r="GXI208" s="506" t="s">
        <v>34</v>
      </c>
      <c r="GXJ208" s="506" t="s">
        <v>34</v>
      </c>
      <c r="GXK208" s="506" t="s">
        <v>34</v>
      </c>
      <c r="GXL208" s="506" t="s">
        <v>34</v>
      </c>
      <c r="GXM208" s="506" t="s">
        <v>34</v>
      </c>
      <c r="GXN208" s="506" t="s">
        <v>34</v>
      </c>
      <c r="GXO208" s="506" t="s">
        <v>34</v>
      </c>
      <c r="GXP208" s="506" t="s">
        <v>34</v>
      </c>
      <c r="GXQ208" s="506" t="s">
        <v>34</v>
      </c>
      <c r="GXR208" s="506" t="s">
        <v>34</v>
      </c>
      <c r="GXS208" s="506" t="s">
        <v>34</v>
      </c>
      <c r="GXT208" s="506" t="s">
        <v>34</v>
      </c>
      <c r="GXU208" s="506" t="s">
        <v>34</v>
      </c>
      <c r="GXV208" s="506" t="s">
        <v>34</v>
      </c>
      <c r="GXW208" s="506" t="s">
        <v>34</v>
      </c>
      <c r="GXX208" s="506" t="s">
        <v>34</v>
      </c>
      <c r="GXY208" s="506" t="s">
        <v>34</v>
      </c>
      <c r="GXZ208" s="506" t="s">
        <v>34</v>
      </c>
      <c r="GYA208" s="506" t="s">
        <v>34</v>
      </c>
      <c r="GYB208" s="506" t="s">
        <v>34</v>
      </c>
      <c r="GYC208" s="506" t="s">
        <v>34</v>
      </c>
      <c r="GYD208" s="506" t="s">
        <v>34</v>
      </c>
      <c r="GYE208" s="506" t="s">
        <v>34</v>
      </c>
      <c r="GYF208" s="506" t="s">
        <v>34</v>
      </c>
      <c r="GYG208" s="506" t="s">
        <v>34</v>
      </c>
      <c r="GYH208" s="506" t="s">
        <v>34</v>
      </c>
      <c r="GYI208" s="506" t="s">
        <v>34</v>
      </c>
      <c r="GYJ208" s="506" t="s">
        <v>34</v>
      </c>
      <c r="GYK208" s="506" t="s">
        <v>34</v>
      </c>
      <c r="GYL208" s="506" t="s">
        <v>34</v>
      </c>
      <c r="GYM208" s="506" t="s">
        <v>34</v>
      </c>
      <c r="GYN208" s="506" t="s">
        <v>34</v>
      </c>
      <c r="GYO208" s="506" t="s">
        <v>34</v>
      </c>
      <c r="GYP208" s="506" t="s">
        <v>34</v>
      </c>
      <c r="GYQ208" s="506" t="s">
        <v>34</v>
      </c>
      <c r="GYR208" s="506" t="s">
        <v>34</v>
      </c>
      <c r="GYS208" s="506" t="s">
        <v>34</v>
      </c>
      <c r="GYT208" s="506" t="s">
        <v>34</v>
      </c>
      <c r="GYU208" s="506" t="s">
        <v>34</v>
      </c>
      <c r="GYV208" s="506" t="s">
        <v>34</v>
      </c>
      <c r="GYW208" s="506" t="s">
        <v>34</v>
      </c>
      <c r="GYX208" s="506" t="s">
        <v>34</v>
      </c>
      <c r="GYY208" s="506" t="s">
        <v>34</v>
      </c>
      <c r="GYZ208" s="506" t="s">
        <v>34</v>
      </c>
      <c r="GZA208" s="506" t="s">
        <v>34</v>
      </c>
      <c r="GZB208" s="506" t="s">
        <v>34</v>
      </c>
      <c r="GZC208" s="506" t="s">
        <v>34</v>
      </c>
      <c r="GZD208" s="506" t="s">
        <v>34</v>
      </c>
      <c r="GZE208" s="506" t="s">
        <v>34</v>
      </c>
      <c r="GZF208" s="506" t="s">
        <v>34</v>
      </c>
      <c r="GZG208" s="506" t="s">
        <v>34</v>
      </c>
      <c r="GZH208" s="506" t="s">
        <v>34</v>
      </c>
      <c r="GZI208" s="506" t="s">
        <v>34</v>
      </c>
      <c r="GZJ208" s="506" t="s">
        <v>34</v>
      </c>
      <c r="GZK208" s="506" t="s">
        <v>34</v>
      </c>
      <c r="GZL208" s="506" t="s">
        <v>34</v>
      </c>
      <c r="GZM208" s="506" t="s">
        <v>34</v>
      </c>
      <c r="GZN208" s="506" t="s">
        <v>34</v>
      </c>
      <c r="GZO208" s="506" t="s">
        <v>34</v>
      </c>
      <c r="GZP208" s="506" t="s">
        <v>34</v>
      </c>
      <c r="GZQ208" s="506" t="s">
        <v>34</v>
      </c>
      <c r="GZR208" s="506" t="s">
        <v>34</v>
      </c>
      <c r="GZS208" s="506" t="s">
        <v>34</v>
      </c>
      <c r="GZT208" s="506" t="s">
        <v>34</v>
      </c>
      <c r="GZU208" s="506" t="s">
        <v>34</v>
      </c>
      <c r="GZV208" s="506" t="s">
        <v>34</v>
      </c>
      <c r="GZW208" s="506" t="s">
        <v>34</v>
      </c>
      <c r="GZX208" s="506" t="s">
        <v>34</v>
      </c>
      <c r="GZY208" s="506" t="s">
        <v>34</v>
      </c>
      <c r="GZZ208" s="506" t="s">
        <v>34</v>
      </c>
      <c r="HAA208" s="506" t="s">
        <v>34</v>
      </c>
      <c r="HAB208" s="506" t="s">
        <v>34</v>
      </c>
      <c r="HAC208" s="506" t="s">
        <v>34</v>
      </c>
      <c r="HAD208" s="506" t="s">
        <v>34</v>
      </c>
      <c r="HAE208" s="506" t="s">
        <v>34</v>
      </c>
      <c r="HAF208" s="506" t="s">
        <v>34</v>
      </c>
      <c r="HAG208" s="506" t="s">
        <v>34</v>
      </c>
      <c r="HAH208" s="506" t="s">
        <v>34</v>
      </c>
      <c r="HAI208" s="506" t="s">
        <v>34</v>
      </c>
      <c r="HAJ208" s="506" t="s">
        <v>34</v>
      </c>
      <c r="HAK208" s="506" t="s">
        <v>34</v>
      </c>
      <c r="HAL208" s="506" t="s">
        <v>34</v>
      </c>
      <c r="HAM208" s="506" t="s">
        <v>34</v>
      </c>
      <c r="HAN208" s="506" t="s">
        <v>34</v>
      </c>
      <c r="HAO208" s="506" t="s">
        <v>34</v>
      </c>
      <c r="HAP208" s="506" t="s">
        <v>34</v>
      </c>
      <c r="HAQ208" s="506" t="s">
        <v>34</v>
      </c>
      <c r="HAR208" s="506" t="s">
        <v>34</v>
      </c>
      <c r="HAS208" s="506" t="s">
        <v>34</v>
      </c>
      <c r="HAT208" s="506" t="s">
        <v>34</v>
      </c>
      <c r="HAU208" s="506" t="s">
        <v>34</v>
      </c>
      <c r="HAV208" s="506" t="s">
        <v>34</v>
      </c>
      <c r="HAW208" s="506" t="s">
        <v>34</v>
      </c>
      <c r="HAX208" s="506" t="s">
        <v>34</v>
      </c>
      <c r="HAY208" s="506" t="s">
        <v>34</v>
      </c>
      <c r="HAZ208" s="506" t="s">
        <v>34</v>
      </c>
      <c r="HBA208" s="506" t="s">
        <v>34</v>
      </c>
      <c r="HBB208" s="506" t="s">
        <v>34</v>
      </c>
      <c r="HBC208" s="506" t="s">
        <v>34</v>
      </c>
      <c r="HBD208" s="506" t="s">
        <v>34</v>
      </c>
      <c r="HBE208" s="506" t="s">
        <v>34</v>
      </c>
      <c r="HBF208" s="506" t="s">
        <v>34</v>
      </c>
      <c r="HBG208" s="506" t="s">
        <v>34</v>
      </c>
      <c r="HBH208" s="506" t="s">
        <v>34</v>
      </c>
      <c r="HBI208" s="506" t="s">
        <v>34</v>
      </c>
      <c r="HBJ208" s="506" t="s">
        <v>34</v>
      </c>
      <c r="HBK208" s="506" t="s">
        <v>34</v>
      </c>
      <c r="HBL208" s="506" t="s">
        <v>34</v>
      </c>
      <c r="HBM208" s="506" t="s">
        <v>34</v>
      </c>
      <c r="HBN208" s="506" t="s">
        <v>34</v>
      </c>
      <c r="HBO208" s="506" t="s">
        <v>34</v>
      </c>
      <c r="HBP208" s="506" t="s">
        <v>34</v>
      </c>
      <c r="HBQ208" s="506" t="s">
        <v>34</v>
      </c>
      <c r="HBR208" s="506" t="s">
        <v>34</v>
      </c>
      <c r="HBS208" s="506" t="s">
        <v>34</v>
      </c>
      <c r="HBT208" s="506" t="s">
        <v>34</v>
      </c>
      <c r="HBU208" s="506" t="s">
        <v>34</v>
      </c>
      <c r="HBV208" s="506" t="s">
        <v>34</v>
      </c>
      <c r="HBW208" s="506" t="s">
        <v>34</v>
      </c>
      <c r="HBX208" s="506" t="s">
        <v>34</v>
      </c>
      <c r="HBY208" s="506" t="s">
        <v>34</v>
      </c>
      <c r="HBZ208" s="506" t="s">
        <v>34</v>
      </c>
      <c r="HCA208" s="506" t="s">
        <v>34</v>
      </c>
      <c r="HCB208" s="506" t="s">
        <v>34</v>
      </c>
      <c r="HCC208" s="506" t="s">
        <v>34</v>
      </c>
      <c r="HCD208" s="506" t="s">
        <v>34</v>
      </c>
      <c r="HCE208" s="506" t="s">
        <v>34</v>
      </c>
      <c r="HCF208" s="506" t="s">
        <v>34</v>
      </c>
      <c r="HCG208" s="506" t="s">
        <v>34</v>
      </c>
      <c r="HCH208" s="506" t="s">
        <v>34</v>
      </c>
      <c r="HCI208" s="506" t="s">
        <v>34</v>
      </c>
      <c r="HCJ208" s="506" t="s">
        <v>34</v>
      </c>
      <c r="HCK208" s="506" t="s">
        <v>34</v>
      </c>
      <c r="HCL208" s="506" t="s">
        <v>34</v>
      </c>
      <c r="HCM208" s="506" t="s">
        <v>34</v>
      </c>
      <c r="HCN208" s="506" t="s">
        <v>34</v>
      </c>
      <c r="HCO208" s="506" t="s">
        <v>34</v>
      </c>
      <c r="HCP208" s="506" t="s">
        <v>34</v>
      </c>
      <c r="HCQ208" s="506" t="s">
        <v>34</v>
      </c>
      <c r="HCR208" s="506" t="s">
        <v>34</v>
      </c>
      <c r="HCS208" s="506" t="s">
        <v>34</v>
      </c>
      <c r="HCT208" s="506" t="s">
        <v>34</v>
      </c>
      <c r="HCU208" s="506" t="s">
        <v>34</v>
      </c>
      <c r="HCV208" s="506" t="s">
        <v>34</v>
      </c>
      <c r="HCW208" s="506" t="s">
        <v>34</v>
      </c>
      <c r="HCX208" s="506" t="s">
        <v>34</v>
      </c>
      <c r="HCY208" s="506" t="s">
        <v>34</v>
      </c>
      <c r="HCZ208" s="506" t="s">
        <v>34</v>
      </c>
      <c r="HDA208" s="506" t="s">
        <v>34</v>
      </c>
      <c r="HDB208" s="506" t="s">
        <v>34</v>
      </c>
      <c r="HDC208" s="506" t="s">
        <v>34</v>
      </c>
      <c r="HDD208" s="506" t="s">
        <v>34</v>
      </c>
      <c r="HDE208" s="506" t="s">
        <v>34</v>
      </c>
      <c r="HDF208" s="506" t="s">
        <v>34</v>
      </c>
      <c r="HDG208" s="506" t="s">
        <v>34</v>
      </c>
      <c r="HDH208" s="506" t="s">
        <v>34</v>
      </c>
      <c r="HDI208" s="506" t="s">
        <v>34</v>
      </c>
      <c r="HDJ208" s="506" t="s">
        <v>34</v>
      </c>
      <c r="HDK208" s="506" t="s">
        <v>34</v>
      </c>
      <c r="HDL208" s="506" t="s">
        <v>34</v>
      </c>
      <c r="HDM208" s="506" t="s">
        <v>34</v>
      </c>
      <c r="HDN208" s="506" t="s">
        <v>34</v>
      </c>
      <c r="HDO208" s="506" t="s">
        <v>34</v>
      </c>
      <c r="HDP208" s="506" t="s">
        <v>34</v>
      </c>
      <c r="HDQ208" s="506" t="s">
        <v>34</v>
      </c>
      <c r="HDR208" s="506" t="s">
        <v>34</v>
      </c>
      <c r="HDS208" s="506" t="s">
        <v>34</v>
      </c>
      <c r="HDT208" s="506" t="s">
        <v>34</v>
      </c>
      <c r="HDU208" s="506" t="s">
        <v>34</v>
      </c>
      <c r="HDV208" s="506" t="s">
        <v>34</v>
      </c>
      <c r="HDW208" s="506" t="s">
        <v>34</v>
      </c>
      <c r="HDX208" s="506" t="s">
        <v>34</v>
      </c>
      <c r="HDY208" s="506" t="s">
        <v>34</v>
      </c>
      <c r="HDZ208" s="506" t="s">
        <v>34</v>
      </c>
      <c r="HEA208" s="506" t="s">
        <v>34</v>
      </c>
      <c r="HEB208" s="506" t="s">
        <v>34</v>
      </c>
      <c r="HEC208" s="506" t="s">
        <v>34</v>
      </c>
      <c r="HED208" s="506" t="s">
        <v>34</v>
      </c>
      <c r="HEE208" s="506" t="s">
        <v>34</v>
      </c>
      <c r="HEF208" s="506" t="s">
        <v>34</v>
      </c>
      <c r="HEG208" s="506" t="s">
        <v>34</v>
      </c>
      <c r="HEH208" s="506" t="s">
        <v>34</v>
      </c>
      <c r="HEI208" s="506" t="s">
        <v>34</v>
      </c>
      <c r="HEJ208" s="506" t="s">
        <v>34</v>
      </c>
      <c r="HEK208" s="506" t="s">
        <v>34</v>
      </c>
      <c r="HEL208" s="506" t="s">
        <v>34</v>
      </c>
      <c r="HEM208" s="506" t="s">
        <v>34</v>
      </c>
      <c r="HEN208" s="506" t="s">
        <v>34</v>
      </c>
      <c r="HEO208" s="506" t="s">
        <v>34</v>
      </c>
      <c r="HEP208" s="506" t="s">
        <v>34</v>
      </c>
      <c r="HEQ208" s="506" t="s">
        <v>34</v>
      </c>
      <c r="HER208" s="506" t="s">
        <v>34</v>
      </c>
      <c r="HES208" s="506" t="s">
        <v>34</v>
      </c>
      <c r="HET208" s="506" t="s">
        <v>34</v>
      </c>
      <c r="HEU208" s="506" t="s">
        <v>34</v>
      </c>
      <c r="HEV208" s="506" t="s">
        <v>34</v>
      </c>
      <c r="HEW208" s="506" t="s">
        <v>34</v>
      </c>
      <c r="HEX208" s="506" t="s">
        <v>34</v>
      </c>
      <c r="HEY208" s="506" t="s">
        <v>34</v>
      </c>
      <c r="HEZ208" s="506" t="s">
        <v>34</v>
      </c>
      <c r="HFA208" s="506" t="s">
        <v>34</v>
      </c>
      <c r="HFB208" s="506" t="s">
        <v>34</v>
      </c>
      <c r="HFC208" s="506" t="s">
        <v>34</v>
      </c>
      <c r="HFD208" s="506" t="s">
        <v>34</v>
      </c>
      <c r="HFE208" s="506" t="s">
        <v>34</v>
      </c>
      <c r="HFF208" s="506" t="s">
        <v>34</v>
      </c>
      <c r="HFG208" s="506" t="s">
        <v>34</v>
      </c>
      <c r="HFH208" s="506" t="s">
        <v>34</v>
      </c>
      <c r="HFI208" s="506" t="s">
        <v>34</v>
      </c>
      <c r="HFJ208" s="506" t="s">
        <v>34</v>
      </c>
      <c r="HFK208" s="506" t="s">
        <v>34</v>
      </c>
      <c r="HFL208" s="506" t="s">
        <v>34</v>
      </c>
      <c r="HFM208" s="506" t="s">
        <v>34</v>
      </c>
      <c r="HFN208" s="506" t="s">
        <v>34</v>
      </c>
      <c r="HFO208" s="506" t="s">
        <v>34</v>
      </c>
      <c r="HFP208" s="506" t="s">
        <v>34</v>
      </c>
      <c r="HFQ208" s="506" t="s">
        <v>34</v>
      </c>
      <c r="HFR208" s="506" t="s">
        <v>34</v>
      </c>
      <c r="HFS208" s="506" t="s">
        <v>34</v>
      </c>
      <c r="HFT208" s="506" t="s">
        <v>34</v>
      </c>
      <c r="HFU208" s="506" t="s">
        <v>34</v>
      </c>
      <c r="HFV208" s="506" t="s">
        <v>34</v>
      </c>
      <c r="HFW208" s="506" t="s">
        <v>34</v>
      </c>
      <c r="HFX208" s="506" t="s">
        <v>34</v>
      </c>
      <c r="HFY208" s="506" t="s">
        <v>34</v>
      </c>
      <c r="HFZ208" s="506" t="s">
        <v>34</v>
      </c>
      <c r="HGA208" s="506" t="s">
        <v>34</v>
      </c>
      <c r="HGB208" s="506" t="s">
        <v>34</v>
      </c>
      <c r="HGC208" s="506" t="s">
        <v>34</v>
      </c>
      <c r="HGD208" s="506" t="s">
        <v>34</v>
      </c>
      <c r="HGE208" s="506" t="s">
        <v>34</v>
      </c>
      <c r="HGF208" s="506" t="s">
        <v>34</v>
      </c>
      <c r="HGG208" s="506" t="s">
        <v>34</v>
      </c>
      <c r="HGH208" s="506" t="s">
        <v>34</v>
      </c>
      <c r="HGI208" s="506" t="s">
        <v>34</v>
      </c>
      <c r="HGJ208" s="506" t="s">
        <v>34</v>
      </c>
      <c r="HGK208" s="506" t="s">
        <v>34</v>
      </c>
      <c r="HGL208" s="506" t="s">
        <v>34</v>
      </c>
      <c r="HGM208" s="506" t="s">
        <v>34</v>
      </c>
      <c r="HGN208" s="506" t="s">
        <v>34</v>
      </c>
      <c r="HGO208" s="506" t="s">
        <v>34</v>
      </c>
      <c r="HGP208" s="506" t="s">
        <v>34</v>
      </c>
      <c r="HGQ208" s="506" t="s">
        <v>34</v>
      </c>
      <c r="HGR208" s="506" t="s">
        <v>34</v>
      </c>
      <c r="HGS208" s="506" t="s">
        <v>34</v>
      </c>
      <c r="HGT208" s="506" t="s">
        <v>34</v>
      </c>
      <c r="HGU208" s="506" t="s">
        <v>34</v>
      </c>
      <c r="HGV208" s="506" t="s">
        <v>34</v>
      </c>
      <c r="HGW208" s="506" t="s">
        <v>34</v>
      </c>
      <c r="HGX208" s="506" t="s">
        <v>34</v>
      </c>
      <c r="HGY208" s="506" t="s">
        <v>34</v>
      </c>
      <c r="HGZ208" s="506" t="s">
        <v>34</v>
      </c>
      <c r="HHA208" s="506" t="s">
        <v>34</v>
      </c>
      <c r="HHB208" s="506" t="s">
        <v>34</v>
      </c>
      <c r="HHC208" s="506" t="s">
        <v>34</v>
      </c>
      <c r="HHD208" s="506" t="s">
        <v>34</v>
      </c>
      <c r="HHE208" s="506" t="s">
        <v>34</v>
      </c>
      <c r="HHF208" s="506" t="s">
        <v>34</v>
      </c>
      <c r="HHG208" s="506" t="s">
        <v>34</v>
      </c>
      <c r="HHH208" s="506" t="s">
        <v>34</v>
      </c>
      <c r="HHI208" s="506" t="s">
        <v>34</v>
      </c>
      <c r="HHJ208" s="506" t="s">
        <v>34</v>
      </c>
      <c r="HHK208" s="506" t="s">
        <v>34</v>
      </c>
      <c r="HHL208" s="506" t="s">
        <v>34</v>
      </c>
      <c r="HHM208" s="506" t="s">
        <v>34</v>
      </c>
      <c r="HHN208" s="506" t="s">
        <v>34</v>
      </c>
      <c r="HHO208" s="506" t="s">
        <v>34</v>
      </c>
      <c r="HHP208" s="506" t="s">
        <v>34</v>
      </c>
      <c r="HHQ208" s="506" t="s">
        <v>34</v>
      </c>
      <c r="HHR208" s="506" t="s">
        <v>34</v>
      </c>
      <c r="HHS208" s="506" t="s">
        <v>34</v>
      </c>
      <c r="HHT208" s="506" t="s">
        <v>34</v>
      </c>
      <c r="HHU208" s="506" t="s">
        <v>34</v>
      </c>
      <c r="HHV208" s="506" t="s">
        <v>34</v>
      </c>
      <c r="HHW208" s="506" t="s">
        <v>34</v>
      </c>
      <c r="HHX208" s="506" t="s">
        <v>34</v>
      </c>
      <c r="HHY208" s="506" t="s">
        <v>34</v>
      </c>
      <c r="HHZ208" s="506" t="s">
        <v>34</v>
      </c>
      <c r="HIA208" s="506" t="s">
        <v>34</v>
      </c>
      <c r="HIB208" s="506" t="s">
        <v>34</v>
      </c>
      <c r="HIC208" s="506" t="s">
        <v>34</v>
      </c>
      <c r="HID208" s="506" t="s">
        <v>34</v>
      </c>
      <c r="HIE208" s="506" t="s">
        <v>34</v>
      </c>
      <c r="HIF208" s="506" t="s">
        <v>34</v>
      </c>
      <c r="HIG208" s="506" t="s">
        <v>34</v>
      </c>
      <c r="HIH208" s="506" t="s">
        <v>34</v>
      </c>
      <c r="HII208" s="506" t="s">
        <v>34</v>
      </c>
      <c r="HIJ208" s="506" t="s">
        <v>34</v>
      </c>
      <c r="HIK208" s="506" t="s">
        <v>34</v>
      </c>
      <c r="HIL208" s="506" t="s">
        <v>34</v>
      </c>
      <c r="HIM208" s="506" t="s">
        <v>34</v>
      </c>
      <c r="HIN208" s="506" t="s">
        <v>34</v>
      </c>
      <c r="HIO208" s="506" t="s">
        <v>34</v>
      </c>
      <c r="HIP208" s="506" t="s">
        <v>34</v>
      </c>
      <c r="HIQ208" s="506" t="s">
        <v>34</v>
      </c>
      <c r="HIR208" s="506" t="s">
        <v>34</v>
      </c>
      <c r="HIS208" s="506" t="s">
        <v>34</v>
      </c>
      <c r="HIT208" s="506" t="s">
        <v>34</v>
      </c>
      <c r="HIU208" s="506" t="s">
        <v>34</v>
      </c>
      <c r="HIV208" s="506" t="s">
        <v>34</v>
      </c>
      <c r="HIW208" s="506" t="s">
        <v>34</v>
      </c>
      <c r="HIX208" s="506" t="s">
        <v>34</v>
      </c>
      <c r="HIY208" s="506" t="s">
        <v>34</v>
      </c>
      <c r="HIZ208" s="506" t="s">
        <v>34</v>
      </c>
      <c r="HJA208" s="506" t="s">
        <v>34</v>
      </c>
      <c r="HJB208" s="506" t="s">
        <v>34</v>
      </c>
      <c r="HJC208" s="506" t="s">
        <v>34</v>
      </c>
      <c r="HJD208" s="506" t="s">
        <v>34</v>
      </c>
      <c r="HJE208" s="506" t="s">
        <v>34</v>
      </c>
      <c r="HJF208" s="506" t="s">
        <v>34</v>
      </c>
      <c r="HJG208" s="506" t="s">
        <v>34</v>
      </c>
      <c r="HJH208" s="506" t="s">
        <v>34</v>
      </c>
      <c r="HJI208" s="506" t="s">
        <v>34</v>
      </c>
      <c r="HJJ208" s="506" t="s">
        <v>34</v>
      </c>
      <c r="HJK208" s="506" t="s">
        <v>34</v>
      </c>
      <c r="HJL208" s="506" t="s">
        <v>34</v>
      </c>
      <c r="HJM208" s="506" t="s">
        <v>34</v>
      </c>
      <c r="HJN208" s="506" t="s">
        <v>34</v>
      </c>
      <c r="HJO208" s="506" t="s">
        <v>34</v>
      </c>
      <c r="HJP208" s="506" t="s">
        <v>34</v>
      </c>
      <c r="HJQ208" s="506" t="s">
        <v>34</v>
      </c>
      <c r="HJR208" s="506" t="s">
        <v>34</v>
      </c>
      <c r="HJS208" s="506" t="s">
        <v>34</v>
      </c>
      <c r="HJT208" s="506" t="s">
        <v>34</v>
      </c>
      <c r="HJU208" s="506" t="s">
        <v>34</v>
      </c>
      <c r="HJV208" s="506" t="s">
        <v>34</v>
      </c>
      <c r="HJW208" s="506" t="s">
        <v>34</v>
      </c>
      <c r="HJX208" s="506" t="s">
        <v>34</v>
      </c>
      <c r="HJY208" s="506" t="s">
        <v>34</v>
      </c>
      <c r="HJZ208" s="506" t="s">
        <v>34</v>
      </c>
      <c r="HKA208" s="506" t="s">
        <v>34</v>
      </c>
      <c r="HKB208" s="506" t="s">
        <v>34</v>
      </c>
      <c r="HKC208" s="506" t="s">
        <v>34</v>
      </c>
      <c r="HKD208" s="506" t="s">
        <v>34</v>
      </c>
      <c r="HKE208" s="506" t="s">
        <v>34</v>
      </c>
      <c r="HKF208" s="506" t="s">
        <v>34</v>
      </c>
      <c r="HKG208" s="506" t="s">
        <v>34</v>
      </c>
      <c r="HKH208" s="506" t="s">
        <v>34</v>
      </c>
      <c r="HKI208" s="506" t="s">
        <v>34</v>
      </c>
      <c r="HKJ208" s="506" t="s">
        <v>34</v>
      </c>
      <c r="HKK208" s="506" t="s">
        <v>34</v>
      </c>
      <c r="HKL208" s="506" t="s">
        <v>34</v>
      </c>
      <c r="HKM208" s="506" t="s">
        <v>34</v>
      </c>
      <c r="HKN208" s="506" t="s">
        <v>34</v>
      </c>
      <c r="HKO208" s="506" t="s">
        <v>34</v>
      </c>
      <c r="HKP208" s="506" t="s">
        <v>34</v>
      </c>
      <c r="HKQ208" s="506" t="s">
        <v>34</v>
      </c>
      <c r="HKR208" s="506" t="s">
        <v>34</v>
      </c>
      <c r="HKS208" s="506" t="s">
        <v>34</v>
      </c>
      <c r="HKT208" s="506" t="s">
        <v>34</v>
      </c>
      <c r="HKU208" s="506" t="s">
        <v>34</v>
      </c>
      <c r="HKV208" s="506" t="s">
        <v>34</v>
      </c>
      <c r="HKW208" s="506" t="s">
        <v>34</v>
      </c>
      <c r="HKX208" s="506" t="s">
        <v>34</v>
      </c>
      <c r="HKY208" s="506" t="s">
        <v>34</v>
      </c>
      <c r="HKZ208" s="506" t="s">
        <v>34</v>
      </c>
      <c r="HLA208" s="506" t="s">
        <v>34</v>
      </c>
      <c r="HLB208" s="506" t="s">
        <v>34</v>
      </c>
      <c r="HLC208" s="506" t="s">
        <v>34</v>
      </c>
      <c r="HLD208" s="506" t="s">
        <v>34</v>
      </c>
      <c r="HLE208" s="506" t="s">
        <v>34</v>
      </c>
      <c r="HLF208" s="506" t="s">
        <v>34</v>
      </c>
      <c r="HLG208" s="506" t="s">
        <v>34</v>
      </c>
      <c r="HLH208" s="506" t="s">
        <v>34</v>
      </c>
      <c r="HLI208" s="506" t="s">
        <v>34</v>
      </c>
      <c r="HLJ208" s="506" t="s">
        <v>34</v>
      </c>
      <c r="HLK208" s="506" t="s">
        <v>34</v>
      </c>
      <c r="HLL208" s="506" t="s">
        <v>34</v>
      </c>
      <c r="HLM208" s="506" t="s">
        <v>34</v>
      </c>
      <c r="HLN208" s="506" t="s">
        <v>34</v>
      </c>
      <c r="HLO208" s="506" t="s">
        <v>34</v>
      </c>
      <c r="HLP208" s="506" t="s">
        <v>34</v>
      </c>
      <c r="HLQ208" s="506" t="s">
        <v>34</v>
      </c>
      <c r="HLR208" s="506" t="s">
        <v>34</v>
      </c>
      <c r="HLS208" s="506" t="s">
        <v>34</v>
      </c>
      <c r="HLT208" s="506" t="s">
        <v>34</v>
      </c>
      <c r="HLU208" s="506" t="s">
        <v>34</v>
      </c>
      <c r="HLV208" s="506" t="s">
        <v>34</v>
      </c>
      <c r="HLW208" s="506" t="s">
        <v>34</v>
      </c>
      <c r="HLX208" s="506" t="s">
        <v>34</v>
      </c>
      <c r="HLY208" s="506" t="s">
        <v>34</v>
      </c>
      <c r="HLZ208" s="506" t="s">
        <v>34</v>
      </c>
      <c r="HMA208" s="506" t="s">
        <v>34</v>
      </c>
      <c r="HMB208" s="506" t="s">
        <v>34</v>
      </c>
      <c r="HMC208" s="506" t="s">
        <v>34</v>
      </c>
      <c r="HMD208" s="506" t="s">
        <v>34</v>
      </c>
      <c r="HME208" s="506" t="s">
        <v>34</v>
      </c>
      <c r="HMF208" s="506" t="s">
        <v>34</v>
      </c>
      <c r="HMG208" s="506" t="s">
        <v>34</v>
      </c>
      <c r="HMH208" s="506" t="s">
        <v>34</v>
      </c>
      <c r="HMI208" s="506" t="s">
        <v>34</v>
      </c>
      <c r="HMJ208" s="506" t="s">
        <v>34</v>
      </c>
      <c r="HMK208" s="506" t="s">
        <v>34</v>
      </c>
      <c r="HML208" s="506" t="s">
        <v>34</v>
      </c>
      <c r="HMM208" s="506" t="s">
        <v>34</v>
      </c>
      <c r="HMN208" s="506" t="s">
        <v>34</v>
      </c>
      <c r="HMO208" s="506" t="s">
        <v>34</v>
      </c>
      <c r="HMP208" s="506" t="s">
        <v>34</v>
      </c>
      <c r="HMQ208" s="506" t="s">
        <v>34</v>
      </c>
      <c r="HMR208" s="506" t="s">
        <v>34</v>
      </c>
      <c r="HMS208" s="506" t="s">
        <v>34</v>
      </c>
      <c r="HMT208" s="506" t="s">
        <v>34</v>
      </c>
      <c r="HMU208" s="506" t="s">
        <v>34</v>
      </c>
      <c r="HMV208" s="506" t="s">
        <v>34</v>
      </c>
      <c r="HMW208" s="506" t="s">
        <v>34</v>
      </c>
      <c r="HMX208" s="506" t="s">
        <v>34</v>
      </c>
      <c r="HMY208" s="506" t="s">
        <v>34</v>
      </c>
      <c r="HMZ208" s="506" t="s">
        <v>34</v>
      </c>
      <c r="HNA208" s="506" t="s">
        <v>34</v>
      </c>
      <c r="HNB208" s="506" t="s">
        <v>34</v>
      </c>
      <c r="HNC208" s="506" t="s">
        <v>34</v>
      </c>
      <c r="HND208" s="506" t="s">
        <v>34</v>
      </c>
      <c r="HNE208" s="506" t="s">
        <v>34</v>
      </c>
      <c r="HNF208" s="506" t="s">
        <v>34</v>
      </c>
      <c r="HNG208" s="506" t="s">
        <v>34</v>
      </c>
      <c r="HNH208" s="506" t="s">
        <v>34</v>
      </c>
      <c r="HNI208" s="506" t="s">
        <v>34</v>
      </c>
      <c r="HNJ208" s="506" t="s">
        <v>34</v>
      </c>
      <c r="HNK208" s="506" t="s">
        <v>34</v>
      </c>
      <c r="HNL208" s="506" t="s">
        <v>34</v>
      </c>
      <c r="HNM208" s="506" t="s">
        <v>34</v>
      </c>
      <c r="HNN208" s="506" t="s">
        <v>34</v>
      </c>
      <c r="HNO208" s="506" t="s">
        <v>34</v>
      </c>
      <c r="HNP208" s="506" t="s">
        <v>34</v>
      </c>
      <c r="HNQ208" s="506" t="s">
        <v>34</v>
      </c>
      <c r="HNR208" s="506" t="s">
        <v>34</v>
      </c>
      <c r="HNS208" s="506" t="s">
        <v>34</v>
      </c>
      <c r="HNT208" s="506" t="s">
        <v>34</v>
      </c>
      <c r="HNU208" s="506" t="s">
        <v>34</v>
      </c>
      <c r="HNV208" s="506" t="s">
        <v>34</v>
      </c>
      <c r="HNW208" s="506" t="s">
        <v>34</v>
      </c>
      <c r="HNX208" s="506" t="s">
        <v>34</v>
      </c>
      <c r="HNY208" s="506" t="s">
        <v>34</v>
      </c>
      <c r="HNZ208" s="506" t="s">
        <v>34</v>
      </c>
      <c r="HOA208" s="506" t="s">
        <v>34</v>
      </c>
      <c r="HOB208" s="506" t="s">
        <v>34</v>
      </c>
      <c r="HOC208" s="506" t="s">
        <v>34</v>
      </c>
      <c r="HOD208" s="506" t="s">
        <v>34</v>
      </c>
      <c r="HOE208" s="506" t="s">
        <v>34</v>
      </c>
      <c r="HOF208" s="506" t="s">
        <v>34</v>
      </c>
      <c r="HOG208" s="506" t="s">
        <v>34</v>
      </c>
      <c r="HOH208" s="506" t="s">
        <v>34</v>
      </c>
      <c r="HOI208" s="506" t="s">
        <v>34</v>
      </c>
      <c r="HOJ208" s="506" t="s">
        <v>34</v>
      </c>
      <c r="HOK208" s="506" t="s">
        <v>34</v>
      </c>
      <c r="HOL208" s="506" t="s">
        <v>34</v>
      </c>
      <c r="HOM208" s="506" t="s">
        <v>34</v>
      </c>
      <c r="HON208" s="506" t="s">
        <v>34</v>
      </c>
      <c r="HOO208" s="506" t="s">
        <v>34</v>
      </c>
      <c r="HOP208" s="506" t="s">
        <v>34</v>
      </c>
      <c r="HOQ208" s="506" t="s">
        <v>34</v>
      </c>
      <c r="HOR208" s="506" t="s">
        <v>34</v>
      </c>
      <c r="HOS208" s="506" t="s">
        <v>34</v>
      </c>
      <c r="HOT208" s="506" t="s">
        <v>34</v>
      </c>
      <c r="HOU208" s="506" t="s">
        <v>34</v>
      </c>
      <c r="HOV208" s="506" t="s">
        <v>34</v>
      </c>
      <c r="HOW208" s="506" t="s">
        <v>34</v>
      </c>
      <c r="HOX208" s="506" t="s">
        <v>34</v>
      </c>
      <c r="HOY208" s="506" t="s">
        <v>34</v>
      </c>
      <c r="HOZ208" s="506" t="s">
        <v>34</v>
      </c>
      <c r="HPA208" s="506" t="s">
        <v>34</v>
      </c>
      <c r="HPB208" s="506" t="s">
        <v>34</v>
      </c>
      <c r="HPC208" s="506" t="s">
        <v>34</v>
      </c>
      <c r="HPD208" s="506" t="s">
        <v>34</v>
      </c>
      <c r="HPE208" s="506" t="s">
        <v>34</v>
      </c>
      <c r="HPF208" s="506" t="s">
        <v>34</v>
      </c>
      <c r="HPG208" s="506" t="s">
        <v>34</v>
      </c>
      <c r="HPH208" s="506" t="s">
        <v>34</v>
      </c>
      <c r="HPI208" s="506" t="s">
        <v>34</v>
      </c>
      <c r="HPJ208" s="506" t="s">
        <v>34</v>
      </c>
      <c r="HPK208" s="506" t="s">
        <v>34</v>
      </c>
      <c r="HPL208" s="506" t="s">
        <v>34</v>
      </c>
      <c r="HPM208" s="506" t="s">
        <v>34</v>
      </c>
      <c r="HPN208" s="506" t="s">
        <v>34</v>
      </c>
      <c r="HPO208" s="506" t="s">
        <v>34</v>
      </c>
      <c r="HPP208" s="506" t="s">
        <v>34</v>
      </c>
      <c r="HPQ208" s="506" t="s">
        <v>34</v>
      </c>
      <c r="HPR208" s="506" t="s">
        <v>34</v>
      </c>
      <c r="HPS208" s="506" t="s">
        <v>34</v>
      </c>
      <c r="HPT208" s="506" t="s">
        <v>34</v>
      </c>
      <c r="HPU208" s="506" t="s">
        <v>34</v>
      </c>
      <c r="HPV208" s="506" t="s">
        <v>34</v>
      </c>
      <c r="HPW208" s="506" t="s">
        <v>34</v>
      </c>
      <c r="HPX208" s="506" t="s">
        <v>34</v>
      </c>
      <c r="HPY208" s="506" t="s">
        <v>34</v>
      </c>
      <c r="HPZ208" s="506" t="s">
        <v>34</v>
      </c>
      <c r="HQA208" s="506" t="s">
        <v>34</v>
      </c>
      <c r="HQB208" s="506" t="s">
        <v>34</v>
      </c>
      <c r="HQC208" s="506" t="s">
        <v>34</v>
      </c>
      <c r="HQD208" s="506" t="s">
        <v>34</v>
      </c>
      <c r="HQE208" s="506" t="s">
        <v>34</v>
      </c>
      <c r="HQF208" s="506" t="s">
        <v>34</v>
      </c>
      <c r="HQG208" s="506" t="s">
        <v>34</v>
      </c>
      <c r="HQH208" s="506" t="s">
        <v>34</v>
      </c>
      <c r="HQI208" s="506" t="s">
        <v>34</v>
      </c>
      <c r="HQJ208" s="506" t="s">
        <v>34</v>
      </c>
      <c r="HQK208" s="506" t="s">
        <v>34</v>
      </c>
      <c r="HQL208" s="506" t="s">
        <v>34</v>
      </c>
      <c r="HQM208" s="506" t="s">
        <v>34</v>
      </c>
      <c r="HQN208" s="506" t="s">
        <v>34</v>
      </c>
      <c r="HQO208" s="506" t="s">
        <v>34</v>
      </c>
      <c r="HQP208" s="506" t="s">
        <v>34</v>
      </c>
      <c r="HQQ208" s="506" t="s">
        <v>34</v>
      </c>
      <c r="HQR208" s="506" t="s">
        <v>34</v>
      </c>
      <c r="HQS208" s="506" t="s">
        <v>34</v>
      </c>
      <c r="HQT208" s="506" t="s">
        <v>34</v>
      </c>
      <c r="HQU208" s="506" t="s">
        <v>34</v>
      </c>
      <c r="HQV208" s="506" t="s">
        <v>34</v>
      </c>
      <c r="HQW208" s="506" t="s">
        <v>34</v>
      </c>
      <c r="HQX208" s="506" t="s">
        <v>34</v>
      </c>
      <c r="HQY208" s="506" t="s">
        <v>34</v>
      </c>
      <c r="HQZ208" s="506" t="s">
        <v>34</v>
      </c>
      <c r="HRA208" s="506" t="s">
        <v>34</v>
      </c>
      <c r="HRB208" s="506" t="s">
        <v>34</v>
      </c>
      <c r="HRC208" s="506" t="s">
        <v>34</v>
      </c>
      <c r="HRD208" s="506" t="s">
        <v>34</v>
      </c>
      <c r="HRE208" s="506" t="s">
        <v>34</v>
      </c>
      <c r="HRF208" s="506" t="s">
        <v>34</v>
      </c>
      <c r="HRG208" s="506" t="s">
        <v>34</v>
      </c>
      <c r="HRH208" s="506" t="s">
        <v>34</v>
      </c>
      <c r="HRI208" s="506" t="s">
        <v>34</v>
      </c>
      <c r="HRJ208" s="506" t="s">
        <v>34</v>
      </c>
      <c r="HRK208" s="506" t="s">
        <v>34</v>
      </c>
      <c r="HRL208" s="506" t="s">
        <v>34</v>
      </c>
      <c r="HRM208" s="506" t="s">
        <v>34</v>
      </c>
      <c r="HRN208" s="506" t="s">
        <v>34</v>
      </c>
      <c r="HRO208" s="506" t="s">
        <v>34</v>
      </c>
      <c r="HRP208" s="506" t="s">
        <v>34</v>
      </c>
      <c r="HRQ208" s="506" t="s">
        <v>34</v>
      </c>
      <c r="HRR208" s="506" t="s">
        <v>34</v>
      </c>
      <c r="HRS208" s="506" t="s">
        <v>34</v>
      </c>
      <c r="HRT208" s="506" t="s">
        <v>34</v>
      </c>
      <c r="HRU208" s="506" t="s">
        <v>34</v>
      </c>
      <c r="HRV208" s="506" t="s">
        <v>34</v>
      </c>
      <c r="HRW208" s="506" t="s">
        <v>34</v>
      </c>
      <c r="HRX208" s="506" t="s">
        <v>34</v>
      </c>
      <c r="HRY208" s="506" t="s">
        <v>34</v>
      </c>
      <c r="HRZ208" s="506" t="s">
        <v>34</v>
      </c>
      <c r="HSA208" s="506" t="s">
        <v>34</v>
      </c>
      <c r="HSB208" s="506" t="s">
        <v>34</v>
      </c>
      <c r="HSC208" s="506" t="s">
        <v>34</v>
      </c>
      <c r="HSD208" s="506" t="s">
        <v>34</v>
      </c>
      <c r="HSE208" s="506" t="s">
        <v>34</v>
      </c>
      <c r="HSF208" s="506" t="s">
        <v>34</v>
      </c>
      <c r="HSG208" s="506" t="s">
        <v>34</v>
      </c>
      <c r="HSH208" s="506" t="s">
        <v>34</v>
      </c>
      <c r="HSI208" s="506" t="s">
        <v>34</v>
      </c>
      <c r="HSJ208" s="506" t="s">
        <v>34</v>
      </c>
      <c r="HSK208" s="506" t="s">
        <v>34</v>
      </c>
      <c r="HSL208" s="506" t="s">
        <v>34</v>
      </c>
      <c r="HSM208" s="506" t="s">
        <v>34</v>
      </c>
      <c r="HSN208" s="506" t="s">
        <v>34</v>
      </c>
      <c r="HSO208" s="506" t="s">
        <v>34</v>
      </c>
      <c r="HSP208" s="506" t="s">
        <v>34</v>
      </c>
      <c r="HSQ208" s="506" t="s">
        <v>34</v>
      </c>
      <c r="HSR208" s="506" t="s">
        <v>34</v>
      </c>
      <c r="HSS208" s="506" t="s">
        <v>34</v>
      </c>
      <c r="HST208" s="506" t="s">
        <v>34</v>
      </c>
      <c r="HSU208" s="506" t="s">
        <v>34</v>
      </c>
      <c r="HSV208" s="506" t="s">
        <v>34</v>
      </c>
      <c r="HSW208" s="506" t="s">
        <v>34</v>
      </c>
      <c r="HSX208" s="506" t="s">
        <v>34</v>
      </c>
      <c r="HSY208" s="506" t="s">
        <v>34</v>
      </c>
      <c r="HSZ208" s="506" t="s">
        <v>34</v>
      </c>
      <c r="HTA208" s="506" t="s">
        <v>34</v>
      </c>
      <c r="HTB208" s="506" t="s">
        <v>34</v>
      </c>
      <c r="HTC208" s="506" t="s">
        <v>34</v>
      </c>
      <c r="HTD208" s="506" t="s">
        <v>34</v>
      </c>
      <c r="HTE208" s="506" t="s">
        <v>34</v>
      </c>
      <c r="HTF208" s="506" t="s">
        <v>34</v>
      </c>
      <c r="HTG208" s="506" t="s">
        <v>34</v>
      </c>
      <c r="HTH208" s="506" t="s">
        <v>34</v>
      </c>
      <c r="HTI208" s="506" t="s">
        <v>34</v>
      </c>
      <c r="HTJ208" s="506" t="s">
        <v>34</v>
      </c>
      <c r="HTK208" s="506" t="s">
        <v>34</v>
      </c>
      <c r="HTL208" s="506" t="s">
        <v>34</v>
      </c>
      <c r="HTM208" s="506" t="s">
        <v>34</v>
      </c>
      <c r="HTN208" s="506" t="s">
        <v>34</v>
      </c>
      <c r="HTO208" s="506" t="s">
        <v>34</v>
      </c>
      <c r="HTP208" s="506" t="s">
        <v>34</v>
      </c>
      <c r="HTQ208" s="506" t="s">
        <v>34</v>
      </c>
      <c r="HTR208" s="506" t="s">
        <v>34</v>
      </c>
      <c r="HTS208" s="506" t="s">
        <v>34</v>
      </c>
      <c r="HTT208" s="506" t="s">
        <v>34</v>
      </c>
      <c r="HTU208" s="506" t="s">
        <v>34</v>
      </c>
      <c r="HTV208" s="506" t="s">
        <v>34</v>
      </c>
      <c r="HTW208" s="506" t="s">
        <v>34</v>
      </c>
      <c r="HTX208" s="506" t="s">
        <v>34</v>
      </c>
      <c r="HTY208" s="506" t="s">
        <v>34</v>
      </c>
      <c r="HTZ208" s="506" t="s">
        <v>34</v>
      </c>
      <c r="HUA208" s="506" t="s">
        <v>34</v>
      </c>
      <c r="HUB208" s="506" t="s">
        <v>34</v>
      </c>
      <c r="HUC208" s="506" t="s">
        <v>34</v>
      </c>
      <c r="HUD208" s="506" t="s">
        <v>34</v>
      </c>
      <c r="HUE208" s="506" t="s">
        <v>34</v>
      </c>
      <c r="HUF208" s="506" t="s">
        <v>34</v>
      </c>
      <c r="HUG208" s="506" t="s">
        <v>34</v>
      </c>
      <c r="HUH208" s="506" t="s">
        <v>34</v>
      </c>
      <c r="HUI208" s="506" t="s">
        <v>34</v>
      </c>
      <c r="HUJ208" s="506" t="s">
        <v>34</v>
      </c>
      <c r="HUK208" s="506" t="s">
        <v>34</v>
      </c>
      <c r="HUL208" s="506" t="s">
        <v>34</v>
      </c>
      <c r="HUM208" s="506" t="s">
        <v>34</v>
      </c>
      <c r="HUN208" s="506" t="s">
        <v>34</v>
      </c>
      <c r="HUO208" s="506" t="s">
        <v>34</v>
      </c>
      <c r="HUP208" s="506" t="s">
        <v>34</v>
      </c>
      <c r="HUQ208" s="506" t="s">
        <v>34</v>
      </c>
      <c r="HUR208" s="506" t="s">
        <v>34</v>
      </c>
      <c r="HUS208" s="506" t="s">
        <v>34</v>
      </c>
      <c r="HUT208" s="506" t="s">
        <v>34</v>
      </c>
      <c r="HUU208" s="506" t="s">
        <v>34</v>
      </c>
      <c r="HUV208" s="506" t="s">
        <v>34</v>
      </c>
      <c r="HUW208" s="506" t="s">
        <v>34</v>
      </c>
      <c r="HUX208" s="506" t="s">
        <v>34</v>
      </c>
      <c r="HUY208" s="506" t="s">
        <v>34</v>
      </c>
      <c r="HUZ208" s="506" t="s">
        <v>34</v>
      </c>
      <c r="HVA208" s="506" t="s">
        <v>34</v>
      </c>
      <c r="HVB208" s="506" t="s">
        <v>34</v>
      </c>
      <c r="HVC208" s="506" t="s">
        <v>34</v>
      </c>
      <c r="HVD208" s="506" t="s">
        <v>34</v>
      </c>
      <c r="HVE208" s="506" t="s">
        <v>34</v>
      </c>
      <c r="HVF208" s="506" t="s">
        <v>34</v>
      </c>
      <c r="HVG208" s="506" t="s">
        <v>34</v>
      </c>
      <c r="HVH208" s="506" t="s">
        <v>34</v>
      </c>
      <c r="HVI208" s="506" t="s">
        <v>34</v>
      </c>
      <c r="HVJ208" s="506" t="s">
        <v>34</v>
      </c>
      <c r="HVK208" s="506" t="s">
        <v>34</v>
      </c>
      <c r="HVL208" s="506" t="s">
        <v>34</v>
      </c>
      <c r="HVM208" s="506" t="s">
        <v>34</v>
      </c>
      <c r="HVN208" s="506" t="s">
        <v>34</v>
      </c>
      <c r="HVO208" s="506" t="s">
        <v>34</v>
      </c>
      <c r="HVP208" s="506" t="s">
        <v>34</v>
      </c>
      <c r="HVQ208" s="506" t="s">
        <v>34</v>
      </c>
      <c r="HVR208" s="506" t="s">
        <v>34</v>
      </c>
      <c r="HVS208" s="506" t="s">
        <v>34</v>
      </c>
      <c r="HVT208" s="506" t="s">
        <v>34</v>
      </c>
      <c r="HVU208" s="506" t="s">
        <v>34</v>
      </c>
      <c r="HVV208" s="506" t="s">
        <v>34</v>
      </c>
      <c r="HVW208" s="506" t="s">
        <v>34</v>
      </c>
      <c r="HVX208" s="506" t="s">
        <v>34</v>
      </c>
      <c r="HVY208" s="506" t="s">
        <v>34</v>
      </c>
      <c r="HVZ208" s="506" t="s">
        <v>34</v>
      </c>
      <c r="HWA208" s="506" t="s">
        <v>34</v>
      </c>
      <c r="HWB208" s="506" t="s">
        <v>34</v>
      </c>
      <c r="HWC208" s="506" t="s">
        <v>34</v>
      </c>
      <c r="HWD208" s="506" t="s">
        <v>34</v>
      </c>
      <c r="HWE208" s="506" t="s">
        <v>34</v>
      </c>
      <c r="HWF208" s="506" t="s">
        <v>34</v>
      </c>
      <c r="HWG208" s="506" t="s">
        <v>34</v>
      </c>
      <c r="HWH208" s="506" t="s">
        <v>34</v>
      </c>
      <c r="HWI208" s="506" t="s">
        <v>34</v>
      </c>
      <c r="HWJ208" s="506" t="s">
        <v>34</v>
      </c>
      <c r="HWK208" s="506" t="s">
        <v>34</v>
      </c>
      <c r="HWL208" s="506" t="s">
        <v>34</v>
      </c>
      <c r="HWM208" s="506" t="s">
        <v>34</v>
      </c>
      <c r="HWN208" s="506" t="s">
        <v>34</v>
      </c>
      <c r="HWO208" s="506" t="s">
        <v>34</v>
      </c>
      <c r="HWP208" s="506" t="s">
        <v>34</v>
      </c>
      <c r="HWQ208" s="506" t="s">
        <v>34</v>
      </c>
      <c r="HWR208" s="506" t="s">
        <v>34</v>
      </c>
      <c r="HWS208" s="506" t="s">
        <v>34</v>
      </c>
      <c r="HWT208" s="506" t="s">
        <v>34</v>
      </c>
      <c r="HWU208" s="506" t="s">
        <v>34</v>
      </c>
      <c r="HWV208" s="506" t="s">
        <v>34</v>
      </c>
      <c r="HWW208" s="506" t="s">
        <v>34</v>
      </c>
      <c r="HWX208" s="506" t="s">
        <v>34</v>
      </c>
      <c r="HWY208" s="506" t="s">
        <v>34</v>
      </c>
      <c r="HWZ208" s="506" t="s">
        <v>34</v>
      </c>
      <c r="HXA208" s="506" t="s">
        <v>34</v>
      </c>
      <c r="HXB208" s="506" t="s">
        <v>34</v>
      </c>
      <c r="HXC208" s="506" t="s">
        <v>34</v>
      </c>
      <c r="HXD208" s="506" t="s">
        <v>34</v>
      </c>
      <c r="HXE208" s="506" t="s">
        <v>34</v>
      </c>
      <c r="HXF208" s="506" t="s">
        <v>34</v>
      </c>
      <c r="HXG208" s="506" t="s">
        <v>34</v>
      </c>
      <c r="HXH208" s="506" t="s">
        <v>34</v>
      </c>
      <c r="HXI208" s="506" t="s">
        <v>34</v>
      </c>
      <c r="HXJ208" s="506" t="s">
        <v>34</v>
      </c>
      <c r="HXK208" s="506" t="s">
        <v>34</v>
      </c>
      <c r="HXL208" s="506" t="s">
        <v>34</v>
      </c>
      <c r="HXM208" s="506" t="s">
        <v>34</v>
      </c>
      <c r="HXN208" s="506" t="s">
        <v>34</v>
      </c>
      <c r="HXO208" s="506" t="s">
        <v>34</v>
      </c>
      <c r="HXP208" s="506" t="s">
        <v>34</v>
      </c>
      <c r="HXQ208" s="506" t="s">
        <v>34</v>
      </c>
      <c r="HXR208" s="506" t="s">
        <v>34</v>
      </c>
      <c r="HXS208" s="506" t="s">
        <v>34</v>
      </c>
      <c r="HXT208" s="506" t="s">
        <v>34</v>
      </c>
      <c r="HXU208" s="506" t="s">
        <v>34</v>
      </c>
      <c r="HXV208" s="506" t="s">
        <v>34</v>
      </c>
      <c r="HXW208" s="506" t="s">
        <v>34</v>
      </c>
      <c r="HXX208" s="506" t="s">
        <v>34</v>
      </c>
      <c r="HXY208" s="506" t="s">
        <v>34</v>
      </c>
      <c r="HXZ208" s="506" t="s">
        <v>34</v>
      </c>
      <c r="HYA208" s="506" t="s">
        <v>34</v>
      </c>
      <c r="HYB208" s="506" t="s">
        <v>34</v>
      </c>
      <c r="HYC208" s="506" t="s">
        <v>34</v>
      </c>
      <c r="HYD208" s="506" t="s">
        <v>34</v>
      </c>
      <c r="HYE208" s="506" t="s">
        <v>34</v>
      </c>
      <c r="HYF208" s="506" t="s">
        <v>34</v>
      </c>
      <c r="HYG208" s="506" t="s">
        <v>34</v>
      </c>
      <c r="HYH208" s="506" t="s">
        <v>34</v>
      </c>
      <c r="HYI208" s="506" t="s">
        <v>34</v>
      </c>
      <c r="HYJ208" s="506" t="s">
        <v>34</v>
      </c>
      <c r="HYK208" s="506" t="s">
        <v>34</v>
      </c>
      <c r="HYL208" s="506" t="s">
        <v>34</v>
      </c>
      <c r="HYM208" s="506" t="s">
        <v>34</v>
      </c>
      <c r="HYN208" s="506" t="s">
        <v>34</v>
      </c>
      <c r="HYO208" s="506" t="s">
        <v>34</v>
      </c>
      <c r="HYP208" s="506" t="s">
        <v>34</v>
      </c>
      <c r="HYQ208" s="506" t="s">
        <v>34</v>
      </c>
      <c r="HYR208" s="506" t="s">
        <v>34</v>
      </c>
      <c r="HYS208" s="506" t="s">
        <v>34</v>
      </c>
      <c r="HYT208" s="506" t="s">
        <v>34</v>
      </c>
      <c r="HYU208" s="506" t="s">
        <v>34</v>
      </c>
      <c r="HYV208" s="506" t="s">
        <v>34</v>
      </c>
      <c r="HYW208" s="506" t="s">
        <v>34</v>
      </c>
      <c r="HYX208" s="506" t="s">
        <v>34</v>
      </c>
      <c r="HYY208" s="506" t="s">
        <v>34</v>
      </c>
      <c r="HYZ208" s="506" t="s">
        <v>34</v>
      </c>
      <c r="HZA208" s="506" t="s">
        <v>34</v>
      </c>
      <c r="HZB208" s="506" t="s">
        <v>34</v>
      </c>
      <c r="HZC208" s="506" t="s">
        <v>34</v>
      </c>
      <c r="HZD208" s="506" t="s">
        <v>34</v>
      </c>
      <c r="HZE208" s="506" t="s">
        <v>34</v>
      </c>
      <c r="HZF208" s="506" t="s">
        <v>34</v>
      </c>
      <c r="HZG208" s="506" t="s">
        <v>34</v>
      </c>
      <c r="HZH208" s="506" t="s">
        <v>34</v>
      </c>
      <c r="HZI208" s="506" t="s">
        <v>34</v>
      </c>
      <c r="HZJ208" s="506" t="s">
        <v>34</v>
      </c>
      <c r="HZK208" s="506" t="s">
        <v>34</v>
      </c>
      <c r="HZL208" s="506" t="s">
        <v>34</v>
      </c>
      <c r="HZM208" s="506" t="s">
        <v>34</v>
      </c>
      <c r="HZN208" s="506" t="s">
        <v>34</v>
      </c>
      <c r="HZO208" s="506" t="s">
        <v>34</v>
      </c>
      <c r="HZP208" s="506" t="s">
        <v>34</v>
      </c>
      <c r="HZQ208" s="506" t="s">
        <v>34</v>
      </c>
      <c r="HZR208" s="506" t="s">
        <v>34</v>
      </c>
      <c r="HZS208" s="506" t="s">
        <v>34</v>
      </c>
      <c r="HZT208" s="506" t="s">
        <v>34</v>
      </c>
      <c r="HZU208" s="506" t="s">
        <v>34</v>
      </c>
      <c r="HZV208" s="506" t="s">
        <v>34</v>
      </c>
      <c r="HZW208" s="506" t="s">
        <v>34</v>
      </c>
      <c r="HZX208" s="506" t="s">
        <v>34</v>
      </c>
      <c r="HZY208" s="506" t="s">
        <v>34</v>
      </c>
      <c r="HZZ208" s="506" t="s">
        <v>34</v>
      </c>
      <c r="IAA208" s="506" t="s">
        <v>34</v>
      </c>
      <c r="IAB208" s="506" t="s">
        <v>34</v>
      </c>
      <c r="IAC208" s="506" t="s">
        <v>34</v>
      </c>
      <c r="IAD208" s="506" t="s">
        <v>34</v>
      </c>
      <c r="IAE208" s="506" t="s">
        <v>34</v>
      </c>
      <c r="IAF208" s="506" t="s">
        <v>34</v>
      </c>
      <c r="IAG208" s="506" t="s">
        <v>34</v>
      </c>
      <c r="IAH208" s="506" t="s">
        <v>34</v>
      </c>
      <c r="IAI208" s="506" t="s">
        <v>34</v>
      </c>
      <c r="IAJ208" s="506" t="s">
        <v>34</v>
      </c>
      <c r="IAK208" s="506" t="s">
        <v>34</v>
      </c>
      <c r="IAL208" s="506" t="s">
        <v>34</v>
      </c>
      <c r="IAM208" s="506" t="s">
        <v>34</v>
      </c>
      <c r="IAN208" s="506" t="s">
        <v>34</v>
      </c>
      <c r="IAO208" s="506" t="s">
        <v>34</v>
      </c>
      <c r="IAP208" s="506" t="s">
        <v>34</v>
      </c>
      <c r="IAQ208" s="506" t="s">
        <v>34</v>
      </c>
      <c r="IAR208" s="506" t="s">
        <v>34</v>
      </c>
      <c r="IAS208" s="506" t="s">
        <v>34</v>
      </c>
      <c r="IAT208" s="506" t="s">
        <v>34</v>
      </c>
      <c r="IAU208" s="506" t="s">
        <v>34</v>
      </c>
      <c r="IAV208" s="506" t="s">
        <v>34</v>
      </c>
      <c r="IAW208" s="506" t="s">
        <v>34</v>
      </c>
      <c r="IAX208" s="506" t="s">
        <v>34</v>
      </c>
      <c r="IAY208" s="506" t="s">
        <v>34</v>
      </c>
      <c r="IAZ208" s="506" t="s">
        <v>34</v>
      </c>
      <c r="IBA208" s="506" t="s">
        <v>34</v>
      </c>
      <c r="IBB208" s="506" t="s">
        <v>34</v>
      </c>
      <c r="IBC208" s="506" t="s">
        <v>34</v>
      </c>
      <c r="IBD208" s="506" t="s">
        <v>34</v>
      </c>
      <c r="IBE208" s="506" t="s">
        <v>34</v>
      </c>
      <c r="IBF208" s="506" t="s">
        <v>34</v>
      </c>
      <c r="IBG208" s="506" t="s">
        <v>34</v>
      </c>
      <c r="IBH208" s="506" t="s">
        <v>34</v>
      </c>
      <c r="IBI208" s="506" t="s">
        <v>34</v>
      </c>
      <c r="IBJ208" s="506" t="s">
        <v>34</v>
      </c>
      <c r="IBK208" s="506" t="s">
        <v>34</v>
      </c>
      <c r="IBL208" s="506" t="s">
        <v>34</v>
      </c>
      <c r="IBM208" s="506" t="s">
        <v>34</v>
      </c>
      <c r="IBN208" s="506" t="s">
        <v>34</v>
      </c>
      <c r="IBO208" s="506" t="s">
        <v>34</v>
      </c>
      <c r="IBP208" s="506" t="s">
        <v>34</v>
      </c>
      <c r="IBQ208" s="506" t="s">
        <v>34</v>
      </c>
      <c r="IBR208" s="506" t="s">
        <v>34</v>
      </c>
      <c r="IBS208" s="506" t="s">
        <v>34</v>
      </c>
      <c r="IBT208" s="506" t="s">
        <v>34</v>
      </c>
      <c r="IBU208" s="506" t="s">
        <v>34</v>
      </c>
      <c r="IBV208" s="506" t="s">
        <v>34</v>
      </c>
      <c r="IBW208" s="506" t="s">
        <v>34</v>
      </c>
      <c r="IBX208" s="506" t="s">
        <v>34</v>
      </c>
      <c r="IBY208" s="506" t="s">
        <v>34</v>
      </c>
      <c r="IBZ208" s="506" t="s">
        <v>34</v>
      </c>
      <c r="ICA208" s="506" t="s">
        <v>34</v>
      </c>
      <c r="ICB208" s="506" t="s">
        <v>34</v>
      </c>
      <c r="ICC208" s="506" t="s">
        <v>34</v>
      </c>
      <c r="ICD208" s="506" t="s">
        <v>34</v>
      </c>
      <c r="ICE208" s="506" t="s">
        <v>34</v>
      </c>
      <c r="ICF208" s="506" t="s">
        <v>34</v>
      </c>
      <c r="ICG208" s="506" t="s">
        <v>34</v>
      </c>
      <c r="ICH208" s="506" t="s">
        <v>34</v>
      </c>
      <c r="ICI208" s="506" t="s">
        <v>34</v>
      </c>
      <c r="ICJ208" s="506" t="s">
        <v>34</v>
      </c>
      <c r="ICK208" s="506" t="s">
        <v>34</v>
      </c>
      <c r="ICL208" s="506" t="s">
        <v>34</v>
      </c>
      <c r="ICM208" s="506" t="s">
        <v>34</v>
      </c>
      <c r="ICN208" s="506" t="s">
        <v>34</v>
      </c>
      <c r="ICO208" s="506" t="s">
        <v>34</v>
      </c>
      <c r="ICP208" s="506" t="s">
        <v>34</v>
      </c>
      <c r="ICQ208" s="506" t="s">
        <v>34</v>
      </c>
      <c r="ICR208" s="506" t="s">
        <v>34</v>
      </c>
      <c r="ICS208" s="506" t="s">
        <v>34</v>
      </c>
      <c r="ICT208" s="506" t="s">
        <v>34</v>
      </c>
      <c r="ICU208" s="506" t="s">
        <v>34</v>
      </c>
      <c r="ICV208" s="506" t="s">
        <v>34</v>
      </c>
      <c r="ICW208" s="506" t="s">
        <v>34</v>
      </c>
      <c r="ICX208" s="506" t="s">
        <v>34</v>
      </c>
      <c r="ICY208" s="506" t="s">
        <v>34</v>
      </c>
      <c r="ICZ208" s="506" t="s">
        <v>34</v>
      </c>
      <c r="IDA208" s="506" t="s">
        <v>34</v>
      </c>
      <c r="IDB208" s="506" t="s">
        <v>34</v>
      </c>
      <c r="IDC208" s="506" t="s">
        <v>34</v>
      </c>
      <c r="IDD208" s="506" t="s">
        <v>34</v>
      </c>
      <c r="IDE208" s="506" t="s">
        <v>34</v>
      </c>
      <c r="IDF208" s="506" t="s">
        <v>34</v>
      </c>
      <c r="IDG208" s="506" t="s">
        <v>34</v>
      </c>
      <c r="IDH208" s="506" t="s">
        <v>34</v>
      </c>
      <c r="IDI208" s="506" t="s">
        <v>34</v>
      </c>
      <c r="IDJ208" s="506" t="s">
        <v>34</v>
      </c>
      <c r="IDK208" s="506" t="s">
        <v>34</v>
      </c>
      <c r="IDL208" s="506" t="s">
        <v>34</v>
      </c>
      <c r="IDM208" s="506" t="s">
        <v>34</v>
      </c>
      <c r="IDN208" s="506" t="s">
        <v>34</v>
      </c>
      <c r="IDO208" s="506" t="s">
        <v>34</v>
      </c>
      <c r="IDP208" s="506" t="s">
        <v>34</v>
      </c>
      <c r="IDQ208" s="506" t="s">
        <v>34</v>
      </c>
      <c r="IDR208" s="506" t="s">
        <v>34</v>
      </c>
      <c r="IDS208" s="506" t="s">
        <v>34</v>
      </c>
      <c r="IDT208" s="506" t="s">
        <v>34</v>
      </c>
      <c r="IDU208" s="506" t="s">
        <v>34</v>
      </c>
      <c r="IDV208" s="506" t="s">
        <v>34</v>
      </c>
      <c r="IDW208" s="506" t="s">
        <v>34</v>
      </c>
      <c r="IDX208" s="506" t="s">
        <v>34</v>
      </c>
      <c r="IDY208" s="506" t="s">
        <v>34</v>
      </c>
      <c r="IDZ208" s="506" t="s">
        <v>34</v>
      </c>
      <c r="IEA208" s="506" t="s">
        <v>34</v>
      </c>
      <c r="IEB208" s="506" t="s">
        <v>34</v>
      </c>
      <c r="IEC208" s="506" t="s">
        <v>34</v>
      </c>
      <c r="IED208" s="506" t="s">
        <v>34</v>
      </c>
      <c r="IEE208" s="506" t="s">
        <v>34</v>
      </c>
      <c r="IEF208" s="506" t="s">
        <v>34</v>
      </c>
      <c r="IEG208" s="506" t="s">
        <v>34</v>
      </c>
      <c r="IEH208" s="506" t="s">
        <v>34</v>
      </c>
      <c r="IEI208" s="506" t="s">
        <v>34</v>
      </c>
      <c r="IEJ208" s="506" t="s">
        <v>34</v>
      </c>
      <c r="IEK208" s="506" t="s">
        <v>34</v>
      </c>
      <c r="IEL208" s="506" t="s">
        <v>34</v>
      </c>
      <c r="IEM208" s="506" t="s">
        <v>34</v>
      </c>
      <c r="IEN208" s="506" t="s">
        <v>34</v>
      </c>
      <c r="IEO208" s="506" t="s">
        <v>34</v>
      </c>
      <c r="IEP208" s="506" t="s">
        <v>34</v>
      </c>
      <c r="IEQ208" s="506" t="s">
        <v>34</v>
      </c>
      <c r="IER208" s="506" t="s">
        <v>34</v>
      </c>
      <c r="IES208" s="506" t="s">
        <v>34</v>
      </c>
      <c r="IET208" s="506" t="s">
        <v>34</v>
      </c>
      <c r="IEU208" s="506" t="s">
        <v>34</v>
      </c>
      <c r="IEV208" s="506" t="s">
        <v>34</v>
      </c>
      <c r="IEW208" s="506" t="s">
        <v>34</v>
      </c>
      <c r="IEX208" s="506" t="s">
        <v>34</v>
      </c>
      <c r="IEY208" s="506" t="s">
        <v>34</v>
      </c>
      <c r="IEZ208" s="506" t="s">
        <v>34</v>
      </c>
      <c r="IFA208" s="506" t="s">
        <v>34</v>
      </c>
      <c r="IFB208" s="506" t="s">
        <v>34</v>
      </c>
      <c r="IFC208" s="506" t="s">
        <v>34</v>
      </c>
      <c r="IFD208" s="506" t="s">
        <v>34</v>
      </c>
      <c r="IFE208" s="506" t="s">
        <v>34</v>
      </c>
      <c r="IFF208" s="506" t="s">
        <v>34</v>
      </c>
      <c r="IFG208" s="506" t="s">
        <v>34</v>
      </c>
      <c r="IFH208" s="506" t="s">
        <v>34</v>
      </c>
      <c r="IFI208" s="506" t="s">
        <v>34</v>
      </c>
      <c r="IFJ208" s="506" t="s">
        <v>34</v>
      </c>
      <c r="IFK208" s="506" t="s">
        <v>34</v>
      </c>
      <c r="IFL208" s="506" t="s">
        <v>34</v>
      </c>
      <c r="IFM208" s="506" t="s">
        <v>34</v>
      </c>
      <c r="IFN208" s="506" t="s">
        <v>34</v>
      </c>
      <c r="IFO208" s="506" t="s">
        <v>34</v>
      </c>
      <c r="IFP208" s="506" t="s">
        <v>34</v>
      </c>
      <c r="IFQ208" s="506" t="s">
        <v>34</v>
      </c>
      <c r="IFR208" s="506" t="s">
        <v>34</v>
      </c>
      <c r="IFS208" s="506" t="s">
        <v>34</v>
      </c>
      <c r="IFT208" s="506" t="s">
        <v>34</v>
      </c>
      <c r="IFU208" s="506" t="s">
        <v>34</v>
      </c>
      <c r="IFV208" s="506" t="s">
        <v>34</v>
      </c>
      <c r="IFW208" s="506" t="s">
        <v>34</v>
      </c>
      <c r="IFX208" s="506" t="s">
        <v>34</v>
      </c>
      <c r="IFY208" s="506" t="s">
        <v>34</v>
      </c>
      <c r="IFZ208" s="506" t="s">
        <v>34</v>
      </c>
      <c r="IGA208" s="506" t="s">
        <v>34</v>
      </c>
      <c r="IGB208" s="506" t="s">
        <v>34</v>
      </c>
      <c r="IGC208" s="506" t="s">
        <v>34</v>
      </c>
      <c r="IGD208" s="506" t="s">
        <v>34</v>
      </c>
      <c r="IGE208" s="506" t="s">
        <v>34</v>
      </c>
      <c r="IGF208" s="506" t="s">
        <v>34</v>
      </c>
      <c r="IGG208" s="506" t="s">
        <v>34</v>
      </c>
      <c r="IGH208" s="506" t="s">
        <v>34</v>
      </c>
      <c r="IGI208" s="506" t="s">
        <v>34</v>
      </c>
      <c r="IGJ208" s="506" t="s">
        <v>34</v>
      </c>
      <c r="IGK208" s="506" t="s">
        <v>34</v>
      </c>
      <c r="IGL208" s="506" t="s">
        <v>34</v>
      </c>
      <c r="IGM208" s="506" t="s">
        <v>34</v>
      </c>
      <c r="IGN208" s="506" t="s">
        <v>34</v>
      </c>
      <c r="IGO208" s="506" t="s">
        <v>34</v>
      </c>
      <c r="IGP208" s="506" t="s">
        <v>34</v>
      </c>
      <c r="IGQ208" s="506" t="s">
        <v>34</v>
      </c>
      <c r="IGR208" s="506" t="s">
        <v>34</v>
      </c>
      <c r="IGS208" s="506" t="s">
        <v>34</v>
      </c>
      <c r="IGT208" s="506" t="s">
        <v>34</v>
      </c>
      <c r="IGU208" s="506" t="s">
        <v>34</v>
      </c>
      <c r="IGV208" s="506" t="s">
        <v>34</v>
      </c>
      <c r="IGW208" s="506" t="s">
        <v>34</v>
      </c>
      <c r="IGX208" s="506" t="s">
        <v>34</v>
      </c>
      <c r="IGY208" s="506" t="s">
        <v>34</v>
      </c>
      <c r="IGZ208" s="506" t="s">
        <v>34</v>
      </c>
      <c r="IHA208" s="506" t="s">
        <v>34</v>
      </c>
      <c r="IHB208" s="506" t="s">
        <v>34</v>
      </c>
      <c r="IHC208" s="506" t="s">
        <v>34</v>
      </c>
      <c r="IHD208" s="506" t="s">
        <v>34</v>
      </c>
      <c r="IHE208" s="506" t="s">
        <v>34</v>
      </c>
      <c r="IHF208" s="506" t="s">
        <v>34</v>
      </c>
      <c r="IHG208" s="506" t="s">
        <v>34</v>
      </c>
      <c r="IHH208" s="506" t="s">
        <v>34</v>
      </c>
      <c r="IHI208" s="506" t="s">
        <v>34</v>
      </c>
      <c r="IHJ208" s="506" t="s">
        <v>34</v>
      </c>
      <c r="IHK208" s="506" t="s">
        <v>34</v>
      </c>
      <c r="IHL208" s="506" t="s">
        <v>34</v>
      </c>
      <c r="IHM208" s="506" t="s">
        <v>34</v>
      </c>
      <c r="IHN208" s="506" t="s">
        <v>34</v>
      </c>
      <c r="IHO208" s="506" t="s">
        <v>34</v>
      </c>
      <c r="IHP208" s="506" t="s">
        <v>34</v>
      </c>
      <c r="IHQ208" s="506" t="s">
        <v>34</v>
      </c>
      <c r="IHR208" s="506" t="s">
        <v>34</v>
      </c>
      <c r="IHS208" s="506" t="s">
        <v>34</v>
      </c>
      <c r="IHT208" s="506" t="s">
        <v>34</v>
      </c>
      <c r="IHU208" s="506" t="s">
        <v>34</v>
      </c>
      <c r="IHV208" s="506" t="s">
        <v>34</v>
      </c>
      <c r="IHW208" s="506" t="s">
        <v>34</v>
      </c>
      <c r="IHX208" s="506" t="s">
        <v>34</v>
      </c>
      <c r="IHY208" s="506" t="s">
        <v>34</v>
      </c>
      <c r="IHZ208" s="506" t="s">
        <v>34</v>
      </c>
      <c r="IIA208" s="506" t="s">
        <v>34</v>
      </c>
      <c r="IIB208" s="506" t="s">
        <v>34</v>
      </c>
      <c r="IIC208" s="506" t="s">
        <v>34</v>
      </c>
      <c r="IID208" s="506" t="s">
        <v>34</v>
      </c>
      <c r="IIE208" s="506" t="s">
        <v>34</v>
      </c>
      <c r="IIF208" s="506" t="s">
        <v>34</v>
      </c>
      <c r="IIG208" s="506" t="s">
        <v>34</v>
      </c>
      <c r="IIH208" s="506" t="s">
        <v>34</v>
      </c>
      <c r="III208" s="506" t="s">
        <v>34</v>
      </c>
      <c r="IIJ208" s="506" t="s">
        <v>34</v>
      </c>
      <c r="IIK208" s="506" t="s">
        <v>34</v>
      </c>
      <c r="IIL208" s="506" t="s">
        <v>34</v>
      </c>
      <c r="IIM208" s="506" t="s">
        <v>34</v>
      </c>
      <c r="IIN208" s="506" t="s">
        <v>34</v>
      </c>
      <c r="IIO208" s="506" t="s">
        <v>34</v>
      </c>
      <c r="IIP208" s="506" t="s">
        <v>34</v>
      </c>
      <c r="IIQ208" s="506" t="s">
        <v>34</v>
      </c>
      <c r="IIR208" s="506" t="s">
        <v>34</v>
      </c>
      <c r="IIS208" s="506" t="s">
        <v>34</v>
      </c>
      <c r="IIT208" s="506" t="s">
        <v>34</v>
      </c>
      <c r="IIU208" s="506" t="s">
        <v>34</v>
      </c>
      <c r="IIV208" s="506" t="s">
        <v>34</v>
      </c>
      <c r="IIW208" s="506" t="s">
        <v>34</v>
      </c>
      <c r="IIX208" s="506" t="s">
        <v>34</v>
      </c>
      <c r="IIY208" s="506" t="s">
        <v>34</v>
      </c>
      <c r="IIZ208" s="506" t="s">
        <v>34</v>
      </c>
      <c r="IJA208" s="506" t="s">
        <v>34</v>
      </c>
      <c r="IJB208" s="506" t="s">
        <v>34</v>
      </c>
      <c r="IJC208" s="506" t="s">
        <v>34</v>
      </c>
      <c r="IJD208" s="506" t="s">
        <v>34</v>
      </c>
      <c r="IJE208" s="506" t="s">
        <v>34</v>
      </c>
      <c r="IJF208" s="506" t="s">
        <v>34</v>
      </c>
      <c r="IJG208" s="506" t="s">
        <v>34</v>
      </c>
      <c r="IJH208" s="506" t="s">
        <v>34</v>
      </c>
      <c r="IJI208" s="506" t="s">
        <v>34</v>
      </c>
      <c r="IJJ208" s="506" t="s">
        <v>34</v>
      </c>
      <c r="IJK208" s="506" t="s">
        <v>34</v>
      </c>
      <c r="IJL208" s="506" t="s">
        <v>34</v>
      </c>
      <c r="IJM208" s="506" t="s">
        <v>34</v>
      </c>
      <c r="IJN208" s="506" t="s">
        <v>34</v>
      </c>
      <c r="IJO208" s="506" t="s">
        <v>34</v>
      </c>
      <c r="IJP208" s="506" t="s">
        <v>34</v>
      </c>
      <c r="IJQ208" s="506" t="s">
        <v>34</v>
      </c>
      <c r="IJR208" s="506" t="s">
        <v>34</v>
      </c>
      <c r="IJS208" s="506" t="s">
        <v>34</v>
      </c>
      <c r="IJT208" s="506" t="s">
        <v>34</v>
      </c>
      <c r="IJU208" s="506" t="s">
        <v>34</v>
      </c>
      <c r="IJV208" s="506" t="s">
        <v>34</v>
      </c>
      <c r="IJW208" s="506" t="s">
        <v>34</v>
      </c>
      <c r="IJX208" s="506" t="s">
        <v>34</v>
      </c>
      <c r="IJY208" s="506" t="s">
        <v>34</v>
      </c>
      <c r="IJZ208" s="506" t="s">
        <v>34</v>
      </c>
      <c r="IKA208" s="506" t="s">
        <v>34</v>
      </c>
      <c r="IKB208" s="506" t="s">
        <v>34</v>
      </c>
      <c r="IKC208" s="506" t="s">
        <v>34</v>
      </c>
      <c r="IKD208" s="506" t="s">
        <v>34</v>
      </c>
      <c r="IKE208" s="506" t="s">
        <v>34</v>
      </c>
      <c r="IKF208" s="506" t="s">
        <v>34</v>
      </c>
      <c r="IKG208" s="506" t="s">
        <v>34</v>
      </c>
      <c r="IKH208" s="506" t="s">
        <v>34</v>
      </c>
      <c r="IKI208" s="506" t="s">
        <v>34</v>
      </c>
      <c r="IKJ208" s="506" t="s">
        <v>34</v>
      </c>
      <c r="IKK208" s="506" t="s">
        <v>34</v>
      </c>
      <c r="IKL208" s="506" t="s">
        <v>34</v>
      </c>
      <c r="IKM208" s="506" t="s">
        <v>34</v>
      </c>
      <c r="IKN208" s="506" t="s">
        <v>34</v>
      </c>
      <c r="IKO208" s="506" t="s">
        <v>34</v>
      </c>
      <c r="IKP208" s="506" t="s">
        <v>34</v>
      </c>
      <c r="IKQ208" s="506" t="s">
        <v>34</v>
      </c>
      <c r="IKR208" s="506" t="s">
        <v>34</v>
      </c>
      <c r="IKS208" s="506" t="s">
        <v>34</v>
      </c>
      <c r="IKT208" s="506" t="s">
        <v>34</v>
      </c>
      <c r="IKU208" s="506" t="s">
        <v>34</v>
      </c>
      <c r="IKV208" s="506" t="s">
        <v>34</v>
      </c>
      <c r="IKW208" s="506" t="s">
        <v>34</v>
      </c>
      <c r="IKX208" s="506" t="s">
        <v>34</v>
      </c>
      <c r="IKY208" s="506" t="s">
        <v>34</v>
      </c>
      <c r="IKZ208" s="506" t="s">
        <v>34</v>
      </c>
      <c r="ILA208" s="506" t="s">
        <v>34</v>
      </c>
      <c r="ILB208" s="506" t="s">
        <v>34</v>
      </c>
      <c r="ILC208" s="506" t="s">
        <v>34</v>
      </c>
      <c r="ILD208" s="506" t="s">
        <v>34</v>
      </c>
      <c r="ILE208" s="506" t="s">
        <v>34</v>
      </c>
      <c r="ILF208" s="506" t="s">
        <v>34</v>
      </c>
      <c r="ILG208" s="506" t="s">
        <v>34</v>
      </c>
      <c r="ILH208" s="506" t="s">
        <v>34</v>
      </c>
      <c r="ILI208" s="506" t="s">
        <v>34</v>
      </c>
      <c r="ILJ208" s="506" t="s">
        <v>34</v>
      </c>
      <c r="ILK208" s="506" t="s">
        <v>34</v>
      </c>
      <c r="ILL208" s="506" t="s">
        <v>34</v>
      </c>
      <c r="ILM208" s="506" t="s">
        <v>34</v>
      </c>
      <c r="ILN208" s="506" t="s">
        <v>34</v>
      </c>
      <c r="ILO208" s="506" t="s">
        <v>34</v>
      </c>
      <c r="ILP208" s="506" t="s">
        <v>34</v>
      </c>
      <c r="ILQ208" s="506" t="s">
        <v>34</v>
      </c>
      <c r="ILR208" s="506" t="s">
        <v>34</v>
      </c>
      <c r="ILS208" s="506" t="s">
        <v>34</v>
      </c>
      <c r="ILT208" s="506" t="s">
        <v>34</v>
      </c>
      <c r="ILU208" s="506" t="s">
        <v>34</v>
      </c>
      <c r="ILV208" s="506" t="s">
        <v>34</v>
      </c>
      <c r="ILW208" s="506" t="s">
        <v>34</v>
      </c>
      <c r="ILX208" s="506" t="s">
        <v>34</v>
      </c>
      <c r="ILY208" s="506" t="s">
        <v>34</v>
      </c>
      <c r="ILZ208" s="506" t="s">
        <v>34</v>
      </c>
      <c r="IMA208" s="506" t="s">
        <v>34</v>
      </c>
      <c r="IMB208" s="506" t="s">
        <v>34</v>
      </c>
      <c r="IMC208" s="506" t="s">
        <v>34</v>
      </c>
      <c r="IMD208" s="506" t="s">
        <v>34</v>
      </c>
      <c r="IME208" s="506" t="s">
        <v>34</v>
      </c>
      <c r="IMF208" s="506" t="s">
        <v>34</v>
      </c>
      <c r="IMG208" s="506" t="s">
        <v>34</v>
      </c>
      <c r="IMH208" s="506" t="s">
        <v>34</v>
      </c>
      <c r="IMI208" s="506" t="s">
        <v>34</v>
      </c>
      <c r="IMJ208" s="506" t="s">
        <v>34</v>
      </c>
      <c r="IMK208" s="506" t="s">
        <v>34</v>
      </c>
      <c r="IML208" s="506" t="s">
        <v>34</v>
      </c>
      <c r="IMM208" s="506" t="s">
        <v>34</v>
      </c>
      <c r="IMN208" s="506" t="s">
        <v>34</v>
      </c>
      <c r="IMO208" s="506" t="s">
        <v>34</v>
      </c>
      <c r="IMP208" s="506" t="s">
        <v>34</v>
      </c>
      <c r="IMQ208" s="506" t="s">
        <v>34</v>
      </c>
      <c r="IMR208" s="506" t="s">
        <v>34</v>
      </c>
      <c r="IMS208" s="506" t="s">
        <v>34</v>
      </c>
      <c r="IMT208" s="506" t="s">
        <v>34</v>
      </c>
      <c r="IMU208" s="506" t="s">
        <v>34</v>
      </c>
      <c r="IMV208" s="506" t="s">
        <v>34</v>
      </c>
      <c r="IMW208" s="506" t="s">
        <v>34</v>
      </c>
      <c r="IMX208" s="506" t="s">
        <v>34</v>
      </c>
      <c r="IMY208" s="506" t="s">
        <v>34</v>
      </c>
      <c r="IMZ208" s="506" t="s">
        <v>34</v>
      </c>
      <c r="INA208" s="506" t="s">
        <v>34</v>
      </c>
      <c r="INB208" s="506" t="s">
        <v>34</v>
      </c>
      <c r="INC208" s="506" t="s">
        <v>34</v>
      </c>
      <c r="IND208" s="506" t="s">
        <v>34</v>
      </c>
      <c r="INE208" s="506" t="s">
        <v>34</v>
      </c>
      <c r="INF208" s="506" t="s">
        <v>34</v>
      </c>
      <c r="ING208" s="506" t="s">
        <v>34</v>
      </c>
      <c r="INH208" s="506" t="s">
        <v>34</v>
      </c>
      <c r="INI208" s="506" t="s">
        <v>34</v>
      </c>
      <c r="INJ208" s="506" t="s">
        <v>34</v>
      </c>
      <c r="INK208" s="506" t="s">
        <v>34</v>
      </c>
      <c r="INL208" s="506" t="s">
        <v>34</v>
      </c>
      <c r="INM208" s="506" t="s">
        <v>34</v>
      </c>
      <c r="INN208" s="506" t="s">
        <v>34</v>
      </c>
      <c r="INO208" s="506" t="s">
        <v>34</v>
      </c>
      <c r="INP208" s="506" t="s">
        <v>34</v>
      </c>
      <c r="INQ208" s="506" t="s">
        <v>34</v>
      </c>
      <c r="INR208" s="506" t="s">
        <v>34</v>
      </c>
      <c r="INS208" s="506" t="s">
        <v>34</v>
      </c>
      <c r="INT208" s="506" t="s">
        <v>34</v>
      </c>
      <c r="INU208" s="506" t="s">
        <v>34</v>
      </c>
      <c r="INV208" s="506" t="s">
        <v>34</v>
      </c>
      <c r="INW208" s="506" t="s">
        <v>34</v>
      </c>
      <c r="INX208" s="506" t="s">
        <v>34</v>
      </c>
      <c r="INY208" s="506" t="s">
        <v>34</v>
      </c>
      <c r="INZ208" s="506" t="s">
        <v>34</v>
      </c>
      <c r="IOA208" s="506" t="s">
        <v>34</v>
      </c>
      <c r="IOB208" s="506" t="s">
        <v>34</v>
      </c>
      <c r="IOC208" s="506" t="s">
        <v>34</v>
      </c>
      <c r="IOD208" s="506" t="s">
        <v>34</v>
      </c>
      <c r="IOE208" s="506" t="s">
        <v>34</v>
      </c>
      <c r="IOF208" s="506" t="s">
        <v>34</v>
      </c>
      <c r="IOG208" s="506" t="s">
        <v>34</v>
      </c>
      <c r="IOH208" s="506" t="s">
        <v>34</v>
      </c>
      <c r="IOI208" s="506" t="s">
        <v>34</v>
      </c>
      <c r="IOJ208" s="506" t="s">
        <v>34</v>
      </c>
      <c r="IOK208" s="506" t="s">
        <v>34</v>
      </c>
      <c r="IOL208" s="506" t="s">
        <v>34</v>
      </c>
      <c r="IOM208" s="506" t="s">
        <v>34</v>
      </c>
      <c r="ION208" s="506" t="s">
        <v>34</v>
      </c>
      <c r="IOO208" s="506" t="s">
        <v>34</v>
      </c>
      <c r="IOP208" s="506" t="s">
        <v>34</v>
      </c>
      <c r="IOQ208" s="506" t="s">
        <v>34</v>
      </c>
      <c r="IOR208" s="506" t="s">
        <v>34</v>
      </c>
      <c r="IOS208" s="506" t="s">
        <v>34</v>
      </c>
      <c r="IOT208" s="506" t="s">
        <v>34</v>
      </c>
      <c r="IOU208" s="506" t="s">
        <v>34</v>
      </c>
      <c r="IOV208" s="506" t="s">
        <v>34</v>
      </c>
      <c r="IOW208" s="506" t="s">
        <v>34</v>
      </c>
      <c r="IOX208" s="506" t="s">
        <v>34</v>
      </c>
      <c r="IOY208" s="506" t="s">
        <v>34</v>
      </c>
      <c r="IOZ208" s="506" t="s">
        <v>34</v>
      </c>
      <c r="IPA208" s="506" t="s">
        <v>34</v>
      </c>
      <c r="IPB208" s="506" t="s">
        <v>34</v>
      </c>
      <c r="IPC208" s="506" t="s">
        <v>34</v>
      </c>
      <c r="IPD208" s="506" t="s">
        <v>34</v>
      </c>
      <c r="IPE208" s="506" t="s">
        <v>34</v>
      </c>
      <c r="IPF208" s="506" t="s">
        <v>34</v>
      </c>
      <c r="IPG208" s="506" t="s">
        <v>34</v>
      </c>
      <c r="IPH208" s="506" t="s">
        <v>34</v>
      </c>
      <c r="IPI208" s="506" t="s">
        <v>34</v>
      </c>
      <c r="IPJ208" s="506" t="s">
        <v>34</v>
      </c>
      <c r="IPK208" s="506" t="s">
        <v>34</v>
      </c>
      <c r="IPL208" s="506" t="s">
        <v>34</v>
      </c>
      <c r="IPM208" s="506" t="s">
        <v>34</v>
      </c>
      <c r="IPN208" s="506" t="s">
        <v>34</v>
      </c>
      <c r="IPO208" s="506" t="s">
        <v>34</v>
      </c>
      <c r="IPP208" s="506" t="s">
        <v>34</v>
      </c>
      <c r="IPQ208" s="506" t="s">
        <v>34</v>
      </c>
      <c r="IPR208" s="506" t="s">
        <v>34</v>
      </c>
      <c r="IPS208" s="506" t="s">
        <v>34</v>
      </c>
      <c r="IPT208" s="506" t="s">
        <v>34</v>
      </c>
      <c r="IPU208" s="506" t="s">
        <v>34</v>
      </c>
      <c r="IPV208" s="506" t="s">
        <v>34</v>
      </c>
      <c r="IPW208" s="506" t="s">
        <v>34</v>
      </c>
      <c r="IPX208" s="506" t="s">
        <v>34</v>
      </c>
      <c r="IPY208" s="506" t="s">
        <v>34</v>
      </c>
      <c r="IPZ208" s="506" t="s">
        <v>34</v>
      </c>
      <c r="IQA208" s="506" t="s">
        <v>34</v>
      </c>
      <c r="IQB208" s="506" t="s">
        <v>34</v>
      </c>
      <c r="IQC208" s="506" t="s">
        <v>34</v>
      </c>
      <c r="IQD208" s="506" t="s">
        <v>34</v>
      </c>
      <c r="IQE208" s="506" t="s">
        <v>34</v>
      </c>
      <c r="IQF208" s="506" t="s">
        <v>34</v>
      </c>
      <c r="IQG208" s="506" t="s">
        <v>34</v>
      </c>
      <c r="IQH208" s="506" t="s">
        <v>34</v>
      </c>
      <c r="IQI208" s="506" t="s">
        <v>34</v>
      </c>
      <c r="IQJ208" s="506" t="s">
        <v>34</v>
      </c>
      <c r="IQK208" s="506" t="s">
        <v>34</v>
      </c>
      <c r="IQL208" s="506" t="s">
        <v>34</v>
      </c>
      <c r="IQM208" s="506" t="s">
        <v>34</v>
      </c>
      <c r="IQN208" s="506" t="s">
        <v>34</v>
      </c>
      <c r="IQO208" s="506" t="s">
        <v>34</v>
      </c>
      <c r="IQP208" s="506" t="s">
        <v>34</v>
      </c>
      <c r="IQQ208" s="506" t="s">
        <v>34</v>
      </c>
      <c r="IQR208" s="506" t="s">
        <v>34</v>
      </c>
      <c r="IQS208" s="506" t="s">
        <v>34</v>
      </c>
      <c r="IQT208" s="506" t="s">
        <v>34</v>
      </c>
      <c r="IQU208" s="506" t="s">
        <v>34</v>
      </c>
      <c r="IQV208" s="506" t="s">
        <v>34</v>
      </c>
      <c r="IQW208" s="506" t="s">
        <v>34</v>
      </c>
      <c r="IQX208" s="506" t="s">
        <v>34</v>
      </c>
      <c r="IQY208" s="506" t="s">
        <v>34</v>
      </c>
      <c r="IQZ208" s="506" t="s">
        <v>34</v>
      </c>
      <c r="IRA208" s="506" t="s">
        <v>34</v>
      </c>
      <c r="IRB208" s="506" t="s">
        <v>34</v>
      </c>
      <c r="IRC208" s="506" t="s">
        <v>34</v>
      </c>
      <c r="IRD208" s="506" t="s">
        <v>34</v>
      </c>
      <c r="IRE208" s="506" t="s">
        <v>34</v>
      </c>
      <c r="IRF208" s="506" t="s">
        <v>34</v>
      </c>
      <c r="IRG208" s="506" t="s">
        <v>34</v>
      </c>
      <c r="IRH208" s="506" t="s">
        <v>34</v>
      </c>
      <c r="IRI208" s="506" t="s">
        <v>34</v>
      </c>
      <c r="IRJ208" s="506" t="s">
        <v>34</v>
      </c>
      <c r="IRK208" s="506" t="s">
        <v>34</v>
      </c>
      <c r="IRL208" s="506" t="s">
        <v>34</v>
      </c>
      <c r="IRM208" s="506" t="s">
        <v>34</v>
      </c>
      <c r="IRN208" s="506" t="s">
        <v>34</v>
      </c>
      <c r="IRO208" s="506" t="s">
        <v>34</v>
      </c>
      <c r="IRP208" s="506" t="s">
        <v>34</v>
      </c>
      <c r="IRQ208" s="506" t="s">
        <v>34</v>
      </c>
      <c r="IRR208" s="506" t="s">
        <v>34</v>
      </c>
      <c r="IRS208" s="506" t="s">
        <v>34</v>
      </c>
      <c r="IRT208" s="506" t="s">
        <v>34</v>
      </c>
      <c r="IRU208" s="506" t="s">
        <v>34</v>
      </c>
      <c r="IRV208" s="506" t="s">
        <v>34</v>
      </c>
      <c r="IRW208" s="506" t="s">
        <v>34</v>
      </c>
      <c r="IRX208" s="506" t="s">
        <v>34</v>
      </c>
      <c r="IRY208" s="506" t="s">
        <v>34</v>
      </c>
      <c r="IRZ208" s="506" t="s">
        <v>34</v>
      </c>
      <c r="ISA208" s="506" t="s">
        <v>34</v>
      </c>
      <c r="ISB208" s="506" t="s">
        <v>34</v>
      </c>
      <c r="ISC208" s="506" t="s">
        <v>34</v>
      </c>
      <c r="ISD208" s="506" t="s">
        <v>34</v>
      </c>
      <c r="ISE208" s="506" t="s">
        <v>34</v>
      </c>
      <c r="ISF208" s="506" t="s">
        <v>34</v>
      </c>
      <c r="ISG208" s="506" t="s">
        <v>34</v>
      </c>
      <c r="ISH208" s="506" t="s">
        <v>34</v>
      </c>
      <c r="ISI208" s="506" t="s">
        <v>34</v>
      </c>
      <c r="ISJ208" s="506" t="s">
        <v>34</v>
      </c>
      <c r="ISK208" s="506" t="s">
        <v>34</v>
      </c>
      <c r="ISL208" s="506" t="s">
        <v>34</v>
      </c>
      <c r="ISM208" s="506" t="s">
        <v>34</v>
      </c>
      <c r="ISN208" s="506" t="s">
        <v>34</v>
      </c>
      <c r="ISO208" s="506" t="s">
        <v>34</v>
      </c>
      <c r="ISP208" s="506" t="s">
        <v>34</v>
      </c>
      <c r="ISQ208" s="506" t="s">
        <v>34</v>
      </c>
      <c r="ISR208" s="506" t="s">
        <v>34</v>
      </c>
      <c r="ISS208" s="506" t="s">
        <v>34</v>
      </c>
      <c r="IST208" s="506" t="s">
        <v>34</v>
      </c>
      <c r="ISU208" s="506" t="s">
        <v>34</v>
      </c>
      <c r="ISV208" s="506" t="s">
        <v>34</v>
      </c>
      <c r="ISW208" s="506" t="s">
        <v>34</v>
      </c>
      <c r="ISX208" s="506" t="s">
        <v>34</v>
      </c>
      <c r="ISY208" s="506" t="s">
        <v>34</v>
      </c>
      <c r="ISZ208" s="506" t="s">
        <v>34</v>
      </c>
      <c r="ITA208" s="506" t="s">
        <v>34</v>
      </c>
      <c r="ITB208" s="506" t="s">
        <v>34</v>
      </c>
      <c r="ITC208" s="506" t="s">
        <v>34</v>
      </c>
      <c r="ITD208" s="506" t="s">
        <v>34</v>
      </c>
      <c r="ITE208" s="506" t="s">
        <v>34</v>
      </c>
      <c r="ITF208" s="506" t="s">
        <v>34</v>
      </c>
      <c r="ITG208" s="506" t="s">
        <v>34</v>
      </c>
      <c r="ITH208" s="506" t="s">
        <v>34</v>
      </c>
      <c r="ITI208" s="506" t="s">
        <v>34</v>
      </c>
      <c r="ITJ208" s="506" t="s">
        <v>34</v>
      </c>
      <c r="ITK208" s="506" t="s">
        <v>34</v>
      </c>
      <c r="ITL208" s="506" t="s">
        <v>34</v>
      </c>
      <c r="ITM208" s="506" t="s">
        <v>34</v>
      </c>
      <c r="ITN208" s="506" t="s">
        <v>34</v>
      </c>
      <c r="ITO208" s="506" t="s">
        <v>34</v>
      </c>
      <c r="ITP208" s="506" t="s">
        <v>34</v>
      </c>
      <c r="ITQ208" s="506" t="s">
        <v>34</v>
      </c>
      <c r="ITR208" s="506" t="s">
        <v>34</v>
      </c>
      <c r="ITS208" s="506" t="s">
        <v>34</v>
      </c>
      <c r="ITT208" s="506" t="s">
        <v>34</v>
      </c>
      <c r="ITU208" s="506" t="s">
        <v>34</v>
      </c>
      <c r="ITV208" s="506" t="s">
        <v>34</v>
      </c>
      <c r="ITW208" s="506" t="s">
        <v>34</v>
      </c>
      <c r="ITX208" s="506" t="s">
        <v>34</v>
      </c>
      <c r="ITY208" s="506" t="s">
        <v>34</v>
      </c>
      <c r="ITZ208" s="506" t="s">
        <v>34</v>
      </c>
      <c r="IUA208" s="506" t="s">
        <v>34</v>
      </c>
      <c r="IUB208" s="506" t="s">
        <v>34</v>
      </c>
      <c r="IUC208" s="506" t="s">
        <v>34</v>
      </c>
      <c r="IUD208" s="506" t="s">
        <v>34</v>
      </c>
      <c r="IUE208" s="506" t="s">
        <v>34</v>
      </c>
      <c r="IUF208" s="506" t="s">
        <v>34</v>
      </c>
      <c r="IUG208" s="506" t="s">
        <v>34</v>
      </c>
      <c r="IUH208" s="506" t="s">
        <v>34</v>
      </c>
      <c r="IUI208" s="506" t="s">
        <v>34</v>
      </c>
      <c r="IUJ208" s="506" t="s">
        <v>34</v>
      </c>
      <c r="IUK208" s="506" t="s">
        <v>34</v>
      </c>
      <c r="IUL208" s="506" t="s">
        <v>34</v>
      </c>
      <c r="IUM208" s="506" t="s">
        <v>34</v>
      </c>
      <c r="IUN208" s="506" t="s">
        <v>34</v>
      </c>
      <c r="IUO208" s="506" t="s">
        <v>34</v>
      </c>
      <c r="IUP208" s="506" t="s">
        <v>34</v>
      </c>
      <c r="IUQ208" s="506" t="s">
        <v>34</v>
      </c>
      <c r="IUR208" s="506" t="s">
        <v>34</v>
      </c>
      <c r="IUS208" s="506" t="s">
        <v>34</v>
      </c>
      <c r="IUT208" s="506" t="s">
        <v>34</v>
      </c>
      <c r="IUU208" s="506" t="s">
        <v>34</v>
      </c>
      <c r="IUV208" s="506" t="s">
        <v>34</v>
      </c>
      <c r="IUW208" s="506" t="s">
        <v>34</v>
      </c>
      <c r="IUX208" s="506" t="s">
        <v>34</v>
      </c>
      <c r="IUY208" s="506" t="s">
        <v>34</v>
      </c>
      <c r="IUZ208" s="506" t="s">
        <v>34</v>
      </c>
      <c r="IVA208" s="506" t="s">
        <v>34</v>
      </c>
      <c r="IVB208" s="506" t="s">
        <v>34</v>
      </c>
      <c r="IVC208" s="506" t="s">
        <v>34</v>
      </c>
      <c r="IVD208" s="506" t="s">
        <v>34</v>
      </c>
      <c r="IVE208" s="506" t="s">
        <v>34</v>
      </c>
      <c r="IVF208" s="506" t="s">
        <v>34</v>
      </c>
      <c r="IVG208" s="506" t="s">
        <v>34</v>
      </c>
      <c r="IVH208" s="506" t="s">
        <v>34</v>
      </c>
      <c r="IVI208" s="506" t="s">
        <v>34</v>
      </c>
      <c r="IVJ208" s="506" t="s">
        <v>34</v>
      </c>
      <c r="IVK208" s="506" t="s">
        <v>34</v>
      </c>
      <c r="IVL208" s="506" t="s">
        <v>34</v>
      </c>
      <c r="IVM208" s="506" t="s">
        <v>34</v>
      </c>
      <c r="IVN208" s="506" t="s">
        <v>34</v>
      </c>
      <c r="IVO208" s="506" t="s">
        <v>34</v>
      </c>
      <c r="IVP208" s="506" t="s">
        <v>34</v>
      </c>
      <c r="IVQ208" s="506" t="s">
        <v>34</v>
      </c>
      <c r="IVR208" s="506" t="s">
        <v>34</v>
      </c>
      <c r="IVS208" s="506" t="s">
        <v>34</v>
      </c>
      <c r="IVT208" s="506" t="s">
        <v>34</v>
      </c>
      <c r="IVU208" s="506" t="s">
        <v>34</v>
      </c>
      <c r="IVV208" s="506" t="s">
        <v>34</v>
      </c>
      <c r="IVW208" s="506" t="s">
        <v>34</v>
      </c>
      <c r="IVX208" s="506" t="s">
        <v>34</v>
      </c>
      <c r="IVY208" s="506" t="s">
        <v>34</v>
      </c>
      <c r="IVZ208" s="506" t="s">
        <v>34</v>
      </c>
      <c r="IWA208" s="506" t="s">
        <v>34</v>
      </c>
      <c r="IWB208" s="506" t="s">
        <v>34</v>
      </c>
      <c r="IWC208" s="506" t="s">
        <v>34</v>
      </c>
      <c r="IWD208" s="506" t="s">
        <v>34</v>
      </c>
      <c r="IWE208" s="506" t="s">
        <v>34</v>
      </c>
      <c r="IWF208" s="506" t="s">
        <v>34</v>
      </c>
      <c r="IWG208" s="506" t="s">
        <v>34</v>
      </c>
      <c r="IWH208" s="506" t="s">
        <v>34</v>
      </c>
      <c r="IWI208" s="506" t="s">
        <v>34</v>
      </c>
      <c r="IWJ208" s="506" t="s">
        <v>34</v>
      </c>
      <c r="IWK208" s="506" t="s">
        <v>34</v>
      </c>
      <c r="IWL208" s="506" t="s">
        <v>34</v>
      </c>
      <c r="IWM208" s="506" t="s">
        <v>34</v>
      </c>
      <c r="IWN208" s="506" t="s">
        <v>34</v>
      </c>
      <c r="IWO208" s="506" t="s">
        <v>34</v>
      </c>
      <c r="IWP208" s="506" t="s">
        <v>34</v>
      </c>
      <c r="IWQ208" s="506" t="s">
        <v>34</v>
      </c>
      <c r="IWR208" s="506" t="s">
        <v>34</v>
      </c>
      <c r="IWS208" s="506" t="s">
        <v>34</v>
      </c>
      <c r="IWT208" s="506" t="s">
        <v>34</v>
      </c>
      <c r="IWU208" s="506" t="s">
        <v>34</v>
      </c>
      <c r="IWV208" s="506" t="s">
        <v>34</v>
      </c>
      <c r="IWW208" s="506" t="s">
        <v>34</v>
      </c>
      <c r="IWX208" s="506" t="s">
        <v>34</v>
      </c>
      <c r="IWY208" s="506" t="s">
        <v>34</v>
      </c>
      <c r="IWZ208" s="506" t="s">
        <v>34</v>
      </c>
      <c r="IXA208" s="506" t="s">
        <v>34</v>
      </c>
      <c r="IXB208" s="506" t="s">
        <v>34</v>
      </c>
      <c r="IXC208" s="506" t="s">
        <v>34</v>
      </c>
      <c r="IXD208" s="506" t="s">
        <v>34</v>
      </c>
      <c r="IXE208" s="506" t="s">
        <v>34</v>
      </c>
      <c r="IXF208" s="506" t="s">
        <v>34</v>
      </c>
      <c r="IXG208" s="506" t="s">
        <v>34</v>
      </c>
      <c r="IXH208" s="506" t="s">
        <v>34</v>
      </c>
      <c r="IXI208" s="506" t="s">
        <v>34</v>
      </c>
      <c r="IXJ208" s="506" t="s">
        <v>34</v>
      </c>
      <c r="IXK208" s="506" t="s">
        <v>34</v>
      </c>
      <c r="IXL208" s="506" t="s">
        <v>34</v>
      </c>
      <c r="IXM208" s="506" t="s">
        <v>34</v>
      </c>
      <c r="IXN208" s="506" t="s">
        <v>34</v>
      </c>
      <c r="IXO208" s="506" t="s">
        <v>34</v>
      </c>
      <c r="IXP208" s="506" t="s">
        <v>34</v>
      </c>
      <c r="IXQ208" s="506" t="s">
        <v>34</v>
      </c>
      <c r="IXR208" s="506" t="s">
        <v>34</v>
      </c>
      <c r="IXS208" s="506" t="s">
        <v>34</v>
      </c>
      <c r="IXT208" s="506" t="s">
        <v>34</v>
      </c>
      <c r="IXU208" s="506" t="s">
        <v>34</v>
      </c>
      <c r="IXV208" s="506" t="s">
        <v>34</v>
      </c>
      <c r="IXW208" s="506" t="s">
        <v>34</v>
      </c>
      <c r="IXX208" s="506" t="s">
        <v>34</v>
      </c>
      <c r="IXY208" s="506" t="s">
        <v>34</v>
      </c>
      <c r="IXZ208" s="506" t="s">
        <v>34</v>
      </c>
      <c r="IYA208" s="506" t="s">
        <v>34</v>
      </c>
      <c r="IYB208" s="506" t="s">
        <v>34</v>
      </c>
      <c r="IYC208" s="506" t="s">
        <v>34</v>
      </c>
      <c r="IYD208" s="506" t="s">
        <v>34</v>
      </c>
      <c r="IYE208" s="506" t="s">
        <v>34</v>
      </c>
      <c r="IYF208" s="506" t="s">
        <v>34</v>
      </c>
      <c r="IYG208" s="506" t="s">
        <v>34</v>
      </c>
      <c r="IYH208" s="506" t="s">
        <v>34</v>
      </c>
      <c r="IYI208" s="506" t="s">
        <v>34</v>
      </c>
      <c r="IYJ208" s="506" t="s">
        <v>34</v>
      </c>
      <c r="IYK208" s="506" t="s">
        <v>34</v>
      </c>
      <c r="IYL208" s="506" t="s">
        <v>34</v>
      </c>
      <c r="IYM208" s="506" t="s">
        <v>34</v>
      </c>
      <c r="IYN208" s="506" t="s">
        <v>34</v>
      </c>
      <c r="IYO208" s="506" t="s">
        <v>34</v>
      </c>
      <c r="IYP208" s="506" t="s">
        <v>34</v>
      </c>
      <c r="IYQ208" s="506" t="s">
        <v>34</v>
      </c>
      <c r="IYR208" s="506" t="s">
        <v>34</v>
      </c>
      <c r="IYS208" s="506" t="s">
        <v>34</v>
      </c>
      <c r="IYT208" s="506" t="s">
        <v>34</v>
      </c>
      <c r="IYU208" s="506" t="s">
        <v>34</v>
      </c>
      <c r="IYV208" s="506" t="s">
        <v>34</v>
      </c>
      <c r="IYW208" s="506" t="s">
        <v>34</v>
      </c>
      <c r="IYX208" s="506" t="s">
        <v>34</v>
      </c>
      <c r="IYY208" s="506" t="s">
        <v>34</v>
      </c>
      <c r="IYZ208" s="506" t="s">
        <v>34</v>
      </c>
      <c r="IZA208" s="506" t="s">
        <v>34</v>
      </c>
      <c r="IZB208" s="506" t="s">
        <v>34</v>
      </c>
      <c r="IZC208" s="506" t="s">
        <v>34</v>
      </c>
      <c r="IZD208" s="506" t="s">
        <v>34</v>
      </c>
      <c r="IZE208" s="506" t="s">
        <v>34</v>
      </c>
      <c r="IZF208" s="506" t="s">
        <v>34</v>
      </c>
      <c r="IZG208" s="506" t="s">
        <v>34</v>
      </c>
      <c r="IZH208" s="506" t="s">
        <v>34</v>
      </c>
      <c r="IZI208" s="506" t="s">
        <v>34</v>
      </c>
      <c r="IZJ208" s="506" t="s">
        <v>34</v>
      </c>
      <c r="IZK208" s="506" t="s">
        <v>34</v>
      </c>
      <c r="IZL208" s="506" t="s">
        <v>34</v>
      </c>
      <c r="IZM208" s="506" t="s">
        <v>34</v>
      </c>
      <c r="IZN208" s="506" t="s">
        <v>34</v>
      </c>
      <c r="IZO208" s="506" t="s">
        <v>34</v>
      </c>
      <c r="IZP208" s="506" t="s">
        <v>34</v>
      </c>
      <c r="IZQ208" s="506" t="s">
        <v>34</v>
      </c>
      <c r="IZR208" s="506" t="s">
        <v>34</v>
      </c>
      <c r="IZS208" s="506" t="s">
        <v>34</v>
      </c>
      <c r="IZT208" s="506" t="s">
        <v>34</v>
      </c>
      <c r="IZU208" s="506" t="s">
        <v>34</v>
      </c>
      <c r="IZV208" s="506" t="s">
        <v>34</v>
      </c>
      <c r="IZW208" s="506" t="s">
        <v>34</v>
      </c>
      <c r="IZX208" s="506" t="s">
        <v>34</v>
      </c>
      <c r="IZY208" s="506" t="s">
        <v>34</v>
      </c>
      <c r="IZZ208" s="506" t="s">
        <v>34</v>
      </c>
      <c r="JAA208" s="506" t="s">
        <v>34</v>
      </c>
      <c r="JAB208" s="506" t="s">
        <v>34</v>
      </c>
      <c r="JAC208" s="506" t="s">
        <v>34</v>
      </c>
      <c r="JAD208" s="506" t="s">
        <v>34</v>
      </c>
      <c r="JAE208" s="506" t="s">
        <v>34</v>
      </c>
      <c r="JAF208" s="506" t="s">
        <v>34</v>
      </c>
      <c r="JAG208" s="506" t="s">
        <v>34</v>
      </c>
      <c r="JAH208" s="506" t="s">
        <v>34</v>
      </c>
      <c r="JAI208" s="506" t="s">
        <v>34</v>
      </c>
      <c r="JAJ208" s="506" t="s">
        <v>34</v>
      </c>
      <c r="JAK208" s="506" t="s">
        <v>34</v>
      </c>
      <c r="JAL208" s="506" t="s">
        <v>34</v>
      </c>
      <c r="JAM208" s="506" t="s">
        <v>34</v>
      </c>
      <c r="JAN208" s="506" t="s">
        <v>34</v>
      </c>
      <c r="JAO208" s="506" t="s">
        <v>34</v>
      </c>
      <c r="JAP208" s="506" t="s">
        <v>34</v>
      </c>
      <c r="JAQ208" s="506" t="s">
        <v>34</v>
      </c>
      <c r="JAR208" s="506" t="s">
        <v>34</v>
      </c>
      <c r="JAS208" s="506" t="s">
        <v>34</v>
      </c>
      <c r="JAT208" s="506" t="s">
        <v>34</v>
      </c>
      <c r="JAU208" s="506" t="s">
        <v>34</v>
      </c>
      <c r="JAV208" s="506" t="s">
        <v>34</v>
      </c>
      <c r="JAW208" s="506" t="s">
        <v>34</v>
      </c>
      <c r="JAX208" s="506" t="s">
        <v>34</v>
      </c>
      <c r="JAY208" s="506" t="s">
        <v>34</v>
      </c>
      <c r="JAZ208" s="506" t="s">
        <v>34</v>
      </c>
      <c r="JBA208" s="506" t="s">
        <v>34</v>
      </c>
      <c r="JBB208" s="506" t="s">
        <v>34</v>
      </c>
      <c r="JBC208" s="506" t="s">
        <v>34</v>
      </c>
      <c r="JBD208" s="506" t="s">
        <v>34</v>
      </c>
      <c r="JBE208" s="506" t="s">
        <v>34</v>
      </c>
      <c r="JBF208" s="506" t="s">
        <v>34</v>
      </c>
      <c r="JBG208" s="506" t="s">
        <v>34</v>
      </c>
      <c r="JBH208" s="506" t="s">
        <v>34</v>
      </c>
      <c r="JBI208" s="506" t="s">
        <v>34</v>
      </c>
      <c r="JBJ208" s="506" t="s">
        <v>34</v>
      </c>
      <c r="JBK208" s="506" t="s">
        <v>34</v>
      </c>
      <c r="JBL208" s="506" t="s">
        <v>34</v>
      </c>
      <c r="JBM208" s="506" t="s">
        <v>34</v>
      </c>
      <c r="JBN208" s="506" t="s">
        <v>34</v>
      </c>
      <c r="JBO208" s="506" t="s">
        <v>34</v>
      </c>
      <c r="JBP208" s="506" t="s">
        <v>34</v>
      </c>
      <c r="JBQ208" s="506" t="s">
        <v>34</v>
      </c>
      <c r="JBR208" s="506" t="s">
        <v>34</v>
      </c>
      <c r="JBS208" s="506" t="s">
        <v>34</v>
      </c>
      <c r="JBT208" s="506" t="s">
        <v>34</v>
      </c>
      <c r="JBU208" s="506" t="s">
        <v>34</v>
      </c>
      <c r="JBV208" s="506" t="s">
        <v>34</v>
      </c>
      <c r="JBW208" s="506" t="s">
        <v>34</v>
      </c>
      <c r="JBX208" s="506" t="s">
        <v>34</v>
      </c>
      <c r="JBY208" s="506" t="s">
        <v>34</v>
      </c>
      <c r="JBZ208" s="506" t="s">
        <v>34</v>
      </c>
      <c r="JCA208" s="506" t="s">
        <v>34</v>
      </c>
      <c r="JCB208" s="506" t="s">
        <v>34</v>
      </c>
      <c r="JCC208" s="506" t="s">
        <v>34</v>
      </c>
      <c r="JCD208" s="506" t="s">
        <v>34</v>
      </c>
      <c r="JCE208" s="506" t="s">
        <v>34</v>
      </c>
      <c r="JCF208" s="506" t="s">
        <v>34</v>
      </c>
      <c r="JCG208" s="506" t="s">
        <v>34</v>
      </c>
      <c r="JCH208" s="506" t="s">
        <v>34</v>
      </c>
      <c r="JCI208" s="506" t="s">
        <v>34</v>
      </c>
      <c r="JCJ208" s="506" t="s">
        <v>34</v>
      </c>
      <c r="JCK208" s="506" t="s">
        <v>34</v>
      </c>
      <c r="JCL208" s="506" t="s">
        <v>34</v>
      </c>
      <c r="JCM208" s="506" t="s">
        <v>34</v>
      </c>
      <c r="JCN208" s="506" t="s">
        <v>34</v>
      </c>
      <c r="JCO208" s="506" t="s">
        <v>34</v>
      </c>
      <c r="JCP208" s="506" t="s">
        <v>34</v>
      </c>
      <c r="JCQ208" s="506" t="s">
        <v>34</v>
      </c>
      <c r="JCR208" s="506" t="s">
        <v>34</v>
      </c>
      <c r="JCS208" s="506" t="s">
        <v>34</v>
      </c>
      <c r="JCT208" s="506" t="s">
        <v>34</v>
      </c>
      <c r="JCU208" s="506" t="s">
        <v>34</v>
      </c>
      <c r="JCV208" s="506" t="s">
        <v>34</v>
      </c>
      <c r="JCW208" s="506" t="s">
        <v>34</v>
      </c>
      <c r="JCX208" s="506" t="s">
        <v>34</v>
      </c>
      <c r="JCY208" s="506" t="s">
        <v>34</v>
      </c>
      <c r="JCZ208" s="506" t="s">
        <v>34</v>
      </c>
      <c r="JDA208" s="506" t="s">
        <v>34</v>
      </c>
      <c r="JDB208" s="506" t="s">
        <v>34</v>
      </c>
      <c r="JDC208" s="506" t="s">
        <v>34</v>
      </c>
      <c r="JDD208" s="506" t="s">
        <v>34</v>
      </c>
      <c r="JDE208" s="506" t="s">
        <v>34</v>
      </c>
      <c r="JDF208" s="506" t="s">
        <v>34</v>
      </c>
      <c r="JDG208" s="506" t="s">
        <v>34</v>
      </c>
      <c r="JDH208" s="506" t="s">
        <v>34</v>
      </c>
      <c r="JDI208" s="506" t="s">
        <v>34</v>
      </c>
      <c r="JDJ208" s="506" t="s">
        <v>34</v>
      </c>
      <c r="JDK208" s="506" t="s">
        <v>34</v>
      </c>
      <c r="JDL208" s="506" t="s">
        <v>34</v>
      </c>
      <c r="JDM208" s="506" t="s">
        <v>34</v>
      </c>
      <c r="JDN208" s="506" t="s">
        <v>34</v>
      </c>
      <c r="JDO208" s="506" t="s">
        <v>34</v>
      </c>
      <c r="JDP208" s="506" t="s">
        <v>34</v>
      </c>
      <c r="JDQ208" s="506" t="s">
        <v>34</v>
      </c>
      <c r="JDR208" s="506" t="s">
        <v>34</v>
      </c>
      <c r="JDS208" s="506" t="s">
        <v>34</v>
      </c>
      <c r="JDT208" s="506" t="s">
        <v>34</v>
      </c>
      <c r="JDU208" s="506" t="s">
        <v>34</v>
      </c>
      <c r="JDV208" s="506" t="s">
        <v>34</v>
      </c>
      <c r="JDW208" s="506" t="s">
        <v>34</v>
      </c>
      <c r="JDX208" s="506" t="s">
        <v>34</v>
      </c>
      <c r="JDY208" s="506" t="s">
        <v>34</v>
      </c>
      <c r="JDZ208" s="506" t="s">
        <v>34</v>
      </c>
      <c r="JEA208" s="506" t="s">
        <v>34</v>
      </c>
      <c r="JEB208" s="506" t="s">
        <v>34</v>
      </c>
      <c r="JEC208" s="506" t="s">
        <v>34</v>
      </c>
      <c r="JED208" s="506" t="s">
        <v>34</v>
      </c>
      <c r="JEE208" s="506" t="s">
        <v>34</v>
      </c>
      <c r="JEF208" s="506" t="s">
        <v>34</v>
      </c>
      <c r="JEG208" s="506" t="s">
        <v>34</v>
      </c>
      <c r="JEH208" s="506" t="s">
        <v>34</v>
      </c>
      <c r="JEI208" s="506" t="s">
        <v>34</v>
      </c>
      <c r="JEJ208" s="506" t="s">
        <v>34</v>
      </c>
      <c r="JEK208" s="506" t="s">
        <v>34</v>
      </c>
      <c r="JEL208" s="506" t="s">
        <v>34</v>
      </c>
      <c r="JEM208" s="506" t="s">
        <v>34</v>
      </c>
      <c r="JEN208" s="506" t="s">
        <v>34</v>
      </c>
      <c r="JEO208" s="506" t="s">
        <v>34</v>
      </c>
      <c r="JEP208" s="506" t="s">
        <v>34</v>
      </c>
      <c r="JEQ208" s="506" t="s">
        <v>34</v>
      </c>
      <c r="JER208" s="506" t="s">
        <v>34</v>
      </c>
      <c r="JES208" s="506" t="s">
        <v>34</v>
      </c>
      <c r="JET208" s="506" t="s">
        <v>34</v>
      </c>
      <c r="JEU208" s="506" t="s">
        <v>34</v>
      </c>
      <c r="JEV208" s="506" t="s">
        <v>34</v>
      </c>
      <c r="JEW208" s="506" t="s">
        <v>34</v>
      </c>
      <c r="JEX208" s="506" t="s">
        <v>34</v>
      </c>
      <c r="JEY208" s="506" t="s">
        <v>34</v>
      </c>
      <c r="JEZ208" s="506" t="s">
        <v>34</v>
      </c>
      <c r="JFA208" s="506" t="s">
        <v>34</v>
      </c>
      <c r="JFB208" s="506" t="s">
        <v>34</v>
      </c>
      <c r="JFC208" s="506" t="s">
        <v>34</v>
      </c>
      <c r="JFD208" s="506" t="s">
        <v>34</v>
      </c>
      <c r="JFE208" s="506" t="s">
        <v>34</v>
      </c>
      <c r="JFF208" s="506" t="s">
        <v>34</v>
      </c>
      <c r="JFG208" s="506" t="s">
        <v>34</v>
      </c>
      <c r="JFH208" s="506" t="s">
        <v>34</v>
      </c>
      <c r="JFI208" s="506" t="s">
        <v>34</v>
      </c>
      <c r="JFJ208" s="506" t="s">
        <v>34</v>
      </c>
      <c r="JFK208" s="506" t="s">
        <v>34</v>
      </c>
      <c r="JFL208" s="506" t="s">
        <v>34</v>
      </c>
      <c r="JFM208" s="506" t="s">
        <v>34</v>
      </c>
      <c r="JFN208" s="506" t="s">
        <v>34</v>
      </c>
      <c r="JFO208" s="506" t="s">
        <v>34</v>
      </c>
      <c r="JFP208" s="506" t="s">
        <v>34</v>
      </c>
      <c r="JFQ208" s="506" t="s">
        <v>34</v>
      </c>
      <c r="JFR208" s="506" t="s">
        <v>34</v>
      </c>
      <c r="JFS208" s="506" t="s">
        <v>34</v>
      </c>
      <c r="JFT208" s="506" t="s">
        <v>34</v>
      </c>
      <c r="JFU208" s="506" t="s">
        <v>34</v>
      </c>
      <c r="JFV208" s="506" t="s">
        <v>34</v>
      </c>
      <c r="JFW208" s="506" t="s">
        <v>34</v>
      </c>
      <c r="JFX208" s="506" t="s">
        <v>34</v>
      </c>
      <c r="JFY208" s="506" t="s">
        <v>34</v>
      </c>
      <c r="JFZ208" s="506" t="s">
        <v>34</v>
      </c>
      <c r="JGA208" s="506" t="s">
        <v>34</v>
      </c>
      <c r="JGB208" s="506" t="s">
        <v>34</v>
      </c>
      <c r="JGC208" s="506" t="s">
        <v>34</v>
      </c>
      <c r="JGD208" s="506" t="s">
        <v>34</v>
      </c>
      <c r="JGE208" s="506" t="s">
        <v>34</v>
      </c>
      <c r="JGF208" s="506" t="s">
        <v>34</v>
      </c>
      <c r="JGG208" s="506" t="s">
        <v>34</v>
      </c>
      <c r="JGH208" s="506" t="s">
        <v>34</v>
      </c>
      <c r="JGI208" s="506" t="s">
        <v>34</v>
      </c>
      <c r="JGJ208" s="506" t="s">
        <v>34</v>
      </c>
      <c r="JGK208" s="506" t="s">
        <v>34</v>
      </c>
      <c r="JGL208" s="506" t="s">
        <v>34</v>
      </c>
      <c r="JGM208" s="506" t="s">
        <v>34</v>
      </c>
      <c r="JGN208" s="506" t="s">
        <v>34</v>
      </c>
      <c r="JGO208" s="506" t="s">
        <v>34</v>
      </c>
      <c r="JGP208" s="506" t="s">
        <v>34</v>
      </c>
      <c r="JGQ208" s="506" t="s">
        <v>34</v>
      </c>
      <c r="JGR208" s="506" t="s">
        <v>34</v>
      </c>
      <c r="JGS208" s="506" t="s">
        <v>34</v>
      </c>
      <c r="JGT208" s="506" t="s">
        <v>34</v>
      </c>
      <c r="JGU208" s="506" t="s">
        <v>34</v>
      </c>
      <c r="JGV208" s="506" t="s">
        <v>34</v>
      </c>
      <c r="JGW208" s="506" t="s">
        <v>34</v>
      </c>
      <c r="JGX208" s="506" t="s">
        <v>34</v>
      </c>
      <c r="JGY208" s="506" t="s">
        <v>34</v>
      </c>
      <c r="JGZ208" s="506" t="s">
        <v>34</v>
      </c>
      <c r="JHA208" s="506" t="s">
        <v>34</v>
      </c>
      <c r="JHB208" s="506" t="s">
        <v>34</v>
      </c>
      <c r="JHC208" s="506" t="s">
        <v>34</v>
      </c>
      <c r="JHD208" s="506" t="s">
        <v>34</v>
      </c>
      <c r="JHE208" s="506" t="s">
        <v>34</v>
      </c>
      <c r="JHF208" s="506" t="s">
        <v>34</v>
      </c>
      <c r="JHG208" s="506" t="s">
        <v>34</v>
      </c>
      <c r="JHH208" s="506" t="s">
        <v>34</v>
      </c>
      <c r="JHI208" s="506" t="s">
        <v>34</v>
      </c>
      <c r="JHJ208" s="506" t="s">
        <v>34</v>
      </c>
      <c r="JHK208" s="506" t="s">
        <v>34</v>
      </c>
      <c r="JHL208" s="506" t="s">
        <v>34</v>
      </c>
      <c r="JHM208" s="506" t="s">
        <v>34</v>
      </c>
      <c r="JHN208" s="506" t="s">
        <v>34</v>
      </c>
      <c r="JHO208" s="506" t="s">
        <v>34</v>
      </c>
      <c r="JHP208" s="506" t="s">
        <v>34</v>
      </c>
      <c r="JHQ208" s="506" t="s">
        <v>34</v>
      </c>
      <c r="JHR208" s="506" t="s">
        <v>34</v>
      </c>
      <c r="JHS208" s="506" t="s">
        <v>34</v>
      </c>
      <c r="JHT208" s="506" t="s">
        <v>34</v>
      </c>
      <c r="JHU208" s="506" t="s">
        <v>34</v>
      </c>
      <c r="JHV208" s="506" t="s">
        <v>34</v>
      </c>
      <c r="JHW208" s="506" t="s">
        <v>34</v>
      </c>
      <c r="JHX208" s="506" t="s">
        <v>34</v>
      </c>
      <c r="JHY208" s="506" t="s">
        <v>34</v>
      </c>
      <c r="JHZ208" s="506" t="s">
        <v>34</v>
      </c>
      <c r="JIA208" s="506" t="s">
        <v>34</v>
      </c>
      <c r="JIB208" s="506" t="s">
        <v>34</v>
      </c>
      <c r="JIC208" s="506" t="s">
        <v>34</v>
      </c>
      <c r="JID208" s="506" t="s">
        <v>34</v>
      </c>
      <c r="JIE208" s="506" t="s">
        <v>34</v>
      </c>
      <c r="JIF208" s="506" t="s">
        <v>34</v>
      </c>
      <c r="JIG208" s="506" t="s">
        <v>34</v>
      </c>
      <c r="JIH208" s="506" t="s">
        <v>34</v>
      </c>
      <c r="JII208" s="506" t="s">
        <v>34</v>
      </c>
      <c r="JIJ208" s="506" t="s">
        <v>34</v>
      </c>
      <c r="JIK208" s="506" t="s">
        <v>34</v>
      </c>
      <c r="JIL208" s="506" t="s">
        <v>34</v>
      </c>
      <c r="JIM208" s="506" t="s">
        <v>34</v>
      </c>
      <c r="JIN208" s="506" t="s">
        <v>34</v>
      </c>
      <c r="JIO208" s="506" t="s">
        <v>34</v>
      </c>
      <c r="JIP208" s="506" t="s">
        <v>34</v>
      </c>
      <c r="JIQ208" s="506" t="s">
        <v>34</v>
      </c>
      <c r="JIR208" s="506" t="s">
        <v>34</v>
      </c>
      <c r="JIS208" s="506" t="s">
        <v>34</v>
      </c>
      <c r="JIT208" s="506" t="s">
        <v>34</v>
      </c>
      <c r="JIU208" s="506" t="s">
        <v>34</v>
      </c>
      <c r="JIV208" s="506" t="s">
        <v>34</v>
      </c>
      <c r="JIW208" s="506" t="s">
        <v>34</v>
      </c>
      <c r="JIX208" s="506" t="s">
        <v>34</v>
      </c>
      <c r="JIY208" s="506" t="s">
        <v>34</v>
      </c>
      <c r="JIZ208" s="506" t="s">
        <v>34</v>
      </c>
      <c r="JJA208" s="506" t="s">
        <v>34</v>
      </c>
      <c r="JJB208" s="506" t="s">
        <v>34</v>
      </c>
      <c r="JJC208" s="506" t="s">
        <v>34</v>
      </c>
      <c r="JJD208" s="506" t="s">
        <v>34</v>
      </c>
      <c r="JJE208" s="506" t="s">
        <v>34</v>
      </c>
      <c r="JJF208" s="506" t="s">
        <v>34</v>
      </c>
      <c r="JJG208" s="506" t="s">
        <v>34</v>
      </c>
      <c r="JJH208" s="506" t="s">
        <v>34</v>
      </c>
      <c r="JJI208" s="506" t="s">
        <v>34</v>
      </c>
      <c r="JJJ208" s="506" t="s">
        <v>34</v>
      </c>
      <c r="JJK208" s="506" t="s">
        <v>34</v>
      </c>
      <c r="JJL208" s="506" t="s">
        <v>34</v>
      </c>
      <c r="JJM208" s="506" t="s">
        <v>34</v>
      </c>
      <c r="JJN208" s="506" t="s">
        <v>34</v>
      </c>
      <c r="JJO208" s="506" t="s">
        <v>34</v>
      </c>
      <c r="JJP208" s="506" t="s">
        <v>34</v>
      </c>
      <c r="JJQ208" s="506" t="s">
        <v>34</v>
      </c>
      <c r="JJR208" s="506" t="s">
        <v>34</v>
      </c>
      <c r="JJS208" s="506" t="s">
        <v>34</v>
      </c>
      <c r="JJT208" s="506" t="s">
        <v>34</v>
      </c>
      <c r="JJU208" s="506" t="s">
        <v>34</v>
      </c>
      <c r="JJV208" s="506" t="s">
        <v>34</v>
      </c>
      <c r="JJW208" s="506" t="s">
        <v>34</v>
      </c>
      <c r="JJX208" s="506" t="s">
        <v>34</v>
      </c>
      <c r="JJY208" s="506" t="s">
        <v>34</v>
      </c>
      <c r="JJZ208" s="506" t="s">
        <v>34</v>
      </c>
      <c r="JKA208" s="506" t="s">
        <v>34</v>
      </c>
      <c r="JKB208" s="506" t="s">
        <v>34</v>
      </c>
      <c r="JKC208" s="506" t="s">
        <v>34</v>
      </c>
      <c r="JKD208" s="506" t="s">
        <v>34</v>
      </c>
      <c r="JKE208" s="506" t="s">
        <v>34</v>
      </c>
      <c r="JKF208" s="506" t="s">
        <v>34</v>
      </c>
      <c r="JKG208" s="506" t="s">
        <v>34</v>
      </c>
      <c r="JKH208" s="506" t="s">
        <v>34</v>
      </c>
      <c r="JKI208" s="506" t="s">
        <v>34</v>
      </c>
      <c r="JKJ208" s="506" t="s">
        <v>34</v>
      </c>
      <c r="JKK208" s="506" t="s">
        <v>34</v>
      </c>
      <c r="JKL208" s="506" t="s">
        <v>34</v>
      </c>
      <c r="JKM208" s="506" t="s">
        <v>34</v>
      </c>
      <c r="JKN208" s="506" t="s">
        <v>34</v>
      </c>
      <c r="JKO208" s="506" t="s">
        <v>34</v>
      </c>
      <c r="JKP208" s="506" t="s">
        <v>34</v>
      </c>
      <c r="JKQ208" s="506" t="s">
        <v>34</v>
      </c>
      <c r="JKR208" s="506" t="s">
        <v>34</v>
      </c>
      <c r="JKS208" s="506" t="s">
        <v>34</v>
      </c>
      <c r="JKT208" s="506" t="s">
        <v>34</v>
      </c>
      <c r="JKU208" s="506" t="s">
        <v>34</v>
      </c>
      <c r="JKV208" s="506" t="s">
        <v>34</v>
      </c>
      <c r="JKW208" s="506" t="s">
        <v>34</v>
      </c>
      <c r="JKX208" s="506" t="s">
        <v>34</v>
      </c>
      <c r="JKY208" s="506" t="s">
        <v>34</v>
      </c>
      <c r="JKZ208" s="506" t="s">
        <v>34</v>
      </c>
      <c r="JLA208" s="506" t="s">
        <v>34</v>
      </c>
      <c r="JLB208" s="506" t="s">
        <v>34</v>
      </c>
      <c r="JLC208" s="506" t="s">
        <v>34</v>
      </c>
      <c r="JLD208" s="506" t="s">
        <v>34</v>
      </c>
      <c r="JLE208" s="506" t="s">
        <v>34</v>
      </c>
      <c r="JLF208" s="506" t="s">
        <v>34</v>
      </c>
      <c r="JLG208" s="506" t="s">
        <v>34</v>
      </c>
      <c r="JLH208" s="506" t="s">
        <v>34</v>
      </c>
      <c r="JLI208" s="506" t="s">
        <v>34</v>
      </c>
      <c r="JLJ208" s="506" t="s">
        <v>34</v>
      </c>
      <c r="JLK208" s="506" t="s">
        <v>34</v>
      </c>
      <c r="JLL208" s="506" t="s">
        <v>34</v>
      </c>
      <c r="JLM208" s="506" t="s">
        <v>34</v>
      </c>
      <c r="JLN208" s="506" t="s">
        <v>34</v>
      </c>
      <c r="JLO208" s="506" t="s">
        <v>34</v>
      </c>
      <c r="JLP208" s="506" t="s">
        <v>34</v>
      </c>
      <c r="JLQ208" s="506" t="s">
        <v>34</v>
      </c>
      <c r="JLR208" s="506" t="s">
        <v>34</v>
      </c>
      <c r="JLS208" s="506" t="s">
        <v>34</v>
      </c>
      <c r="JLT208" s="506" t="s">
        <v>34</v>
      </c>
      <c r="JLU208" s="506" t="s">
        <v>34</v>
      </c>
      <c r="JLV208" s="506" t="s">
        <v>34</v>
      </c>
      <c r="JLW208" s="506" t="s">
        <v>34</v>
      </c>
      <c r="JLX208" s="506" t="s">
        <v>34</v>
      </c>
      <c r="JLY208" s="506" t="s">
        <v>34</v>
      </c>
      <c r="JLZ208" s="506" t="s">
        <v>34</v>
      </c>
      <c r="JMA208" s="506" t="s">
        <v>34</v>
      </c>
      <c r="JMB208" s="506" t="s">
        <v>34</v>
      </c>
      <c r="JMC208" s="506" t="s">
        <v>34</v>
      </c>
      <c r="JMD208" s="506" t="s">
        <v>34</v>
      </c>
      <c r="JME208" s="506" t="s">
        <v>34</v>
      </c>
      <c r="JMF208" s="506" t="s">
        <v>34</v>
      </c>
      <c r="JMG208" s="506" t="s">
        <v>34</v>
      </c>
      <c r="JMH208" s="506" t="s">
        <v>34</v>
      </c>
      <c r="JMI208" s="506" t="s">
        <v>34</v>
      </c>
      <c r="JMJ208" s="506" t="s">
        <v>34</v>
      </c>
      <c r="JMK208" s="506" t="s">
        <v>34</v>
      </c>
      <c r="JML208" s="506" t="s">
        <v>34</v>
      </c>
      <c r="JMM208" s="506" t="s">
        <v>34</v>
      </c>
      <c r="JMN208" s="506" t="s">
        <v>34</v>
      </c>
      <c r="JMO208" s="506" t="s">
        <v>34</v>
      </c>
      <c r="JMP208" s="506" t="s">
        <v>34</v>
      </c>
      <c r="JMQ208" s="506" t="s">
        <v>34</v>
      </c>
      <c r="JMR208" s="506" t="s">
        <v>34</v>
      </c>
      <c r="JMS208" s="506" t="s">
        <v>34</v>
      </c>
      <c r="JMT208" s="506" t="s">
        <v>34</v>
      </c>
      <c r="JMU208" s="506" t="s">
        <v>34</v>
      </c>
      <c r="JMV208" s="506" t="s">
        <v>34</v>
      </c>
      <c r="JMW208" s="506" t="s">
        <v>34</v>
      </c>
      <c r="JMX208" s="506" t="s">
        <v>34</v>
      </c>
      <c r="JMY208" s="506" t="s">
        <v>34</v>
      </c>
      <c r="JMZ208" s="506" t="s">
        <v>34</v>
      </c>
      <c r="JNA208" s="506" t="s">
        <v>34</v>
      </c>
      <c r="JNB208" s="506" t="s">
        <v>34</v>
      </c>
      <c r="JNC208" s="506" t="s">
        <v>34</v>
      </c>
      <c r="JND208" s="506" t="s">
        <v>34</v>
      </c>
      <c r="JNE208" s="506" t="s">
        <v>34</v>
      </c>
      <c r="JNF208" s="506" t="s">
        <v>34</v>
      </c>
      <c r="JNG208" s="506" t="s">
        <v>34</v>
      </c>
      <c r="JNH208" s="506" t="s">
        <v>34</v>
      </c>
      <c r="JNI208" s="506" t="s">
        <v>34</v>
      </c>
      <c r="JNJ208" s="506" t="s">
        <v>34</v>
      </c>
      <c r="JNK208" s="506" t="s">
        <v>34</v>
      </c>
      <c r="JNL208" s="506" t="s">
        <v>34</v>
      </c>
      <c r="JNM208" s="506" t="s">
        <v>34</v>
      </c>
      <c r="JNN208" s="506" t="s">
        <v>34</v>
      </c>
      <c r="JNO208" s="506" t="s">
        <v>34</v>
      </c>
      <c r="JNP208" s="506" t="s">
        <v>34</v>
      </c>
      <c r="JNQ208" s="506" t="s">
        <v>34</v>
      </c>
      <c r="JNR208" s="506" t="s">
        <v>34</v>
      </c>
      <c r="JNS208" s="506" t="s">
        <v>34</v>
      </c>
      <c r="JNT208" s="506" t="s">
        <v>34</v>
      </c>
      <c r="JNU208" s="506" t="s">
        <v>34</v>
      </c>
      <c r="JNV208" s="506" t="s">
        <v>34</v>
      </c>
      <c r="JNW208" s="506" t="s">
        <v>34</v>
      </c>
      <c r="JNX208" s="506" t="s">
        <v>34</v>
      </c>
      <c r="JNY208" s="506" t="s">
        <v>34</v>
      </c>
      <c r="JNZ208" s="506" t="s">
        <v>34</v>
      </c>
      <c r="JOA208" s="506" t="s">
        <v>34</v>
      </c>
      <c r="JOB208" s="506" t="s">
        <v>34</v>
      </c>
      <c r="JOC208" s="506" t="s">
        <v>34</v>
      </c>
      <c r="JOD208" s="506" t="s">
        <v>34</v>
      </c>
      <c r="JOE208" s="506" t="s">
        <v>34</v>
      </c>
      <c r="JOF208" s="506" t="s">
        <v>34</v>
      </c>
      <c r="JOG208" s="506" t="s">
        <v>34</v>
      </c>
      <c r="JOH208" s="506" t="s">
        <v>34</v>
      </c>
      <c r="JOI208" s="506" t="s">
        <v>34</v>
      </c>
      <c r="JOJ208" s="506" t="s">
        <v>34</v>
      </c>
      <c r="JOK208" s="506" t="s">
        <v>34</v>
      </c>
      <c r="JOL208" s="506" t="s">
        <v>34</v>
      </c>
      <c r="JOM208" s="506" t="s">
        <v>34</v>
      </c>
      <c r="JON208" s="506" t="s">
        <v>34</v>
      </c>
      <c r="JOO208" s="506" t="s">
        <v>34</v>
      </c>
      <c r="JOP208" s="506" t="s">
        <v>34</v>
      </c>
      <c r="JOQ208" s="506" t="s">
        <v>34</v>
      </c>
      <c r="JOR208" s="506" t="s">
        <v>34</v>
      </c>
      <c r="JOS208" s="506" t="s">
        <v>34</v>
      </c>
      <c r="JOT208" s="506" t="s">
        <v>34</v>
      </c>
      <c r="JOU208" s="506" t="s">
        <v>34</v>
      </c>
      <c r="JOV208" s="506" t="s">
        <v>34</v>
      </c>
      <c r="JOW208" s="506" t="s">
        <v>34</v>
      </c>
      <c r="JOX208" s="506" t="s">
        <v>34</v>
      </c>
      <c r="JOY208" s="506" t="s">
        <v>34</v>
      </c>
      <c r="JOZ208" s="506" t="s">
        <v>34</v>
      </c>
      <c r="JPA208" s="506" t="s">
        <v>34</v>
      </c>
      <c r="JPB208" s="506" t="s">
        <v>34</v>
      </c>
      <c r="JPC208" s="506" t="s">
        <v>34</v>
      </c>
      <c r="JPD208" s="506" t="s">
        <v>34</v>
      </c>
      <c r="JPE208" s="506" t="s">
        <v>34</v>
      </c>
      <c r="JPF208" s="506" t="s">
        <v>34</v>
      </c>
      <c r="JPG208" s="506" t="s">
        <v>34</v>
      </c>
      <c r="JPH208" s="506" t="s">
        <v>34</v>
      </c>
      <c r="JPI208" s="506" t="s">
        <v>34</v>
      </c>
      <c r="JPJ208" s="506" t="s">
        <v>34</v>
      </c>
      <c r="JPK208" s="506" t="s">
        <v>34</v>
      </c>
      <c r="JPL208" s="506" t="s">
        <v>34</v>
      </c>
      <c r="JPM208" s="506" t="s">
        <v>34</v>
      </c>
      <c r="JPN208" s="506" t="s">
        <v>34</v>
      </c>
      <c r="JPO208" s="506" t="s">
        <v>34</v>
      </c>
      <c r="JPP208" s="506" t="s">
        <v>34</v>
      </c>
      <c r="JPQ208" s="506" t="s">
        <v>34</v>
      </c>
      <c r="JPR208" s="506" t="s">
        <v>34</v>
      </c>
      <c r="JPS208" s="506" t="s">
        <v>34</v>
      </c>
      <c r="JPT208" s="506" t="s">
        <v>34</v>
      </c>
      <c r="JPU208" s="506" t="s">
        <v>34</v>
      </c>
      <c r="JPV208" s="506" t="s">
        <v>34</v>
      </c>
      <c r="JPW208" s="506" t="s">
        <v>34</v>
      </c>
      <c r="JPX208" s="506" t="s">
        <v>34</v>
      </c>
      <c r="JPY208" s="506" t="s">
        <v>34</v>
      </c>
      <c r="JPZ208" s="506" t="s">
        <v>34</v>
      </c>
      <c r="JQA208" s="506" t="s">
        <v>34</v>
      </c>
      <c r="JQB208" s="506" t="s">
        <v>34</v>
      </c>
      <c r="JQC208" s="506" t="s">
        <v>34</v>
      </c>
      <c r="JQD208" s="506" t="s">
        <v>34</v>
      </c>
      <c r="JQE208" s="506" t="s">
        <v>34</v>
      </c>
      <c r="JQF208" s="506" t="s">
        <v>34</v>
      </c>
      <c r="JQG208" s="506" t="s">
        <v>34</v>
      </c>
      <c r="JQH208" s="506" t="s">
        <v>34</v>
      </c>
      <c r="JQI208" s="506" t="s">
        <v>34</v>
      </c>
      <c r="JQJ208" s="506" t="s">
        <v>34</v>
      </c>
      <c r="JQK208" s="506" t="s">
        <v>34</v>
      </c>
      <c r="JQL208" s="506" t="s">
        <v>34</v>
      </c>
      <c r="JQM208" s="506" t="s">
        <v>34</v>
      </c>
      <c r="JQN208" s="506" t="s">
        <v>34</v>
      </c>
      <c r="JQO208" s="506" t="s">
        <v>34</v>
      </c>
      <c r="JQP208" s="506" t="s">
        <v>34</v>
      </c>
      <c r="JQQ208" s="506" t="s">
        <v>34</v>
      </c>
      <c r="JQR208" s="506" t="s">
        <v>34</v>
      </c>
      <c r="JQS208" s="506" t="s">
        <v>34</v>
      </c>
      <c r="JQT208" s="506" t="s">
        <v>34</v>
      </c>
      <c r="JQU208" s="506" t="s">
        <v>34</v>
      </c>
      <c r="JQV208" s="506" t="s">
        <v>34</v>
      </c>
      <c r="JQW208" s="506" t="s">
        <v>34</v>
      </c>
      <c r="JQX208" s="506" t="s">
        <v>34</v>
      </c>
      <c r="JQY208" s="506" t="s">
        <v>34</v>
      </c>
      <c r="JQZ208" s="506" t="s">
        <v>34</v>
      </c>
      <c r="JRA208" s="506" t="s">
        <v>34</v>
      </c>
      <c r="JRB208" s="506" t="s">
        <v>34</v>
      </c>
      <c r="JRC208" s="506" t="s">
        <v>34</v>
      </c>
      <c r="JRD208" s="506" t="s">
        <v>34</v>
      </c>
      <c r="JRE208" s="506" t="s">
        <v>34</v>
      </c>
      <c r="JRF208" s="506" t="s">
        <v>34</v>
      </c>
      <c r="JRG208" s="506" t="s">
        <v>34</v>
      </c>
      <c r="JRH208" s="506" t="s">
        <v>34</v>
      </c>
      <c r="JRI208" s="506" t="s">
        <v>34</v>
      </c>
      <c r="JRJ208" s="506" t="s">
        <v>34</v>
      </c>
      <c r="JRK208" s="506" t="s">
        <v>34</v>
      </c>
      <c r="JRL208" s="506" t="s">
        <v>34</v>
      </c>
      <c r="JRM208" s="506" t="s">
        <v>34</v>
      </c>
      <c r="JRN208" s="506" t="s">
        <v>34</v>
      </c>
      <c r="JRO208" s="506" t="s">
        <v>34</v>
      </c>
      <c r="JRP208" s="506" t="s">
        <v>34</v>
      </c>
      <c r="JRQ208" s="506" t="s">
        <v>34</v>
      </c>
      <c r="JRR208" s="506" t="s">
        <v>34</v>
      </c>
      <c r="JRS208" s="506" t="s">
        <v>34</v>
      </c>
      <c r="JRT208" s="506" t="s">
        <v>34</v>
      </c>
      <c r="JRU208" s="506" t="s">
        <v>34</v>
      </c>
      <c r="JRV208" s="506" t="s">
        <v>34</v>
      </c>
      <c r="JRW208" s="506" t="s">
        <v>34</v>
      </c>
      <c r="JRX208" s="506" t="s">
        <v>34</v>
      </c>
      <c r="JRY208" s="506" t="s">
        <v>34</v>
      </c>
      <c r="JRZ208" s="506" t="s">
        <v>34</v>
      </c>
      <c r="JSA208" s="506" t="s">
        <v>34</v>
      </c>
      <c r="JSB208" s="506" t="s">
        <v>34</v>
      </c>
      <c r="JSC208" s="506" t="s">
        <v>34</v>
      </c>
      <c r="JSD208" s="506" t="s">
        <v>34</v>
      </c>
      <c r="JSE208" s="506" t="s">
        <v>34</v>
      </c>
      <c r="JSF208" s="506" t="s">
        <v>34</v>
      </c>
      <c r="JSG208" s="506" t="s">
        <v>34</v>
      </c>
      <c r="JSH208" s="506" t="s">
        <v>34</v>
      </c>
      <c r="JSI208" s="506" t="s">
        <v>34</v>
      </c>
      <c r="JSJ208" s="506" t="s">
        <v>34</v>
      </c>
      <c r="JSK208" s="506" t="s">
        <v>34</v>
      </c>
      <c r="JSL208" s="506" t="s">
        <v>34</v>
      </c>
      <c r="JSM208" s="506" t="s">
        <v>34</v>
      </c>
      <c r="JSN208" s="506" t="s">
        <v>34</v>
      </c>
      <c r="JSO208" s="506" t="s">
        <v>34</v>
      </c>
      <c r="JSP208" s="506" t="s">
        <v>34</v>
      </c>
      <c r="JSQ208" s="506" t="s">
        <v>34</v>
      </c>
      <c r="JSR208" s="506" t="s">
        <v>34</v>
      </c>
      <c r="JSS208" s="506" t="s">
        <v>34</v>
      </c>
      <c r="JST208" s="506" t="s">
        <v>34</v>
      </c>
      <c r="JSU208" s="506" t="s">
        <v>34</v>
      </c>
      <c r="JSV208" s="506" t="s">
        <v>34</v>
      </c>
      <c r="JSW208" s="506" t="s">
        <v>34</v>
      </c>
      <c r="JSX208" s="506" t="s">
        <v>34</v>
      </c>
      <c r="JSY208" s="506" t="s">
        <v>34</v>
      </c>
      <c r="JSZ208" s="506" t="s">
        <v>34</v>
      </c>
      <c r="JTA208" s="506" t="s">
        <v>34</v>
      </c>
      <c r="JTB208" s="506" t="s">
        <v>34</v>
      </c>
      <c r="JTC208" s="506" t="s">
        <v>34</v>
      </c>
      <c r="JTD208" s="506" t="s">
        <v>34</v>
      </c>
      <c r="JTE208" s="506" t="s">
        <v>34</v>
      </c>
      <c r="JTF208" s="506" t="s">
        <v>34</v>
      </c>
      <c r="JTG208" s="506" t="s">
        <v>34</v>
      </c>
      <c r="JTH208" s="506" t="s">
        <v>34</v>
      </c>
      <c r="JTI208" s="506" t="s">
        <v>34</v>
      </c>
      <c r="JTJ208" s="506" t="s">
        <v>34</v>
      </c>
      <c r="JTK208" s="506" t="s">
        <v>34</v>
      </c>
      <c r="JTL208" s="506" t="s">
        <v>34</v>
      </c>
      <c r="JTM208" s="506" t="s">
        <v>34</v>
      </c>
      <c r="JTN208" s="506" t="s">
        <v>34</v>
      </c>
      <c r="JTO208" s="506" t="s">
        <v>34</v>
      </c>
      <c r="JTP208" s="506" t="s">
        <v>34</v>
      </c>
      <c r="JTQ208" s="506" t="s">
        <v>34</v>
      </c>
      <c r="JTR208" s="506" t="s">
        <v>34</v>
      </c>
      <c r="JTS208" s="506" t="s">
        <v>34</v>
      </c>
      <c r="JTT208" s="506" t="s">
        <v>34</v>
      </c>
      <c r="JTU208" s="506" t="s">
        <v>34</v>
      </c>
      <c r="JTV208" s="506" t="s">
        <v>34</v>
      </c>
      <c r="JTW208" s="506" t="s">
        <v>34</v>
      </c>
      <c r="JTX208" s="506" t="s">
        <v>34</v>
      </c>
      <c r="JTY208" s="506" t="s">
        <v>34</v>
      </c>
      <c r="JTZ208" s="506" t="s">
        <v>34</v>
      </c>
      <c r="JUA208" s="506" t="s">
        <v>34</v>
      </c>
      <c r="JUB208" s="506" t="s">
        <v>34</v>
      </c>
      <c r="JUC208" s="506" t="s">
        <v>34</v>
      </c>
      <c r="JUD208" s="506" t="s">
        <v>34</v>
      </c>
      <c r="JUE208" s="506" t="s">
        <v>34</v>
      </c>
      <c r="JUF208" s="506" t="s">
        <v>34</v>
      </c>
      <c r="JUG208" s="506" t="s">
        <v>34</v>
      </c>
      <c r="JUH208" s="506" t="s">
        <v>34</v>
      </c>
      <c r="JUI208" s="506" t="s">
        <v>34</v>
      </c>
      <c r="JUJ208" s="506" t="s">
        <v>34</v>
      </c>
      <c r="JUK208" s="506" t="s">
        <v>34</v>
      </c>
      <c r="JUL208" s="506" t="s">
        <v>34</v>
      </c>
      <c r="JUM208" s="506" t="s">
        <v>34</v>
      </c>
      <c r="JUN208" s="506" t="s">
        <v>34</v>
      </c>
      <c r="JUO208" s="506" t="s">
        <v>34</v>
      </c>
      <c r="JUP208" s="506" t="s">
        <v>34</v>
      </c>
      <c r="JUQ208" s="506" t="s">
        <v>34</v>
      </c>
      <c r="JUR208" s="506" t="s">
        <v>34</v>
      </c>
      <c r="JUS208" s="506" t="s">
        <v>34</v>
      </c>
      <c r="JUT208" s="506" t="s">
        <v>34</v>
      </c>
      <c r="JUU208" s="506" t="s">
        <v>34</v>
      </c>
      <c r="JUV208" s="506" t="s">
        <v>34</v>
      </c>
      <c r="JUW208" s="506" t="s">
        <v>34</v>
      </c>
      <c r="JUX208" s="506" t="s">
        <v>34</v>
      </c>
      <c r="JUY208" s="506" t="s">
        <v>34</v>
      </c>
      <c r="JUZ208" s="506" t="s">
        <v>34</v>
      </c>
      <c r="JVA208" s="506" t="s">
        <v>34</v>
      </c>
      <c r="JVB208" s="506" t="s">
        <v>34</v>
      </c>
      <c r="JVC208" s="506" t="s">
        <v>34</v>
      </c>
      <c r="JVD208" s="506" t="s">
        <v>34</v>
      </c>
      <c r="JVE208" s="506" t="s">
        <v>34</v>
      </c>
      <c r="JVF208" s="506" t="s">
        <v>34</v>
      </c>
      <c r="JVG208" s="506" t="s">
        <v>34</v>
      </c>
      <c r="JVH208" s="506" t="s">
        <v>34</v>
      </c>
      <c r="JVI208" s="506" t="s">
        <v>34</v>
      </c>
      <c r="JVJ208" s="506" t="s">
        <v>34</v>
      </c>
      <c r="JVK208" s="506" t="s">
        <v>34</v>
      </c>
      <c r="JVL208" s="506" t="s">
        <v>34</v>
      </c>
      <c r="JVM208" s="506" t="s">
        <v>34</v>
      </c>
      <c r="JVN208" s="506" t="s">
        <v>34</v>
      </c>
      <c r="JVO208" s="506" t="s">
        <v>34</v>
      </c>
      <c r="JVP208" s="506" t="s">
        <v>34</v>
      </c>
      <c r="JVQ208" s="506" t="s">
        <v>34</v>
      </c>
      <c r="JVR208" s="506" t="s">
        <v>34</v>
      </c>
      <c r="JVS208" s="506" t="s">
        <v>34</v>
      </c>
      <c r="JVT208" s="506" t="s">
        <v>34</v>
      </c>
      <c r="JVU208" s="506" t="s">
        <v>34</v>
      </c>
      <c r="JVV208" s="506" t="s">
        <v>34</v>
      </c>
      <c r="JVW208" s="506" t="s">
        <v>34</v>
      </c>
      <c r="JVX208" s="506" t="s">
        <v>34</v>
      </c>
      <c r="JVY208" s="506" t="s">
        <v>34</v>
      </c>
      <c r="JVZ208" s="506" t="s">
        <v>34</v>
      </c>
      <c r="JWA208" s="506" t="s">
        <v>34</v>
      </c>
      <c r="JWB208" s="506" t="s">
        <v>34</v>
      </c>
      <c r="JWC208" s="506" t="s">
        <v>34</v>
      </c>
      <c r="JWD208" s="506" t="s">
        <v>34</v>
      </c>
      <c r="JWE208" s="506" t="s">
        <v>34</v>
      </c>
      <c r="JWF208" s="506" t="s">
        <v>34</v>
      </c>
      <c r="JWG208" s="506" t="s">
        <v>34</v>
      </c>
      <c r="JWH208" s="506" t="s">
        <v>34</v>
      </c>
      <c r="JWI208" s="506" t="s">
        <v>34</v>
      </c>
      <c r="JWJ208" s="506" t="s">
        <v>34</v>
      </c>
      <c r="JWK208" s="506" t="s">
        <v>34</v>
      </c>
      <c r="JWL208" s="506" t="s">
        <v>34</v>
      </c>
      <c r="JWM208" s="506" t="s">
        <v>34</v>
      </c>
      <c r="JWN208" s="506" t="s">
        <v>34</v>
      </c>
      <c r="JWO208" s="506" t="s">
        <v>34</v>
      </c>
      <c r="JWP208" s="506" t="s">
        <v>34</v>
      </c>
      <c r="JWQ208" s="506" t="s">
        <v>34</v>
      </c>
      <c r="JWR208" s="506" t="s">
        <v>34</v>
      </c>
      <c r="JWS208" s="506" t="s">
        <v>34</v>
      </c>
      <c r="JWT208" s="506" t="s">
        <v>34</v>
      </c>
      <c r="JWU208" s="506" t="s">
        <v>34</v>
      </c>
      <c r="JWV208" s="506" t="s">
        <v>34</v>
      </c>
      <c r="JWW208" s="506" t="s">
        <v>34</v>
      </c>
      <c r="JWX208" s="506" t="s">
        <v>34</v>
      </c>
      <c r="JWY208" s="506" t="s">
        <v>34</v>
      </c>
      <c r="JWZ208" s="506" t="s">
        <v>34</v>
      </c>
      <c r="JXA208" s="506" t="s">
        <v>34</v>
      </c>
      <c r="JXB208" s="506" t="s">
        <v>34</v>
      </c>
      <c r="JXC208" s="506" t="s">
        <v>34</v>
      </c>
      <c r="JXD208" s="506" t="s">
        <v>34</v>
      </c>
      <c r="JXE208" s="506" t="s">
        <v>34</v>
      </c>
      <c r="JXF208" s="506" t="s">
        <v>34</v>
      </c>
      <c r="JXG208" s="506" t="s">
        <v>34</v>
      </c>
      <c r="JXH208" s="506" t="s">
        <v>34</v>
      </c>
      <c r="JXI208" s="506" t="s">
        <v>34</v>
      </c>
      <c r="JXJ208" s="506" t="s">
        <v>34</v>
      </c>
      <c r="JXK208" s="506" t="s">
        <v>34</v>
      </c>
      <c r="JXL208" s="506" t="s">
        <v>34</v>
      </c>
      <c r="JXM208" s="506" t="s">
        <v>34</v>
      </c>
      <c r="JXN208" s="506" t="s">
        <v>34</v>
      </c>
      <c r="JXO208" s="506" t="s">
        <v>34</v>
      </c>
      <c r="JXP208" s="506" t="s">
        <v>34</v>
      </c>
      <c r="JXQ208" s="506" t="s">
        <v>34</v>
      </c>
      <c r="JXR208" s="506" t="s">
        <v>34</v>
      </c>
      <c r="JXS208" s="506" t="s">
        <v>34</v>
      </c>
      <c r="JXT208" s="506" t="s">
        <v>34</v>
      </c>
      <c r="JXU208" s="506" t="s">
        <v>34</v>
      </c>
      <c r="JXV208" s="506" t="s">
        <v>34</v>
      </c>
      <c r="JXW208" s="506" t="s">
        <v>34</v>
      </c>
      <c r="JXX208" s="506" t="s">
        <v>34</v>
      </c>
      <c r="JXY208" s="506" t="s">
        <v>34</v>
      </c>
      <c r="JXZ208" s="506" t="s">
        <v>34</v>
      </c>
      <c r="JYA208" s="506" t="s">
        <v>34</v>
      </c>
      <c r="JYB208" s="506" t="s">
        <v>34</v>
      </c>
      <c r="JYC208" s="506" t="s">
        <v>34</v>
      </c>
      <c r="JYD208" s="506" t="s">
        <v>34</v>
      </c>
      <c r="JYE208" s="506" t="s">
        <v>34</v>
      </c>
      <c r="JYF208" s="506" t="s">
        <v>34</v>
      </c>
      <c r="JYG208" s="506" t="s">
        <v>34</v>
      </c>
      <c r="JYH208" s="506" t="s">
        <v>34</v>
      </c>
      <c r="JYI208" s="506" t="s">
        <v>34</v>
      </c>
      <c r="JYJ208" s="506" t="s">
        <v>34</v>
      </c>
      <c r="JYK208" s="506" t="s">
        <v>34</v>
      </c>
      <c r="JYL208" s="506" t="s">
        <v>34</v>
      </c>
      <c r="JYM208" s="506" t="s">
        <v>34</v>
      </c>
      <c r="JYN208" s="506" t="s">
        <v>34</v>
      </c>
      <c r="JYO208" s="506" t="s">
        <v>34</v>
      </c>
      <c r="JYP208" s="506" t="s">
        <v>34</v>
      </c>
      <c r="JYQ208" s="506" t="s">
        <v>34</v>
      </c>
      <c r="JYR208" s="506" t="s">
        <v>34</v>
      </c>
      <c r="JYS208" s="506" t="s">
        <v>34</v>
      </c>
      <c r="JYT208" s="506" t="s">
        <v>34</v>
      </c>
      <c r="JYU208" s="506" t="s">
        <v>34</v>
      </c>
      <c r="JYV208" s="506" t="s">
        <v>34</v>
      </c>
      <c r="JYW208" s="506" t="s">
        <v>34</v>
      </c>
      <c r="JYX208" s="506" t="s">
        <v>34</v>
      </c>
      <c r="JYY208" s="506" t="s">
        <v>34</v>
      </c>
      <c r="JYZ208" s="506" t="s">
        <v>34</v>
      </c>
      <c r="JZA208" s="506" t="s">
        <v>34</v>
      </c>
      <c r="JZB208" s="506" t="s">
        <v>34</v>
      </c>
      <c r="JZC208" s="506" t="s">
        <v>34</v>
      </c>
      <c r="JZD208" s="506" t="s">
        <v>34</v>
      </c>
      <c r="JZE208" s="506" t="s">
        <v>34</v>
      </c>
      <c r="JZF208" s="506" t="s">
        <v>34</v>
      </c>
      <c r="JZG208" s="506" t="s">
        <v>34</v>
      </c>
      <c r="JZH208" s="506" t="s">
        <v>34</v>
      </c>
      <c r="JZI208" s="506" t="s">
        <v>34</v>
      </c>
      <c r="JZJ208" s="506" t="s">
        <v>34</v>
      </c>
      <c r="JZK208" s="506" t="s">
        <v>34</v>
      </c>
      <c r="JZL208" s="506" t="s">
        <v>34</v>
      </c>
      <c r="JZM208" s="506" t="s">
        <v>34</v>
      </c>
      <c r="JZN208" s="506" t="s">
        <v>34</v>
      </c>
      <c r="JZO208" s="506" t="s">
        <v>34</v>
      </c>
      <c r="JZP208" s="506" t="s">
        <v>34</v>
      </c>
      <c r="JZQ208" s="506" t="s">
        <v>34</v>
      </c>
      <c r="JZR208" s="506" t="s">
        <v>34</v>
      </c>
      <c r="JZS208" s="506" t="s">
        <v>34</v>
      </c>
      <c r="JZT208" s="506" t="s">
        <v>34</v>
      </c>
      <c r="JZU208" s="506" t="s">
        <v>34</v>
      </c>
      <c r="JZV208" s="506" t="s">
        <v>34</v>
      </c>
      <c r="JZW208" s="506" t="s">
        <v>34</v>
      </c>
      <c r="JZX208" s="506" t="s">
        <v>34</v>
      </c>
      <c r="JZY208" s="506" t="s">
        <v>34</v>
      </c>
      <c r="JZZ208" s="506" t="s">
        <v>34</v>
      </c>
      <c r="KAA208" s="506" t="s">
        <v>34</v>
      </c>
      <c r="KAB208" s="506" t="s">
        <v>34</v>
      </c>
      <c r="KAC208" s="506" t="s">
        <v>34</v>
      </c>
      <c r="KAD208" s="506" t="s">
        <v>34</v>
      </c>
      <c r="KAE208" s="506" t="s">
        <v>34</v>
      </c>
      <c r="KAF208" s="506" t="s">
        <v>34</v>
      </c>
      <c r="KAG208" s="506" t="s">
        <v>34</v>
      </c>
      <c r="KAH208" s="506" t="s">
        <v>34</v>
      </c>
      <c r="KAI208" s="506" t="s">
        <v>34</v>
      </c>
      <c r="KAJ208" s="506" t="s">
        <v>34</v>
      </c>
      <c r="KAK208" s="506" t="s">
        <v>34</v>
      </c>
      <c r="KAL208" s="506" t="s">
        <v>34</v>
      </c>
      <c r="KAM208" s="506" t="s">
        <v>34</v>
      </c>
      <c r="KAN208" s="506" t="s">
        <v>34</v>
      </c>
      <c r="KAO208" s="506" t="s">
        <v>34</v>
      </c>
      <c r="KAP208" s="506" t="s">
        <v>34</v>
      </c>
      <c r="KAQ208" s="506" t="s">
        <v>34</v>
      </c>
      <c r="KAR208" s="506" t="s">
        <v>34</v>
      </c>
      <c r="KAS208" s="506" t="s">
        <v>34</v>
      </c>
      <c r="KAT208" s="506" t="s">
        <v>34</v>
      </c>
      <c r="KAU208" s="506" t="s">
        <v>34</v>
      </c>
      <c r="KAV208" s="506" t="s">
        <v>34</v>
      </c>
      <c r="KAW208" s="506" t="s">
        <v>34</v>
      </c>
      <c r="KAX208" s="506" t="s">
        <v>34</v>
      </c>
      <c r="KAY208" s="506" t="s">
        <v>34</v>
      </c>
      <c r="KAZ208" s="506" t="s">
        <v>34</v>
      </c>
      <c r="KBA208" s="506" t="s">
        <v>34</v>
      </c>
      <c r="KBB208" s="506" t="s">
        <v>34</v>
      </c>
      <c r="KBC208" s="506" t="s">
        <v>34</v>
      </c>
      <c r="KBD208" s="506" t="s">
        <v>34</v>
      </c>
      <c r="KBE208" s="506" t="s">
        <v>34</v>
      </c>
      <c r="KBF208" s="506" t="s">
        <v>34</v>
      </c>
      <c r="KBG208" s="506" t="s">
        <v>34</v>
      </c>
      <c r="KBH208" s="506" t="s">
        <v>34</v>
      </c>
      <c r="KBI208" s="506" t="s">
        <v>34</v>
      </c>
      <c r="KBJ208" s="506" t="s">
        <v>34</v>
      </c>
      <c r="KBK208" s="506" t="s">
        <v>34</v>
      </c>
      <c r="KBL208" s="506" t="s">
        <v>34</v>
      </c>
      <c r="KBM208" s="506" t="s">
        <v>34</v>
      </c>
      <c r="KBN208" s="506" t="s">
        <v>34</v>
      </c>
      <c r="KBO208" s="506" t="s">
        <v>34</v>
      </c>
      <c r="KBP208" s="506" t="s">
        <v>34</v>
      </c>
      <c r="KBQ208" s="506" t="s">
        <v>34</v>
      </c>
      <c r="KBR208" s="506" t="s">
        <v>34</v>
      </c>
      <c r="KBS208" s="506" t="s">
        <v>34</v>
      </c>
      <c r="KBT208" s="506" t="s">
        <v>34</v>
      </c>
      <c r="KBU208" s="506" t="s">
        <v>34</v>
      </c>
      <c r="KBV208" s="506" t="s">
        <v>34</v>
      </c>
      <c r="KBW208" s="506" t="s">
        <v>34</v>
      </c>
      <c r="KBX208" s="506" t="s">
        <v>34</v>
      </c>
      <c r="KBY208" s="506" t="s">
        <v>34</v>
      </c>
      <c r="KBZ208" s="506" t="s">
        <v>34</v>
      </c>
      <c r="KCA208" s="506" t="s">
        <v>34</v>
      </c>
      <c r="KCB208" s="506" t="s">
        <v>34</v>
      </c>
      <c r="KCC208" s="506" t="s">
        <v>34</v>
      </c>
      <c r="KCD208" s="506" t="s">
        <v>34</v>
      </c>
      <c r="KCE208" s="506" t="s">
        <v>34</v>
      </c>
      <c r="KCF208" s="506" t="s">
        <v>34</v>
      </c>
      <c r="KCG208" s="506" t="s">
        <v>34</v>
      </c>
      <c r="KCH208" s="506" t="s">
        <v>34</v>
      </c>
      <c r="KCI208" s="506" t="s">
        <v>34</v>
      </c>
      <c r="KCJ208" s="506" t="s">
        <v>34</v>
      </c>
      <c r="KCK208" s="506" t="s">
        <v>34</v>
      </c>
      <c r="KCL208" s="506" t="s">
        <v>34</v>
      </c>
      <c r="KCM208" s="506" t="s">
        <v>34</v>
      </c>
      <c r="KCN208" s="506" t="s">
        <v>34</v>
      </c>
      <c r="KCO208" s="506" t="s">
        <v>34</v>
      </c>
      <c r="KCP208" s="506" t="s">
        <v>34</v>
      </c>
      <c r="KCQ208" s="506" t="s">
        <v>34</v>
      </c>
      <c r="KCR208" s="506" t="s">
        <v>34</v>
      </c>
      <c r="KCS208" s="506" t="s">
        <v>34</v>
      </c>
      <c r="KCT208" s="506" t="s">
        <v>34</v>
      </c>
      <c r="KCU208" s="506" t="s">
        <v>34</v>
      </c>
      <c r="KCV208" s="506" t="s">
        <v>34</v>
      </c>
      <c r="KCW208" s="506" t="s">
        <v>34</v>
      </c>
      <c r="KCX208" s="506" t="s">
        <v>34</v>
      </c>
      <c r="KCY208" s="506" t="s">
        <v>34</v>
      </c>
      <c r="KCZ208" s="506" t="s">
        <v>34</v>
      </c>
      <c r="KDA208" s="506" t="s">
        <v>34</v>
      </c>
      <c r="KDB208" s="506" t="s">
        <v>34</v>
      </c>
      <c r="KDC208" s="506" t="s">
        <v>34</v>
      </c>
      <c r="KDD208" s="506" t="s">
        <v>34</v>
      </c>
      <c r="KDE208" s="506" t="s">
        <v>34</v>
      </c>
      <c r="KDF208" s="506" t="s">
        <v>34</v>
      </c>
      <c r="KDG208" s="506" t="s">
        <v>34</v>
      </c>
      <c r="KDH208" s="506" t="s">
        <v>34</v>
      </c>
      <c r="KDI208" s="506" t="s">
        <v>34</v>
      </c>
      <c r="KDJ208" s="506" t="s">
        <v>34</v>
      </c>
      <c r="KDK208" s="506" t="s">
        <v>34</v>
      </c>
      <c r="KDL208" s="506" t="s">
        <v>34</v>
      </c>
      <c r="KDM208" s="506" t="s">
        <v>34</v>
      </c>
      <c r="KDN208" s="506" t="s">
        <v>34</v>
      </c>
      <c r="KDO208" s="506" t="s">
        <v>34</v>
      </c>
      <c r="KDP208" s="506" t="s">
        <v>34</v>
      </c>
      <c r="KDQ208" s="506" t="s">
        <v>34</v>
      </c>
      <c r="KDR208" s="506" t="s">
        <v>34</v>
      </c>
      <c r="KDS208" s="506" t="s">
        <v>34</v>
      </c>
      <c r="KDT208" s="506" t="s">
        <v>34</v>
      </c>
      <c r="KDU208" s="506" t="s">
        <v>34</v>
      </c>
      <c r="KDV208" s="506" t="s">
        <v>34</v>
      </c>
      <c r="KDW208" s="506" t="s">
        <v>34</v>
      </c>
      <c r="KDX208" s="506" t="s">
        <v>34</v>
      </c>
      <c r="KDY208" s="506" t="s">
        <v>34</v>
      </c>
      <c r="KDZ208" s="506" t="s">
        <v>34</v>
      </c>
      <c r="KEA208" s="506" t="s">
        <v>34</v>
      </c>
      <c r="KEB208" s="506" t="s">
        <v>34</v>
      </c>
      <c r="KEC208" s="506" t="s">
        <v>34</v>
      </c>
      <c r="KED208" s="506" t="s">
        <v>34</v>
      </c>
      <c r="KEE208" s="506" t="s">
        <v>34</v>
      </c>
      <c r="KEF208" s="506" t="s">
        <v>34</v>
      </c>
      <c r="KEG208" s="506" t="s">
        <v>34</v>
      </c>
      <c r="KEH208" s="506" t="s">
        <v>34</v>
      </c>
      <c r="KEI208" s="506" t="s">
        <v>34</v>
      </c>
      <c r="KEJ208" s="506" t="s">
        <v>34</v>
      </c>
      <c r="KEK208" s="506" t="s">
        <v>34</v>
      </c>
      <c r="KEL208" s="506" t="s">
        <v>34</v>
      </c>
      <c r="KEM208" s="506" t="s">
        <v>34</v>
      </c>
      <c r="KEN208" s="506" t="s">
        <v>34</v>
      </c>
      <c r="KEO208" s="506" t="s">
        <v>34</v>
      </c>
      <c r="KEP208" s="506" t="s">
        <v>34</v>
      </c>
      <c r="KEQ208" s="506" t="s">
        <v>34</v>
      </c>
      <c r="KER208" s="506" t="s">
        <v>34</v>
      </c>
      <c r="KES208" s="506" t="s">
        <v>34</v>
      </c>
      <c r="KET208" s="506" t="s">
        <v>34</v>
      </c>
      <c r="KEU208" s="506" t="s">
        <v>34</v>
      </c>
      <c r="KEV208" s="506" t="s">
        <v>34</v>
      </c>
      <c r="KEW208" s="506" t="s">
        <v>34</v>
      </c>
      <c r="KEX208" s="506" t="s">
        <v>34</v>
      </c>
      <c r="KEY208" s="506" t="s">
        <v>34</v>
      </c>
      <c r="KEZ208" s="506" t="s">
        <v>34</v>
      </c>
      <c r="KFA208" s="506" t="s">
        <v>34</v>
      </c>
      <c r="KFB208" s="506" t="s">
        <v>34</v>
      </c>
      <c r="KFC208" s="506" t="s">
        <v>34</v>
      </c>
      <c r="KFD208" s="506" t="s">
        <v>34</v>
      </c>
      <c r="KFE208" s="506" t="s">
        <v>34</v>
      </c>
      <c r="KFF208" s="506" t="s">
        <v>34</v>
      </c>
      <c r="KFG208" s="506" t="s">
        <v>34</v>
      </c>
      <c r="KFH208" s="506" t="s">
        <v>34</v>
      </c>
      <c r="KFI208" s="506" t="s">
        <v>34</v>
      </c>
      <c r="KFJ208" s="506" t="s">
        <v>34</v>
      </c>
      <c r="KFK208" s="506" t="s">
        <v>34</v>
      </c>
      <c r="KFL208" s="506" t="s">
        <v>34</v>
      </c>
      <c r="KFM208" s="506" t="s">
        <v>34</v>
      </c>
      <c r="KFN208" s="506" t="s">
        <v>34</v>
      </c>
      <c r="KFO208" s="506" t="s">
        <v>34</v>
      </c>
      <c r="KFP208" s="506" t="s">
        <v>34</v>
      </c>
      <c r="KFQ208" s="506" t="s">
        <v>34</v>
      </c>
      <c r="KFR208" s="506" t="s">
        <v>34</v>
      </c>
      <c r="KFS208" s="506" t="s">
        <v>34</v>
      </c>
      <c r="KFT208" s="506" t="s">
        <v>34</v>
      </c>
      <c r="KFU208" s="506" t="s">
        <v>34</v>
      </c>
      <c r="KFV208" s="506" t="s">
        <v>34</v>
      </c>
      <c r="KFW208" s="506" t="s">
        <v>34</v>
      </c>
      <c r="KFX208" s="506" t="s">
        <v>34</v>
      </c>
      <c r="KFY208" s="506" t="s">
        <v>34</v>
      </c>
      <c r="KFZ208" s="506" t="s">
        <v>34</v>
      </c>
      <c r="KGA208" s="506" t="s">
        <v>34</v>
      </c>
      <c r="KGB208" s="506" t="s">
        <v>34</v>
      </c>
      <c r="KGC208" s="506" t="s">
        <v>34</v>
      </c>
      <c r="KGD208" s="506" t="s">
        <v>34</v>
      </c>
      <c r="KGE208" s="506" t="s">
        <v>34</v>
      </c>
      <c r="KGF208" s="506" t="s">
        <v>34</v>
      </c>
      <c r="KGG208" s="506" t="s">
        <v>34</v>
      </c>
      <c r="KGH208" s="506" t="s">
        <v>34</v>
      </c>
      <c r="KGI208" s="506" t="s">
        <v>34</v>
      </c>
      <c r="KGJ208" s="506" t="s">
        <v>34</v>
      </c>
      <c r="KGK208" s="506" t="s">
        <v>34</v>
      </c>
      <c r="KGL208" s="506" t="s">
        <v>34</v>
      </c>
      <c r="KGM208" s="506" t="s">
        <v>34</v>
      </c>
      <c r="KGN208" s="506" t="s">
        <v>34</v>
      </c>
      <c r="KGO208" s="506" t="s">
        <v>34</v>
      </c>
      <c r="KGP208" s="506" t="s">
        <v>34</v>
      </c>
      <c r="KGQ208" s="506" t="s">
        <v>34</v>
      </c>
      <c r="KGR208" s="506" t="s">
        <v>34</v>
      </c>
      <c r="KGS208" s="506" t="s">
        <v>34</v>
      </c>
      <c r="KGT208" s="506" t="s">
        <v>34</v>
      </c>
      <c r="KGU208" s="506" t="s">
        <v>34</v>
      </c>
      <c r="KGV208" s="506" t="s">
        <v>34</v>
      </c>
      <c r="KGW208" s="506" t="s">
        <v>34</v>
      </c>
      <c r="KGX208" s="506" t="s">
        <v>34</v>
      </c>
      <c r="KGY208" s="506" t="s">
        <v>34</v>
      </c>
      <c r="KGZ208" s="506" t="s">
        <v>34</v>
      </c>
      <c r="KHA208" s="506" t="s">
        <v>34</v>
      </c>
      <c r="KHB208" s="506" t="s">
        <v>34</v>
      </c>
      <c r="KHC208" s="506" t="s">
        <v>34</v>
      </c>
      <c r="KHD208" s="506" t="s">
        <v>34</v>
      </c>
      <c r="KHE208" s="506" t="s">
        <v>34</v>
      </c>
      <c r="KHF208" s="506" t="s">
        <v>34</v>
      </c>
      <c r="KHG208" s="506" t="s">
        <v>34</v>
      </c>
      <c r="KHH208" s="506" t="s">
        <v>34</v>
      </c>
      <c r="KHI208" s="506" t="s">
        <v>34</v>
      </c>
      <c r="KHJ208" s="506" t="s">
        <v>34</v>
      </c>
      <c r="KHK208" s="506" t="s">
        <v>34</v>
      </c>
      <c r="KHL208" s="506" t="s">
        <v>34</v>
      </c>
      <c r="KHM208" s="506" t="s">
        <v>34</v>
      </c>
      <c r="KHN208" s="506" t="s">
        <v>34</v>
      </c>
      <c r="KHO208" s="506" t="s">
        <v>34</v>
      </c>
      <c r="KHP208" s="506" t="s">
        <v>34</v>
      </c>
      <c r="KHQ208" s="506" t="s">
        <v>34</v>
      </c>
      <c r="KHR208" s="506" t="s">
        <v>34</v>
      </c>
      <c r="KHS208" s="506" t="s">
        <v>34</v>
      </c>
      <c r="KHT208" s="506" t="s">
        <v>34</v>
      </c>
      <c r="KHU208" s="506" t="s">
        <v>34</v>
      </c>
      <c r="KHV208" s="506" t="s">
        <v>34</v>
      </c>
      <c r="KHW208" s="506" t="s">
        <v>34</v>
      </c>
      <c r="KHX208" s="506" t="s">
        <v>34</v>
      </c>
      <c r="KHY208" s="506" t="s">
        <v>34</v>
      </c>
      <c r="KHZ208" s="506" t="s">
        <v>34</v>
      </c>
      <c r="KIA208" s="506" t="s">
        <v>34</v>
      </c>
      <c r="KIB208" s="506" t="s">
        <v>34</v>
      </c>
      <c r="KIC208" s="506" t="s">
        <v>34</v>
      </c>
      <c r="KID208" s="506" t="s">
        <v>34</v>
      </c>
      <c r="KIE208" s="506" t="s">
        <v>34</v>
      </c>
      <c r="KIF208" s="506" t="s">
        <v>34</v>
      </c>
      <c r="KIG208" s="506" t="s">
        <v>34</v>
      </c>
      <c r="KIH208" s="506" t="s">
        <v>34</v>
      </c>
      <c r="KII208" s="506" t="s">
        <v>34</v>
      </c>
      <c r="KIJ208" s="506" t="s">
        <v>34</v>
      </c>
      <c r="KIK208" s="506" t="s">
        <v>34</v>
      </c>
      <c r="KIL208" s="506" t="s">
        <v>34</v>
      </c>
      <c r="KIM208" s="506" t="s">
        <v>34</v>
      </c>
      <c r="KIN208" s="506" t="s">
        <v>34</v>
      </c>
      <c r="KIO208" s="506" t="s">
        <v>34</v>
      </c>
      <c r="KIP208" s="506" t="s">
        <v>34</v>
      </c>
      <c r="KIQ208" s="506" t="s">
        <v>34</v>
      </c>
      <c r="KIR208" s="506" t="s">
        <v>34</v>
      </c>
      <c r="KIS208" s="506" t="s">
        <v>34</v>
      </c>
      <c r="KIT208" s="506" t="s">
        <v>34</v>
      </c>
      <c r="KIU208" s="506" t="s">
        <v>34</v>
      </c>
      <c r="KIV208" s="506" t="s">
        <v>34</v>
      </c>
      <c r="KIW208" s="506" t="s">
        <v>34</v>
      </c>
      <c r="KIX208" s="506" t="s">
        <v>34</v>
      </c>
      <c r="KIY208" s="506" t="s">
        <v>34</v>
      </c>
      <c r="KIZ208" s="506" t="s">
        <v>34</v>
      </c>
      <c r="KJA208" s="506" t="s">
        <v>34</v>
      </c>
      <c r="KJB208" s="506" t="s">
        <v>34</v>
      </c>
      <c r="KJC208" s="506" t="s">
        <v>34</v>
      </c>
      <c r="KJD208" s="506" t="s">
        <v>34</v>
      </c>
      <c r="KJE208" s="506" t="s">
        <v>34</v>
      </c>
      <c r="KJF208" s="506" t="s">
        <v>34</v>
      </c>
      <c r="KJG208" s="506" t="s">
        <v>34</v>
      </c>
      <c r="KJH208" s="506" t="s">
        <v>34</v>
      </c>
      <c r="KJI208" s="506" t="s">
        <v>34</v>
      </c>
      <c r="KJJ208" s="506" t="s">
        <v>34</v>
      </c>
      <c r="KJK208" s="506" t="s">
        <v>34</v>
      </c>
      <c r="KJL208" s="506" t="s">
        <v>34</v>
      </c>
      <c r="KJM208" s="506" t="s">
        <v>34</v>
      </c>
      <c r="KJN208" s="506" t="s">
        <v>34</v>
      </c>
      <c r="KJO208" s="506" t="s">
        <v>34</v>
      </c>
      <c r="KJP208" s="506" t="s">
        <v>34</v>
      </c>
      <c r="KJQ208" s="506" t="s">
        <v>34</v>
      </c>
      <c r="KJR208" s="506" t="s">
        <v>34</v>
      </c>
      <c r="KJS208" s="506" t="s">
        <v>34</v>
      </c>
      <c r="KJT208" s="506" t="s">
        <v>34</v>
      </c>
      <c r="KJU208" s="506" t="s">
        <v>34</v>
      </c>
      <c r="KJV208" s="506" t="s">
        <v>34</v>
      </c>
      <c r="KJW208" s="506" t="s">
        <v>34</v>
      </c>
      <c r="KJX208" s="506" t="s">
        <v>34</v>
      </c>
      <c r="KJY208" s="506" t="s">
        <v>34</v>
      </c>
      <c r="KJZ208" s="506" t="s">
        <v>34</v>
      </c>
      <c r="KKA208" s="506" t="s">
        <v>34</v>
      </c>
      <c r="KKB208" s="506" t="s">
        <v>34</v>
      </c>
      <c r="KKC208" s="506" t="s">
        <v>34</v>
      </c>
      <c r="KKD208" s="506" t="s">
        <v>34</v>
      </c>
      <c r="KKE208" s="506" t="s">
        <v>34</v>
      </c>
      <c r="KKF208" s="506" t="s">
        <v>34</v>
      </c>
      <c r="KKG208" s="506" t="s">
        <v>34</v>
      </c>
      <c r="KKH208" s="506" t="s">
        <v>34</v>
      </c>
      <c r="KKI208" s="506" t="s">
        <v>34</v>
      </c>
      <c r="KKJ208" s="506" t="s">
        <v>34</v>
      </c>
      <c r="KKK208" s="506" t="s">
        <v>34</v>
      </c>
      <c r="KKL208" s="506" t="s">
        <v>34</v>
      </c>
      <c r="KKM208" s="506" t="s">
        <v>34</v>
      </c>
      <c r="KKN208" s="506" t="s">
        <v>34</v>
      </c>
      <c r="KKO208" s="506" t="s">
        <v>34</v>
      </c>
      <c r="KKP208" s="506" t="s">
        <v>34</v>
      </c>
      <c r="KKQ208" s="506" t="s">
        <v>34</v>
      </c>
      <c r="KKR208" s="506" t="s">
        <v>34</v>
      </c>
      <c r="KKS208" s="506" t="s">
        <v>34</v>
      </c>
      <c r="KKT208" s="506" t="s">
        <v>34</v>
      </c>
      <c r="KKU208" s="506" t="s">
        <v>34</v>
      </c>
      <c r="KKV208" s="506" t="s">
        <v>34</v>
      </c>
      <c r="KKW208" s="506" t="s">
        <v>34</v>
      </c>
      <c r="KKX208" s="506" t="s">
        <v>34</v>
      </c>
      <c r="KKY208" s="506" t="s">
        <v>34</v>
      </c>
      <c r="KKZ208" s="506" t="s">
        <v>34</v>
      </c>
      <c r="KLA208" s="506" t="s">
        <v>34</v>
      </c>
      <c r="KLB208" s="506" t="s">
        <v>34</v>
      </c>
      <c r="KLC208" s="506" t="s">
        <v>34</v>
      </c>
      <c r="KLD208" s="506" t="s">
        <v>34</v>
      </c>
      <c r="KLE208" s="506" t="s">
        <v>34</v>
      </c>
      <c r="KLF208" s="506" t="s">
        <v>34</v>
      </c>
      <c r="KLG208" s="506" t="s">
        <v>34</v>
      </c>
      <c r="KLH208" s="506" t="s">
        <v>34</v>
      </c>
      <c r="KLI208" s="506" t="s">
        <v>34</v>
      </c>
      <c r="KLJ208" s="506" t="s">
        <v>34</v>
      </c>
      <c r="KLK208" s="506" t="s">
        <v>34</v>
      </c>
      <c r="KLL208" s="506" t="s">
        <v>34</v>
      </c>
      <c r="KLM208" s="506" t="s">
        <v>34</v>
      </c>
      <c r="KLN208" s="506" t="s">
        <v>34</v>
      </c>
      <c r="KLO208" s="506" t="s">
        <v>34</v>
      </c>
      <c r="KLP208" s="506" t="s">
        <v>34</v>
      </c>
      <c r="KLQ208" s="506" t="s">
        <v>34</v>
      </c>
      <c r="KLR208" s="506" t="s">
        <v>34</v>
      </c>
      <c r="KLS208" s="506" t="s">
        <v>34</v>
      </c>
      <c r="KLT208" s="506" t="s">
        <v>34</v>
      </c>
      <c r="KLU208" s="506" t="s">
        <v>34</v>
      </c>
      <c r="KLV208" s="506" t="s">
        <v>34</v>
      </c>
      <c r="KLW208" s="506" t="s">
        <v>34</v>
      </c>
      <c r="KLX208" s="506" t="s">
        <v>34</v>
      </c>
      <c r="KLY208" s="506" t="s">
        <v>34</v>
      </c>
      <c r="KLZ208" s="506" t="s">
        <v>34</v>
      </c>
      <c r="KMA208" s="506" t="s">
        <v>34</v>
      </c>
      <c r="KMB208" s="506" t="s">
        <v>34</v>
      </c>
      <c r="KMC208" s="506" t="s">
        <v>34</v>
      </c>
      <c r="KMD208" s="506" t="s">
        <v>34</v>
      </c>
      <c r="KME208" s="506" t="s">
        <v>34</v>
      </c>
      <c r="KMF208" s="506" t="s">
        <v>34</v>
      </c>
      <c r="KMG208" s="506" t="s">
        <v>34</v>
      </c>
      <c r="KMH208" s="506" t="s">
        <v>34</v>
      </c>
      <c r="KMI208" s="506" t="s">
        <v>34</v>
      </c>
      <c r="KMJ208" s="506" t="s">
        <v>34</v>
      </c>
      <c r="KMK208" s="506" t="s">
        <v>34</v>
      </c>
      <c r="KML208" s="506" t="s">
        <v>34</v>
      </c>
      <c r="KMM208" s="506" t="s">
        <v>34</v>
      </c>
      <c r="KMN208" s="506" t="s">
        <v>34</v>
      </c>
      <c r="KMO208" s="506" t="s">
        <v>34</v>
      </c>
      <c r="KMP208" s="506" t="s">
        <v>34</v>
      </c>
      <c r="KMQ208" s="506" t="s">
        <v>34</v>
      </c>
      <c r="KMR208" s="506" t="s">
        <v>34</v>
      </c>
      <c r="KMS208" s="506" t="s">
        <v>34</v>
      </c>
      <c r="KMT208" s="506" t="s">
        <v>34</v>
      </c>
      <c r="KMU208" s="506" t="s">
        <v>34</v>
      </c>
      <c r="KMV208" s="506" t="s">
        <v>34</v>
      </c>
      <c r="KMW208" s="506" t="s">
        <v>34</v>
      </c>
      <c r="KMX208" s="506" t="s">
        <v>34</v>
      </c>
      <c r="KMY208" s="506" t="s">
        <v>34</v>
      </c>
      <c r="KMZ208" s="506" t="s">
        <v>34</v>
      </c>
      <c r="KNA208" s="506" t="s">
        <v>34</v>
      </c>
      <c r="KNB208" s="506" t="s">
        <v>34</v>
      </c>
      <c r="KNC208" s="506" t="s">
        <v>34</v>
      </c>
      <c r="KND208" s="506" t="s">
        <v>34</v>
      </c>
      <c r="KNE208" s="506" t="s">
        <v>34</v>
      </c>
      <c r="KNF208" s="506" t="s">
        <v>34</v>
      </c>
      <c r="KNG208" s="506" t="s">
        <v>34</v>
      </c>
      <c r="KNH208" s="506" t="s">
        <v>34</v>
      </c>
      <c r="KNI208" s="506" t="s">
        <v>34</v>
      </c>
      <c r="KNJ208" s="506" t="s">
        <v>34</v>
      </c>
      <c r="KNK208" s="506" t="s">
        <v>34</v>
      </c>
      <c r="KNL208" s="506" t="s">
        <v>34</v>
      </c>
      <c r="KNM208" s="506" t="s">
        <v>34</v>
      </c>
      <c r="KNN208" s="506" t="s">
        <v>34</v>
      </c>
      <c r="KNO208" s="506" t="s">
        <v>34</v>
      </c>
      <c r="KNP208" s="506" t="s">
        <v>34</v>
      </c>
      <c r="KNQ208" s="506" t="s">
        <v>34</v>
      </c>
      <c r="KNR208" s="506" t="s">
        <v>34</v>
      </c>
      <c r="KNS208" s="506" t="s">
        <v>34</v>
      </c>
      <c r="KNT208" s="506" t="s">
        <v>34</v>
      </c>
      <c r="KNU208" s="506" t="s">
        <v>34</v>
      </c>
      <c r="KNV208" s="506" t="s">
        <v>34</v>
      </c>
      <c r="KNW208" s="506" t="s">
        <v>34</v>
      </c>
      <c r="KNX208" s="506" t="s">
        <v>34</v>
      </c>
      <c r="KNY208" s="506" t="s">
        <v>34</v>
      </c>
      <c r="KNZ208" s="506" t="s">
        <v>34</v>
      </c>
      <c r="KOA208" s="506" t="s">
        <v>34</v>
      </c>
      <c r="KOB208" s="506" t="s">
        <v>34</v>
      </c>
      <c r="KOC208" s="506" t="s">
        <v>34</v>
      </c>
      <c r="KOD208" s="506" t="s">
        <v>34</v>
      </c>
      <c r="KOE208" s="506" t="s">
        <v>34</v>
      </c>
      <c r="KOF208" s="506" t="s">
        <v>34</v>
      </c>
      <c r="KOG208" s="506" t="s">
        <v>34</v>
      </c>
      <c r="KOH208" s="506" t="s">
        <v>34</v>
      </c>
      <c r="KOI208" s="506" t="s">
        <v>34</v>
      </c>
      <c r="KOJ208" s="506" t="s">
        <v>34</v>
      </c>
      <c r="KOK208" s="506" t="s">
        <v>34</v>
      </c>
      <c r="KOL208" s="506" t="s">
        <v>34</v>
      </c>
      <c r="KOM208" s="506" t="s">
        <v>34</v>
      </c>
      <c r="KON208" s="506" t="s">
        <v>34</v>
      </c>
      <c r="KOO208" s="506" t="s">
        <v>34</v>
      </c>
      <c r="KOP208" s="506" t="s">
        <v>34</v>
      </c>
      <c r="KOQ208" s="506" t="s">
        <v>34</v>
      </c>
      <c r="KOR208" s="506" t="s">
        <v>34</v>
      </c>
      <c r="KOS208" s="506" t="s">
        <v>34</v>
      </c>
      <c r="KOT208" s="506" t="s">
        <v>34</v>
      </c>
      <c r="KOU208" s="506" t="s">
        <v>34</v>
      </c>
      <c r="KOV208" s="506" t="s">
        <v>34</v>
      </c>
      <c r="KOW208" s="506" t="s">
        <v>34</v>
      </c>
      <c r="KOX208" s="506" t="s">
        <v>34</v>
      </c>
      <c r="KOY208" s="506" t="s">
        <v>34</v>
      </c>
      <c r="KOZ208" s="506" t="s">
        <v>34</v>
      </c>
      <c r="KPA208" s="506" t="s">
        <v>34</v>
      </c>
      <c r="KPB208" s="506" t="s">
        <v>34</v>
      </c>
      <c r="KPC208" s="506" t="s">
        <v>34</v>
      </c>
      <c r="KPD208" s="506" t="s">
        <v>34</v>
      </c>
      <c r="KPE208" s="506" t="s">
        <v>34</v>
      </c>
      <c r="KPF208" s="506" t="s">
        <v>34</v>
      </c>
      <c r="KPG208" s="506" t="s">
        <v>34</v>
      </c>
      <c r="KPH208" s="506" t="s">
        <v>34</v>
      </c>
      <c r="KPI208" s="506" t="s">
        <v>34</v>
      </c>
      <c r="KPJ208" s="506" t="s">
        <v>34</v>
      </c>
      <c r="KPK208" s="506" t="s">
        <v>34</v>
      </c>
      <c r="KPL208" s="506" t="s">
        <v>34</v>
      </c>
      <c r="KPM208" s="506" t="s">
        <v>34</v>
      </c>
      <c r="KPN208" s="506" t="s">
        <v>34</v>
      </c>
      <c r="KPO208" s="506" t="s">
        <v>34</v>
      </c>
      <c r="KPP208" s="506" t="s">
        <v>34</v>
      </c>
      <c r="KPQ208" s="506" t="s">
        <v>34</v>
      </c>
      <c r="KPR208" s="506" t="s">
        <v>34</v>
      </c>
      <c r="KPS208" s="506" t="s">
        <v>34</v>
      </c>
      <c r="KPT208" s="506" t="s">
        <v>34</v>
      </c>
      <c r="KPU208" s="506" t="s">
        <v>34</v>
      </c>
      <c r="KPV208" s="506" t="s">
        <v>34</v>
      </c>
      <c r="KPW208" s="506" t="s">
        <v>34</v>
      </c>
      <c r="KPX208" s="506" t="s">
        <v>34</v>
      </c>
      <c r="KPY208" s="506" t="s">
        <v>34</v>
      </c>
      <c r="KPZ208" s="506" t="s">
        <v>34</v>
      </c>
      <c r="KQA208" s="506" t="s">
        <v>34</v>
      </c>
      <c r="KQB208" s="506" t="s">
        <v>34</v>
      </c>
      <c r="KQC208" s="506" t="s">
        <v>34</v>
      </c>
      <c r="KQD208" s="506" t="s">
        <v>34</v>
      </c>
      <c r="KQE208" s="506" t="s">
        <v>34</v>
      </c>
      <c r="KQF208" s="506" t="s">
        <v>34</v>
      </c>
      <c r="KQG208" s="506" t="s">
        <v>34</v>
      </c>
      <c r="KQH208" s="506" t="s">
        <v>34</v>
      </c>
      <c r="KQI208" s="506" t="s">
        <v>34</v>
      </c>
      <c r="KQJ208" s="506" t="s">
        <v>34</v>
      </c>
      <c r="KQK208" s="506" t="s">
        <v>34</v>
      </c>
      <c r="KQL208" s="506" t="s">
        <v>34</v>
      </c>
      <c r="KQM208" s="506" t="s">
        <v>34</v>
      </c>
      <c r="KQN208" s="506" t="s">
        <v>34</v>
      </c>
      <c r="KQO208" s="506" t="s">
        <v>34</v>
      </c>
      <c r="KQP208" s="506" t="s">
        <v>34</v>
      </c>
      <c r="KQQ208" s="506" t="s">
        <v>34</v>
      </c>
      <c r="KQR208" s="506" t="s">
        <v>34</v>
      </c>
      <c r="KQS208" s="506" t="s">
        <v>34</v>
      </c>
      <c r="KQT208" s="506" t="s">
        <v>34</v>
      </c>
      <c r="KQU208" s="506" t="s">
        <v>34</v>
      </c>
      <c r="KQV208" s="506" t="s">
        <v>34</v>
      </c>
      <c r="KQW208" s="506" t="s">
        <v>34</v>
      </c>
      <c r="KQX208" s="506" t="s">
        <v>34</v>
      </c>
      <c r="KQY208" s="506" t="s">
        <v>34</v>
      </c>
      <c r="KQZ208" s="506" t="s">
        <v>34</v>
      </c>
      <c r="KRA208" s="506" t="s">
        <v>34</v>
      </c>
      <c r="KRB208" s="506" t="s">
        <v>34</v>
      </c>
      <c r="KRC208" s="506" t="s">
        <v>34</v>
      </c>
      <c r="KRD208" s="506" t="s">
        <v>34</v>
      </c>
      <c r="KRE208" s="506" t="s">
        <v>34</v>
      </c>
      <c r="KRF208" s="506" t="s">
        <v>34</v>
      </c>
      <c r="KRG208" s="506" t="s">
        <v>34</v>
      </c>
      <c r="KRH208" s="506" t="s">
        <v>34</v>
      </c>
      <c r="KRI208" s="506" t="s">
        <v>34</v>
      </c>
      <c r="KRJ208" s="506" t="s">
        <v>34</v>
      </c>
      <c r="KRK208" s="506" t="s">
        <v>34</v>
      </c>
      <c r="KRL208" s="506" t="s">
        <v>34</v>
      </c>
      <c r="KRM208" s="506" t="s">
        <v>34</v>
      </c>
      <c r="KRN208" s="506" t="s">
        <v>34</v>
      </c>
      <c r="KRO208" s="506" t="s">
        <v>34</v>
      </c>
      <c r="KRP208" s="506" t="s">
        <v>34</v>
      </c>
      <c r="KRQ208" s="506" t="s">
        <v>34</v>
      </c>
      <c r="KRR208" s="506" t="s">
        <v>34</v>
      </c>
      <c r="KRS208" s="506" t="s">
        <v>34</v>
      </c>
      <c r="KRT208" s="506" t="s">
        <v>34</v>
      </c>
      <c r="KRU208" s="506" t="s">
        <v>34</v>
      </c>
      <c r="KRV208" s="506" t="s">
        <v>34</v>
      </c>
      <c r="KRW208" s="506" t="s">
        <v>34</v>
      </c>
      <c r="KRX208" s="506" t="s">
        <v>34</v>
      </c>
      <c r="KRY208" s="506" t="s">
        <v>34</v>
      </c>
      <c r="KRZ208" s="506" t="s">
        <v>34</v>
      </c>
      <c r="KSA208" s="506" t="s">
        <v>34</v>
      </c>
      <c r="KSB208" s="506" t="s">
        <v>34</v>
      </c>
      <c r="KSC208" s="506" t="s">
        <v>34</v>
      </c>
      <c r="KSD208" s="506" t="s">
        <v>34</v>
      </c>
      <c r="KSE208" s="506" t="s">
        <v>34</v>
      </c>
      <c r="KSF208" s="506" t="s">
        <v>34</v>
      </c>
      <c r="KSG208" s="506" t="s">
        <v>34</v>
      </c>
      <c r="KSH208" s="506" t="s">
        <v>34</v>
      </c>
      <c r="KSI208" s="506" t="s">
        <v>34</v>
      </c>
      <c r="KSJ208" s="506" t="s">
        <v>34</v>
      </c>
      <c r="KSK208" s="506" t="s">
        <v>34</v>
      </c>
      <c r="KSL208" s="506" t="s">
        <v>34</v>
      </c>
      <c r="KSM208" s="506" t="s">
        <v>34</v>
      </c>
      <c r="KSN208" s="506" t="s">
        <v>34</v>
      </c>
      <c r="KSO208" s="506" t="s">
        <v>34</v>
      </c>
      <c r="KSP208" s="506" t="s">
        <v>34</v>
      </c>
      <c r="KSQ208" s="506" t="s">
        <v>34</v>
      </c>
      <c r="KSR208" s="506" t="s">
        <v>34</v>
      </c>
      <c r="KSS208" s="506" t="s">
        <v>34</v>
      </c>
      <c r="KST208" s="506" t="s">
        <v>34</v>
      </c>
      <c r="KSU208" s="506" t="s">
        <v>34</v>
      </c>
      <c r="KSV208" s="506" t="s">
        <v>34</v>
      </c>
      <c r="KSW208" s="506" t="s">
        <v>34</v>
      </c>
      <c r="KSX208" s="506" t="s">
        <v>34</v>
      </c>
      <c r="KSY208" s="506" t="s">
        <v>34</v>
      </c>
      <c r="KSZ208" s="506" t="s">
        <v>34</v>
      </c>
      <c r="KTA208" s="506" t="s">
        <v>34</v>
      </c>
      <c r="KTB208" s="506" t="s">
        <v>34</v>
      </c>
      <c r="KTC208" s="506" t="s">
        <v>34</v>
      </c>
      <c r="KTD208" s="506" t="s">
        <v>34</v>
      </c>
      <c r="KTE208" s="506" t="s">
        <v>34</v>
      </c>
      <c r="KTF208" s="506" t="s">
        <v>34</v>
      </c>
      <c r="KTG208" s="506" t="s">
        <v>34</v>
      </c>
      <c r="KTH208" s="506" t="s">
        <v>34</v>
      </c>
      <c r="KTI208" s="506" t="s">
        <v>34</v>
      </c>
      <c r="KTJ208" s="506" t="s">
        <v>34</v>
      </c>
      <c r="KTK208" s="506" t="s">
        <v>34</v>
      </c>
      <c r="KTL208" s="506" t="s">
        <v>34</v>
      </c>
      <c r="KTM208" s="506" t="s">
        <v>34</v>
      </c>
      <c r="KTN208" s="506" t="s">
        <v>34</v>
      </c>
      <c r="KTO208" s="506" t="s">
        <v>34</v>
      </c>
      <c r="KTP208" s="506" t="s">
        <v>34</v>
      </c>
      <c r="KTQ208" s="506" t="s">
        <v>34</v>
      </c>
      <c r="KTR208" s="506" t="s">
        <v>34</v>
      </c>
      <c r="KTS208" s="506" t="s">
        <v>34</v>
      </c>
      <c r="KTT208" s="506" t="s">
        <v>34</v>
      </c>
      <c r="KTU208" s="506" t="s">
        <v>34</v>
      </c>
      <c r="KTV208" s="506" t="s">
        <v>34</v>
      </c>
      <c r="KTW208" s="506" t="s">
        <v>34</v>
      </c>
      <c r="KTX208" s="506" t="s">
        <v>34</v>
      </c>
      <c r="KTY208" s="506" t="s">
        <v>34</v>
      </c>
      <c r="KTZ208" s="506" t="s">
        <v>34</v>
      </c>
      <c r="KUA208" s="506" t="s">
        <v>34</v>
      </c>
      <c r="KUB208" s="506" t="s">
        <v>34</v>
      </c>
      <c r="KUC208" s="506" t="s">
        <v>34</v>
      </c>
      <c r="KUD208" s="506" t="s">
        <v>34</v>
      </c>
      <c r="KUE208" s="506" t="s">
        <v>34</v>
      </c>
      <c r="KUF208" s="506" t="s">
        <v>34</v>
      </c>
      <c r="KUG208" s="506" t="s">
        <v>34</v>
      </c>
      <c r="KUH208" s="506" t="s">
        <v>34</v>
      </c>
      <c r="KUI208" s="506" t="s">
        <v>34</v>
      </c>
      <c r="KUJ208" s="506" t="s">
        <v>34</v>
      </c>
      <c r="KUK208" s="506" t="s">
        <v>34</v>
      </c>
      <c r="KUL208" s="506" t="s">
        <v>34</v>
      </c>
      <c r="KUM208" s="506" t="s">
        <v>34</v>
      </c>
      <c r="KUN208" s="506" t="s">
        <v>34</v>
      </c>
      <c r="KUO208" s="506" t="s">
        <v>34</v>
      </c>
      <c r="KUP208" s="506" t="s">
        <v>34</v>
      </c>
      <c r="KUQ208" s="506" t="s">
        <v>34</v>
      </c>
      <c r="KUR208" s="506" t="s">
        <v>34</v>
      </c>
      <c r="KUS208" s="506" t="s">
        <v>34</v>
      </c>
      <c r="KUT208" s="506" t="s">
        <v>34</v>
      </c>
      <c r="KUU208" s="506" t="s">
        <v>34</v>
      </c>
      <c r="KUV208" s="506" t="s">
        <v>34</v>
      </c>
      <c r="KUW208" s="506" t="s">
        <v>34</v>
      </c>
      <c r="KUX208" s="506" t="s">
        <v>34</v>
      </c>
      <c r="KUY208" s="506" t="s">
        <v>34</v>
      </c>
      <c r="KUZ208" s="506" t="s">
        <v>34</v>
      </c>
      <c r="KVA208" s="506" t="s">
        <v>34</v>
      </c>
      <c r="KVB208" s="506" t="s">
        <v>34</v>
      </c>
      <c r="KVC208" s="506" t="s">
        <v>34</v>
      </c>
      <c r="KVD208" s="506" t="s">
        <v>34</v>
      </c>
      <c r="KVE208" s="506" t="s">
        <v>34</v>
      </c>
      <c r="KVF208" s="506" t="s">
        <v>34</v>
      </c>
      <c r="KVG208" s="506" t="s">
        <v>34</v>
      </c>
      <c r="KVH208" s="506" t="s">
        <v>34</v>
      </c>
      <c r="KVI208" s="506" t="s">
        <v>34</v>
      </c>
      <c r="KVJ208" s="506" t="s">
        <v>34</v>
      </c>
      <c r="KVK208" s="506" t="s">
        <v>34</v>
      </c>
      <c r="KVL208" s="506" t="s">
        <v>34</v>
      </c>
      <c r="KVM208" s="506" t="s">
        <v>34</v>
      </c>
      <c r="KVN208" s="506" t="s">
        <v>34</v>
      </c>
      <c r="KVO208" s="506" t="s">
        <v>34</v>
      </c>
      <c r="KVP208" s="506" t="s">
        <v>34</v>
      </c>
      <c r="KVQ208" s="506" t="s">
        <v>34</v>
      </c>
      <c r="KVR208" s="506" t="s">
        <v>34</v>
      </c>
      <c r="KVS208" s="506" t="s">
        <v>34</v>
      </c>
      <c r="KVT208" s="506" t="s">
        <v>34</v>
      </c>
      <c r="KVU208" s="506" t="s">
        <v>34</v>
      </c>
      <c r="KVV208" s="506" t="s">
        <v>34</v>
      </c>
      <c r="KVW208" s="506" t="s">
        <v>34</v>
      </c>
      <c r="KVX208" s="506" t="s">
        <v>34</v>
      </c>
      <c r="KVY208" s="506" t="s">
        <v>34</v>
      </c>
      <c r="KVZ208" s="506" t="s">
        <v>34</v>
      </c>
      <c r="KWA208" s="506" t="s">
        <v>34</v>
      </c>
      <c r="KWB208" s="506" t="s">
        <v>34</v>
      </c>
      <c r="KWC208" s="506" t="s">
        <v>34</v>
      </c>
      <c r="KWD208" s="506" t="s">
        <v>34</v>
      </c>
      <c r="KWE208" s="506" t="s">
        <v>34</v>
      </c>
      <c r="KWF208" s="506" t="s">
        <v>34</v>
      </c>
      <c r="KWG208" s="506" t="s">
        <v>34</v>
      </c>
      <c r="KWH208" s="506" t="s">
        <v>34</v>
      </c>
      <c r="KWI208" s="506" t="s">
        <v>34</v>
      </c>
      <c r="KWJ208" s="506" t="s">
        <v>34</v>
      </c>
      <c r="KWK208" s="506" t="s">
        <v>34</v>
      </c>
      <c r="KWL208" s="506" t="s">
        <v>34</v>
      </c>
      <c r="KWM208" s="506" t="s">
        <v>34</v>
      </c>
      <c r="KWN208" s="506" t="s">
        <v>34</v>
      </c>
      <c r="KWO208" s="506" t="s">
        <v>34</v>
      </c>
      <c r="KWP208" s="506" t="s">
        <v>34</v>
      </c>
      <c r="KWQ208" s="506" t="s">
        <v>34</v>
      </c>
      <c r="KWR208" s="506" t="s">
        <v>34</v>
      </c>
      <c r="KWS208" s="506" t="s">
        <v>34</v>
      </c>
      <c r="KWT208" s="506" t="s">
        <v>34</v>
      </c>
      <c r="KWU208" s="506" t="s">
        <v>34</v>
      </c>
      <c r="KWV208" s="506" t="s">
        <v>34</v>
      </c>
      <c r="KWW208" s="506" t="s">
        <v>34</v>
      </c>
      <c r="KWX208" s="506" t="s">
        <v>34</v>
      </c>
      <c r="KWY208" s="506" t="s">
        <v>34</v>
      </c>
      <c r="KWZ208" s="506" t="s">
        <v>34</v>
      </c>
      <c r="KXA208" s="506" t="s">
        <v>34</v>
      </c>
      <c r="KXB208" s="506" t="s">
        <v>34</v>
      </c>
      <c r="KXC208" s="506" t="s">
        <v>34</v>
      </c>
      <c r="KXD208" s="506" t="s">
        <v>34</v>
      </c>
      <c r="KXE208" s="506" t="s">
        <v>34</v>
      </c>
      <c r="KXF208" s="506" t="s">
        <v>34</v>
      </c>
      <c r="KXG208" s="506" t="s">
        <v>34</v>
      </c>
      <c r="KXH208" s="506" t="s">
        <v>34</v>
      </c>
      <c r="KXI208" s="506" t="s">
        <v>34</v>
      </c>
      <c r="KXJ208" s="506" t="s">
        <v>34</v>
      </c>
      <c r="KXK208" s="506" t="s">
        <v>34</v>
      </c>
      <c r="KXL208" s="506" t="s">
        <v>34</v>
      </c>
      <c r="KXM208" s="506" t="s">
        <v>34</v>
      </c>
      <c r="KXN208" s="506" t="s">
        <v>34</v>
      </c>
      <c r="KXO208" s="506" t="s">
        <v>34</v>
      </c>
      <c r="KXP208" s="506" t="s">
        <v>34</v>
      </c>
      <c r="KXQ208" s="506" t="s">
        <v>34</v>
      </c>
      <c r="KXR208" s="506" t="s">
        <v>34</v>
      </c>
      <c r="KXS208" s="506" t="s">
        <v>34</v>
      </c>
      <c r="KXT208" s="506" t="s">
        <v>34</v>
      </c>
      <c r="KXU208" s="506" t="s">
        <v>34</v>
      </c>
      <c r="KXV208" s="506" t="s">
        <v>34</v>
      </c>
      <c r="KXW208" s="506" t="s">
        <v>34</v>
      </c>
      <c r="KXX208" s="506" t="s">
        <v>34</v>
      </c>
      <c r="KXY208" s="506" t="s">
        <v>34</v>
      </c>
      <c r="KXZ208" s="506" t="s">
        <v>34</v>
      </c>
      <c r="KYA208" s="506" t="s">
        <v>34</v>
      </c>
      <c r="KYB208" s="506" t="s">
        <v>34</v>
      </c>
      <c r="KYC208" s="506" t="s">
        <v>34</v>
      </c>
      <c r="KYD208" s="506" t="s">
        <v>34</v>
      </c>
      <c r="KYE208" s="506" t="s">
        <v>34</v>
      </c>
      <c r="KYF208" s="506" t="s">
        <v>34</v>
      </c>
      <c r="KYG208" s="506" t="s">
        <v>34</v>
      </c>
      <c r="KYH208" s="506" t="s">
        <v>34</v>
      </c>
      <c r="KYI208" s="506" t="s">
        <v>34</v>
      </c>
      <c r="KYJ208" s="506" t="s">
        <v>34</v>
      </c>
      <c r="KYK208" s="506" t="s">
        <v>34</v>
      </c>
      <c r="KYL208" s="506" t="s">
        <v>34</v>
      </c>
      <c r="KYM208" s="506" t="s">
        <v>34</v>
      </c>
      <c r="KYN208" s="506" t="s">
        <v>34</v>
      </c>
      <c r="KYO208" s="506" t="s">
        <v>34</v>
      </c>
      <c r="KYP208" s="506" t="s">
        <v>34</v>
      </c>
      <c r="KYQ208" s="506" t="s">
        <v>34</v>
      </c>
      <c r="KYR208" s="506" t="s">
        <v>34</v>
      </c>
      <c r="KYS208" s="506" t="s">
        <v>34</v>
      </c>
      <c r="KYT208" s="506" t="s">
        <v>34</v>
      </c>
      <c r="KYU208" s="506" t="s">
        <v>34</v>
      </c>
      <c r="KYV208" s="506" t="s">
        <v>34</v>
      </c>
      <c r="KYW208" s="506" t="s">
        <v>34</v>
      </c>
      <c r="KYX208" s="506" t="s">
        <v>34</v>
      </c>
      <c r="KYY208" s="506" t="s">
        <v>34</v>
      </c>
      <c r="KYZ208" s="506" t="s">
        <v>34</v>
      </c>
      <c r="KZA208" s="506" t="s">
        <v>34</v>
      </c>
      <c r="KZB208" s="506" t="s">
        <v>34</v>
      </c>
      <c r="KZC208" s="506" t="s">
        <v>34</v>
      </c>
      <c r="KZD208" s="506" t="s">
        <v>34</v>
      </c>
      <c r="KZE208" s="506" t="s">
        <v>34</v>
      </c>
      <c r="KZF208" s="506" t="s">
        <v>34</v>
      </c>
      <c r="KZG208" s="506" t="s">
        <v>34</v>
      </c>
      <c r="KZH208" s="506" t="s">
        <v>34</v>
      </c>
      <c r="KZI208" s="506" t="s">
        <v>34</v>
      </c>
      <c r="KZJ208" s="506" t="s">
        <v>34</v>
      </c>
      <c r="KZK208" s="506" t="s">
        <v>34</v>
      </c>
      <c r="KZL208" s="506" t="s">
        <v>34</v>
      </c>
      <c r="KZM208" s="506" t="s">
        <v>34</v>
      </c>
      <c r="KZN208" s="506" t="s">
        <v>34</v>
      </c>
      <c r="KZO208" s="506" t="s">
        <v>34</v>
      </c>
      <c r="KZP208" s="506" t="s">
        <v>34</v>
      </c>
      <c r="KZQ208" s="506" t="s">
        <v>34</v>
      </c>
      <c r="KZR208" s="506" t="s">
        <v>34</v>
      </c>
      <c r="KZS208" s="506" t="s">
        <v>34</v>
      </c>
      <c r="KZT208" s="506" t="s">
        <v>34</v>
      </c>
      <c r="KZU208" s="506" t="s">
        <v>34</v>
      </c>
      <c r="KZV208" s="506" t="s">
        <v>34</v>
      </c>
      <c r="KZW208" s="506" t="s">
        <v>34</v>
      </c>
      <c r="KZX208" s="506" t="s">
        <v>34</v>
      </c>
      <c r="KZY208" s="506" t="s">
        <v>34</v>
      </c>
      <c r="KZZ208" s="506" t="s">
        <v>34</v>
      </c>
      <c r="LAA208" s="506" t="s">
        <v>34</v>
      </c>
      <c r="LAB208" s="506" t="s">
        <v>34</v>
      </c>
      <c r="LAC208" s="506" t="s">
        <v>34</v>
      </c>
      <c r="LAD208" s="506" t="s">
        <v>34</v>
      </c>
      <c r="LAE208" s="506" t="s">
        <v>34</v>
      </c>
      <c r="LAF208" s="506" t="s">
        <v>34</v>
      </c>
      <c r="LAG208" s="506" t="s">
        <v>34</v>
      </c>
      <c r="LAH208" s="506" t="s">
        <v>34</v>
      </c>
      <c r="LAI208" s="506" t="s">
        <v>34</v>
      </c>
      <c r="LAJ208" s="506" t="s">
        <v>34</v>
      </c>
      <c r="LAK208" s="506" t="s">
        <v>34</v>
      </c>
      <c r="LAL208" s="506" t="s">
        <v>34</v>
      </c>
      <c r="LAM208" s="506" t="s">
        <v>34</v>
      </c>
      <c r="LAN208" s="506" t="s">
        <v>34</v>
      </c>
      <c r="LAO208" s="506" t="s">
        <v>34</v>
      </c>
      <c r="LAP208" s="506" t="s">
        <v>34</v>
      </c>
      <c r="LAQ208" s="506" t="s">
        <v>34</v>
      </c>
      <c r="LAR208" s="506" t="s">
        <v>34</v>
      </c>
      <c r="LAS208" s="506" t="s">
        <v>34</v>
      </c>
      <c r="LAT208" s="506" t="s">
        <v>34</v>
      </c>
      <c r="LAU208" s="506" t="s">
        <v>34</v>
      </c>
      <c r="LAV208" s="506" t="s">
        <v>34</v>
      </c>
      <c r="LAW208" s="506" t="s">
        <v>34</v>
      </c>
      <c r="LAX208" s="506" t="s">
        <v>34</v>
      </c>
      <c r="LAY208" s="506" t="s">
        <v>34</v>
      </c>
      <c r="LAZ208" s="506" t="s">
        <v>34</v>
      </c>
      <c r="LBA208" s="506" t="s">
        <v>34</v>
      </c>
      <c r="LBB208" s="506" t="s">
        <v>34</v>
      </c>
      <c r="LBC208" s="506" t="s">
        <v>34</v>
      </c>
      <c r="LBD208" s="506" t="s">
        <v>34</v>
      </c>
      <c r="LBE208" s="506" t="s">
        <v>34</v>
      </c>
      <c r="LBF208" s="506" t="s">
        <v>34</v>
      </c>
      <c r="LBG208" s="506" t="s">
        <v>34</v>
      </c>
      <c r="LBH208" s="506" t="s">
        <v>34</v>
      </c>
      <c r="LBI208" s="506" t="s">
        <v>34</v>
      </c>
      <c r="LBJ208" s="506" t="s">
        <v>34</v>
      </c>
      <c r="LBK208" s="506" t="s">
        <v>34</v>
      </c>
      <c r="LBL208" s="506" t="s">
        <v>34</v>
      </c>
      <c r="LBM208" s="506" t="s">
        <v>34</v>
      </c>
      <c r="LBN208" s="506" t="s">
        <v>34</v>
      </c>
      <c r="LBO208" s="506" t="s">
        <v>34</v>
      </c>
      <c r="LBP208" s="506" t="s">
        <v>34</v>
      </c>
      <c r="LBQ208" s="506" t="s">
        <v>34</v>
      </c>
      <c r="LBR208" s="506" t="s">
        <v>34</v>
      </c>
      <c r="LBS208" s="506" t="s">
        <v>34</v>
      </c>
      <c r="LBT208" s="506" t="s">
        <v>34</v>
      </c>
      <c r="LBU208" s="506" t="s">
        <v>34</v>
      </c>
      <c r="LBV208" s="506" t="s">
        <v>34</v>
      </c>
      <c r="LBW208" s="506" t="s">
        <v>34</v>
      </c>
      <c r="LBX208" s="506" t="s">
        <v>34</v>
      </c>
      <c r="LBY208" s="506" t="s">
        <v>34</v>
      </c>
      <c r="LBZ208" s="506" t="s">
        <v>34</v>
      </c>
      <c r="LCA208" s="506" t="s">
        <v>34</v>
      </c>
      <c r="LCB208" s="506" t="s">
        <v>34</v>
      </c>
      <c r="LCC208" s="506" t="s">
        <v>34</v>
      </c>
      <c r="LCD208" s="506" t="s">
        <v>34</v>
      </c>
      <c r="LCE208" s="506" t="s">
        <v>34</v>
      </c>
      <c r="LCF208" s="506" t="s">
        <v>34</v>
      </c>
      <c r="LCG208" s="506" t="s">
        <v>34</v>
      </c>
      <c r="LCH208" s="506" t="s">
        <v>34</v>
      </c>
      <c r="LCI208" s="506" t="s">
        <v>34</v>
      </c>
      <c r="LCJ208" s="506" t="s">
        <v>34</v>
      </c>
      <c r="LCK208" s="506" t="s">
        <v>34</v>
      </c>
      <c r="LCL208" s="506" t="s">
        <v>34</v>
      </c>
      <c r="LCM208" s="506" t="s">
        <v>34</v>
      </c>
      <c r="LCN208" s="506" t="s">
        <v>34</v>
      </c>
      <c r="LCO208" s="506" t="s">
        <v>34</v>
      </c>
      <c r="LCP208" s="506" t="s">
        <v>34</v>
      </c>
      <c r="LCQ208" s="506" t="s">
        <v>34</v>
      </c>
      <c r="LCR208" s="506" t="s">
        <v>34</v>
      </c>
      <c r="LCS208" s="506" t="s">
        <v>34</v>
      </c>
      <c r="LCT208" s="506" t="s">
        <v>34</v>
      </c>
      <c r="LCU208" s="506" t="s">
        <v>34</v>
      </c>
      <c r="LCV208" s="506" t="s">
        <v>34</v>
      </c>
      <c r="LCW208" s="506" t="s">
        <v>34</v>
      </c>
      <c r="LCX208" s="506" t="s">
        <v>34</v>
      </c>
      <c r="LCY208" s="506" t="s">
        <v>34</v>
      </c>
      <c r="LCZ208" s="506" t="s">
        <v>34</v>
      </c>
      <c r="LDA208" s="506" t="s">
        <v>34</v>
      </c>
      <c r="LDB208" s="506" t="s">
        <v>34</v>
      </c>
      <c r="LDC208" s="506" t="s">
        <v>34</v>
      </c>
      <c r="LDD208" s="506" t="s">
        <v>34</v>
      </c>
      <c r="LDE208" s="506" t="s">
        <v>34</v>
      </c>
      <c r="LDF208" s="506" t="s">
        <v>34</v>
      </c>
      <c r="LDG208" s="506" t="s">
        <v>34</v>
      </c>
      <c r="LDH208" s="506" t="s">
        <v>34</v>
      </c>
      <c r="LDI208" s="506" t="s">
        <v>34</v>
      </c>
      <c r="LDJ208" s="506" t="s">
        <v>34</v>
      </c>
      <c r="LDK208" s="506" t="s">
        <v>34</v>
      </c>
      <c r="LDL208" s="506" t="s">
        <v>34</v>
      </c>
      <c r="LDM208" s="506" t="s">
        <v>34</v>
      </c>
      <c r="LDN208" s="506" t="s">
        <v>34</v>
      </c>
      <c r="LDO208" s="506" t="s">
        <v>34</v>
      </c>
      <c r="LDP208" s="506" t="s">
        <v>34</v>
      </c>
      <c r="LDQ208" s="506" t="s">
        <v>34</v>
      </c>
      <c r="LDR208" s="506" t="s">
        <v>34</v>
      </c>
      <c r="LDS208" s="506" t="s">
        <v>34</v>
      </c>
      <c r="LDT208" s="506" t="s">
        <v>34</v>
      </c>
      <c r="LDU208" s="506" t="s">
        <v>34</v>
      </c>
      <c r="LDV208" s="506" t="s">
        <v>34</v>
      </c>
      <c r="LDW208" s="506" t="s">
        <v>34</v>
      </c>
      <c r="LDX208" s="506" t="s">
        <v>34</v>
      </c>
      <c r="LDY208" s="506" t="s">
        <v>34</v>
      </c>
      <c r="LDZ208" s="506" t="s">
        <v>34</v>
      </c>
      <c r="LEA208" s="506" t="s">
        <v>34</v>
      </c>
      <c r="LEB208" s="506" t="s">
        <v>34</v>
      </c>
      <c r="LEC208" s="506" t="s">
        <v>34</v>
      </c>
      <c r="LED208" s="506" t="s">
        <v>34</v>
      </c>
      <c r="LEE208" s="506" t="s">
        <v>34</v>
      </c>
      <c r="LEF208" s="506" t="s">
        <v>34</v>
      </c>
      <c r="LEG208" s="506" t="s">
        <v>34</v>
      </c>
      <c r="LEH208" s="506" t="s">
        <v>34</v>
      </c>
      <c r="LEI208" s="506" t="s">
        <v>34</v>
      </c>
      <c r="LEJ208" s="506" t="s">
        <v>34</v>
      </c>
      <c r="LEK208" s="506" t="s">
        <v>34</v>
      </c>
      <c r="LEL208" s="506" t="s">
        <v>34</v>
      </c>
      <c r="LEM208" s="506" t="s">
        <v>34</v>
      </c>
      <c r="LEN208" s="506" t="s">
        <v>34</v>
      </c>
      <c r="LEO208" s="506" t="s">
        <v>34</v>
      </c>
      <c r="LEP208" s="506" t="s">
        <v>34</v>
      </c>
      <c r="LEQ208" s="506" t="s">
        <v>34</v>
      </c>
      <c r="LER208" s="506" t="s">
        <v>34</v>
      </c>
      <c r="LES208" s="506" t="s">
        <v>34</v>
      </c>
      <c r="LET208" s="506" t="s">
        <v>34</v>
      </c>
      <c r="LEU208" s="506" t="s">
        <v>34</v>
      </c>
      <c r="LEV208" s="506" t="s">
        <v>34</v>
      </c>
      <c r="LEW208" s="506" t="s">
        <v>34</v>
      </c>
      <c r="LEX208" s="506" t="s">
        <v>34</v>
      </c>
      <c r="LEY208" s="506" t="s">
        <v>34</v>
      </c>
      <c r="LEZ208" s="506" t="s">
        <v>34</v>
      </c>
      <c r="LFA208" s="506" t="s">
        <v>34</v>
      </c>
      <c r="LFB208" s="506" t="s">
        <v>34</v>
      </c>
      <c r="LFC208" s="506" t="s">
        <v>34</v>
      </c>
      <c r="LFD208" s="506" t="s">
        <v>34</v>
      </c>
      <c r="LFE208" s="506" t="s">
        <v>34</v>
      </c>
      <c r="LFF208" s="506" t="s">
        <v>34</v>
      </c>
      <c r="LFG208" s="506" t="s">
        <v>34</v>
      </c>
      <c r="LFH208" s="506" t="s">
        <v>34</v>
      </c>
      <c r="LFI208" s="506" t="s">
        <v>34</v>
      </c>
      <c r="LFJ208" s="506" t="s">
        <v>34</v>
      </c>
      <c r="LFK208" s="506" t="s">
        <v>34</v>
      </c>
      <c r="LFL208" s="506" t="s">
        <v>34</v>
      </c>
      <c r="LFM208" s="506" t="s">
        <v>34</v>
      </c>
      <c r="LFN208" s="506" t="s">
        <v>34</v>
      </c>
      <c r="LFO208" s="506" t="s">
        <v>34</v>
      </c>
      <c r="LFP208" s="506" t="s">
        <v>34</v>
      </c>
      <c r="LFQ208" s="506" t="s">
        <v>34</v>
      </c>
      <c r="LFR208" s="506" t="s">
        <v>34</v>
      </c>
      <c r="LFS208" s="506" t="s">
        <v>34</v>
      </c>
      <c r="LFT208" s="506" t="s">
        <v>34</v>
      </c>
      <c r="LFU208" s="506" t="s">
        <v>34</v>
      </c>
      <c r="LFV208" s="506" t="s">
        <v>34</v>
      </c>
      <c r="LFW208" s="506" t="s">
        <v>34</v>
      </c>
      <c r="LFX208" s="506" t="s">
        <v>34</v>
      </c>
      <c r="LFY208" s="506" t="s">
        <v>34</v>
      </c>
      <c r="LFZ208" s="506" t="s">
        <v>34</v>
      </c>
      <c r="LGA208" s="506" t="s">
        <v>34</v>
      </c>
      <c r="LGB208" s="506" t="s">
        <v>34</v>
      </c>
      <c r="LGC208" s="506" t="s">
        <v>34</v>
      </c>
      <c r="LGD208" s="506" t="s">
        <v>34</v>
      </c>
      <c r="LGE208" s="506" t="s">
        <v>34</v>
      </c>
      <c r="LGF208" s="506" t="s">
        <v>34</v>
      </c>
      <c r="LGG208" s="506" t="s">
        <v>34</v>
      </c>
      <c r="LGH208" s="506" t="s">
        <v>34</v>
      </c>
      <c r="LGI208" s="506" t="s">
        <v>34</v>
      </c>
      <c r="LGJ208" s="506" t="s">
        <v>34</v>
      </c>
      <c r="LGK208" s="506" t="s">
        <v>34</v>
      </c>
      <c r="LGL208" s="506" t="s">
        <v>34</v>
      </c>
      <c r="LGM208" s="506" t="s">
        <v>34</v>
      </c>
      <c r="LGN208" s="506" t="s">
        <v>34</v>
      </c>
      <c r="LGO208" s="506" t="s">
        <v>34</v>
      </c>
      <c r="LGP208" s="506" t="s">
        <v>34</v>
      </c>
      <c r="LGQ208" s="506" t="s">
        <v>34</v>
      </c>
      <c r="LGR208" s="506" t="s">
        <v>34</v>
      </c>
      <c r="LGS208" s="506" t="s">
        <v>34</v>
      </c>
      <c r="LGT208" s="506" t="s">
        <v>34</v>
      </c>
      <c r="LGU208" s="506" t="s">
        <v>34</v>
      </c>
      <c r="LGV208" s="506" t="s">
        <v>34</v>
      </c>
      <c r="LGW208" s="506" t="s">
        <v>34</v>
      </c>
      <c r="LGX208" s="506" t="s">
        <v>34</v>
      </c>
      <c r="LGY208" s="506" t="s">
        <v>34</v>
      </c>
      <c r="LGZ208" s="506" t="s">
        <v>34</v>
      </c>
      <c r="LHA208" s="506" t="s">
        <v>34</v>
      </c>
      <c r="LHB208" s="506" t="s">
        <v>34</v>
      </c>
      <c r="LHC208" s="506" t="s">
        <v>34</v>
      </c>
      <c r="LHD208" s="506" t="s">
        <v>34</v>
      </c>
      <c r="LHE208" s="506" t="s">
        <v>34</v>
      </c>
      <c r="LHF208" s="506" t="s">
        <v>34</v>
      </c>
      <c r="LHG208" s="506" t="s">
        <v>34</v>
      </c>
      <c r="LHH208" s="506" t="s">
        <v>34</v>
      </c>
      <c r="LHI208" s="506" t="s">
        <v>34</v>
      </c>
      <c r="LHJ208" s="506" t="s">
        <v>34</v>
      </c>
      <c r="LHK208" s="506" t="s">
        <v>34</v>
      </c>
      <c r="LHL208" s="506" t="s">
        <v>34</v>
      </c>
      <c r="LHM208" s="506" t="s">
        <v>34</v>
      </c>
      <c r="LHN208" s="506" t="s">
        <v>34</v>
      </c>
      <c r="LHO208" s="506" t="s">
        <v>34</v>
      </c>
      <c r="LHP208" s="506" t="s">
        <v>34</v>
      </c>
      <c r="LHQ208" s="506" t="s">
        <v>34</v>
      </c>
      <c r="LHR208" s="506" t="s">
        <v>34</v>
      </c>
      <c r="LHS208" s="506" t="s">
        <v>34</v>
      </c>
      <c r="LHT208" s="506" t="s">
        <v>34</v>
      </c>
      <c r="LHU208" s="506" t="s">
        <v>34</v>
      </c>
      <c r="LHV208" s="506" t="s">
        <v>34</v>
      </c>
      <c r="LHW208" s="506" t="s">
        <v>34</v>
      </c>
      <c r="LHX208" s="506" t="s">
        <v>34</v>
      </c>
      <c r="LHY208" s="506" t="s">
        <v>34</v>
      </c>
      <c r="LHZ208" s="506" t="s">
        <v>34</v>
      </c>
      <c r="LIA208" s="506" t="s">
        <v>34</v>
      </c>
      <c r="LIB208" s="506" t="s">
        <v>34</v>
      </c>
      <c r="LIC208" s="506" t="s">
        <v>34</v>
      </c>
      <c r="LID208" s="506" t="s">
        <v>34</v>
      </c>
      <c r="LIE208" s="506" t="s">
        <v>34</v>
      </c>
      <c r="LIF208" s="506" t="s">
        <v>34</v>
      </c>
      <c r="LIG208" s="506" t="s">
        <v>34</v>
      </c>
      <c r="LIH208" s="506" t="s">
        <v>34</v>
      </c>
      <c r="LII208" s="506" t="s">
        <v>34</v>
      </c>
      <c r="LIJ208" s="506" t="s">
        <v>34</v>
      </c>
      <c r="LIK208" s="506" t="s">
        <v>34</v>
      </c>
      <c r="LIL208" s="506" t="s">
        <v>34</v>
      </c>
      <c r="LIM208" s="506" t="s">
        <v>34</v>
      </c>
      <c r="LIN208" s="506" t="s">
        <v>34</v>
      </c>
      <c r="LIO208" s="506" t="s">
        <v>34</v>
      </c>
      <c r="LIP208" s="506" t="s">
        <v>34</v>
      </c>
      <c r="LIQ208" s="506" t="s">
        <v>34</v>
      </c>
      <c r="LIR208" s="506" t="s">
        <v>34</v>
      </c>
      <c r="LIS208" s="506" t="s">
        <v>34</v>
      </c>
      <c r="LIT208" s="506" t="s">
        <v>34</v>
      </c>
      <c r="LIU208" s="506" t="s">
        <v>34</v>
      </c>
      <c r="LIV208" s="506" t="s">
        <v>34</v>
      </c>
      <c r="LIW208" s="506" t="s">
        <v>34</v>
      </c>
      <c r="LIX208" s="506" t="s">
        <v>34</v>
      </c>
      <c r="LIY208" s="506" t="s">
        <v>34</v>
      </c>
      <c r="LIZ208" s="506" t="s">
        <v>34</v>
      </c>
      <c r="LJA208" s="506" t="s">
        <v>34</v>
      </c>
      <c r="LJB208" s="506" t="s">
        <v>34</v>
      </c>
      <c r="LJC208" s="506" t="s">
        <v>34</v>
      </c>
      <c r="LJD208" s="506" t="s">
        <v>34</v>
      </c>
      <c r="LJE208" s="506" t="s">
        <v>34</v>
      </c>
      <c r="LJF208" s="506" t="s">
        <v>34</v>
      </c>
      <c r="LJG208" s="506" t="s">
        <v>34</v>
      </c>
      <c r="LJH208" s="506" t="s">
        <v>34</v>
      </c>
      <c r="LJI208" s="506" t="s">
        <v>34</v>
      </c>
      <c r="LJJ208" s="506" t="s">
        <v>34</v>
      </c>
      <c r="LJK208" s="506" t="s">
        <v>34</v>
      </c>
      <c r="LJL208" s="506" t="s">
        <v>34</v>
      </c>
      <c r="LJM208" s="506" t="s">
        <v>34</v>
      </c>
      <c r="LJN208" s="506" t="s">
        <v>34</v>
      </c>
      <c r="LJO208" s="506" t="s">
        <v>34</v>
      </c>
      <c r="LJP208" s="506" t="s">
        <v>34</v>
      </c>
      <c r="LJQ208" s="506" t="s">
        <v>34</v>
      </c>
      <c r="LJR208" s="506" t="s">
        <v>34</v>
      </c>
      <c r="LJS208" s="506" t="s">
        <v>34</v>
      </c>
      <c r="LJT208" s="506" t="s">
        <v>34</v>
      </c>
      <c r="LJU208" s="506" t="s">
        <v>34</v>
      </c>
      <c r="LJV208" s="506" t="s">
        <v>34</v>
      </c>
      <c r="LJW208" s="506" t="s">
        <v>34</v>
      </c>
      <c r="LJX208" s="506" t="s">
        <v>34</v>
      </c>
      <c r="LJY208" s="506" t="s">
        <v>34</v>
      </c>
      <c r="LJZ208" s="506" t="s">
        <v>34</v>
      </c>
      <c r="LKA208" s="506" t="s">
        <v>34</v>
      </c>
      <c r="LKB208" s="506" t="s">
        <v>34</v>
      </c>
      <c r="LKC208" s="506" t="s">
        <v>34</v>
      </c>
      <c r="LKD208" s="506" t="s">
        <v>34</v>
      </c>
      <c r="LKE208" s="506" t="s">
        <v>34</v>
      </c>
      <c r="LKF208" s="506" t="s">
        <v>34</v>
      </c>
      <c r="LKG208" s="506" t="s">
        <v>34</v>
      </c>
      <c r="LKH208" s="506" t="s">
        <v>34</v>
      </c>
      <c r="LKI208" s="506" t="s">
        <v>34</v>
      </c>
      <c r="LKJ208" s="506" t="s">
        <v>34</v>
      </c>
      <c r="LKK208" s="506" t="s">
        <v>34</v>
      </c>
      <c r="LKL208" s="506" t="s">
        <v>34</v>
      </c>
      <c r="LKM208" s="506" t="s">
        <v>34</v>
      </c>
      <c r="LKN208" s="506" t="s">
        <v>34</v>
      </c>
      <c r="LKO208" s="506" t="s">
        <v>34</v>
      </c>
      <c r="LKP208" s="506" t="s">
        <v>34</v>
      </c>
      <c r="LKQ208" s="506" t="s">
        <v>34</v>
      </c>
      <c r="LKR208" s="506" t="s">
        <v>34</v>
      </c>
      <c r="LKS208" s="506" t="s">
        <v>34</v>
      </c>
      <c r="LKT208" s="506" t="s">
        <v>34</v>
      </c>
      <c r="LKU208" s="506" t="s">
        <v>34</v>
      </c>
      <c r="LKV208" s="506" t="s">
        <v>34</v>
      </c>
      <c r="LKW208" s="506" t="s">
        <v>34</v>
      </c>
      <c r="LKX208" s="506" t="s">
        <v>34</v>
      </c>
      <c r="LKY208" s="506" t="s">
        <v>34</v>
      </c>
      <c r="LKZ208" s="506" t="s">
        <v>34</v>
      </c>
      <c r="LLA208" s="506" t="s">
        <v>34</v>
      </c>
      <c r="LLB208" s="506" t="s">
        <v>34</v>
      </c>
      <c r="LLC208" s="506" t="s">
        <v>34</v>
      </c>
      <c r="LLD208" s="506" t="s">
        <v>34</v>
      </c>
      <c r="LLE208" s="506" t="s">
        <v>34</v>
      </c>
      <c r="LLF208" s="506" t="s">
        <v>34</v>
      </c>
      <c r="LLG208" s="506" t="s">
        <v>34</v>
      </c>
      <c r="LLH208" s="506" t="s">
        <v>34</v>
      </c>
      <c r="LLI208" s="506" t="s">
        <v>34</v>
      </c>
      <c r="LLJ208" s="506" t="s">
        <v>34</v>
      </c>
      <c r="LLK208" s="506" t="s">
        <v>34</v>
      </c>
      <c r="LLL208" s="506" t="s">
        <v>34</v>
      </c>
      <c r="LLM208" s="506" t="s">
        <v>34</v>
      </c>
      <c r="LLN208" s="506" t="s">
        <v>34</v>
      </c>
      <c r="LLO208" s="506" t="s">
        <v>34</v>
      </c>
      <c r="LLP208" s="506" t="s">
        <v>34</v>
      </c>
      <c r="LLQ208" s="506" t="s">
        <v>34</v>
      </c>
      <c r="LLR208" s="506" t="s">
        <v>34</v>
      </c>
      <c r="LLS208" s="506" t="s">
        <v>34</v>
      </c>
      <c r="LLT208" s="506" t="s">
        <v>34</v>
      </c>
      <c r="LLU208" s="506" t="s">
        <v>34</v>
      </c>
      <c r="LLV208" s="506" t="s">
        <v>34</v>
      </c>
      <c r="LLW208" s="506" t="s">
        <v>34</v>
      </c>
      <c r="LLX208" s="506" t="s">
        <v>34</v>
      </c>
      <c r="LLY208" s="506" t="s">
        <v>34</v>
      </c>
      <c r="LLZ208" s="506" t="s">
        <v>34</v>
      </c>
      <c r="LMA208" s="506" t="s">
        <v>34</v>
      </c>
      <c r="LMB208" s="506" t="s">
        <v>34</v>
      </c>
      <c r="LMC208" s="506" t="s">
        <v>34</v>
      </c>
      <c r="LMD208" s="506" t="s">
        <v>34</v>
      </c>
      <c r="LME208" s="506" t="s">
        <v>34</v>
      </c>
      <c r="LMF208" s="506" t="s">
        <v>34</v>
      </c>
      <c r="LMG208" s="506" t="s">
        <v>34</v>
      </c>
      <c r="LMH208" s="506" t="s">
        <v>34</v>
      </c>
      <c r="LMI208" s="506" t="s">
        <v>34</v>
      </c>
      <c r="LMJ208" s="506" t="s">
        <v>34</v>
      </c>
      <c r="LMK208" s="506" t="s">
        <v>34</v>
      </c>
      <c r="LML208" s="506" t="s">
        <v>34</v>
      </c>
      <c r="LMM208" s="506" t="s">
        <v>34</v>
      </c>
      <c r="LMN208" s="506" t="s">
        <v>34</v>
      </c>
      <c r="LMO208" s="506" t="s">
        <v>34</v>
      </c>
      <c r="LMP208" s="506" t="s">
        <v>34</v>
      </c>
      <c r="LMQ208" s="506" t="s">
        <v>34</v>
      </c>
      <c r="LMR208" s="506" t="s">
        <v>34</v>
      </c>
      <c r="LMS208" s="506" t="s">
        <v>34</v>
      </c>
      <c r="LMT208" s="506" t="s">
        <v>34</v>
      </c>
      <c r="LMU208" s="506" t="s">
        <v>34</v>
      </c>
      <c r="LMV208" s="506" t="s">
        <v>34</v>
      </c>
      <c r="LMW208" s="506" t="s">
        <v>34</v>
      </c>
      <c r="LMX208" s="506" t="s">
        <v>34</v>
      </c>
      <c r="LMY208" s="506" t="s">
        <v>34</v>
      </c>
      <c r="LMZ208" s="506" t="s">
        <v>34</v>
      </c>
      <c r="LNA208" s="506" t="s">
        <v>34</v>
      </c>
      <c r="LNB208" s="506" t="s">
        <v>34</v>
      </c>
      <c r="LNC208" s="506" t="s">
        <v>34</v>
      </c>
      <c r="LND208" s="506" t="s">
        <v>34</v>
      </c>
      <c r="LNE208" s="506" t="s">
        <v>34</v>
      </c>
      <c r="LNF208" s="506" t="s">
        <v>34</v>
      </c>
      <c r="LNG208" s="506" t="s">
        <v>34</v>
      </c>
      <c r="LNH208" s="506" t="s">
        <v>34</v>
      </c>
      <c r="LNI208" s="506" t="s">
        <v>34</v>
      </c>
      <c r="LNJ208" s="506" t="s">
        <v>34</v>
      </c>
      <c r="LNK208" s="506" t="s">
        <v>34</v>
      </c>
      <c r="LNL208" s="506" t="s">
        <v>34</v>
      </c>
      <c r="LNM208" s="506" t="s">
        <v>34</v>
      </c>
      <c r="LNN208" s="506" t="s">
        <v>34</v>
      </c>
      <c r="LNO208" s="506" t="s">
        <v>34</v>
      </c>
      <c r="LNP208" s="506" t="s">
        <v>34</v>
      </c>
      <c r="LNQ208" s="506" t="s">
        <v>34</v>
      </c>
      <c r="LNR208" s="506" t="s">
        <v>34</v>
      </c>
      <c r="LNS208" s="506" t="s">
        <v>34</v>
      </c>
      <c r="LNT208" s="506" t="s">
        <v>34</v>
      </c>
      <c r="LNU208" s="506" t="s">
        <v>34</v>
      </c>
      <c r="LNV208" s="506" t="s">
        <v>34</v>
      </c>
      <c r="LNW208" s="506" t="s">
        <v>34</v>
      </c>
      <c r="LNX208" s="506" t="s">
        <v>34</v>
      </c>
      <c r="LNY208" s="506" t="s">
        <v>34</v>
      </c>
      <c r="LNZ208" s="506" t="s">
        <v>34</v>
      </c>
      <c r="LOA208" s="506" t="s">
        <v>34</v>
      </c>
      <c r="LOB208" s="506" t="s">
        <v>34</v>
      </c>
      <c r="LOC208" s="506" t="s">
        <v>34</v>
      </c>
      <c r="LOD208" s="506" t="s">
        <v>34</v>
      </c>
      <c r="LOE208" s="506" t="s">
        <v>34</v>
      </c>
      <c r="LOF208" s="506" t="s">
        <v>34</v>
      </c>
      <c r="LOG208" s="506" t="s">
        <v>34</v>
      </c>
      <c r="LOH208" s="506" t="s">
        <v>34</v>
      </c>
      <c r="LOI208" s="506" t="s">
        <v>34</v>
      </c>
      <c r="LOJ208" s="506" t="s">
        <v>34</v>
      </c>
      <c r="LOK208" s="506" t="s">
        <v>34</v>
      </c>
      <c r="LOL208" s="506" t="s">
        <v>34</v>
      </c>
      <c r="LOM208" s="506" t="s">
        <v>34</v>
      </c>
      <c r="LON208" s="506" t="s">
        <v>34</v>
      </c>
      <c r="LOO208" s="506" t="s">
        <v>34</v>
      </c>
      <c r="LOP208" s="506" t="s">
        <v>34</v>
      </c>
      <c r="LOQ208" s="506" t="s">
        <v>34</v>
      </c>
      <c r="LOR208" s="506" t="s">
        <v>34</v>
      </c>
      <c r="LOS208" s="506" t="s">
        <v>34</v>
      </c>
      <c r="LOT208" s="506" t="s">
        <v>34</v>
      </c>
      <c r="LOU208" s="506" t="s">
        <v>34</v>
      </c>
      <c r="LOV208" s="506" t="s">
        <v>34</v>
      </c>
      <c r="LOW208" s="506" t="s">
        <v>34</v>
      </c>
      <c r="LOX208" s="506" t="s">
        <v>34</v>
      </c>
      <c r="LOY208" s="506" t="s">
        <v>34</v>
      </c>
      <c r="LOZ208" s="506" t="s">
        <v>34</v>
      </c>
      <c r="LPA208" s="506" t="s">
        <v>34</v>
      </c>
      <c r="LPB208" s="506" t="s">
        <v>34</v>
      </c>
      <c r="LPC208" s="506" t="s">
        <v>34</v>
      </c>
      <c r="LPD208" s="506" t="s">
        <v>34</v>
      </c>
      <c r="LPE208" s="506" t="s">
        <v>34</v>
      </c>
      <c r="LPF208" s="506" t="s">
        <v>34</v>
      </c>
      <c r="LPG208" s="506" t="s">
        <v>34</v>
      </c>
      <c r="LPH208" s="506" t="s">
        <v>34</v>
      </c>
      <c r="LPI208" s="506" t="s">
        <v>34</v>
      </c>
      <c r="LPJ208" s="506" t="s">
        <v>34</v>
      </c>
      <c r="LPK208" s="506" t="s">
        <v>34</v>
      </c>
      <c r="LPL208" s="506" t="s">
        <v>34</v>
      </c>
      <c r="LPM208" s="506" t="s">
        <v>34</v>
      </c>
      <c r="LPN208" s="506" t="s">
        <v>34</v>
      </c>
      <c r="LPO208" s="506" t="s">
        <v>34</v>
      </c>
      <c r="LPP208" s="506" t="s">
        <v>34</v>
      </c>
      <c r="LPQ208" s="506" t="s">
        <v>34</v>
      </c>
      <c r="LPR208" s="506" t="s">
        <v>34</v>
      </c>
      <c r="LPS208" s="506" t="s">
        <v>34</v>
      </c>
      <c r="LPT208" s="506" t="s">
        <v>34</v>
      </c>
      <c r="LPU208" s="506" t="s">
        <v>34</v>
      </c>
      <c r="LPV208" s="506" t="s">
        <v>34</v>
      </c>
      <c r="LPW208" s="506" t="s">
        <v>34</v>
      </c>
      <c r="LPX208" s="506" t="s">
        <v>34</v>
      </c>
      <c r="LPY208" s="506" t="s">
        <v>34</v>
      </c>
      <c r="LPZ208" s="506" t="s">
        <v>34</v>
      </c>
      <c r="LQA208" s="506" t="s">
        <v>34</v>
      </c>
      <c r="LQB208" s="506" t="s">
        <v>34</v>
      </c>
      <c r="LQC208" s="506" t="s">
        <v>34</v>
      </c>
      <c r="LQD208" s="506" t="s">
        <v>34</v>
      </c>
      <c r="LQE208" s="506" t="s">
        <v>34</v>
      </c>
      <c r="LQF208" s="506" t="s">
        <v>34</v>
      </c>
      <c r="LQG208" s="506" t="s">
        <v>34</v>
      </c>
      <c r="LQH208" s="506" t="s">
        <v>34</v>
      </c>
      <c r="LQI208" s="506" t="s">
        <v>34</v>
      </c>
      <c r="LQJ208" s="506" t="s">
        <v>34</v>
      </c>
      <c r="LQK208" s="506" t="s">
        <v>34</v>
      </c>
      <c r="LQL208" s="506" t="s">
        <v>34</v>
      </c>
      <c r="LQM208" s="506" t="s">
        <v>34</v>
      </c>
      <c r="LQN208" s="506" t="s">
        <v>34</v>
      </c>
      <c r="LQO208" s="506" t="s">
        <v>34</v>
      </c>
      <c r="LQP208" s="506" t="s">
        <v>34</v>
      </c>
      <c r="LQQ208" s="506" t="s">
        <v>34</v>
      </c>
      <c r="LQR208" s="506" t="s">
        <v>34</v>
      </c>
      <c r="LQS208" s="506" t="s">
        <v>34</v>
      </c>
      <c r="LQT208" s="506" t="s">
        <v>34</v>
      </c>
      <c r="LQU208" s="506" t="s">
        <v>34</v>
      </c>
      <c r="LQV208" s="506" t="s">
        <v>34</v>
      </c>
      <c r="LQW208" s="506" t="s">
        <v>34</v>
      </c>
      <c r="LQX208" s="506" t="s">
        <v>34</v>
      </c>
      <c r="LQY208" s="506" t="s">
        <v>34</v>
      </c>
      <c r="LQZ208" s="506" t="s">
        <v>34</v>
      </c>
      <c r="LRA208" s="506" t="s">
        <v>34</v>
      </c>
      <c r="LRB208" s="506" t="s">
        <v>34</v>
      </c>
      <c r="LRC208" s="506" t="s">
        <v>34</v>
      </c>
      <c r="LRD208" s="506" t="s">
        <v>34</v>
      </c>
      <c r="LRE208" s="506" t="s">
        <v>34</v>
      </c>
      <c r="LRF208" s="506" t="s">
        <v>34</v>
      </c>
      <c r="LRG208" s="506" t="s">
        <v>34</v>
      </c>
      <c r="LRH208" s="506" t="s">
        <v>34</v>
      </c>
      <c r="LRI208" s="506" t="s">
        <v>34</v>
      </c>
      <c r="LRJ208" s="506" t="s">
        <v>34</v>
      </c>
      <c r="LRK208" s="506" t="s">
        <v>34</v>
      </c>
      <c r="LRL208" s="506" t="s">
        <v>34</v>
      </c>
      <c r="LRM208" s="506" t="s">
        <v>34</v>
      </c>
      <c r="LRN208" s="506" t="s">
        <v>34</v>
      </c>
      <c r="LRO208" s="506" t="s">
        <v>34</v>
      </c>
      <c r="LRP208" s="506" t="s">
        <v>34</v>
      </c>
      <c r="LRQ208" s="506" t="s">
        <v>34</v>
      </c>
      <c r="LRR208" s="506" t="s">
        <v>34</v>
      </c>
      <c r="LRS208" s="506" t="s">
        <v>34</v>
      </c>
      <c r="LRT208" s="506" t="s">
        <v>34</v>
      </c>
      <c r="LRU208" s="506" t="s">
        <v>34</v>
      </c>
      <c r="LRV208" s="506" t="s">
        <v>34</v>
      </c>
      <c r="LRW208" s="506" t="s">
        <v>34</v>
      </c>
      <c r="LRX208" s="506" t="s">
        <v>34</v>
      </c>
      <c r="LRY208" s="506" t="s">
        <v>34</v>
      </c>
      <c r="LRZ208" s="506" t="s">
        <v>34</v>
      </c>
      <c r="LSA208" s="506" t="s">
        <v>34</v>
      </c>
      <c r="LSB208" s="506" t="s">
        <v>34</v>
      </c>
      <c r="LSC208" s="506" t="s">
        <v>34</v>
      </c>
      <c r="LSD208" s="506" t="s">
        <v>34</v>
      </c>
      <c r="LSE208" s="506" t="s">
        <v>34</v>
      </c>
      <c r="LSF208" s="506" t="s">
        <v>34</v>
      </c>
      <c r="LSG208" s="506" t="s">
        <v>34</v>
      </c>
      <c r="LSH208" s="506" t="s">
        <v>34</v>
      </c>
      <c r="LSI208" s="506" t="s">
        <v>34</v>
      </c>
      <c r="LSJ208" s="506" t="s">
        <v>34</v>
      </c>
      <c r="LSK208" s="506" t="s">
        <v>34</v>
      </c>
      <c r="LSL208" s="506" t="s">
        <v>34</v>
      </c>
      <c r="LSM208" s="506" t="s">
        <v>34</v>
      </c>
      <c r="LSN208" s="506" t="s">
        <v>34</v>
      </c>
      <c r="LSO208" s="506" t="s">
        <v>34</v>
      </c>
      <c r="LSP208" s="506" t="s">
        <v>34</v>
      </c>
      <c r="LSQ208" s="506" t="s">
        <v>34</v>
      </c>
      <c r="LSR208" s="506" t="s">
        <v>34</v>
      </c>
      <c r="LSS208" s="506" t="s">
        <v>34</v>
      </c>
      <c r="LST208" s="506" t="s">
        <v>34</v>
      </c>
      <c r="LSU208" s="506" t="s">
        <v>34</v>
      </c>
      <c r="LSV208" s="506" t="s">
        <v>34</v>
      </c>
      <c r="LSW208" s="506" t="s">
        <v>34</v>
      </c>
      <c r="LSX208" s="506" t="s">
        <v>34</v>
      </c>
      <c r="LSY208" s="506" t="s">
        <v>34</v>
      </c>
      <c r="LSZ208" s="506" t="s">
        <v>34</v>
      </c>
      <c r="LTA208" s="506" t="s">
        <v>34</v>
      </c>
      <c r="LTB208" s="506" t="s">
        <v>34</v>
      </c>
      <c r="LTC208" s="506" t="s">
        <v>34</v>
      </c>
      <c r="LTD208" s="506" t="s">
        <v>34</v>
      </c>
      <c r="LTE208" s="506" t="s">
        <v>34</v>
      </c>
      <c r="LTF208" s="506" t="s">
        <v>34</v>
      </c>
      <c r="LTG208" s="506" t="s">
        <v>34</v>
      </c>
      <c r="LTH208" s="506" t="s">
        <v>34</v>
      </c>
      <c r="LTI208" s="506" t="s">
        <v>34</v>
      </c>
      <c r="LTJ208" s="506" t="s">
        <v>34</v>
      </c>
      <c r="LTK208" s="506" t="s">
        <v>34</v>
      </c>
      <c r="LTL208" s="506" t="s">
        <v>34</v>
      </c>
      <c r="LTM208" s="506" t="s">
        <v>34</v>
      </c>
      <c r="LTN208" s="506" t="s">
        <v>34</v>
      </c>
      <c r="LTO208" s="506" t="s">
        <v>34</v>
      </c>
      <c r="LTP208" s="506" t="s">
        <v>34</v>
      </c>
      <c r="LTQ208" s="506" t="s">
        <v>34</v>
      </c>
      <c r="LTR208" s="506" t="s">
        <v>34</v>
      </c>
      <c r="LTS208" s="506" t="s">
        <v>34</v>
      </c>
      <c r="LTT208" s="506" t="s">
        <v>34</v>
      </c>
      <c r="LTU208" s="506" t="s">
        <v>34</v>
      </c>
      <c r="LTV208" s="506" t="s">
        <v>34</v>
      </c>
      <c r="LTW208" s="506" t="s">
        <v>34</v>
      </c>
      <c r="LTX208" s="506" t="s">
        <v>34</v>
      </c>
      <c r="LTY208" s="506" t="s">
        <v>34</v>
      </c>
      <c r="LTZ208" s="506" t="s">
        <v>34</v>
      </c>
      <c r="LUA208" s="506" t="s">
        <v>34</v>
      </c>
      <c r="LUB208" s="506" t="s">
        <v>34</v>
      </c>
      <c r="LUC208" s="506" t="s">
        <v>34</v>
      </c>
      <c r="LUD208" s="506" t="s">
        <v>34</v>
      </c>
      <c r="LUE208" s="506" t="s">
        <v>34</v>
      </c>
      <c r="LUF208" s="506" t="s">
        <v>34</v>
      </c>
      <c r="LUG208" s="506" t="s">
        <v>34</v>
      </c>
      <c r="LUH208" s="506" t="s">
        <v>34</v>
      </c>
      <c r="LUI208" s="506" t="s">
        <v>34</v>
      </c>
      <c r="LUJ208" s="506" t="s">
        <v>34</v>
      </c>
      <c r="LUK208" s="506" t="s">
        <v>34</v>
      </c>
      <c r="LUL208" s="506" t="s">
        <v>34</v>
      </c>
      <c r="LUM208" s="506" t="s">
        <v>34</v>
      </c>
      <c r="LUN208" s="506" t="s">
        <v>34</v>
      </c>
      <c r="LUO208" s="506" t="s">
        <v>34</v>
      </c>
      <c r="LUP208" s="506" t="s">
        <v>34</v>
      </c>
      <c r="LUQ208" s="506" t="s">
        <v>34</v>
      </c>
      <c r="LUR208" s="506" t="s">
        <v>34</v>
      </c>
      <c r="LUS208" s="506" t="s">
        <v>34</v>
      </c>
      <c r="LUT208" s="506" t="s">
        <v>34</v>
      </c>
      <c r="LUU208" s="506" t="s">
        <v>34</v>
      </c>
      <c r="LUV208" s="506" t="s">
        <v>34</v>
      </c>
      <c r="LUW208" s="506" t="s">
        <v>34</v>
      </c>
      <c r="LUX208" s="506" t="s">
        <v>34</v>
      </c>
      <c r="LUY208" s="506" t="s">
        <v>34</v>
      </c>
      <c r="LUZ208" s="506" t="s">
        <v>34</v>
      </c>
      <c r="LVA208" s="506" t="s">
        <v>34</v>
      </c>
      <c r="LVB208" s="506" t="s">
        <v>34</v>
      </c>
      <c r="LVC208" s="506" t="s">
        <v>34</v>
      </c>
      <c r="LVD208" s="506" t="s">
        <v>34</v>
      </c>
      <c r="LVE208" s="506" t="s">
        <v>34</v>
      </c>
      <c r="LVF208" s="506" t="s">
        <v>34</v>
      </c>
      <c r="LVG208" s="506" t="s">
        <v>34</v>
      </c>
      <c r="LVH208" s="506" t="s">
        <v>34</v>
      </c>
      <c r="LVI208" s="506" t="s">
        <v>34</v>
      </c>
      <c r="LVJ208" s="506" t="s">
        <v>34</v>
      </c>
      <c r="LVK208" s="506" t="s">
        <v>34</v>
      </c>
      <c r="LVL208" s="506" t="s">
        <v>34</v>
      </c>
      <c r="LVM208" s="506" t="s">
        <v>34</v>
      </c>
      <c r="LVN208" s="506" t="s">
        <v>34</v>
      </c>
      <c r="LVO208" s="506" t="s">
        <v>34</v>
      </c>
      <c r="LVP208" s="506" t="s">
        <v>34</v>
      </c>
      <c r="LVQ208" s="506" t="s">
        <v>34</v>
      </c>
      <c r="LVR208" s="506" t="s">
        <v>34</v>
      </c>
      <c r="LVS208" s="506" t="s">
        <v>34</v>
      </c>
      <c r="LVT208" s="506" t="s">
        <v>34</v>
      </c>
      <c r="LVU208" s="506" t="s">
        <v>34</v>
      </c>
      <c r="LVV208" s="506" t="s">
        <v>34</v>
      </c>
      <c r="LVW208" s="506" t="s">
        <v>34</v>
      </c>
      <c r="LVX208" s="506" t="s">
        <v>34</v>
      </c>
      <c r="LVY208" s="506" t="s">
        <v>34</v>
      </c>
      <c r="LVZ208" s="506" t="s">
        <v>34</v>
      </c>
      <c r="LWA208" s="506" t="s">
        <v>34</v>
      </c>
      <c r="LWB208" s="506" t="s">
        <v>34</v>
      </c>
      <c r="LWC208" s="506" t="s">
        <v>34</v>
      </c>
      <c r="LWD208" s="506" t="s">
        <v>34</v>
      </c>
      <c r="LWE208" s="506" t="s">
        <v>34</v>
      </c>
      <c r="LWF208" s="506" t="s">
        <v>34</v>
      </c>
      <c r="LWG208" s="506" t="s">
        <v>34</v>
      </c>
      <c r="LWH208" s="506" t="s">
        <v>34</v>
      </c>
      <c r="LWI208" s="506" t="s">
        <v>34</v>
      </c>
      <c r="LWJ208" s="506" t="s">
        <v>34</v>
      </c>
      <c r="LWK208" s="506" t="s">
        <v>34</v>
      </c>
      <c r="LWL208" s="506" t="s">
        <v>34</v>
      </c>
      <c r="LWM208" s="506" t="s">
        <v>34</v>
      </c>
      <c r="LWN208" s="506" t="s">
        <v>34</v>
      </c>
      <c r="LWO208" s="506" t="s">
        <v>34</v>
      </c>
      <c r="LWP208" s="506" t="s">
        <v>34</v>
      </c>
      <c r="LWQ208" s="506" t="s">
        <v>34</v>
      </c>
      <c r="LWR208" s="506" t="s">
        <v>34</v>
      </c>
      <c r="LWS208" s="506" t="s">
        <v>34</v>
      </c>
      <c r="LWT208" s="506" t="s">
        <v>34</v>
      </c>
      <c r="LWU208" s="506" t="s">
        <v>34</v>
      </c>
      <c r="LWV208" s="506" t="s">
        <v>34</v>
      </c>
      <c r="LWW208" s="506" t="s">
        <v>34</v>
      </c>
      <c r="LWX208" s="506" t="s">
        <v>34</v>
      </c>
      <c r="LWY208" s="506" t="s">
        <v>34</v>
      </c>
      <c r="LWZ208" s="506" t="s">
        <v>34</v>
      </c>
      <c r="LXA208" s="506" t="s">
        <v>34</v>
      </c>
      <c r="LXB208" s="506" t="s">
        <v>34</v>
      </c>
      <c r="LXC208" s="506" t="s">
        <v>34</v>
      </c>
      <c r="LXD208" s="506" t="s">
        <v>34</v>
      </c>
      <c r="LXE208" s="506" t="s">
        <v>34</v>
      </c>
      <c r="LXF208" s="506" t="s">
        <v>34</v>
      </c>
      <c r="LXG208" s="506" t="s">
        <v>34</v>
      </c>
      <c r="LXH208" s="506" t="s">
        <v>34</v>
      </c>
      <c r="LXI208" s="506" t="s">
        <v>34</v>
      </c>
      <c r="LXJ208" s="506" t="s">
        <v>34</v>
      </c>
      <c r="LXK208" s="506" t="s">
        <v>34</v>
      </c>
      <c r="LXL208" s="506" t="s">
        <v>34</v>
      </c>
      <c r="LXM208" s="506" t="s">
        <v>34</v>
      </c>
      <c r="LXN208" s="506" t="s">
        <v>34</v>
      </c>
      <c r="LXO208" s="506" t="s">
        <v>34</v>
      </c>
      <c r="LXP208" s="506" t="s">
        <v>34</v>
      </c>
      <c r="LXQ208" s="506" t="s">
        <v>34</v>
      </c>
      <c r="LXR208" s="506" t="s">
        <v>34</v>
      </c>
      <c r="LXS208" s="506" t="s">
        <v>34</v>
      </c>
      <c r="LXT208" s="506" t="s">
        <v>34</v>
      </c>
      <c r="LXU208" s="506" t="s">
        <v>34</v>
      </c>
      <c r="LXV208" s="506" t="s">
        <v>34</v>
      </c>
      <c r="LXW208" s="506" t="s">
        <v>34</v>
      </c>
      <c r="LXX208" s="506" t="s">
        <v>34</v>
      </c>
      <c r="LXY208" s="506" t="s">
        <v>34</v>
      </c>
      <c r="LXZ208" s="506" t="s">
        <v>34</v>
      </c>
      <c r="LYA208" s="506" t="s">
        <v>34</v>
      </c>
      <c r="LYB208" s="506" t="s">
        <v>34</v>
      </c>
      <c r="LYC208" s="506" t="s">
        <v>34</v>
      </c>
      <c r="LYD208" s="506" t="s">
        <v>34</v>
      </c>
      <c r="LYE208" s="506" t="s">
        <v>34</v>
      </c>
      <c r="LYF208" s="506" t="s">
        <v>34</v>
      </c>
      <c r="LYG208" s="506" t="s">
        <v>34</v>
      </c>
      <c r="LYH208" s="506" t="s">
        <v>34</v>
      </c>
      <c r="LYI208" s="506" t="s">
        <v>34</v>
      </c>
      <c r="LYJ208" s="506" t="s">
        <v>34</v>
      </c>
      <c r="LYK208" s="506" t="s">
        <v>34</v>
      </c>
      <c r="LYL208" s="506" t="s">
        <v>34</v>
      </c>
      <c r="LYM208" s="506" t="s">
        <v>34</v>
      </c>
      <c r="LYN208" s="506" t="s">
        <v>34</v>
      </c>
      <c r="LYO208" s="506" t="s">
        <v>34</v>
      </c>
      <c r="LYP208" s="506" t="s">
        <v>34</v>
      </c>
      <c r="LYQ208" s="506" t="s">
        <v>34</v>
      </c>
      <c r="LYR208" s="506" t="s">
        <v>34</v>
      </c>
      <c r="LYS208" s="506" t="s">
        <v>34</v>
      </c>
      <c r="LYT208" s="506" t="s">
        <v>34</v>
      </c>
      <c r="LYU208" s="506" t="s">
        <v>34</v>
      </c>
      <c r="LYV208" s="506" t="s">
        <v>34</v>
      </c>
      <c r="LYW208" s="506" t="s">
        <v>34</v>
      </c>
      <c r="LYX208" s="506" t="s">
        <v>34</v>
      </c>
      <c r="LYY208" s="506" t="s">
        <v>34</v>
      </c>
      <c r="LYZ208" s="506" t="s">
        <v>34</v>
      </c>
      <c r="LZA208" s="506" t="s">
        <v>34</v>
      </c>
      <c r="LZB208" s="506" t="s">
        <v>34</v>
      </c>
      <c r="LZC208" s="506" t="s">
        <v>34</v>
      </c>
      <c r="LZD208" s="506" t="s">
        <v>34</v>
      </c>
      <c r="LZE208" s="506" t="s">
        <v>34</v>
      </c>
      <c r="LZF208" s="506" t="s">
        <v>34</v>
      </c>
      <c r="LZG208" s="506" t="s">
        <v>34</v>
      </c>
      <c r="LZH208" s="506" t="s">
        <v>34</v>
      </c>
      <c r="LZI208" s="506" t="s">
        <v>34</v>
      </c>
      <c r="LZJ208" s="506" t="s">
        <v>34</v>
      </c>
      <c r="LZK208" s="506" t="s">
        <v>34</v>
      </c>
      <c r="LZL208" s="506" t="s">
        <v>34</v>
      </c>
      <c r="LZM208" s="506" t="s">
        <v>34</v>
      </c>
      <c r="LZN208" s="506" t="s">
        <v>34</v>
      </c>
      <c r="LZO208" s="506" t="s">
        <v>34</v>
      </c>
      <c r="LZP208" s="506" t="s">
        <v>34</v>
      </c>
      <c r="LZQ208" s="506" t="s">
        <v>34</v>
      </c>
      <c r="LZR208" s="506" t="s">
        <v>34</v>
      </c>
      <c r="LZS208" s="506" t="s">
        <v>34</v>
      </c>
      <c r="LZT208" s="506" t="s">
        <v>34</v>
      </c>
      <c r="LZU208" s="506" t="s">
        <v>34</v>
      </c>
      <c r="LZV208" s="506" t="s">
        <v>34</v>
      </c>
      <c r="LZW208" s="506" t="s">
        <v>34</v>
      </c>
      <c r="LZX208" s="506" t="s">
        <v>34</v>
      </c>
      <c r="LZY208" s="506" t="s">
        <v>34</v>
      </c>
      <c r="LZZ208" s="506" t="s">
        <v>34</v>
      </c>
      <c r="MAA208" s="506" t="s">
        <v>34</v>
      </c>
      <c r="MAB208" s="506" t="s">
        <v>34</v>
      </c>
      <c r="MAC208" s="506" t="s">
        <v>34</v>
      </c>
      <c r="MAD208" s="506" t="s">
        <v>34</v>
      </c>
      <c r="MAE208" s="506" t="s">
        <v>34</v>
      </c>
      <c r="MAF208" s="506" t="s">
        <v>34</v>
      </c>
      <c r="MAG208" s="506" t="s">
        <v>34</v>
      </c>
      <c r="MAH208" s="506" t="s">
        <v>34</v>
      </c>
      <c r="MAI208" s="506" t="s">
        <v>34</v>
      </c>
      <c r="MAJ208" s="506" t="s">
        <v>34</v>
      </c>
      <c r="MAK208" s="506" t="s">
        <v>34</v>
      </c>
      <c r="MAL208" s="506" t="s">
        <v>34</v>
      </c>
      <c r="MAM208" s="506" t="s">
        <v>34</v>
      </c>
      <c r="MAN208" s="506" t="s">
        <v>34</v>
      </c>
      <c r="MAO208" s="506" t="s">
        <v>34</v>
      </c>
      <c r="MAP208" s="506" t="s">
        <v>34</v>
      </c>
      <c r="MAQ208" s="506" t="s">
        <v>34</v>
      </c>
      <c r="MAR208" s="506" t="s">
        <v>34</v>
      </c>
      <c r="MAS208" s="506" t="s">
        <v>34</v>
      </c>
      <c r="MAT208" s="506" t="s">
        <v>34</v>
      </c>
      <c r="MAU208" s="506" t="s">
        <v>34</v>
      </c>
      <c r="MAV208" s="506" t="s">
        <v>34</v>
      </c>
      <c r="MAW208" s="506" t="s">
        <v>34</v>
      </c>
      <c r="MAX208" s="506" t="s">
        <v>34</v>
      </c>
      <c r="MAY208" s="506" t="s">
        <v>34</v>
      </c>
      <c r="MAZ208" s="506" t="s">
        <v>34</v>
      </c>
      <c r="MBA208" s="506" t="s">
        <v>34</v>
      </c>
      <c r="MBB208" s="506" t="s">
        <v>34</v>
      </c>
      <c r="MBC208" s="506" t="s">
        <v>34</v>
      </c>
      <c r="MBD208" s="506" t="s">
        <v>34</v>
      </c>
      <c r="MBE208" s="506" t="s">
        <v>34</v>
      </c>
      <c r="MBF208" s="506" t="s">
        <v>34</v>
      </c>
      <c r="MBG208" s="506" t="s">
        <v>34</v>
      </c>
      <c r="MBH208" s="506" t="s">
        <v>34</v>
      </c>
      <c r="MBI208" s="506" t="s">
        <v>34</v>
      </c>
      <c r="MBJ208" s="506" t="s">
        <v>34</v>
      </c>
      <c r="MBK208" s="506" t="s">
        <v>34</v>
      </c>
      <c r="MBL208" s="506" t="s">
        <v>34</v>
      </c>
      <c r="MBM208" s="506" t="s">
        <v>34</v>
      </c>
      <c r="MBN208" s="506" t="s">
        <v>34</v>
      </c>
      <c r="MBO208" s="506" t="s">
        <v>34</v>
      </c>
      <c r="MBP208" s="506" t="s">
        <v>34</v>
      </c>
      <c r="MBQ208" s="506" t="s">
        <v>34</v>
      </c>
      <c r="MBR208" s="506" t="s">
        <v>34</v>
      </c>
      <c r="MBS208" s="506" t="s">
        <v>34</v>
      </c>
      <c r="MBT208" s="506" t="s">
        <v>34</v>
      </c>
      <c r="MBU208" s="506" t="s">
        <v>34</v>
      </c>
      <c r="MBV208" s="506" t="s">
        <v>34</v>
      </c>
      <c r="MBW208" s="506" t="s">
        <v>34</v>
      </c>
      <c r="MBX208" s="506" t="s">
        <v>34</v>
      </c>
      <c r="MBY208" s="506" t="s">
        <v>34</v>
      </c>
      <c r="MBZ208" s="506" t="s">
        <v>34</v>
      </c>
      <c r="MCA208" s="506" t="s">
        <v>34</v>
      </c>
      <c r="MCB208" s="506" t="s">
        <v>34</v>
      </c>
      <c r="MCC208" s="506" t="s">
        <v>34</v>
      </c>
      <c r="MCD208" s="506" t="s">
        <v>34</v>
      </c>
      <c r="MCE208" s="506" t="s">
        <v>34</v>
      </c>
      <c r="MCF208" s="506" t="s">
        <v>34</v>
      </c>
      <c r="MCG208" s="506" t="s">
        <v>34</v>
      </c>
      <c r="MCH208" s="506" t="s">
        <v>34</v>
      </c>
      <c r="MCI208" s="506" t="s">
        <v>34</v>
      </c>
      <c r="MCJ208" s="506" t="s">
        <v>34</v>
      </c>
      <c r="MCK208" s="506" t="s">
        <v>34</v>
      </c>
      <c r="MCL208" s="506" t="s">
        <v>34</v>
      </c>
      <c r="MCM208" s="506" t="s">
        <v>34</v>
      </c>
      <c r="MCN208" s="506" t="s">
        <v>34</v>
      </c>
      <c r="MCO208" s="506" t="s">
        <v>34</v>
      </c>
      <c r="MCP208" s="506" t="s">
        <v>34</v>
      </c>
      <c r="MCQ208" s="506" t="s">
        <v>34</v>
      </c>
      <c r="MCR208" s="506" t="s">
        <v>34</v>
      </c>
      <c r="MCS208" s="506" t="s">
        <v>34</v>
      </c>
      <c r="MCT208" s="506" t="s">
        <v>34</v>
      </c>
      <c r="MCU208" s="506" t="s">
        <v>34</v>
      </c>
      <c r="MCV208" s="506" t="s">
        <v>34</v>
      </c>
      <c r="MCW208" s="506" t="s">
        <v>34</v>
      </c>
      <c r="MCX208" s="506" t="s">
        <v>34</v>
      </c>
      <c r="MCY208" s="506" t="s">
        <v>34</v>
      </c>
      <c r="MCZ208" s="506" t="s">
        <v>34</v>
      </c>
      <c r="MDA208" s="506" t="s">
        <v>34</v>
      </c>
      <c r="MDB208" s="506" t="s">
        <v>34</v>
      </c>
      <c r="MDC208" s="506" t="s">
        <v>34</v>
      </c>
      <c r="MDD208" s="506" t="s">
        <v>34</v>
      </c>
      <c r="MDE208" s="506" t="s">
        <v>34</v>
      </c>
      <c r="MDF208" s="506" t="s">
        <v>34</v>
      </c>
      <c r="MDG208" s="506" t="s">
        <v>34</v>
      </c>
      <c r="MDH208" s="506" t="s">
        <v>34</v>
      </c>
      <c r="MDI208" s="506" t="s">
        <v>34</v>
      </c>
      <c r="MDJ208" s="506" t="s">
        <v>34</v>
      </c>
      <c r="MDK208" s="506" t="s">
        <v>34</v>
      </c>
      <c r="MDL208" s="506" t="s">
        <v>34</v>
      </c>
      <c r="MDM208" s="506" t="s">
        <v>34</v>
      </c>
      <c r="MDN208" s="506" t="s">
        <v>34</v>
      </c>
      <c r="MDO208" s="506" t="s">
        <v>34</v>
      </c>
      <c r="MDP208" s="506" t="s">
        <v>34</v>
      </c>
      <c r="MDQ208" s="506" t="s">
        <v>34</v>
      </c>
      <c r="MDR208" s="506" t="s">
        <v>34</v>
      </c>
      <c r="MDS208" s="506" t="s">
        <v>34</v>
      </c>
      <c r="MDT208" s="506" t="s">
        <v>34</v>
      </c>
      <c r="MDU208" s="506" t="s">
        <v>34</v>
      </c>
      <c r="MDV208" s="506" t="s">
        <v>34</v>
      </c>
      <c r="MDW208" s="506" t="s">
        <v>34</v>
      </c>
      <c r="MDX208" s="506" t="s">
        <v>34</v>
      </c>
      <c r="MDY208" s="506" t="s">
        <v>34</v>
      </c>
      <c r="MDZ208" s="506" t="s">
        <v>34</v>
      </c>
      <c r="MEA208" s="506" t="s">
        <v>34</v>
      </c>
      <c r="MEB208" s="506" t="s">
        <v>34</v>
      </c>
      <c r="MEC208" s="506" t="s">
        <v>34</v>
      </c>
      <c r="MED208" s="506" t="s">
        <v>34</v>
      </c>
      <c r="MEE208" s="506" t="s">
        <v>34</v>
      </c>
      <c r="MEF208" s="506" t="s">
        <v>34</v>
      </c>
      <c r="MEG208" s="506" t="s">
        <v>34</v>
      </c>
      <c r="MEH208" s="506" t="s">
        <v>34</v>
      </c>
      <c r="MEI208" s="506" t="s">
        <v>34</v>
      </c>
      <c r="MEJ208" s="506" t="s">
        <v>34</v>
      </c>
      <c r="MEK208" s="506" t="s">
        <v>34</v>
      </c>
      <c r="MEL208" s="506" t="s">
        <v>34</v>
      </c>
      <c r="MEM208" s="506" t="s">
        <v>34</v>
      </c>
      <c r="MEN208" s="506" t="s">
        <v>34</v>
      </c>
      <c r="MEO208" s="506" t="s">
        <v>34</v>
      </c>
      <c r="MEP208" s="506" t="s">
        <v>34</v>
      </c>
      <c r="MEQ208" s="506" t="s">
        <v>34</v>
      </c>
      <c r="MER208" s="506" t="s">
        <v>34</v>
      </c>
      <c r="MES208" s="506" t="s">
        <v>34</v>
      </c>
      <c r="MET208" s="506" t="s">
        <v>34</v>
      </c>
      <c r="MEU208" s="506" t="s">
        <v>34</v>
      </c>
      <c r="MEV208" s="506" t="s">
        <v>34</v>
      </c>
      <c r="MEW208" s="506" t="s">
        <v>34</v>
      </c>
      <c r="MEX208" s="506" t="s">
        <v>34</v>
      </c>
      <c r="MEY208" s="506" t="s">
        <v>34</v>
      </c>
      <c r="MEZ208" s="506" t="s">
        <v>34</v>
      </c>
      <c r="MFA208" s="506" t="s">
        <v>34</v>
      </c>
      <c r="MFB208" s="506" t="s">
        <v>34</v>
      </c>
      <c r="MFC208" s="506" t="s">
        <v>34</v>
      </c>
      <c r="MFD208" s="506" t="s">
        <v>34</v>
      </c>
      <c r="MFE208" s="506" t="s">
        <v>34</v>
      </c>
      <c r="MFF208" s="506" t="s">
        <v>34</v>
      </c>
      <c r="MFG208" s="506" t="s">
        <v>34</v>
      </c>
      <c r="MFH208" s="506" t="s">
        <v>34</v>
      </c>
      <c r="MFI208" s="506" t="s">
        <v>34</v>
      </c>
      <c r="MFJ208" s="506" t="s">
        <v>34</v>
      </c>
      <c r="MFK208" s="506" t="s">
        <v>34</v>
      </c>
      <c r="MFL208" s="506" t="s">
        <v>34</v>
      </c>
      <c r="MFM208" s="506" t="s">
        <v>34</v>
      </c>
      <c r="MFN208" s="506" t="s">
        <v>34</v>
      </c>
      <c r="MFO208" s="506" t="s">
        <v>34</v>
      </c>
      <c r="MFP208" s="506" t="s">
        <v>34</v>
      </c>
      <c r="MFQ208" s="506" t="s">
        <v>34</v>
      </c>
      <c r="MFR208" s="506" t="s">
        <v>34</v>
      </c>
      <c r="MFS208" s="506" t="s">
        <v>34</v>
      </c>
      <c r="MFT208" s="506" t="s">
        <v>34</v>
      </c>
      <c r="MFU208" s="506" t="s">
        <v>34</v>
      </c>
      <c r="MFV208" s="506" t="s">
        <v>34</v>
      </c>
      <c r="MFW208" s="506" t="s">
        <v>34</v>
      </c>
      <c r="MFX208" s="506" t="s">
        <v>34</v>
      </c>
      <c r="MFY208" s="506" t="s">
        <v>34</v>
      </c>
      <c r="MFZ208" s="506" t="s">
        <v>34</v>
      </c>
      <c r="MGA208" s="506" t="s">
        <v>34</v>
      </c>
      <c r="MGB208" s="506" t="s">
        <v>34</v>
      </c>
      <c r="MGC208" s="506" t="s">
        <v>34</v>
      </c>
      <c r="MGD208" s="506" t="s">
        <v>34</v>
      </c>
      <c r="MGE208" s="506" t="s">
        <v>34</v>
      </c>
      <c r="MGF208" s="506" t="s">
        <v>34</v>
      </c>
      <c r="MGG208" s="506" t="s">
        <v>34</v>
      </c>
      <c r="MGH208" s="506" t="s">
        <v>34</v>
      </c>
      <c r="MGI208" s="506" t="s">
        <v>34</v>
      </c>
      <c r="MGJ208" s="506" t="s">
        <v>34</v>
      </c>
      <c r="MGK208" s="506" t="s">
        <v>34</v>
      </c>
      <c r="MGL208" s="506" t="s">
        <v>34</v>
      </c>
      <c r="MGM208" s="506" t="s">
        <v>34</v>
      </c>
      <c r="MGN208" s="506" t="s">
        <v>34</v>
      </c>
      <c r="MGO208" s="506" t="s">
        <v>34</v>
      </c>
      <c r="MGP208" s="506" t="s">
        <v>34</v>
      </c>
      <c r="MGQ208" s="506" t="s">
        <v>34</v>
      </c>
      <c r="MGR208" s="506" t="s">
        <v>34</v>
      </c>
      <c r="MGS208" s="506" t="s">
        <v>34</v>
      </c>
      <c r="MGT208" s="506" t="s">
        <v>34</v>
      </c>
      <c r="MGU208" s="506" t="s">
        <v>34</v>
      </c>
      <c r="MGV208" s="506" t="s">
        <v>34</v>
      </c>
      <c r="MGW208" s="506" t="s">
        <v>34</v>
      </c>
      <c r="MGX208" s="506" t="s">
        <v>34</v>
      </c>
      <c r="MGY208" s="506" t="s">
        <v>34</v>
      </c>
      <c r="MGZ208" s="506" t="s">
        <v>34</v>
      </c>
      <c r="MHA208" s="506" t="s">
        <v>34</v>
      </c>
      <c r="MHB208" s="506" t="s">
        <v>34</v>
      </c>
      <c r="MHC208" s="506" t="s">
        <v>34</v>
      </c>
      <c r="MHD208" s="506" t="s">
        <v>34</v>
      </c>
      <c r="MHE208" s="506" t="s">
        <v>34</v>
      </c>
      <c r="MHF208" s="506" t="s">
        <v>34</v>
      </c>
      <c r="MHG208" s="506" t="s">
        <v>34</v>
      </c>
      <c r="MHH208" s="506" t="s">
        <v>34</v>
      </c>
      <c r="MHI208" s="506" t="s">
        <v>34</v>
      </c>
      <c r="MHJ208" s="506" t="s">
        <v>34</v>
      </c>
      <c r="MHK208" s="506" t="s">
        <v>34</v>
      </c>
      <c r="MHL208" s="506" t="s">
        <v>34</v>
      </c>
      <c r="MHM208" s="506" t="s">
        <v>34</v>
      </c>
      <c r="MHN208" s="506" t="s">
        <v>34</v>
      </c>
      <c r="MHO208" s="506" t="s">
        <v>34</v>
      </c>
      <c r="MHP208" s="506" t="s">
        <v>34</v>
      </c>
      <c r="MHQ208" s="506" t="s">
        <v>34</v>
      </c>
      <c r="MHR208" s="506" t="s">
        <v>34</v>
      </c>
      <c r="MHS208" s="506" t="s">
        <v>34</v>
      </c>
      <c r="MHT208" s="506" t="s">
        <v>34</v>
      </c>
      <c r="MHU208" s="506" t="s">
        <v>34</v>
      </c>
      <c r="MHV208" s="506" t="s">
        <v>34</v>
      </c>
      <c r="MHW208" s="506" t="s">
        <v>34</v>
      </c>
      <c r="MHX208" s="506" t="s">
        <v>34</v>
      </c>
      <c r="MHY208" s="506" t="s">
        <v>34</v>
      </c>
      <c r="MHZ208" s="506" t="s">
        <v>34</v>
      </c>
      <c r="MIA208" s="506" t="s">
        <v>34</v>
      </c>
      <c r="MIB208" s="506" t="s">
        <v>34</v>
      </c>
      <c r="MIC208" s="506" t="s">
        <v>34</v>
      </c>
      <c r="MID208" s="506" t="s">
        <v>34</v>
      </c>
      <c r="MIE208" s="506" t="s">
        <v>34</v>
      </c>
      <c r="MIF208" s="506" t="s">
        <v>34</v>
      </c>
      <c r="MIG208" s="506" t="s">
        <v>34</v>
      </c>
      <c r="MIH208" s="506" t="s">
        <v>34</v>
      </c>
      <c r="MII208" s="506" t="s">
        <v>34</v>
      </c>
      <c r="MIJ208" s="506" t="s">
        <v>34</v>
      </c>
      <c r="MIK208" s="506" t="s">
        <v>34</v>
      </c>
      <c r="MIL208" s="506" t="s">
        <v>34</v>
      </c>
      <c r="MIM208" s="506" t="s">
        <v>34</v>
      </c>
      <c r="MIN208" s="506" t="s">
        <v>34</v>
      </c>
      <c r="MIO208" s="506" t="s">
        <v>34</v>
      </c>
      <c r="MIP208" s="506" t="s">
        <v>34</v>
      </c>
      <c r="MIQ208" s="506" t="s">
        <v>34</v>
      </c>
      <c r="MIR208" s="506" t="s">
        <v>34</v>
      </c>
      <c r="MIS208" s="506" t="s">
        <v>34</v>
      </c>
      <c r="MIT208" s="506" t="s">
        <v>34</v>
      </c>
      <c r="MIU208" s="506" t="s">
        <v>34</v>
      </c>
      <c r="MIV208" s="506" t="s">
        <v>34</v>
      </c>
      <c r="MIW208" s="506" t="s">
        <v>34</v>
      </c>
      <c r="MIX208" s="506" t="s">
        <v>34</v>
      </c>
      <c r="MIY208" s="506" t="s">
        <v>34</v>
      </c>
      <c r="MIZ208" s="506" t="s">
        <v>34</v>
      </c>
      <c r="MJA208" s="506" t="s">
        <v>34</v>
      </c>
      <c r="MJB208" s="506" t="s">
        <v>34</v>
      </c>
      <c r="MJC208" s="506" t="s">
        <v>34</v>
      </c>
      <c r="MJD208" s="506" t="s">
        <v>34</v>
      </c>
      <c r="MJE208" s="506" t="s">
        <v>34</v>
      </c>
      <c r="MJF208" s="506" t="s">
        <v>34</v>
      </c>
      <c r="MJG208" s="506" t="s">
        <v>34</v>
      </c>
      <c r="MJH208" s="506" t="s">
        <v>34</v>
      </c>
      <c r="MJI208" s="506" t="s">
        <v>34</v>
      </c>
      <c r="MJJ208" s="506" t="s">
        <v>34</v>
      </c>
      <c r="MJK208" s="506" t="s">
        <v>34</v>
      </c>
      <c r="MJL208" s="506" t="s">
        <v>34</v>
      </c>
      <c r="MJM208" s="506" t="s">
        <v>34</v>
      </c>
      <c r="MJN208" s="506" t="s">
        <v>34</v>
      </c>
      <c r="MJO208" s="506" t="s">
        <v>34</v>
      </c>
      <c r="MJP208" s="506" t="s">
        <v>34</v>
      </c>
      <c r="MJQ208" s="506" t="s">
        <v>34</v>
      </c>
      <c r="MJR208" s="506" t="s">
        <v>34</v>
      </c>
      <c r="MJS208" s="506" t="s">
        <v>34</v>
      </c>
      <c r="MJT208" s="506" t="s">
        <v>34</v>
      </c>
      <c r="MJU208" s="506" t="s">
        <v>34</v>
      </c>
      <c r="MJV208" s="506" t="s">
        <v>34</v>
      </c>
      <c r="MJW208" s="506" t="s">
        <v>34</v>
      </c>
      <c r="MJX208" s="506" t="s">
        <v>34</v>
      </c>
      <c r="MJY208" s="506" t="s">
        <v>34</v>
      </c>
      <c r="MJZ208" s="506" t="s">
        <v>34</v>
      </c>
      <c r="MKA208" s="506" t="s">
        <v>34</v>
      </c>
      <c r="MKB208" s="506" t="s">
        <v>34</v>
      </c>
      <c r="MKC208" s="506" t="s">
        <v>34</v>
      </c>
      <c r="MKD208" s="506" t="s">
        <v>34</v>
      </c>
      <c r="MKE208" s="506" t="s">
        <v>34</v>
      </c>
      <c r="MKF208" s="506" t="s">
        <v>34</v>
      </c>
      <c r="MKG208" s="506" t="s">
        <v>34</v>
      </c>
      <c r="MKH208" s="506" t="s">
        <v>34</v>
      </c>
      <c r="MKI208" s="506" t="s">
        <v>34</v>
      </c>
      <c r="MKJ208" s="506" t="s">
        <v>34</v>
      </c>
      <c r="MKK208" s="506" t="s">
        <v>34</v>
      </c>
      <c r="MKL208" s="506" t="s">
        <v>34</v>
      </c>
      <c r="MKM208" s="506" t="s">
        <v>34</v>
      </c>
      <c r="MKN208" s="506" t="s">
        <v>34</v>
      </c>
      <c r="MKO208" s="506" t="s">
        <v>34</v>
      </c>
      <c r="MKP208" s="506" t="s">
        <v>34</v>
      </c>
      <c r="MKQ208" s="506" t="s">
        <v>34</v>
      </c>
      <c r="MKR208" s="506" t="s">
        <v>34</v>
      </c>
      <c r="MKS208" s="506" t="s">
        <v>34</v>
      </c>
      <c r="MKT208" s="506" t="s">
        <v>34</v>
      </c>
      <c r="MKU208" s="506" t="s">
        <v>34</v>
      </c>
      <c r="MKV208" s="506" t="s">
        <v>34</v>
      </c>
      <c r="MKW208" s="506" t="s">
        <v>34</v>
      </c>
      <c r="MKX208" s="506" t="s">
        <v>34</v>
      </c>
      <c r="MKY208" s="506" t="s">
        <v>34</v>
      </c>
      <c r="MKZ208" s="506" t="s">
        <v>34</v>
      </c>
      <c r="MLA208" s="506" t="s">
        <v>34</v>
      </c>
      <c r="MLB208" s="506" t="s">
        <v>34</v>
      </c>
      <c r="MLC208" s="506" t="s">
        <v>34</v>
      </c>
      <c r="MLD208" s="506" t="s">
        <v>34</v>
      </c>
      <c r="MLE208" s="506" t="s">
        <v>34</v>
      </c>
      <c r="MLF208" s="506" t="s">
        <v>34</v>
      </c>
      <c r="MLG208" s="506" t="s">
        <v>34</v>
      </c>
      <c r="MLH208" s="506" t="s">
        <v>34</v>
      </c>
      <c r="MLI208" s="506" t="s">
        <v>34</v>
      </c>
      <c r="MLJ208" s="506" t="s">
        <v>34</v>
      </c>
      <c r="MLK208" s="506" t="s">
        <v>34</v>
      </c>
      <c r="MLL208" s="506" t="s">
        <v>34</v>
      </c>
      <c r="MLM208" s="506" t="s">
        <v>34</v>
      </c>
      <c r="MLN208" s="506" t="s">
        <v>34</v>
      </c>
      <c r="MLO208" s="506" t="s">
        <v>34</v>
      </c>
      <c r="MLP208" s="506" t="s">
        <v>34</v>
      </c>
      <c r="MLQ208" s="506" t="s">
        <v>34</v>
      </c>
      <c r="MLR208" s="506" t="s">
        <v>34</v>
      </c>
      <c r="MLS208" s="506" t="s">
        <v>34</v>
      </c>
      <c r="MLT208" s="506" t="s">
        <v>34</v>
      </c>
      <c r="MLU208" s="506" t="s">
        <v>34</v>
      </c>
      <c r="MLV208" s="506" t="s">
        <v>34</v>
      </c>
      <c r="MLW208" s="506" t="s">
        <v>34</v>
      </c>
      <c r="MLX208" s="506" t="s">
        <v>34</v>
      </c>
      <c r="MLY208" s="506" t="s">
        <v>34</v>
      </c>
      <c r="MLZ208" s="506" t="s">
        <v>34</v>
      </c>
      <c r="MMA208" s="506" t="s">
        <v>34</v>
      </c>
      <c r="MMB208" s="506" t="s">
        <v>34</v>
      </c>
      <c r="MMC208" s="506" t="s">
        <v>34</v>
      </c>
      <c r="MMD208" s="506" t="s">
        <v>34</v>
      </c>
      <c r="MME208" s="506" t="s">
        <v>34</v>
      </c>
      <c r="MMF208" s="506" t="s">
        <v>34</v>
      </c>
      <c r="MMG208" s="506" t="s">
        <v>34</v>
      </c>
      <c r="MMH208" s="506" t="s">
        <v>34</v>
      </c>
      <c r="MMI208" s="506" t="s">
        <v>34</v>
      </c>
      <c r="MMJ208" s="506" t="s">
        <v>34</v>
      </c>
      <c r="MMK208" s="506" t="s">
        <v>34</v>
      </c>
      <c r="MML208" s="506" t="s">
        <v>34</v>
      </c>
      <c r="MMM208" s="506" t="s">
        <v>34</v>
      </c>
      <c r="MMN208" s="506" t="s">
        <v>34</v>
      </c>
      <c r="MMO208" s="506" t="s">
        <v>34</v>
      </c>
      <c r="MMP208" s="506" t="s">
        <v>34</v>
      </c>
      <c r="MMQ208" s="506" t="s">
        <v>34</v>
      </c>
      <c r="MMR208" s="506" t="s">
        <v>34</v>
      </c>
      <c r="MMS208" s="506" t="s">
        <v>34</v>
      </c>
      <c r="MMT208" s="506" t="s">
        <v>34</v>
      </c>
      <c r="MMU208" s="506" t="s">
        <v>34</v>
      </c>
      <c r="MMV208" s="506" t="s">
        <v>34</v>
      </c>
      <c r="MMW208" s="506" t="s">
        <v>34</v>
      </c>
      <c r="MMX208" s="506" t="s">
        <v>34</v>
      </c>
      <c r="MMY208" s="506" t="s">
        <v>34</v>
      </c>
      <c r="MMZ208" s="506" t="s">
        <v>34</v>
      </c>
      <c r="MNA208" s="506" t="s">
        <v>34</v>
      </c>
      <c r="MNB208" s="506" t="s">
        <v>34</v>
      </c>
      <c r="MNC208" s="506" t="s">
        <v>34</v>
      </c>
      <c r="MND208" s="506" t="s">
        <v>34</v>
      </c>
      <c r="MNE208" s="506" t="s">
        <v>34</v>
      </c>
      <c r="MNF208" s="506" t="s">
        <v>34</v>
      </c>
      <c r="MNG208" s="506" t="s">
        <v>34</v>
      </c>
      <c r="MNH208" s="506" t="s">
        <v>34</v>
      </c>
      <c r="MNI208" s="506" t="s">
        <v>34</v>
      </c>
      <c r="MNJ208" s="506" t="s">
        <v>34</v>
      </c>
      <c r="MNK208" s="506" t="s">
        <v>34</v>
      </c>
      <c r="MNL208" s="506" t="s">
        <v>34</v>
      </c>
      <c r="MNM208" s="506" t="s">
        <v>34</v>
      </c>
      <c r="MNN208" s="506" t="s">
        <v>34</v>
      </c>
      <c r="MNO208" s="506" t="s">
        <v>34</v>
      </c>
      <c r="MNP208" s="506" t="s">
        <v>34</v>
      </c>
      <c r="MNQ208" s="506" t="s">
        <v>34</v>
      </c>
      <c r="MNR208" s="506" t="s">
        <v>34</v>
      </c>
      <c r="MNS208" s="506" t="s">
        <v>34</v>
      </c>
      <c r="MNT208" s="506" t="s">
        <v>34</v>
      </c>
      <c r="MNU208" s="506" t="s">
        <v>34</v>
      </c>
      <c r="MNV208" s="506" t="s">
        <v>34</v>
      </c>
      <c r="MNW208" s="506" t="s">
        <v>34</v>
      </c>
      <c r="MNX208" s="506" t="s">
        <v>34</v>
      </c>
      <c r="MNY208" s="506" t="s">
        <v>34</v>
      </c>
      <c r="MNZ208" s="506" t="s">
        <v>34</v>
      </c>
      <c r="MOA208" s="506" t="s">
        <v>34</v>
      </c>
      <c r="MOB208" s="506" t="s">
        <v>34</v>
      </c>
      <c r="MOC208" s="506" t="s">
        <v>34</v>
      </c>
      <c r="MOD208" s="506" t="s">
        <v>34</v>
      </c>
      <c r="MOE208" s="506" t="s">
        <v>34</v>
      </c>
      <c r="MOF208" s="506" t="s">
        <v>34</v>
      </c>
      <c r="MOG208" s="506" t="s">
        <v>34</v>
      </c>
      <c r="MOH208" s="506" t="s">
        <v>34</v>
      </c>
      <c r="MOI208" s="506" t="s">
        <v>34</v>
      </c>
      <c r="MOJ208" s="506" t="s">
        <v>34</v>
      </c>
      <c r="MOK208" s="506" t="s">
        <v>34</v>
      </c>
      <c r="MOL208" s="506" t="s">
        <v>34</v>
      </c>
      <c r="MOM208" s="506" t="s">
        <v>34</v>
      </c>
      <c r="MON208" s="506" t="s">
        <v>34</v>
      </c>
      <c r="MOO208" s="506" t="s">
        <v>34</v>
      </c>
      <c r="MOP208" s="506" t="s">
        <v>34</v>
      </c>
      <c r="MOQ208" s="506" t="s">
        <v>34</v>
      </c>
      <c r="MOR208" s="506" t="s">
        <v>34</v>
      </c>
      <c r="MOS208" s="506" t="s">
        <v>34</v>
      </c>
      <c r="MOT208" s="506" t="s">
        <v>34</v>
      </c>
      <c r="MOU208" s="506" t="s">
        <v>34</v>
      </c>
      <c r="MOV208" s="506" t="s">
        <v>34</v>
      </c>
      <c r="MOW208" s="506" t="s">
        <v>34</v>
      </c>
      <c r="MOX208" s="506" t="s">
        <v>34</v>
      </c>
      <c r="MOY208" s="506" t="s">
        <v>34</v>
      </c>
      <c r="MOZ208" s="506" t="s">
        <v>34</v>
      </c>
      <c r="MPA208" s="506" t="s">
        <v>34</v>
      </c>
      <c r="MPB208" s="506" t="s">
        <v>34</v>
      </c>
      <c r="MPC208" s="506" t="s">
        <v>34</v>
      </c>
      <c r="MPD208" s="506" t="s">
        <v>34</v>
      </c>
      <c r="MPE208" s="506" t="s">
        <v>34</v>
      </c>
      <c r="MPF208" s="506" t="s">
        <v>34</v>
      </c>
      <c r="MPG208" s="506" t="s">
        <v>34</v>
      </c>
      <c r="MPH208" s="506" t="s">
        <v>34</v>
      </c>
      <c r="MPI208" s="506" t="s">
        <v>34</v>
      </c>
      <c r="MPJ208" s="506" t="s">
        <v>34</v>
      </c>
      <c r="MPK208" s="506" t="s">
        <v>34</v>
      </c>
      <c r="MPL208" s="506" t="s">
        <v>34</v>
      </c>
      <c r="MPM208" s="506" t="s">
        <v>34</v>
      </c>
      <c r="MPN208" s="506" t="s">
        <v>34</v>
      </c>
      <c r="MPO208" s="506" t="s">
        <v>34</v>
      </c>
      <c r="MPP208" s="506" t="s">
        <v>34</v>
      </c>
      <c r="MPQ208" s="506" t="s">
        <v>34</v>
      </c>
      <c r="MPR208" s="506" t="s">
        <v>34</v>
      </c>
      <c r="MPS208" s="506" t="s">
        <v>34</v>
      </c>
      <c r="MPT208" s="506" t="s">
        <v>34</v>
      </c>
      <c r="MPU208" s="506" t="s">
        <v>34</v>
      </c>
      <c r="MPV208" s="506" t="s">
        <v>34</v>
      </c>
      <c r="MPW208" s="506" t="s">
        <v>34</v>
      </c>
      <c r="MPX208" s="506" t="s">
        <v>34</v>
      </c>
      <c r="MPY208" s="506" t="s">
        <v>34</v>
      </c>
      <c r="MPZ208" s="506" t="s">
        <v>34</v>
      </c>
      <c r="MQA208" s="506" t="s">
        <v>34</v>
      </c>
      <c r="MQB208" s="506" t="s">
        <v>34</v>
      </c>
      <c r="MQC208" s="506" t="s">
        <v>34</v>
      </c>
      <c r="MQD208" s="506" t="s">
        <v>34</v>
      </c>
      <c r="MQE208" s="506" t="s">
        <v>34</v>
      </c>
      <c r="MQF208" s="506" t="s">
        <v>34</v>
      </c>
      <c r="MQG208" s="506" t="s">
        <v>34</v>
      </c>
      <c r="MQH208" s="506" t="s">
        <v>34</v>
      </c>
      <c r="MQI208" s="506" t="s">
        <v>34</v>
      </c>
      <c r="MQJ208" s="506" t="s">
        <v>34</v>
      </c>
      <c r="MQK208" s="506" t="s">
        <v>34</v>
      </c>
      <c r="MQL208" s="506" t="s">
        <v>34</v>
      </c>
      <c r="MQM208" s="506" t="s">
        <v>34</v>
      </c>
      <c r="MQN208" s="506" t="s">
        <v>34</v>
      </c>
      <c r="MQO208" s="506" t="s">
        <v>34</v>
      </c>
      <c r="MQP208" s="506" t="s">
        <v>34</v>
      </c>
      <c r="MQQ208" s="506" t="s">
        <v>34</v>
      </c>
      <c r="MQR208" s="506" t="s">
        <v>34</v>
      </c>
      <c r="MQS208" s="506" t="s">
        <v>34</v>
      </c>
      <c r="MQT208" s="506" t="s">
        <v>34</v>
      </c>
      <c r="MQU208" s="506" t="s">
        <v>34</v>
      </c>
      <c r="MQV208" s="506" t="s">
        <v>34</v>
      </c>
      <c r="MQW208" s="506" t="s">
        <v>34</v>
      </c>
      <c r="MQX208" s="506" t="s">
        <v>34</v>
      </c>
      <c r="MQY208" s="506" t="s">
        <v>34</v>
      </c>
      <c r="MQZ208" s="506" t="s">
        <v>34</v>
      </c>
      <c r="MRA208" s="506" t="s">
        <v>34</v>
      </c>
      <c r="MRB208" s="506" t="s">
        <v>34</v>
      </c>
      <c r="MRC208" s="506" t="s">
        <v>34</v>
      </c>
      <c r="MRD208" s="506" t="s">
        <v>34</v>
      </c>
      <c r="MRE208" s="506" t="s">
        <v>34</v>
      </c>
      <c r="MRF208" s="506" t="s">
        <v>34</v>
      </c>
      <c r="MRG208" s="506" t="s">
        <v>34</v>
      </c>
      <c r="MRH208" s="506" t="s">
        <v>34</v>
      </c>
      <c r="MRI208" s="506" t="s">
        <v>34</v>
      </c>
      <c r="MRJ208" s="506" t="s">
        <v>34</v>
      </c>
      <c r="MRK208" s="506" t="s">
        <v>34</v>
      </c>
      <c r="MRL208" s="506" t="s">
        <v>34</v>
      </c>
      <c r="MRM208" s="506" t="s">
        <v>34</v>
      </c>
      <c r="MRN208" s="506" t="s">
        <v>34</v>
      </c>
      <c r="MRO208" s="506" t="s">
        <v>34</v>
      </c>
      <c r="MRP208" s="506" t="s">
        <v>34</v>
      </c>
      <c r="MRQ208" s="506" t="s">
        <v>34</v>
      </c>
      <c r="MRR208" s="506" t="s">
        <v>34</v>
      </c>
      <c r="MRS208" s="506" t="s">
        <v>34</v>
      </c>
      <c r="MRT208" s="506" t="s">
        <v>34</v>
      </c>
      <c r="MRU208" s="506" t="s">
        <v>34</v>
      </c>
      <c r="MRV208" s="506" t="s">
        <v>34</v>
      </c>
      <c r="MRW208" s="506" t="s">
        <v>34</v>
      </c>
      <c r="MRX208" s="506" t="s">
        <v>34</v>
      </c>
      <c r="MRY208" s="506" t="s">
        <v>34</v>
      </c>
      <c r="MRZ208" s="506" t="s">
        <v>34</v>
      </c>
      <c r="MSA208" s="506" t="s">
        <v>34</v>
      </c>
      <c r="MSB208" s="506" t="s">
        <v>34</v>
      </c>
      <c r="MSC208" s="506" t="s">
        <v>34</v>
      </c>
      <c r="MSD208" s="506" t="s">
        <v>34</v>
      </c>
      <c r="MSE208" s="506" t="s">
        <v>34</v>
      </c>
      <c r="MSF208" s="506" t="s">
        <v>34</v>
      </c>
      <c r="MSG208" s="506" t="s">
        <v>34</v>
      </c>
      <c r="MSH208" s="506" t="s">
        <v>34</v>
      </c>
      <c r="MSI208" s="506" t="s">
        <v>34</v>
      </c>
      <c r="MSJ208" s="506" t="s">
        <v>34</v>
      </c>
      <c r="MSK208" s="506" t="s">
        <v>34</v>
      </c>
      <c r="MSL208" s="506" t="s">
        <v>34</v>
      </c>
      <c r="MSM208" s="506" t="s">
        <v>34</v>
      </c>
      <c r="MSN208" s="506" t="s">
        <v>34</v>
      </c>
      <c r="MSO208" s="506" t="s">
        <v>34</v>
      </c>
      <c r="MSP208" s="506" t="s">
        <v>34</v>
      </c>
      <c r="MSQ208" s="506" t="s">
        <v>34</v>
      </c>
      <c r="MSR208" s="506" t="s">
        <v>34</v>
      </c>
      <c r="MSS208" s="506" t="s">
        <v>34</v>
      </c>
      <c r="MST208" s="506" t="s">
        <v>34</v>
      </c>
      <c r="MSU208" s="506" t="s">
        <v>34</v>
      </c>
      <c r="MSV208" s="506" t="s">
        <v>34</v>
      </c>
      <c r="MSW208" s="506" t="s">
        <v>34</v>
      </c>
      <c r="MSX208" s="506" t="s">
        <v>34</v>
      </c>
      <c r="MSY208" s="506" t="s">
        <v>34</v>
      </c>
      <c r="MSZ208" s="506" t="s">
        <v>34</v>
      </c>
      <c r="MTA208" s="506" t="s">
        <v>34</v>
      </c>
      <c r="MTB208" s="506" t="s">
        <v>34</v>
      </c>
      <c r="MTC208" s="506" t="s">
        <v>34</v>
      </c>
      <c r="MTD208" s="506" t="s">
        <v>34</v>
      </c>
      <c r="MTE208" s="506" t="s">
        <v>34</v>
      </c>
      <c r="MTF208" s="506" t="s">
        <v>34</v>
      </c>
      <c r="MTG208" s="506" t="s">
        <v>34</v>
      </c>
      <c r="MTH208" s="506" t="s">
        <v>34</v>
      </c>
      <c r="MTI208" s="506" t="s">
        <v>34</v>
      </c>
      <c r="MTJ208" s="506" t="s">
        <v>34</v>
      </c>
      <c r="MTK208" s="506" t="s">
        <v>34</v>
      </c>
      <c r="MTL208" s="506" t="s">
        <v>34</v>
      </c>
      <c r="MTM208" s="506" t="s">
        <v>34</v>
      </c>
      <c r="MTN208" s="506" t="s">
        <v>34</v>
      </c>
      <c r="MTO208" s="506" t="s">
        <v>34</v>
      </c>
      <c r="MTP208" s="506" t="s">
        <v>34</v>
      </c>
      <c r="MTQ208" s="506" t="s">
        <v>34</v>
      </c>
      <c r="MTR208" s="506" t="s">
        <v>34</v>
      </c>
      <c r="MTS208" s="506" t="s">
        <v>34</v>
      </c>
      <c r="MTT208" s="506" t="s">
        <v>34</v>
      </c>
      <c r="MTU208" s="506" t="s">
        <v>34</v>
      </c>
      <c r="MTV208" s="506" t="s">
        <v>34</v>
      </c>
      <c r="MTW208" s="506" t="s">
        <v>34</v>
      </c>
      <c r="MTX208" s="506" t="s">
        <v>34</v>
      </c>
      <c r="MTY208" s="506" t="s">
        <v>34</v>
      </c>
      <c r="MTZ208" s="506" t="s">
        <v>34</v>
      </c>
      <c r="MUA208" s="506" t="s">
        <v>34</v>
      </c>
      <c r="MUB208" s="506" t="s">
        <v>34</v>
      </c>
      <c r="MUC208" s="506" t="s">
        <v>34</v>
      </c>
      <c r="MUD208" s="506" t="s">
        <v>34</v>
      </c>
      <c r="MUE208" s="506" t="s">
        <v>34</v>
      </c>
      <c r="MUF208" s="506" t="s">
        <v>34</v>
      </c>
      <c r="MUG208" s="506" t="s">
        <v>34</v>
      </c>
      <c r="MUH208" s="506" t="s">
        <v>34</v>
      </c>
      <c r="MUI208" s="506" t="s">
        <v>34</v>
      </c>
      <c r="MUJ208" s="506" t="s">
        <v>34</v>
      </c>
      <c r="MUK208" s="506" t="s">
        <v>34</v>
      </c>
      <c r="MUL208" s="506" t="s">
        <v>34</v>
      </c>
      <c r="MUM208" s="506" t="s">
        <v>34</v>
      </c>
      <c r="MUN208" s="506" t="s">
        <v>34</v>
      </c>
      <c r="MUO208" s="506" t="s">
        <v>34</v>
      </c>
      <c r="MUP208" s="506" t="s">
        <v>34</v>
      </c>
      <c r="MUQ208" s="506" t="s">
        <v>34</v>
      </c>
      <c r="MUR208" s="506" t="s">
        <v>34</v>
      </c>
      <c r="MUS208" s="506" t="s">
        <v>34</v>
      </c>
      <c r="MUT208" s="506" t="s">
        <v>34</v>
      </c>
      <c r="MUU208" s="506" t="s">
        <v>34</v>
      </c>
      <c r="MUV208" s="506" t="s">
        <v>34</v>
      </c>
      <c r="MUW208" s="506" t="s">
        <v>34</v>
      </c>
      <c r="MUX208" s="506" t="s">
        <v>34</v>
      </c>
      <c r="MUY208" s="506" t="s">
        <v>34</v>
      </c>
      <c r="MUZ208" s="506" t="s">
        <v>34</v>
      </c>
      <c r="MVA208" s="506" t="s">
        <v>34</v>
      </c>
      <c r="MVB208" s="506" t="s">
        <v>34</v>
      </c>
      <c r="MVC208" s="506" t="s">
        <v>34</v>
      </c>
      <c r="MVD208" s="506" t="s">
        <v>34</v>
      </c>
      <c r="MVE208" s="506" t="s">
        <v>34</v>
      </c>
      <c r="MVF208" s="506" t="s">
        <v>34</v>
      </c>
      <c r="MVG208" s="506" t="s">
        <v>34</v>
      </c>
      <c r="MVH208" s="506" t="s">
        <v>34</v>
      </c>
      <c r="MVI208" s="506" t="s">
        <v>34</v>
      </c>
      <c r="MVJ208" s="506" t="s">
        <v>34</v>
      </c>
      <c r="MVK208" s="506" t="s">
        <v>34</v>
      </c>
      <c r="MVL208" s="506" t="s">
        <v>34</v>
      </c>
      <c r="MVM208" s="506" t="s">
        <v>34</v>
      </c>
      <c r="MVN208" s="506" t="s">
        <v>34</v>
      </c>
      <c r="MVO208" s="506" t="s">
        <v>34</v>
      </c>
      <c r="MVP208" s="506" t="s">
        <v>34</v>
      </c>
      <c r="MVQ208" s="506" t="s">
        <v>34</v>
      </c>
      <c r="MVR208" s="506" t="s">
        <v>34</v>
      </c>
      <c r="MVS208" s="506" t="s">
        <v>34</v>
      </c>
      <c r="MVT208" s="506" t="s">
        <v>34</v>
      </c>
      <c r="MVU208" s="506" t="s">
        <v>34</v>
      </c>
      <c r="MVV208" s="506" t="s">
        <v>34</v>
      </c>
      <c r="MVW208" s="506" t="s">
        <v>34</v>
      </c>
      <c r="MVX208" s="506" t="s">
        <v>34</v>
      </c>
      <c r="MVY208" s="506" t="s">
        <v>34</v>
      </c>
      <c r="MVZ208" s="506" t="s">
        <v>34</v>
      </c>
      <c r="MWA208" s="506" t="s">
        <v>34</v>
      </c>
      <c r="MWB208" s="506" t="s">
        <v>34</v>
      </c>
      <c r="MWC208" s="506" t="s">
        <v>34</v>
      </c>
      <c r="MWD208" s="506" t="s">
        <v>34</v>
      </c>
      <c r="MWE208" s="506" t="s">
        <v>34</v>
      </c>
      <c r="MWF208" s="506" t="s">
        <v>34</v>
      </c>
      <c r="MWG208" s="506" t="s">
        <v>34</v>
      </c>
      <c r="MWH208" s="506" t="s">
        <v>34</v>
      </c>
      <c r="MWI208" s="506" t="s">
        <v>34</v>
      </c>
      <c r="MWJ208" s="506" t="s">
        <v>34</v>
      </c>
      <c r="MWK208" s="506" t="s">
        <v>34</v>
      </c>
      <c r="MWL208" s="506" t="s">
        <v>34</v>
      </c>
      <c r="MWM208" s="506" t="s">
        <v>34</v>
      </c>
      <c r="MWN208" s="506" t="s">
        <v>34</v>
      </c>
      <c r="MWO208" s="506" t="s">
        <v>34</v>
      </c>
      <c r="MWP208" s="506" t="s">
        <v>34</v>
      </c>
      <c r="MWQ208" s="506" t="s">
        <v>34</v>
      </c>
      <c r="MWR208" s="506" t="s">
        <v>34</v>
      </c>
      <c r="MWS208" s="506" t="s">
        <v>34</v>
      </c>
      <c r="MWT208" s="506" t="s">
        <v>34</v>
      </c>
      <c r="MWU208" s="506" t="s">
        <v>34</v>
      </c>
      <c r="MWV208" s="506" t="s">
        <v>34</v>
      </c>
      <c r="MWW208" s="506" t="s">
        <v>34</v>
      </c>
      <c r="MWX208" s="506" t="s">
        <v>34</v>
      </c>
      <c r="MWY208" s="506" t="s">
        <v>34</v>
      </c>
      <c r="MWZ208" s="506" t="s">
        <v>34</v>
      </c>
      <c r="MXA208" s="506" t="s">
        <v>34</v>
      </c>
      <c r="MXB208" s="506" t="s">
        <v>34</v>
      </c>
      <c r="MXC208" s="506" t="s">
        <v>34</v>
      </c>
      <c r="MXD208" s="506" t="s">
        <v>34</v>
      </c>
      <c r="MXE208" s="506" t="s">
        <v>34</v>
      </c>
      <c r="MXF208" s="506" t="s">
        <v>34</v>
      </c>
      <c r="MXG208" s="506" t="s">
        <v>34</v>
      </c>
      <c r="MXH208" s="506" t="s">
        <v>34</v>
      </c>
      <c r="MXI208" s="506" t="s">
        <v>34</v>
      </c>
      <c r="MXJ208" s="506" t="s">
        <v>34</v>
      </c>
      <c r="MXK208" s="506" t="s">
        <v>34</v>
      </c>
      <c r="MXL208" s="506" t="s">
        <v>34</v>
      </c>
      <c r="MXM208" s="506" t="s">
        <v>34</v>
      </c>
      <c r="MXN208" s="506" t="s">
        <v>34</v>
      </c>
      <c r="MXO208" s="506" t="s">
        <v>34</v>
      </c>
      <c r="MXP208" s="506" t="s">
        <v>34</v>
      </c>
      <c r="MXQ208" s="506" t="s">
        <v>34</v>
      </c>
      <c r="MXR208" s="506" t="s">
        <v>34</v>
      </c>
      <c r="MXS208" s="506" t="s">
        <v>34</v>
      </c>
      <c r="MXT208" s="506" t="s">
        <v>34</v>
      </c>
      <c r="MXU208" s="506" t="s">
        <v>34</v>
      </c>
      <c r="MXV208" s="506" t="s">
        <v>34</v>
      </c>
      <c r="MXW208" s="506" t="s">
        <v>34</v>
      </c>
      <c r="MXX208" s="506" t="s">
        <v>34</v>
      </c>
      <c r="MXY208" s="506" t="s">
        <v>34</v>
      </c>
      <c r="MXZ208" s="506" t="s">
        <v>34</v>
      </c>
      <c r="MYA208" s="506" t="s">
        <v>34</v>
      </c>
      <c r="MYB208" s="506" t="s">
        <v>34</v>
      </c>
      <c r="MYC208" s="506" t="s">
        <v>34</v>
      </c>
      <c r="MYD208" s="506" t="s">
        <v>34</v>
      </c>
      <c r="MYE208" s="506" t="s">
        <v>34</v>
      </c>
      <c r="MYF208" s="506" t="s">
        <v>34</v>
      </c>
      <c r="MYG208" s="506" t="s">
        <v>34</v>
      </c>
      <c r="MYH208" s="506" t="s">
        <v>34</v>
      </c>
      <c r="MYI208" s="506" t="s">
        <v>34</v>
      </c>
      <c r="MYJ208" s="506" t="s">
        <v>34</v>
      </c>
      <c r="MYK208" s="506" t="s">
        <v>34</v>
      </c>
      <c r="MYL208" s="506" t="s">
        <v>34</v>
      </c>
      <c r="MYM208" s="506" t="s">
        <v>34</v>
      </c>
      <c r="MYN208" s="506" t="s">
        <v>34</v>
      </c>
      <c r="MYO208" s="506" t="s">
        <v>34</v>
      </c>
      <c r="MYP208" s="506" t="s">
        <v>34</v>
      </c>
      <c r="MYQ208" s="506" t="s">
        <v>34</v>
      </c>
      <c r="MYR208" s="506" t="s">
        <v>34</v>
      </c>
      <c r="MYS208" s="506" t="s">
        <v>34</v>
      </c>
      <c r="MYT208" s="506" t="s">
        <v>34</v>
      </c>
      <c r="MYU208" s="506" t="s">
        <v>34</v>
      </c>
      <c r="MYV208" s="506" t="s">
        <v>34</v>
      </c>
      <c r="MYW208" s="506" t="s">
        <v>34</v>
      </c>
      <c r="MYX208" s="506" t="s">
        <v>34</v>
      </c>
      <c r="MYY208" s="506" t="s">
        <v>34</v>
      </c>
      <c r="MYZ208" s="506" t="s">
        <v>34</v>
      </c>
      <c r="MZA208" s="506" t="s">
        <v>34</v>
      </c>
      <c r="MZB208" s="506" t="s">
        <v>34</v>
      </c>
      <c r="MZC208" s="506" t="s">
        <v>34</v>
      </c>
      <c r="MZD208" s="506" t="s">
        <v>34</v>
      </c>
      <c r="MZE208" s="506" t="s">
        <v>34</v>
      </c>
      <c r="MZF208" s="506" t="s">
        <v>34</v>
      </c>
      <c r="MZG208" s="506" t="s">
        <v>34</v>
      </c>
      <c r="MZH208" s="506" t="s">
        <v>34</v>
      </c>
      <c r="MZI208" s="506" t="s">
        <v>34</v>
      </c>
      <c r="MZJ208" s="506" t="s">
        <v>34</v>
      </c>
      <c r="MZK208" s="506" t="s">
        <v>34</v>
      </c>
      <c r="MZL208" s="506" t="s">
        <v>34</v>
      </c>
      <c r="MZM208" s="506" t="s">
        <v>34</v>
      </c>
      <c r="MZN208" s="506" t="s">
        <v>34</v>
      </c>
      <c r="MZO208" s="506" t="s">
        <v>34</v>
      </c>
      <c r="MZP208" s="506" t="s">
        <v>34</v>
      </c>
      <c r="MZQ208" s="506" t="s">
        <v>34</v>
      </c>
      <c r="MZR208" s="506" t="s">
        <v>34</v>
      </c>
      <c r="MZS208" s="506" t="s">
        <v>34</v>
      </c>
      <c r="MZT208" s="506" t="s">
        <v>34</v>
      </c>
      <c r="MZU208" s="506" t="s">
        <v>34</v>
      </c>
      <c r="MZV208" s="506" t="s">
        <v>34</v>
      </c>
      <c r="MZW208" s="506" t="s">
        <v>34</v>
      </c>
      <c r="MZX208" s="506" t="s">
        <v>34</v>
      </c>
      <c r="MZY208" s="506" t="s">
        <v>34</v>
      </c>
      <c r="MZZ208" s="506" t="s">
        <v>34</v>
      </c>
      <c r="NAA208" s="506" t="s">
        <v>34</v>
      </c>
      <c r="NAB208" s="506" t="s">
        <v>34</v>
      </c>
      <c r="NAC208" s="506" t="s">
        <v>34</v>
      </c>
      <c r="NAD208" s="506" t="s">
        <v>34</v>
      </c>
      <c r="NAE208" s="506" t="s">
        <v>34</v>
      </c>
      <c r="NAF208" s="506" t="s">
        <v>34</v>
      </c>
      <c r="NAG208" s="506" t="s">
        <v>34</v>
      </c>
      <c r="NAH208" s="506" t="s">
        <v>34</v>
      </c>
      <c r="NAI208" s="506" t="s">
        <v>34</v>
      </c>
      <c r="NAJ208" s="506" t="s">
        <v>34</v>
      </c>
      <c r="NAK208" s="506" t="s">
        <v>34</v>
      </c>
      <c r="NAL208" s="506" t="s">
        <v>34</v>
      </c>
      <c r="NAM208" s="506" t="s">
        <v>34</v>
      </c>
      <c r="NAN208" s="506" t="s">
        <v>34</v>
      </c>
      <c r="NAO208" s="506" t="s">
        <v>34</v>
      </c>
      <c r="NAP208" s="506" t="s">
        <v>34</v>
      </c>
      <c r="NAQ208" s="506" t="s">
        <v>34</v>
      </c>
      <c r="NAR208" s="506" t="s">
        <v>34</v>
      </c>
      <c r="NAS208" s="506" t="s">
        <v>34</v>
      </c>
      <c r="NAT208" s="506" t="s">
        <v>34</v>
      </c>
      <c r="NAU208" s="506" t="s">
        <v>34</v>
      </c>
      <c r="NAV208" s="506" t="s">
        <v>34</v>
      </c>
      <c r="NAW208" s="506" t="s">
        <v>34</v>
      </c>
      <c r="NAX208" s="506" t="s">
        <v>34</v>
      </c>
      <c r="NAY208" s="506" t="s">
        <v>34</v>
      </c>
      <c r="NAZ208" s="506" t="s">
        <v>34</v>
      </c>
      <c r="NBA208" s="506" t="s">
        <v>34</v>
      </c>
      <c r="NBB208" s="506" t="s">
        <v>34</v>
      </c>
      <c r="NBC208" s="506" t="s">
        <v>34</v>
      </c>
      <c r="NBD208" s="506" t="s">
        <v>34</v>
      </c>
      <c r="NBE208" s="506" t="s">
        <v>34</v>
      </c>
      <c r="NBF208" s="506" t="s">
        <v>34</v>
      </c>
      <c r="NBG208" s="506" t="s">
        <v>34</v>
      </c>
      <c r="NBH208" s="506" t="s">
        <v>34</v>
      </c>
      <c r="NBI208" s="506" t="s">
        <v>34</v>
      </c>
      <c r="NBJ208" s="506" t="s">
        <v>34</v>
      </c>
      <c r="NBK208" s="506" t="s">
        <v>34</v>
      </c>
      <c r="NBL208" s="506" t="s">
        <v>34</v>
      </c>
      <c r="NBM208" s="506" t="s">
        <v>34</v>
      </c>
      <c r="NBN208" s="506" t="s">
        <v>34</v>
      </c>
      <c r="NBO208" s="506" t="s">
        <v>34</v>
      </c>
      <c r="NBP208" s="506" t="s">
        <v>34</v>
      </c>
      <c r="NBQ208" s="506" t="s">
        <v>34</v>
      </c>
      <c r="NBR208" s="506" t="s">
        <v>34</v>
      </c>
      <c r="NBS208" s="506" t="s">
        <v>34</v>
      </c>
      <c r="NBT208" s="506" t="s">
        <v>34</v>
      </c>
      <c r="NBU208" s="506" t="s">
        <v>34</v>
      </c>
      <c r="NBV208" s="506" t="s">
        <v>34</v>
      </c>
      <c r="NBW208" s="506" t="s">
        <v>34</v>
      </c>
      <c r="NBX208" s="506" t="s">
        <v>34</v>
      </c>
      <c r="NBY208" s="506" t="s">
        <v>34</v>
      </c>
      <c r="NBZ208" s="506" t="s">
        <v>34</v>
      </c>
      <c r="NCA208" s="506" t="s">
        <v>34</v>
      </c>
      <c r="NCB208" s="506" t="s">
        <v>34</v>
      </c>
      <c r="NCC208" s="506" t="s">
        <v>34</v>
      </c>
      <c r="NCD208" s="506" t="s">
        <v>34</v>
      </c>
      <c r="NCE208" s="506" t="s">
        <v>34</v>
      </c>
      <c r="NCF208" s="506" t="s">
        <v>34</v>
      </c>
      <c r="NCG208" s="506" t="s">
        <v>34</v>
      </c>
      <c r="NCH208" s="506" t="s">
        <v>34</v>
      </c>
      <c r="NCI208" s="506" t="s">
        <v>34</v>
      </c>
      <c r="NCJ208" s="506" t="s">
        <v>34</v>
      </c>
      <c r="NCK208" s="506" t="s">
        <v>34</v>
      </c>
      <c r="NCL208" s="506" t="s">
        <v>34</v>
      </c>
      <c r="NCM208" s="506" t="s">
        <v>34</v>
      </c>
      <c r="NCN208" s="506" t="s">
        <v>34</v>
      </c>
      <c r="NCO208" s="506" t="s">
        <v>34</v>
      </c>
      <c r="NCP208" s="506" t="s">
        <v>34</v>
      </c>
      <c r="NCQ208" s="506" t="s">
        <v>34</v>
      </c>
      <c r="NCR208" s="506" t="s">
        <v>34</v>
      </c>
      <c r="NCS208" s="506" t="s">
        <v>34</v>
      </c>
      <c r="NCT208" s="506" t="s">
        <v>34</v>
      </c>
      <c r="NCU208" s="506" t="s">
        <v>34</v>
      </c>
      <c r="NCV208" s="506" t="s">
        <v>34</v>
      </c>
      <c r="NCW208" s="506" t="s">
        <v>34</v>
      </c>
      <c r="NCX208" s="506" t="s">
        <v>34</v>
      </c>
      <c r="NCY208" s="506" t="s">
        <v>34</v>
      </c>
      <c r="NCZ208" s="506" t="s">
        <v>34</v>
      </c>
      <c r="NDA208" s="506" t="s">
        <v>34</v>
      </c>
      <c r="NDB208" s="506" t="s">
        <v>34</v>
      </c>
      <c r="NDC208" s="506" t="s">
        <v>34</v>
      </c>
      <c r="NDD208" s="506" t="s">
        <v>34</v>
      </c>
      <c r="NDE208" s="506" t="s">
        <v>34</v>
      </c>
      <c r="NDF208" s="506" t="s">
        <v>34</v>
      </c>
      <c r="NDG208" s="506" t="s">
        <v>34</v>
      </c>
      <c r="NDH208" s="506" t="s">
        <v>34</v>
      </c>
      <c r="NDI208" s="506" t="s">
        <v>34</v>
      </c>
      <c r="NDJ208" s="506" t="s">
        <v>34</v>
      </c>
      <c r="NDK208" s="506" t="s">
        <v>34</v>
      </c>
      <c r="NDL208" s="506" t="s">
        <v>34</v>
      </c>
      <c r="NDM208" s="506" t="s">
        <v>34</v>
      </c>
      <c r="NDN208" s="506" t="s">
        <v>34</v>
      </c>
      <c r="NDO208" s="506" t="s">
        <v>34</v>
      </c>
      <c r="NDP208" s="506" t="s">
        <v>34</v>
      </c>
      <c r="NDQ208" s="506" t="s">
        <v>34</v>
      </c>
      <c r="NDR208" s="506" t="s">
        <v>34</v>
      </c>
      <c r="NDS208" s="506" t="s">
        <v>34</v>
      </c>
      <c r="NDT208" s="506" t="s">
        <v>34</v>
      </c>
      <c r="NDU208" s="506" t="s">
        <v>34</v>
      </c>
      <c r="NDV208" s="506" t="s">
        <v>34</v>
      </c>
      <c r="NDW208" s="506" t="s">
        <v>34</v>
      </c>
      <c r="NDX208" s="506" t="s">
        <v>34</v>
      </c>
      <c r="NDY208" s="506" t="s">
        <v>34</v>
      </c>
      <c r="NDZ208" s="506" t="s">
        <v>34</v>
      </c>
      <c r="NEA208" s="506" t="s">
        <v>34</v>
      </c>
      <c r="NEB208" s="506" t="s">
        <v>34</v>
      </c>
      <c r="NEC208" s="506" t="s">
        <v>34</v>
      </c>
      <c r="NED208" s="506" t="s">
        <v>34</v>
      </c>
      <c r="NEE208" s="506" t="s">
        <v>34</v>
      </c>
      <c r="NEF208" s="506" t="s">
        <v>34</v>
      </c>
      <c r="NEG208" s="506" t="s">
        <v>34</v>
      </c>
      <c r="NEH208" s="506" t="s">
        <v>34</v>
      </c>
      <c r="NEI208" s="506" t="s">
        <v>34</v>
      </c>
      <c r="NEJ208" s="506" t="s">
        <v>34</v>
      </c>
      <c r="NEK208" s="506" t="s">
        <v>34</v>
      </c>
      <c r="NEL208" s="506" t="s">
        <v>34</v>
      </c>
      <c r="NEM208" s="506" t="s">
        <v>34</v>
      </c>
      <c r="NEN208" s="506" t="s">
        <v>34</v>
      </c>
      <c r="NEO208" s="506" t="s">
        <v>34</v>
      </c>
      <c r="NEP208" s="506" t="s">
        <v>34</v>
      </c>
      <c r="NEQ208" s="506" t="s">
        <v>34</v>
      </c>
      <c r="NER208" s="506" t="s">
        <v>34</v>
      </c>
      <c r="NES208" s="506" t="s">
        <v>34</v>
      </c>
      <c r="NET208" s="506" t="s">
        <v>34</v>
      </c>
      <c r="NEU208" s="506" t="s">
        <v>34</v>
      </c>
      <c r="NEV208" s="506" t="s">
        <v>34</v>
      </c>
      <c r="NEW208" s="506" t="s">
        <v>34</v>
      </c>
      <c r="NEX208" s="506" t="s">
        <v>34</v>
      </c>
      <c r="NEY208" s="506" t="s">
        <v>34</v>
      </c>
      <c r="NEZ208" s="506" t="s">
        <v>34</v>
      </c>
      <c r="NFA208" s="506" t="s">
        <v>34</v>
      </c>
      <c r="NFB208" s="506" t="s">
        <v>34</v>
      </c>
      <c r="NFC208" s="506" t="s">
        <v>34</v>
      </c>
      <c r="NFD208" s="506" t="s">
        <v>34</v>
      </c>
      <c r="NFE208" s="506" t="s">
        <v>34</v>
      </c>
      <c r="NFF208" s="506" t="s">
        <v>34</v>
      </c>
      <c r="NFG208" s="506" t="s">
        <v>34</v>
      </c>
      <c r="NFH208" s="506" t="s">
        <v>34</v>
      </c>
      <c r="NFI208" s="506" t="s">
        <v>34</v>
      </c>
      <c r="NFJ208" s="506" t="s">
        <v>34</v>
      </c>
      <c r="NFK208" s="506" t="s">
        <v>34</v>
      </c>
      <c r="NFL208" s="506" t="s">
        <v>34</v>
      </c>
      <c r="NFM208" s="506" t="s">
        <v>34</v>
      </c>
      <c r="NFN208" s="506" t="s">
        <v>34</v>
      </c>
      <c r="NFO208" s="506" t="s">
        <v>34</v>
      </c>
      <c r="NFP208" s="506" t="s">
        <v>34</v>
      </c>
      <c r="NFQ208" s="506" t="s">
        <v>34</v>
      </c>
      <c r="NFR208" s="506" t="s">
        <v>34</v>
      </c>
      <c r="NFS208" s="506" t="s">
        <v>34</v>
      </c>
      <c r="NFT208" s="506" t="s">
        <v>34</v>
      </c>
      <c r="NFU208" s="506" t="s">
        <v>34</v>
      </c>
      <c r="NFV208" s="506" t="s">
        <v>34</v>
      </c>
      <c r="NFW208" s="506" t="s">
        <v>34</v>
      </c>
      <c r="NFX208" s="506" t="s">
        <v>34</v>
      </c>
      <c r="NFY208" s="506" t="s">
        <v>34</v>
      </c>
      <c r="NFZ208" s="506" t="s">
        <v>34</v>
      </c>
      <c r="NGA208" s="506" t="s">
        <v>34</v>
      </c>
      <c r="NGB208" s="506" t="s">
        <v>34</v>
      </c>
      <c r="NGC208" s="506" t="s">
        <v>34</v>
      </c>
      <c r="NGD208" s="506" t="s">
        <v>34</v>
      </c>
      <c r="NGE208" s="506" t="s">
        <v>34</v>
      </c>
      <c r="NGF208" s="506" t="s">
        <v>34</v>
      </c>
      <c r="NGG208" s="506" t="s">
        <v>34</v>
      </c>
      <c r="NGH208" s="506" t="s">
        <v>34</v>
      </c>
      <c r="NGI208" s="506" t="s">
        <v>34</v>
      </c>
      <c r="NGJ208" s="506" t="s">
        <v>34</v>
      </c>
      <c r="NGK208" s="506" t="s">
        <v>34</v>
      </c>
      <c r="NGL208" s="506" t="s">
        <v>34</v>
      </c>
      <c r="NGM208" s="506" t="s">
        <v>34</v>
      </c>
      <c r="NGN208" s="506" t="s">
        <v>34</v>
      </c>
      <c r="NGO208" s="506" t="s">
        <v>34</v>
      </c>
      <c r="NGP208" s="506" t="s">
        <v>34</v>
      </c>
      <c r="NGQ208" s="506" t="s">
        <v>34</v>
      </c>
      <c r="NGR208" s="506" t="s">
        <v>34</v>
      </c>
      <c r="NGS208" s="506" t="s">
        <v>34</v>
      </c>
      <c r="NGT208" s="506" t="s">
        <v>34</v>
      </c>
      <c r="NGU208" s="506" t="s">
        <v>34</v>
      </c>
      <c r="NGV208" s="506" t="s">
        <v>34</v>
      </c>
      <c r="NGW208" s="506" t="s">
        <v>34</v>
      </c>
      <c r="NGX208" s="506" t="s">
        <v>34</v>
      </c>
      <c r="NGY208" s="506" t="s">
        <v>34</v>
      </c>
      <c r="NGZ208" s="506" t="s">
        <v>34</v>
      </c>
      <c r="NHA208" s="506" t="s">
        <v>34</v>
      </c>
      <c r="NHB208" s="506" t="s">
        <v>34</v>
      </c>
      <c r="NHC208" s="506" t="s">
        <v>34</v>
      </c>
      <c r="NHD208" s="506" t="s">
        <v>34</v>
      </c>
      <c r="NHE208" s="506" t="s">
        <v>34</v>
      </c>
      <c r="NHF208" s="506" t="s">
        <v>34</v>
      </c>
      <c r="NHG208" s="506" t="s">
        <v>34</v>
      </c>
      <c r="NHH208" s="506" t="s">
        <v>34</v>
      </c>
      <c r="NHI208" s="506" t="s">
        <v>34</v>
      </c>
      <c r="NHJ208" s="506" t="s">
        <v>34</v>
      </c>
      <c r="NHK208" s="506" t="s">
        <v>34</v>
      </c>
      <c r="NHL208" s="506" t="s">
        <v>34</v>
      </c>
      <c r="NHM208" s="506" t="s">
        <v>34</v>
      </c>
      <c r="NHN208" s="506" t="s">
        <v>34</v>
      </c>
      <c r="NHO208" s="506" t="s">
        <v>34</v>
      </c>
      <c r="NHP208" s="506" t="s">
        <v>34</v>
      </c>
      <c r="NHQ208" s="506" t="s">
        <v>34</v>
      </c>
      <c r="NHR208" s="506" t="s">
        <v>34</v>
      </c>
      <c r="NHS208" s="506" t="s">
        <v>34</v>
      </c>
      <c r="NHT208" s="506" t="s">
        <v>34</v>
      </c>
      <c r="NHU208" s="506" t="s">
        <v>34</v>
      </c>
      <c r="NHV208" s="506" t="s">
        <v>34</v>
      </c>
      <c r="NHW208" s="506" t="s">
        <v>34</v>
      </c>
      <c r="NHX208" s="506" t="s">
        <v>34</v>
      </c>
      <c r="NHY208" s="506" t="s">
        <v>34</v>
      </c>
      <c r="NHZ208" s="506" t="s">
        <v>34</v>
      </c>
      <c r="NIA208" s="506" t="s">
        <v>34</v>
      </c>
      <c r="NIB208" s="506" t="s">
        <v>34</v>
      </c>
      <c r="NIC208" s="506" t="s">
        <v>34</v>
      </c>
      <c r="NID208" s="506" t="s">
        <v>34</v>
      </c>
      <c r="NIE208" s="506" t="s">
        <v>34</v>
      </c>
      <c r="NIF208" s="506" t="s">
        <v>34</v>
      </c>
      <c r="NIG208" s="506" t="s">
        <v>34</v>
      </c>
      <c r="NIH208" s="506" t="s">
        <v>34</v>
      </c>
      <c r="NII208" s="506" t="s">
        <v>34</v>
      </c>
      <c r="NIJ208" s="506" t="s">
        <v>34</v>
      </c>
      <c r="NIK208" s="506" t="s">
        <v>34</v>
      </c>
      <c r="NIL208" s="506" t="s">
        <v>34</v>
      </c>
      <c r="NIM208" s="506" t="s">
        <v>34</v>
      </c>
      <c r="NIN208" s="506" t="s">
        <v>34</v>
      </c>
      <c r="NIO208" s="506" t="s">
        <v>34</v>
      </c>
      <c r="NIP208" s="506" t="s">
        <v>34</v>
      </c>
      <c r="NIQ208" s="506" t="s">
        <v>34</v>
      </c>
      <c r="NIR208" s="506" t="s">
        <v>34</v>
      </c>
      <c r="NIS208" s="506" t="s">
        <v>34</v>
      </c>
      <c r="NIT208" s="506" t="s">
        <v>34</v>
      </c>
      <c r="NIU208" s="506" t="s">
        <v>34</v>
      </c>
      <c r="NIV208" s="506" t="s">
        <v>34</v>
      </c>
      <c r="NIW208" s="506" t="s">
        <v>34</v>
      </c>
      <c r="NIX208" s="506" t="s">
        <v>34</v>
      </c>
      <c r="NIY208" s="506" t="s">
        <v>34</v>
      </c>
      <c r="NIZ208" s="506" t="s">
        <v>34</v>
      </c>
      <c r="NJA208" s="506" t="s">
        <v>34</v>
      </c>
      <c r="NJB208" s="506" t="s">
        <v>34</v>
      </c>
      <c r="NJC208" s="506" t="s">
        <v>34</v>
      </c>
      <c r="NJD208" s="506" t="s">
        <v>34</v>
      </c>
      <c r="NJE208" s="506" t="s">
        <v>34</v>
      </c>
      <c r="NJF208" s="506" t="s">
        <v>34</v>
      </c>
      <c r="NJG208" s="506" t="s">
        <v>34</v>
      </c>
      <c r="NJH208" s="506" t="s">
        <v>34</v>
      </c>
      <c r="NJI208" s="506" t="s">
        <v>34</v>
      </c>
      <c r="NJJ208" s="506" t="s">
        <v>34</v>
      </c>
      <c r="NJK208" s="506" t="s">
        <v>34</v>
      </c>
      <c r="NJL208" s="506" t="s">
        <v>34</v>
      </c>
      <c r="NJM208" s="506" t="s">
        <v>34</v>
      </c>
      <c r="NJN208" s="506" t="s">
        <v>34</v>
      </c>
      <c r="NJO208" s="506" t="s">
        <v>34</v>
      </c>
      <c r="NJP208" s="506" t="s">
        <v>34</v>
      </c>
      <c r="NJQ208" s="506" t="s">
        <v>34</v>
      </c>
      <c r="NJR208" s="506" t="s">
        <v>34</v>
      </c>
      <c r="NJS208" s="506" t="s">
        <v>34</v>
      </c>
      <c r="NJT208" s="506" t="s">
        <v>34</v>
      </c>
      <c r="NJU208" s="506" t="s">
        <v>34</v>
      </c>
      <c r="NJV208" s="506" t="s">
        <v>34</v>
      </c>
      <c r="NJW208" s="506" t="s">
        <v>34</v>
      </c>
      <c r="NJX208" s="506" t="s">
        <v>34</v>
      </c>
      <c r="NJY208" s="506" t="s">
        <v>34</v>
      </c>
      <c r="NJZ208" s="506" t="s">
        <v>34</v>
      </c>
      <c r="NKA208" s="506" t="s">
        <v>34</v>
      </c>
      <c r="NKB208" s="506" t="s">
        <v>34</v>
      </c>
      <c r="NKC208" s="506" t="s">
        <v>34</v>
      </c>
      <c r="NKD208" s="506" t="s">
        <v>34</v>
      </c>
      <c r="NKE208" s="506" t="s">
        <v>34</v>
      </c>
      <c r="NKF208" s="506" t="s">
        <v>34</v>
      </c>
      <c r="NKG208" s="506" t="s">
        <v>34</v>
      </c>
      <c r="NKH208" s="506" t="s">
        <v>34</v>
      </c>
      <c r="NKI208" s="506" t="s">
        <v>34</v>
      </c>
      <c r="NKJ208" s="506" t="s">
        <v>34</v>
      </c>
      <c r="NKK208" s="506" t="s">
        <v>34</v>
      </c>
      <c r="NKL208" s="506" t="s">
        <v>34</v>
      </c>
      <c r="NKM208" s="506" t="s">
        <v>34</v>
      </c>
      <c r="NKN208" s="506" t="s">
        <v>34</v>
      </c>
      <c r="NKO208" s="506" t="s">
        <v>34</v>
      </c>
      <c r="NKP208" s="506" t="s">
        <v>34</v>
      </c>
      <c r="NKQ208" s="506" t="s">
        <v>34</v>
      </c>
      <c r="NKR208" s="506" t="s">
        <v>34</v>
      </c>
      <c r="NKS208" s="506" t="s">
        <v>34</v>
      </c>
      <c r="NKT208" s="506" t="s">
        <v>34</v>
      </c>
      <c r="NKU208" s="506" t="s">
        <v>34</v>
      </c>
      <c r="NKV208" s="506" t="s">
        <v>34</v>
      </c>
      <c r="NKW208" s="506" t="s">
        <v>34</v>
      </c>
      <c r="NKX208" s="506" t="s">
        <v>34</v>
      </c>
      <c r="NKY208" s="506" t="s">
        <v>34</v>
      </c>
      <c r="NKZ208" s="506" t="s">
        <v>34</v>
      </c>
      <c r="NLA208" s="506" t="s">
        <v>34</v>
      </c>
      <c r="NLB208" s="506" t="s">
        <v>34</v>
      </c>
      <c r="NLC208" s="506" t="s">
        <v>34</v>
      </c>
      <c r="NLD208" s="506" t="s">
        <v>34</v>
      </c>
      <c r="NLE208" s="506" t="s">
        <v>34</v>
      </c>
      <c r="NLF208" s="506" t="s">
        <v>34</v>
      </c>
      <c r="NLG208" s="506" t="s">
        <v>34</v>
      </c>
      <c r="NLH208" s="506" t="s">
        <v>34</v>
      </c>
      <c r="NLI208" s="506" t="s">
        <v>34</v>
      </c>
      <c r="NLJ208" s="506" t="s">
        <v>34</v>
      </c>
      <c r="NLK208" s="506" t="s">
        <v>34</v>
      </c>
      <c r="NLL208" s="506" t="s">
        <v>34</v>
      </c>
      <c r="NLM208" s="506" t="s">
        <v>34</v>
      </c>
      <c r="NLN208" s="506" t="s">
        <v>34</v>
      </c>
      <c r="NLO208" s="506" t="s">
        <v>34</v>
      </c>
      <c r="NLP208" s="506" t="s">
        <v>34</v>
      </c>
      <c r="NLQ208" s="506" t="s">
        <v>34</v>
      </c>
      <c r="NLR208" s="506" t="s">
        <v>34</v>
      </c>
      <c r="NLS208" s="506" t="s">
        <v>34</v>
      </c>
      <c r="NLT208" s="506" t="s">
        <v>34</v>
      </c>
      <c r="NLU208" s="506" t="s">
        <v>34</v>
      </c>
      <c r="NLV208" s="506" t="s">
        <v>34</v>
      </c>
      <c r="NLW208" s="506" t="s">
        <v>34</v>
      </c>
      <c r="NLX208" s="506" t="s">
        <v>34</v>
      </c>
      <c r="NLY208" s="506" t="s">
        <v>34</v>
      </c>
      <c r="NLZ208" s="506" t="s">
        <v>34</v>
      </c>
      <c r="NMA208" s="506" t="s">
        <v>34</v>
      </c>
      <c r="NMB208" s="506" t="s">
        <v>34</v>
      </c>
      <c r="NMC208" s="506" t="s">
        <v>34</v>
      </c>
      <c r="NMD208" s="506" t="s">
        <v>34</v>
      </c>
      <c r="NME208" s="506" t="s">
        <v>34</v>
      </c>
      <c r="NMF208" s="506" t="s">
        <v>34</v>
      </c>
      <c r="NMG208" s="506" t="s">
        <v>34</v>
      </c>
      <c r="NMH208" s="506" t="s">
        <v>34</v>
      </c>
      <c r="NMI208" s="506" t="s">
        <v>34</v>
      </c>
      <c r="NMJ208" s="506" t="s">
        <v>34</v>
      </c>
      <c r="NMK208" s="506" t="s">
        <v>34</v>
      </c>
      <c r="NML208" s="506" t="s">
        <v>34</v>
      </c>
      <c r="NMM208" s="506" t="s">
        <v>34</v>
      </c>
      <c r="NMN208" s="506" t="s">
        <v>34</v>
      </c>
      <c r="NMO208" s="506" t="s">
        <v>34</v>
      </c>
      <c r="NMP208" s="506" t="s">
        <v>34</v>
      </c>
      <c r="NMQ208" s="506" t="s">
        <v>34</v>
      </c>
      <c r="NMR208" s="506" t="s">
        <v>34</v>
      </c>
      <c r="NMS208" s="506" t="s">
        <v>34</v>
      </c>
      <c r="NMT208" s="506" t="s">
        <v>34</v>
      </c>
      <c r="NMU208" s="506" t="s">
        <v>34</v>
      </c>
      <c r="NMV208" s="506" t="s">
        <v>34</v>
      </c>
      <c r="NMW208" s="506" t="s">
        <v>34</v>
      </c>
      <c r="NMX208" s="506" t="s">
        <v>34</v>
      </c>
      <c r="NMY208" s="506" t="s">
        <v>34</v>
      </c>
      <c r="NMZ208" s="506" t="s">
        <v>34</v>
      </c>
      <c r="NNA208" s="506" t="s">
        <v>34</v>
      </c>
      <c r="NNB208" s="506" t="s">
        <v>34</v>
      </c>
      <c r="NNC208" s="506" t="s">
        <v>34</v>
      </c>
      <c r="NND208" s="506" t="s">
        <v>34</v>
      </c>
      <c r="NNE208" s="506" t="s">
        <v>34</v>
      </c>
      <c r="NNF208" s="506" t="s">
        <v>34</v>
      </c>
      <c r="NNG208" s="506" t="s">
        <v>34</v>
      </c>
      <c r="NNH208" s="506" t="s">
        <v>34</v>
      </c>
      <c r="NNI208" s="506" t="s">
        <v>34</v>
      </c>
      <c r="NNJ208" s="506" t="s">
        <v>34</v>
      </c>
      <c r="NNK208" s="506" t="s">
        <v>34</v>
      </c>
      <c r="NNL208" s="506" t="s">
        <v>34</v>
      </c>
      <c r="NNM208" s="506" t="s">
        <v>34</v>
      </c>
      <c r="NNN208" s="506" t="s">
        <v>34</v>
      </c>
      <c r="NNO208" s="506" t="s">
        <v>34</v>
      </c>
      <c r="NNP208" s="506" t="s">
        <v>34</v>
      </c>
      <c r="NNQ208" s="506" t="s">
        <v>34</v>
      </c>
      <c r="NNR208" s="506" t="s">
        <v>34</v>
      </c>
      <c r="NNS208" s="506" t="s">
        <v>34</v>
      </c>
      <c r="NNT208" s="506" t="s">
        <v>34</v>
      </c>
      <c r="NNU208" s="506" t="s">
        <v>34</v>
      </c>
      <c r="NNV208" s="506" t="s">
        <v>34</v>
      </c>
      <c r="NNW208" s="506" t="s">
        <v>34</v>
      </c>
      <c r="NNX208" s="506" t="s">
        <v>34</v>
      </c>
      <c r="NNY208" s="506" t="s">
        <v>34</v>
      </c>
      <c r="NNZ208" s="506" t="s">
        <v>34</v>
      </c>
      <c r="NOA208" s="506" t="s">
        <v>34</v>
      </c>
      <c r="NOB208" s="506" t="s">
        <v>34</v>
      </c>
      <c r="NOC208" s="506" t="s">
        <v>34</v>
      </c>
      <c r="NOD208" s="506" t="s">
        <v>34</v>
      </c>
      <c r="NOE208" s="506" t="s">
        <v>34</v>
      </c>
      <c r="NOF208" s="506" t="s">
        <v>34</v>
      </c>
      <c r="NOG208" s="506" t="s">
        <v>34</v>
      </c>
      <c r="NOH208" s="506" t="s">
        <v>34</v>
      </c>
      <c r="NOI208" s="506" t="s">
        <v>34</v>
      </c>
      <c r="NOJ208" s="506" t="s">
        <v>34</v>
      </c>
      <c r="NOK208" s="506" t="s">
        <v>34</v>
      </c>
      <c r="NOL208" s="506" t="s">
        <v>34</v>
      </c>
      <c r="NOM208" s="506" t="s">
        <v>34</v>
      </c>
      <c r="NON208" s="506" t="s">
        <v>34</v>
      </c>
      <c r="NOO208" s="506" t="s">
        <v>34</v>
      </c>
      <c r="NOP208" s="506" t="s">
        <v>34</v>
      </c>
      <c r="NOQ208" s="506" t="s">
        <v>34</v>
      </c>
      <c r="NOR208" s="506" t="s">
        <v>34</v>
      </c>
      <c r="NOS208" s="506" t="s">
        <v>34</v>
      </c>
      <c r="NOT208" s="506" t="s">
        <v>34</v>
      </c>
      <c r="NOU208" s="506" t="s">
        <v>34</v>
      </c>
      <c r="NOV208" s="506" t="s">
        <v>34</v>
      </c>
      <c r="NOW208" s="506" t="s">
        <v>34</v>
      </c>
      <c r="NOX208" s="506" t="s">
        <v>34</v>
      </c>
      <c r="NOY208" s="506" t="s">
        <v>34</v>
      </c>
      <c r="NOZ208" s="506" t="s">
        <v>34</v>
      </c>
      <c r="NPA208" s="506" t="s">
        <v>34</v>
      </c>
      <c r="NPB208" s="506" t="s">
        <v>34</v>
      </c>
      <c r="NPC208" s="506" t="s">
        <v>34</v>
      </c>
      <c r="NPD208" s="506" t="s">
        <v>34</v>
      </c>
      <c r="NPE208" s="506" t="s">
        <v>34</v>
      </c>
      <c r="NPF208" s="506" t="s">
        <v>34</v>
      </c>
      <c r="NPG208" s="506" t="s">
        <v>34</v>
      </c>
      <c r="NPH208" s="506" t="s">
        <v>34</v>
      </c>
      <c r="NPI208" s="506" t="s">
        <v>34</v>
      </c>
      <c r="NPJ208" s="506" t="s">
        <v>34</v>
      </c>
      <c r="NPK208" s="506" t="s">
        <v>34</v>
      </c>
      <c r="NPL208" s="506" t="s">
        <v>34</v>
      </c>
      <c r="NPM208" s="506" t="s">
        <v>34</v>
      </c>
      <c r="NPN208" s="506" t="s">
        <v>34</v>
      </c>
      <c r="NPO208" s="506" t="s">
        <v>34</v>
      </c>
      <c r="NPP208" s="506" t="s">
        <v>34</v>
      </c>
      <c r="NPQ208" s="506" t="s">
        <v>34</v>
      </c>
      <c r="NPR208" s="506" t="s">
        <v>34</v>
      </c>
      <c r="NPS208" s="506" t="s">
        <v>34</v>
      </c>
      <c r="NPT208" s="506" t="s">
        <v>34</v>
      </c>
      <c r="NPU208" s="506" t="s">
        <v>34</v>
      </c>
      <c r="NPV208" s="506" t="s">
        <v>34</v>
      </c>
      <c r="NPW208" s="506" t="s">
        <v>34</v>
      </c>
      <c r="NPX208" s="506" t="s">
        <v>34</v>
      </c>
      <c r="NPY208" s="506" t="s">
        <v>34</v>
      </c>
      <c r="NPZ208" s="506" t="s">
        <v>34</v>
      </c>
      <c r="NQA208" s="506" t="s">
        <v>34</v>
      </c>
      <c r="NQB208" s="506" t="s">
        <v>34</v>
      </c>
      <c r="NQC208" s="506" t="s">
        <v>34</v>
      </c>
      <c r="NQD208" s="506" t="s">
        <v>34</v>
      </c>
      <c r="NQE208" s="506" t="s">
        <v>34</v>
      </c>
      <c r="NQF208" s="506" t="s">
        <v>34</v>
      </c>
      <c r="NQG208" s="506" t="s">
        <v>34</v>
      </c>
      <c r="NQH208" s="506" t="s">
        <v>34</v>
      </c>
      <c r="NQI208" s="506" t="s">
        <v>34</v>
      </c>
      <c r="NQJ208" s="506" t="s">
        <v>34</v>
      </c>
      <c r="NQK208" s="506" t="s">
        <v>34</v>
      </c>
      <c r="NQL208" s="506" t="s">
        <v>34</v>
      </c>
      <c r="NQM208" s="506" t="s">
        <v>34</v>
      </c>
      <c r="NQN208" s="506" t="s">
        <v>34</v>
      </c>
      <c r="NQO208" s="506" t="s">
        <v>34</v>
      </c>
      <c r="NQP208" s="506" t="s">
        <v>34</v>
      </c>
      <c r="NQQ208" s="506" t="s">
        <v>34</v>
      </c>
      <c r="NQR208" s="506" t="s">
        <v>34</v>
      </c>
      <c r="NQS208" s="506" t="s">
        <v>34</v>
      </c>
      <c r="NQT208" s="506" t="s">
        <v>34</v>
      </c>
      <c r="NQU208" s="506" t="s">
        <v>34</v>
      </c>
      <c r="NQV208" s="506" t="s">
        <v>34</v>
      </c>
      <c r="NQW208" s="506" t="s">
        <v>34</v>
      </c>
      <c r="NQX208" s="506" t="s">
        <v>34</v>
      </c>
      <c r="NQY208" s="506" t="s">
        <v>34</v>
      </c>
      <c r="NQZ208" s="506" t="s">
        <v>34</v>
      </c>
      <c r="NRA208" s="506" t="s">
        <v>34</v>
      </c>
      <c r="NRB208" s="506" t="s">
        <v>34</v>
      </c>
      <c r="NRC208" s="506" t="s">
        <v>34</v>
      </c>
      <c r="NRD208" s="506" t="s">
        <v>34</v>
      </c>
      <c r="NRE208" s="506" t="s">
        <v>34</v>
      </c>
      <c r="NRF208" s="506" t="s">
        <v>34</v>
      </c>
      <c r="NRG208" s="506" t="s">
        <v>34</v>
      </c>
      <c r="NRH208" s="506" t="s">
        <v>34</v>
      </c>
      <c r="NRI208" s="506" t="s">
        <v>34</v>
      </c>
      <c r="NRJ208" s="506" t="s">
        <v>34</v>
      </c>
      <c r="NRK208" s="506" t="s">
        <v>34</v>
      </c>
      <c r="NRL208" s="506" t="s">
        <v>34</v>
      </c>
      <c r="NRM208" s="506" t="s">
        <v>34</v>
      </c>
      <c r="NRN208" s="506" t="s">
        <v>34</v>
      </c>
      <c r="NRO208" s="506" t="s">
        <v>34</v>
      </c>
      <c r="NRP208" s="506" t="s">
        <v>34</v>
      </c>
      <c r="NRQ208" s="506" t="s">
        <v>34</v>
      </c>
      <c r="NRR208" s="506" t="s">
        <v>34</v>
      </c>
      <c r="NRS208" s="506" t="s">
        <v>34</v>
      </c>
      <c r="NRT208" s="506" t="s">
        <v>34</v>
      </c>
      <c r="NRU208" s="506" t="s">
        <v>34</v>
      </c>
      <c r="NRV208" s="506" t="s">
        <v>34</v>
      </c>
      <c r="NRW208" s="506" t="s">
        <v>34</v>
      </c>
      <c r="NRX208" s="506" t="s">
        <v>34</v>
      </c>
      <c r="NRY208" s="506" t="s">
        <v>34</v>
      </c>
      <c r="NRZ208" s="506" t="s">
        <v>34</v>
      </c>
      <c r="NSA208" s="506" t="s">
        <v>34</v>
      </c>
      <c r="NSB208" s="506" t="s">
        <v>34</v>
      </c>
      <c r="NSC208" s="506" t="s">
        <v>34</v>
      </c>
      <c r="NSD208" s="506" t="s">
        <v>34</v>
      </c>
      <c r="NSE208" s="506" t="s">
        <v>34</v>
      </c>
      <c r="NSF208" s="506" t="s">
        <v>34</v>
      </c>
      <c r="NSG208" s="506" t="s">
        <v>34</v>
      </c>
      <c r="NSH208" s="506" t="s">
        <v>34</v>
      </c>
      <c r="NSI208" s="506" t="s">
        <v>34</v>
      </c>
      <c r="NSJ208" s="506" t="s">
        <v>34</v>
      </c>
      <c r="NSK208" s="506" t="s">
        <v>34</v>
      </c>
      <c r="NSL208" s="506" t="s">
        <v>34</v>
      </c>
      <c r="NSM208" s="506" t="s">
        <v>34</v>
      </c>
      <c r="NSN208" s="506" t="s">
        <v>34</v>
      </c>
      <c r="NSO208" s="506" t="s">
        <v>34</v>
      </c>
      <c r="NSP208" s="506" t="s">
        <v>34</v>
      </c>
      <c r="NSQ208" s="506" t="s">
        <v>34</v>
      </c>
      <c r="NSR208" s="506" t="s">
        <v>34</v>
      </c>
      <c r="NSS208" s="506" t="s">
        <v>34</v>
      </c>
      <c r="NST208" s="506" t="s">
        <v>34</v>
      </c>
      <c r="NSU208" s="506" t="s">
        <v>34</v>
      </c>
      <c r="NSV208" s="506" t="s">
        <v>34</v>
      </c>
      <c r="NSW208" s="506" t="s">
        <v>34</v>
      </c>
      <c r="NSX208" s="506" t="s">
        <v>34</v>
      </c>
      <c r="NSY208" s="506" t="s">
        <v>34</v>
      </c>
      <c r="NSZ208" s="506" t="s">
        <v>34</v>
      </c>
      <c r="NTA208" s="506" t="s">
        <v>34</v>
      </c>
      <c r="NTB208" s="506" t="s">
        <v>34</v>
      </c>
      <c r="NTC208" s="506" t="s">
        <v>34</v>
      </c>
      <c r="NTD208" s="506" t="s">
        <v>34</v>
      </c>
      <c r="NTE208" s="506" t="s">
        <v>34</v>
      </c>
      <c r="NTF208" s="506" t="s">
        <v>34</v>
      </c>
      <c r="NTG208" s="506" t="s">
        <v>34</v>
      </c>
      <c r="NTH208" s="506" t="s">
        <v>34</v>
      </c>
      <c r="NTI208" s="506" t="s">
        <v>34</v>
      </c>
      <c r="NTJ208" s="506" t="s">
        <v>34</v>
      </c>
      <c r="NTK208" s="506" t="s">
        <v>34</v>
      </c>
      <c r="NTL208" s="506" t="s">
        <v>34</v>
      </c>
      <c r="NTM208" s="506" t="s">
        <v>34</v>
      </c>
      <c r="NTN208" s="506" t="s">
        <v>34</v>
      </c>
      <c r="NTO208" s="506" t="s">
        <v>34</v>
      </c>
      <c r="NTP208" s="506" t="s">
        <v>34</v>
      </c>
      <c r="NTQ208" s="506" t="s">
        <v>34</v>
      </c>
      <c r="NTR208" s="506" t="s">
        <v>34</v>
      </c>
      <c r="NTS208" s="506" t="s">
        <v>34</v>
      </c>
      <c r="NTT208" s="506" t="s">
        <v>34</v>
      </c>
      <c r="NTU208" s="506" t="s">
        <v>34</v>
      </c>
      <c r="NTV208" s="506" t="s">
        <v>34</v>
      </c>
      <c r="NTW208" s="506" t="s">
        <v>34</v>
      </c>
      <c r="NTX208" s="506" t="s">
        <v>34</v>
      </c>
      <c r="NTY208" s="506" t="s">
        <v>34</v>
      </c>
      <c r="NTZ208" s="506" t="s">
        <v>34</v>
      </c>
      <c r="NUA208" s="506" t="s">
        <v>34</v>
      </c>
      <c r="NUB208" s="506" t="s">
        <v>34</v>
      </c>
      <c r="NUC208" s="506" t="s">
        <v>34</v>
      </c>
      <c r="NUD208" s="506" t="s">
        <v>34</v>
      </c>
      <c r="NUE208" s="506" t="s">
        <v>34</v>
      </c>
      <c r="NUF208" s="506" t="s">
        <v>34</v>
      </c>
      <c r="NUG208" s="506" t="s">
        <v>34</v>
      </c>
      <c r="NUH208" s="506" t="s">
        <v>34</v>
      </c>
      <c r="NUI208" s="506" t="s">
        <v>34</v>
      </c>
      <c r="NUJ208" s="506" t="s">
        <v>34</v>
      </c>
      <c r="NUK208" s="506" t="s">
        <v>34</v>
      </c>
      <c r="NUL208" s="506" t="s">
        <v>34</v>
      </c>
      <c r="NUM208" s="506" t="s">
        <v>34</v>
      </c>
      <c r="NUN208" s="506" t="s">
        <v>34</v>
      </c>
      <c r="NUO208" s="506" t="s">
        <v>34</v>
      </c>
      <c r="NUP208" s="506" t="s">
        <v>34</v>
      </c>
      <c r="NUQ208" s="506" t="s">
        <v>34</v>
      </c>
      <c r="NUR208" s="506" t="s">
        <v>34</v>
      </c>
      <c r="NUS208" s="506" t="s">
        <v>34</v>
      </c>
      <c r="NUT208" s="506" t="s">
        <v>34</v>
      </c>
      <c r="NUU208" s="506" t="s">
        <v>34</v>
      </c>
      <c r="NUV208" s="506" t="s">
        <v>34</v>
      </c>
      <c r="NUW208" s="506" t="s">
        <v>34</v>
      </c>
      <c r="NUX208" s="506" t="s">
        <v>34</v>
      </c>
      <c r="NUY208" s="506" t="s">
        <v>34</v>
      </c>
      <c r="NUZ208" s="506" t="s">
        <v>34</v>
      </c>
      <c r="NVA208" s="506" t="s">
        <v>34</v>
      </c>
      <c r="NVB208" s="506" t="s">
        <v>34</v>
      </c>
      <c r="NVC208" s="506" t="s">
        <v>34</v>
      </c>
      <c r="NVD208" s="506" t="s">
        <v>34</v>
      </c>
      <c r="NVE208" s="506" t="s">
        <v>34</v>
      </c>
      <c r="NVF208" s="506" t="s">
        <v>34</v>
      </c>
      <c r="NVG208" s="506" t="s">
        <v>34</v>
      </c>
      <c r="NVH208" s="506" t="s">
        <v>34</v>
      </c>
      <c r="NVI208" s="506" t="s">
        <v>34</v>
      </c>
      <c r="NVJ208" s="506" t="s">
        <v>34</v>
      </c>
      <c r="NVK208" s="506" t="s">
        <v>34</v>
      </c>
      <c r="NVL208" s="506" t="s">
        <v>34</v>
      </c>
      <c r="NVM208" s="506" t="s">
        <v>34</v>
      </c>
      <c r="NVN208" s="506" t="s">
        <v>34</v>
      </c>
      <c r="NVO208" s="506" t="s">
        <v>34</v>
      </c>
      <c r="NVP208" s="506" t="s">
        <v>34</v>
      </c>
      <c r="NVQ208" s="506" t="s">
        <v>34</v>
      </c>
      <c r="NVR208" s="506" t="s">
        <v>34</v>
      </c>
      <c r="NVS208" s="506" t="s">
        <v>34</v>
      </c>
      <c r="NVT208" s="506" t="s">
        <v>34</v>
      </c>
      <c r="NVU208" s="506" t="s">
        <v>34</v>
      </c>
      <c r="NVV208" s="506" t="s">
        <v>34</v>
      </c>
      <c r="NVW208" s="506" t="s">
        <v>34</v>
      </c>
      <c r="NVX208" s="506" t="s">
        <v>34</v>
      </c>
      <c r="NVY208" s="506" t="s">
        <v>34</v>
      </c>
      <c r="NVZ208" s="506" t="s">
        <v>34</v>
      </c>
      <c r="NWA208" s="506" t="s">
        <v>34</v>
      </c>
      <c r="NWB208" s="506" t="s">
        <v>34</v>
      </c>
      <c r="NWC208" s="506" t="s">
        <v>34</v>
      </c>
      <c r="NWD208" s="506" t="s">
        <v>34</v>
      </c>
      <c r="NWE208" s="506" t="s">
        <v>34</v>
      </c>
      <c r="NWF208" s="506" t="s">
        <v>34</v>
      </c>
      <c r="NWG208" s="506" t="s">
        <v>34</v>
      </c>
      <c r="NWH208" s="506" t="s">
        <v>34</v>
      </c>
      <c r="NWI208" s="506" t="s">
        <v>34</v>
      </c>
      <c r="NWJ208" s="506" t="s">
        <v>34</v>
      </c>
      <c r="NWK208" s="506" t="s">
        <v>34</v>
      </c>
      <c r="NWL208" s="506" t="s">
        <v>34</v>
      </c>
      <c r="NWM208" s="506" t="s">
        <v>34</v>
      </c>
      <c r="NWN208" s="506" t="s">
        <v>34</v>
      </c>
      <c r="NWO208" s="506" t="s">
        <v>34</v>
      </c>
      <c r="NWP208" s="506" t="s">
        <v>34</v>
      </c>
      <c r="NWQ208" s="506" t="s">
        <v>34</v>
      </c>
      <c r="NWR208" s="506" t="s">
        <v>34</v>
      </c>
      <c r="NWS208" s="506" t="s">
        <v>34</v>
      </c>
      <c r="NWT208" s="506" t="s">
        <v>34</v>
      </c>
      <c r="NWU208" s="506" t="s">
        <v>34</v>
      </c>
      <c r="NWV208" s="506" t="s">
        <v>34</v>
      </c>
      <c r="NWW208" s="506" t="s">
        <v>34</v>
      </c>
      <c r="NWX208" s="506" t="s">
        <v>34</v>
      </c>
      <c r="NWY208" s="506" t="s">
        <v>34</v>
      </c>
      <c r="NWZ208" s="506" t="s">
        <v>34</v>
      </c>
      <c r="NXA208" s="506" t="s">
        <v>34</v>
      </c>
      <c r="NXB208" s="506" t="s">
        <v>34</v>
      </c>
      <c r="NXC208" s="506" t="s">
        <v>34</v>
      </c>
      <c r="NXD208" s="506" t="s">
        <v>34</v>
      </c>
      <c r="NXE208" s="506" t="s">
        <v>34</v>
      </c>
      <c r="NXF208" s="506" t="s">
        <v>34</v>
      </c>
      <c r="NXG208" s="506" t="s">
        <v>34</v>
      </c>
      <c r="NXH208" s="506" t="s">
        <v>34</v>
      </c>
      <c r="NXI208" s="506" t="s">
        <v>34</v>
      </c>
      <c r="NXJ208" s="506" t="s">
        <v>34</v>
      </c>
      <c r="NXK208" s="506" t="s">
        <v>34</v>
      </c>
      <c r="NXL208" s="506" t="s">
        <v>34</v>
      </c>
      <c r="NXM208" s="506" t="s">
        <v>34</v>
      </c>
      <c r="NXN208" s="506" t="s">
        <v>34</v>
      </c>
      <c r="NXO208" s="506" t="s">
        <v>34</v>
      </c>
      <c r="NXP208" s="506" t="s">
        <v>34</v>
      </c>
      <c r="NXQ208" s="506" t="s">
        <v>34</v>
      </c>
      <c r="NXR208" s="506" t="s">
        <v>34</v>
      </c>
      <c r="NXS208" s="506" t="s">
        <v>34</v>
      </c>
      <c r="NXT208" s="506" t="s">
        <v>34</v>
      </c>
      <c r="NXU208" s="506" t="s">
        <v>34</v>
      </c>
      <c r="NXV208" s="506" t="s">
        <v>34</v>
      </c>
      <c r="NXW208" s="506" t="s">
        <v>34</v>
      </c>
      <c r="NXX208" s="506" t="s">
        <v>34</v>
      </c>
      <c r="NXY208" s="506" t="s">
        <v>34</v>
      </c>
      <c r="NXZ208" s="506" t="s">
        <v>34</v>
      </c>
      <c r="NYA208" s="506" t="s">
        <v>34</v>
      </c>
      <c r="NYB208" s="506" t="s">
        <v>34</v>
      </c>
      <c r="NYC208" s="506" t="s">
        <v>34</v>
      </c>
      <c r="NYD208" s="506" t="s">
        <v>34</v>
      </c>
      <c r="NYE208" s="506" t="s">
        <v>34</v>
      </c>
      <c r="NYF208" s="506" t="s">
        <v>34</v>
      </c>
      <c r="NYG208" s="506" t="s">
        <v>34</v>
      </c>
      <c r="NYH208" s="506" t="s">
        <v>34</v>
      </c>
      <c r="NYI208" s="506" t="s">
        <v>34</v>
      </c>
      <c r="NYJ208" s="506" t="s">
        <v>34</v>
      </c>
      <c r="NYK208" s="506" t="s">
        <v>34</v>
      </c>
      <c r="NYL208" s="506" t="s">
        <v>34</v>
      </c>
      <c r="NYM208" s="506" t="s">
        <v>34</v>
      </c>
      <c r="NYN208" s="506" t="s">
        <v>34</v>
      </c>
      <c r="NYO208" s="506" t="s">
        <v>34</v>
      </c>
      <c r="NYP208" s="506" t="s">
        <v>34</v>
      </c>
      <c r="NYQ208" s="506" t="s">
        <v>34</v>
      </c>
      <c r="NYR208" s="506" t="s">
        <v>34</v>
      </c>
      <c r="NYS208" s="506" t="s">
        <v>34</v>
      </c>
      <c r="NYT208" s="506" t="s">
        <v>34</v>
      </c>
      <c r="NYU208" s="506" t="s">
        <v>34</v>
      </c>
      <c r="NYV208" s="506" t="s">
        <v>34</v>
      </c>
      <c r="NYW208" s="506" t="s">
        <v>34</v>
      </c>
      <c r="NYX208" s="506" t="s">
        <v>34</v>
      </c>
      <c r="NYY208" s="506" t="s">
        <v>34</v>
      </c>
      <c r="NYZ208" s="506" t="s">
        <v>34</v>
      </c>
      <c r="NZA208" s="506" t="s">
        <v>34</v>
      </c>
      <c r="NZB208" s="506" t="s">
        <v>34</v>
      </c>
      <c r="NZC208" s="506" t="s">
        <v>34</v>
      </c>
      <c r="NZD208" s="506" t="s">
        <v>34</v>
      </c>
      <c r="NZE208" s="506" t="s">
        <v>34</v>
      </c>
      <c r="NZF208" s="506" t="s">
        <v>34</v>
      </c>
      <c r="NZG208" s="506" t="s">
        <v>34</v>
      </c>
      <c r="NZH208" s="506" t="s">
        <v>34</v>
      </c>
      <c r="NZI208" s="506" t="s">
        <v>34</v>
      </c>
      <c r="NZJ208" s="506" t="s">
        <v>34</v>
      </c>
      <c r="NZK208" s="506" t="s">
        <v>34</v>
      </c>
      <c r="NZL208" s="506" t="s">
        <v>34</v>
      </c>
      <c r="NZM208" s="506" t="s">
        <v>34</v>
      </c>
      <c r="NZN208" s="506" t="s">
        <v>34</v>
      </c>
      <c r="NZO208" s="506" t="s">
        <v>34</v>
      </c>
      <c r="NZP208" s="506" t="s">
        <v>34</v>
      </c>
      <c r="NZQ208" s="506" t="s">
        <v>34</v>
      </c>
      <c r="NZR208" s="506" t="s">
        <v>34</v>
      </c>
      <c r="NZS208" s="506" t="s">
        <v>34</v>
      </c>
      <c r="NZT208" s="506" t="s">
        <v>34</v>
      </c>
      <c r="NZU208" s="506" t="s">
        <v>34</v>
      </c>
      <c r="NZV208" s="506" t="s">
        <v>34</v>
      </c>
      <c r="NZW208" s="506" t="s">
        <v>34</v>
      </c>
      <c r="NZX208" s="506" t="s">
        <v>34</v>
      </c>
      <c r="NZY208" s="506" t="s">
        <v>34</v>
      </c>
      <c r="NZZ208" s="506" t="s">
        <v>34</v>
      </c>
      <c r="OAA208" s="506" t="s">
        <v>34</v>
      </c>
      <c r="OAB208" s="506" t="s">
        <v>34</v>
      </c>
      <c r="OAC208" s="506" t="s">
        <v>34</v>
      </c>
      <c r="OAD208" s="506" t="s">
        <v>34</v>
      </c>
      <c r="OAE208" s="506" t="s">
        <v>34</v>
      </c>
      <c r="OAF208" s="506" t="s">
        <v>34</v>
      </c>
      <c r="OAG208" s="506" t="s">
        <v>34</v>
      </c>
      <c r="OAH208" s="506" t="s">
        <v>34</v>
      </c>
      <c r="OAI208" s="506" t="s">
        <v>34</v>
      </c>
      <c r="OAJ208" s="506" t="s">
        <v>34</v>
      </c>
      <c r="OAK208" s="506" t="s">
        <v>34</v>
      </c>
      <c r="OAL208" s="506" t="s">
        <v>34</v>
      </c>
      <c r="OAM208" s="506" t="s">
        <v>34</v>
      </c>
      <c r="OAN208" s="506" t="s">
        <v>34</v>
      </c>
      <c r="OAO208" s="506" t="s">
        <v>34</v>
      </c>
      <c r="OAP208" s="506" t="s">
        <v>34</v>
      </c>
      <c r="OAQ208" s="506" t="s">
        <v>34</v>
      </c>
      <c r="OAR208" s="506" t="s">
        <v>34</v>
      </c>
      <c r="OAS208" s="506" t="s">
        <v>34</v>
      </c>
      <c r="OAT208" s="506" t="s">
        <v>34</v>
      </c>
      <c r="OAU208" s="506" t="s">
        <v>34</v>
      </c>
      <c r="OAV208" s="506" t="s">
        <v>34</v>
      </c>
      <c r="OAW208" s="506" t="s">
        <v>34</v>
      </c>
      <c r="OAX208" s="506" t="s">
        <v>34</v>
      </c>
      <c r="OAY208" s="506" t="s">
        <v>34</v>
      </c>
      <c r="OAZ208" s="506" t="s">
        <v>34</v>
      </c>
      <c r="OBA208" s="506" t="s">
        <v>34</v>
      </c>
      <c r="OBB208" s="506" t="s">
        <v>34</v>
      </c>
      <c r="OBC208" s="506" t="s">
        <v>34</v>
      </c>
      <c r="OBD208" s="506" t="s">
        <v>34</v>
      </c>
      <c r="OBE208" s="506" t="s">
        <v>34</v>
      </c>
      <c r="OBF208" s="506" t="s">
        <v>34</v>
      </c>
      <c r="OBG208" s="506" t="s">
        <v>34</v>
      </c>
      <c r="OBH208" s="506" t="s">
        <v>34</v>
      </c>
      <c r="OBI208" s="506" t="s">
        <v>34</v>
      </c>
      <c r="OBJ208" s="506" t="s">
        <v>34</v>
      </c>
      <c r="OBK208" s="506" t="s">
        <v>34</v>
      </c>
      <c r="OBL208" s="506" t="s">
        <v>34</v>
      </c>
      <c r="OBM208" s="506" t="s">
        <v>34</v>
      </c>
      <c r="OBN208" s="506" t="s">
        <v>34</v>
      </c>
      <c r="OBO208" s="506" t="s">
        <v>34</v>
      </c>
      <c r="OBP208" s="506" t="s">
        <v>34</v>
      </c>
      <c r="OBQ208" s="506" t="s">
        <v>34</v>
      </c>
      <c r="OBR208" s="506" t="s">
        <v>34</v>
      </c>
      <c r="OBS208" s="506" t="s">
        <v>34</v>
      </c>
      <c r="OBT208" s="506" t="s">
        <v>34</v>
      </c>
      <c r="OBU208" s="506" t="s">
        <v>34</v>
      </c>
      <c r="OBV208" s="506" t="s">
        <v>34</v>
      </c>
      <c r="OBW208" s="506" t="s">
        <v>34</v>
      </c>
      <c r="OBX208" s="506" t="s">
        <v>34</v>
      </c>
      <c r="OBY208" s="506" t="s">
        <v>34</v>
      </c>
      <c r="OBZ208" s="506" t="s">
        <v>34</v>
      </c>
      <c r="OCA208" s="506" t="s">
        <v>34</v>
      </c>
      <c r="OCB208" s="506" t="s">
        <v>34</v>
      </c>
      <c r="OCC208" s="506" t="s">
        <v>34</v>
      </c>
      <c r="OCD208" s="506" t="s">
        <v>34</v>
      </c>
      <c r="OCE208" s="506" t="s">
        <v>34</v>
      </c>
      <c r="OCF208" s="506" t="s">
        <v>34</v>
      </c>
      <c r="OCG208" s="506" t="s">
        <v>34</v>
      </c>
      <c r="OCH208" s="506" t="s">
        <v>34</v>
      </c>
      <c r="OCI208" s="506" t="s">
        <v>34</v>
      </c>
      <c r="OCJ208" s="506" t="s">
        <v>34</v>
      </c>
      <c r="OCK208" s="506" t="s">
        <v>34</v>
      </c>
      <c r="OCL208" s="506" t="s">
        <v>34</v>
      </c>
      <c r="OCM208" s="506" t="s">
        <v>34</v>
      </c>
      <c r="OCN208" s="506" t="s">
        <v>34</v>
      </c>
      <c r="OCO208" s="506" t="s">
        <v>34</v>
      </c>
      <c r="OCP208" s="506" t="s">
        <v>34</v>
      </c>
      <c r="OCQ208" s="506" t="s">
        <v>34</v>
      </c>
      <c r="OCR208" s="506" t="s">
        <v>34</v>
      </c>
      <c r="OCS208" s="506" t="s">
        <v>34</v>
      </c>
      <c r="OCT208" s="506" t="s">
        <v>34</v>
      </c>
      <c r="OCU208" s="506" t="s">
        <v>34</v>
      </c>
      <c r="OCV208" s="506" t="s">
        <v>34</v>
      </c>
      <c r="OCW208" s="506" t="s">
        <v>34</v>
      </c>
      <c r="OCX208" s="506" t="s">
        <v>34</v>
      </c>
      <c r="OCY208" s="506" t="s">
        <v>34</v>
      </c>
      <c r="OCZ208" s="506" t="s">
        <v>34</v>
      </c>
      <c r="ODA208" s="506" t="s">
        <v>34</v>
      </c>
      <c r="ODB208" s="506" t="s">
        <v>34</v>
      </c>
      <c r="ODC208" s="506" t="s">
        <v>34</v>
      </c>
      <c r="ODD208" s="506" t="s">
        <v>34</v>
      </c>
      <c r="ODE208" s="506" t="s">
        <v>34</v>
      </c>
      <c r="ODF208" s="506" t="s">
        <v>34</v>
      </c>
      <c r="ODG208" s="506" t="s">
        <v>34</v>
      </c>
      <c r="ODH208" s="506" t="s">
        <v>34</v>
      </c>
      <c r="ODI208" s="506" t="s">
        <v>34</v>
      </c>
      <c r="ODJ208" s="506" t="s">
        <v>34</v>
      </c>
      <c r="ODK208" s="506" t="s">
        <v>34</v>
      </c>
      <c r="ODL208" s="506" t="s">
        <v>34</v>
      </c>
      <c r="ODM208" s="506" t="s">
        <v>34</v>
      </c>
      <c r="ODN208" s="506" t="s">
        <v>34</v>
      </c>
      <c r="ODO208" s="506" t="s">
        <v>34</v>
      </c>
      <c r="ODP208" s="506" t="s">
        <v>34</v>
      </c>
      <c r="ODQ208" s="506" t="s">
        <v>34</v>
      </c>
      <c r="ODR208" s="506" t="s">
        <v>34</v>
      </c>
      <c r="ODS208" s="506" t="s">
        <v>34</v>
      </c>
      <c r="ODT208" s="506" t="s">
        <v>34</v>
      </c>
      <c r="ODU208" s="506" t="s">
        <v>34</v>
      </c>
      <c r="ODV208" s="506" t="s">
        <v>34</v>
      </c>
      <c r="ODW208" s="506" t="s">
        <v>34</v>
      </c>
      <c r="ODX208" s="506" t="s">
        <v>34</v>
      </c>
      <c r="ODY208" s="506" t="s">
        <v>34</v>
      </c>
      <c r="ODZ208" s="506" t="s">
        <v>34</v>
      </c>
      <c r="OEA208" s="506" t="s">
        <v>34</v>
      </c>
      <c r="OEB208" s="506" t="s">
        <v>34</v>
      </c>
      <c r="OEC208" s="506" t="s">
        <v>34</v>
      </c>
      <c r="OED208" s="506" t="s">
        <v>34</v>
      </c>
      <c r="OEE208" s="506" t="s">
        <v>34</v>
      </c>
      <c r="OEF208" s="506" t="s">
        <v>34</v>
      </c>
      <c r="OEG208" s="506" t="s">
        <v>34</v>
      </c>
      <c r="OEH208" s="506" t="s">
        <v>34</v>
      </c>
      <c r="OEI208" s="506" t="s">
        <v>34</v>
      </c>
      <c r="OEJ208" s="506" t="s">
        <v>34</v>
      </c>
      <c r="OEK208" s="506" t="s">
        <v>34</v>
      </c>
      <c r="OEL208" s="506" t="s">
        <v>34</v>
      </c>
      <c r="OEM208" s="506" t="s">
        <v>34</v>
      </c>
      <c r="OEN208" s="506" t="s">
        <v>34</v>
      </c>
      <c r="OEO208" s="506" t="s">
        <v>34</v>
      </c>
      <c r="OEP208" s="506" t="s">
        <v>34</v>
      </c>
      <c r="OEQ208" s="506" t="s">
        <v>34</v>
      </c>
      <c r="OER208" s="506" t="s">
        <v>34</v>
      </c>
      <c r="OES208" s="506" t="s">
        <v>34</v>
      </c>
      <c r="OET208" s="506" t="s">
        <v>34</v>
      </c>
      <c r="OEU208" s="506" t="s">
        <v>34</v>
      </c>
      <c r="OEV208" s="506" t="s">
        <v>34</v>
      </c>
      <c r="OEW208" s="506" t="s">
        <v>34</v>
      </c>
      <c r="OEX208" s="506" t="s">
        <v>34</v>
      </c>
      <c r="OEY208" s="506" t="s">
        <v>34</v>
      </c>
      <c r="OEZ208" s="506" t="s">
        <v>34</v>
      </c>
      <c r="OFA208" s="506" t="s">
        <v>34</v>
      </c>
      <c r="OFB208" s="506" t="s">
        <v>34</v>
      </c>
      <c r="OFC208" s="506" t="s">
        <v>34</v>
      </c>
      <c r="OFD208" s="506" t="s">
        <v>34</v>
      </c>
      <c r="OFE208" s="506" t="s">
        <v>34</v>
      </c>
      <c r="OFF208" s="506" t="s">
        <v>34</v>
      </c>
      <c r="OFG208" s="506" t="s">
        <v>34</v>
      </c>
      <c r="OFH208" s="506" t="s">
        <v>34</v>
      </c>
      <c r="OFI208" s="506" t="s">
        <v>34</v>
      </c>
      <c r="OFJ208" s="506" t="s">
        <v>34</v>
      </c>
      <c r="OFK208" s="506" t="s">
        <v>34</v>
      </c>
      <c r="OFL208" s="506" t="s">
        <v>34</v>
      </c>
      <c r="OFM208" s="506" t="s">
        <v>34</v>
      </c>
      <c r="OFN208" s="506" t="s">
        <v>34</v>
      </c>
      <c r="OFO208" s="506" t="s">
        <v>34</v>
      </c>
      <c r="OFP208" s="506" t="s">
        <v>34</v>
      </c>
      <c r="OFQ208" s="506" t="s">
        <v>34</v>
      </c>
      <c r="OFR208" s="506" t="s">
        <v>34</v>
      </c>
      <c r="OFS208" s="506" t="s">
        <v>34</v>
      </c>
      <c r="OFT208" s="506" t="s">
        <v>34</v>
      </c>
      <c r="OFU208" s="506" t="s">
        <v>34</v>
      </c>
      <c r="OFV208" s="506" t="s">
        <v>34</v>
      </c>
      <c r="OFW208" s="506" t="s">
        <v>34</v>
      </c>
      <c r="OFX208" s="506" t="s">
        <v>34</v>
      </c>
      <c r="OFY208" s="506" t="s">
        <v>34</v>
      </c>
      <c r="OFZ208" s="506" t="s">
        <v>34</v>
      </c>
      <c r="OGA208" s="506" t="s">
        <v>34</v>
      </c>
      <c r="OGB208" s="506" t="s">
        <v>34</v>
      </c>
      <c r="OGC208" s="506" t="s">
        <v>34</v>
      </c>
      <c r="OGD208" s="506" t="s">
        <v>34</v>
      </c>
      <c r="OGE208" s="506" t="s">
        <v>34</v>
      </c>
      <c r="OGF208" s="506" t="s">
        <v>34</v>
      </c>
      <c r="OGG208" s="506" t="s">
        <v>34</v>
      </c>
      <c r="OGH208" s="506" t="s">
        <v>34</v>
      </c>
      <c r="OGI208" s="506" t="s">
        <v>34</v>
      </c>
      <c r="OGJ208" s="506" t="s">
        <v>34</v>
      </c>
      <c r="OGK208" s="506" t="s">
        <v>34</v>
      </c>
      <c r="OGL208" s="506" t="s">
        <v>34</v>
      </c>
      <c r="OGM208" s="506" t="s">
        <v>34</v>
      </c>
      <c r="OGN208" s="506" t="s">
        <v>34</v>
      </c>
      <c r="OGO208" s="506" t="s">
        <v>34</v>
      </c>
      <c r="OGP208" s="506" t="s">
        <v>34</v>
      </c>
      <c r="OGQ208" s="506" t="s">
        <v>34</v>
      </c>
      <c r="OGR208" s="506" t="s">
        <v>34</v>
      </c>
      <c r="OGS208" s="506" t="s">
        <v>34</v>
      </c>
      <c r="OGT208" s="506" t="s">
        <v>34</v>
      </c>
      <c r="OGU208" s="506" t="s">
        <v>34</v>
      </c>
      <c r="OGV208" s="506" t="s">
        <v>34</v>
      </c>
      <c r="OGW208" s="506" t="s">
        <v>34</v>
      </c>
      <c r="OGX208" s="506" t="s">
        <v>34</v>
      </c>
      <c r="OGY208" s="506" t="s">
        <v>34</v>
      </c>
      <c r="OGZ208" s="506" t="s">
        <v>34</v>
      </c>
      <c r="OHA208" s="506" t="s">
        <v>34</v>
      </c>
      <c r="OHB208" s="506" t="s">
        <v>34</v>
      </c>
      <c r="OHC208" s="506" t="s">
        <v>34</v>
      </c>
      <c r="OHD208" s="506" t="s">
        <v>34</v>
      </c>
      <c r="OHE208" s="506" t="s">
        <v>34</v>
      </c>
      <c r="OHF208" s="506" t="s">
        <v>34</v>
      </c>
      <c r="OHG208" s="506" t="s">
        <v>34</v>
      </c>
      <c r="OHH208" s="506" t="s">
        <v>34</v>
      </c>
      <c r="OHI208" s="506" t="s">
        <v>34</v>
      </c>
      <c r="OHJ208" s="506" t="s">
        <v>34</v>
      </c>
      <c r="OHK208" s="506" t="s">
        <v>34</v>
      </c>
      <c r="OHL208" s="506" t="s">
        <v>34</v>
      </c>
      <c r="OHM208" s="506" t="s">
        <v>34</v>
      </c>
      <c r="OHN208" s="506" t="s">
        <v>34</v>
      </c>
      <c r="OHO208" s="506" t="s">
        <v>34</v>
      </c>
      <c r="OHP208" s="506" t="s">
        <v>34</v>
      </c>
      <c r="OHQ208" s="506" t="s">
        <v>34</v>
      </c>
      <c r="OHR208" s="506" t="s">
        <v>34</v>
      </c>
      <c r="OHS208" s="506" t="s">
        <v>34</v>
      </c>
      <c r="OHT208" s="506" t="s">
        <v>34</v>
      </c>
      <c r="OHU208" s="506" t="s">
        <v>34</v>
      </c>
      <c r="OHV208" s="506" t="s">
        <v>34</v>
      </c>
      <c r="OHW208" s="506" t="s">
        <v>34</v>
      </c>
      <c r="OHX208" s="506" t="s">
        <v>34</v>
      </c>
      <c r="OHY208" s="506" t="s">
        <v>34</v>
      </c>
      <c r="OHZ208" s="506" t="s">
        <v>34</v>
      </c>
      <c r="OIA208" s="506" t="s">
        <v>34</v>
      </c>
      <c r="OIB208" s="506" t="s">
        <v>34</v>
      </c>
      <c r="OIC208" s="506" t="s">
        <v>34</v>
      </c>
      <c r="OID208" s="506" t="s">
        <v>34</v>
      </c>
      <c r="OIE208" s="506" t="s">
        <v>34</v>
      </c>
      <c r="OIF208" s="506" t="s">
        <v>34</v>
      </c>
      <c r="OIG208" s="506" t="s">
        <v>34</v>
      </c>
      <c r="OIH208" s="506" t="s">
        <v>34</v>
      </c>
      <c r="OII208" s="506" t="s">
        <v>34</v>
      </c>
      <c r="OIJ208" s="506" t="s">
        <v>34</v>
      </c>
      <c r="OIK208" s="506" t="s">
        <v>34</v>
      </c>
      <c r="OIL208" s="506" t="s">
        <v>34</v>
      </c>
      <c r="OIM208" s="506" t="s">
        <v>34</v>
      </c>
      <c r="OIN208" s="506" t="s">
        <v>34</v>
      </c>
      <c r="OIO208" s="506" t="s">
        <v>34</v>
      </c>
      <c r="OIP208" s="506" t="s">
        <v>34</v>
      </c>
      <c r="OIQ208" s="506" t="s">
        <v>34</v>
      </c>
      <c r="OIR208" s="506" t="s">
        <v>34</v>
      </c>
      <c r="OIS208" s="506" t="s">
        <v>34</v>
      </c>
      <c r="OIT208" s="506" t="s">
        <v>34</v>
      </c>
      <c r="OIU208" s="506" t="s">
        <v>34</v>
      </c>
      <c r="OIV208" s="506" t="s">
        <v>34</v>
      </c>
      <c r="OIW208" s="506" t="s">
        <v>34</v>
      </c>
      <c r="OIX208" s="506" t="s">
        <v>34</v>
      </c>
      <c r="OIY208" s="506" t="s">
        <v>34</v>
      </c>
      <c r="OIZ208" s="506" t="s">
        <v>34</v>
      </c>
      <c r="OJA208" s="506" t="s">
        <v>34</v>
      </c>
      <c r="OJB208" s="506" t="s">
        <v>34</v>
      </c>
      <c r="OJC208" s="506" t="s">
        <v>34</v>
      </c>
      <c r="OJD208" s="506" t="s">
        <v>34</v>
      </c>
      <c r="OJE208" s="506" t="s">
        <v>34</v>
      </c>
      <c r="OJF208" s="506" t="s">
        <v>34</v>
      </c>
      <c r="OJG208" s="506" t="s">
        <v>34</v>
      </c>
      <c r="OJH208" s="506" t="s">
        <v>34</v>
      </c>
      <c r="OJI208" s="506" t="s">
        <v>34</v>
      </c>
      <c r="OJJ208" s="506" t="s">
        <v>34</v>
      </c>
      <c r="OJK208" s="506" t="s">
        <v>34</v>
      </c>
      <c r="OJL208" s="506" t="s">
        <v>34</v>
      </c>
      <c r="OJM208" s="506" t="s">
        <v>34</v>
      </c>
      <c r="OJN208" s="506" t="s">
        <v>34</v>
      </c>
      <c r="OJO208" s="506" t="s">
        <v>34</v>
      </c>
      <c r="OJP208" s="506" t="s">
        <v>34</v>
      </c>
      <c r="OJQ208" s="506" t="s">
        <v>34</v>
      </c>
      <c r="OJR208" s="506" t="s">
        <v>34</v>
      </c>
      <c r="OJS208" s="506" t="s">
        <v>34</v>
      </c>
      <c r="OJT208" s="506" t="s">
        <v>34</v>
      </c>
      <c r="OJU208" s="506" t="s">
        <v>34</v>
      </c>
      <c r="OJV208" s="506" t="s">
        <v>34</v>
      </c>
      <c r="OJW208" s="506" t="s">
        <v>34</v>
      </c>
      <c r="OJX208" s="506" t="s">
        <v>34</v>
      </c>
      <c r="OJY208" s="506" t="s">
        <v>34</v>
      </c>
      <c r="OJZ208" s="506" t="s">
        <v>34</v>
      </c>
      <c r="OKA208" s="506" t="s">
        <v>34</v>
      </c>
      <c r="OKB208" s="506" t="s">
        <v>34</v>
      </c>
      <c r="OKC208" s="506" t="s">
        <v>34</v>
      </c>
      <c r="OKD208" s="506" t="s">
        <v>34</v>
      </c>
      <c r="OKE208" s="506" t="s">
        <v>34</v>
      </c>
      <c r="OKF208" s="506" t="s">
        <v>34</v>
      </c>
      <c r="OKG208" s="506" t="s">
        <v>34</v>
      </c>
      <c r="OKH208" s="506" t="s">
        <v>34</v>
      </c>
      <c r="OKI208" s="506" t="s">
        <v>34</v>
      </c>
      <c r="OKJ208" s="506" t="s">
        <v>34</v>
      </c>
      <c r="OKK208" s="506" t="s">
        <v>34</v>
      </c>
      <c r="OKL208" s="506" t="s">
        <v>34</v>
      </c>
      <c r="OKM208" s="506" t="s">
        <v>34</v>
      </c>
      <c r="OKN208" s="506" t="s">
        <v>34</v>
      </c>
      <c r="OKO208" s="506" t="s">
        <v>34</v>
      </c>
      <c r="OKP208" s="506" t="s">
        <v>34</v>
      </c>
      <c r="OKQ208" s="506" t="s">
        <v>34</v>
      </c>
      <c r="OKR208" s="506" t="s">
        <v>34</v>
      </c>
      <c r="OKS208" s="506" t="s">
        <v>34</v>
      </c>
      <c r="OKT208" s="506" t="s">
        <v>34</v>
      </c>
      <c r="OKU208" s="506" t="s">
        <v>34</v>
      </c>
      <c r="OKV208" s="506" t="s">
        <v>34</v>
      </c>
      <c r="OKW208" s="506" t="s">
        <v>34</v>
      </c>
      <c r="OKX208" s="506" t="s">
        <v>34</v>
      </c>
      <c r="OKY208" s="506" t="s">
        <v>34</v>
      </c>
      <c r="OKZ208" s="506" t="s">
        <v>34</v>
      </c>
      <c r="OLA208" s="506" t="s">
        <v>34</v>
      </c>
      <c r="OLB208" s="506" t="s">
        <v>34</v>
      </c>
      <c r="OLC208" s="506" t="s">
        <v>34</v>
      </c>
      <c r="OLD208" s="506" t="s">
        <v>34</v>
      </c>
      <c r="OLE208" s="506" t="s">
        <v>34</v>
      </c>
      <c r="OLF208" s="506" t="s">
        <v>34</v>
      </c>
      <c r="OLG208" s="506" t="s">
        <v>34</v>
      </c>
      <c r="OLH208" s="506" t="s">
        <v>34</v>
      </c>
      <c r="OLI208" s="506" t="s">
        <v>34</v>
      </c>
      <c r="OLJ208" s="506" t="s">
        <v>34</v>
      </c>
      <c r="OLK208" s="506" t="s">
        <v>34</v>
      </c>
      <c r="OLL208" s="506" t="s">
        <v>34</v>
      </c>
      <c r="OLM208" s="506" t="s">
        <v>34</v>
      </c>
      <c r="OLN208" s="506" t="s">
        <v>34</v>
      </c>
      <c r="OLO208" s="506" t="s">
        <v>34</v>
      </c>
      <c r="OLP208" s="506" t="s">
        <v>34</v>
      </c>
      <c r="OLQ208" s="506" t="s">
        <v>34</v>
      </c>
      <c r="OLR208" s="506" t="s">
        <v>34</v>
      </c>
      <c r="OLS208" s="506" t="s">
        <v>34</v>
      </c>
      <c r="OLT208" s="506" t="s">
        <v>34</v>
      </c>
      <c r="OLU208" s="506" t="s">
        <v>34</v>
      </c>
      <c r="OLV208" s="506" t="s">
        <v>34</v>
      </c>
      <c r="OLW208" s="506" t="s">
        <v>34</v>
      </c>
      <c r="OLX208" s="506" t="s">
        <v>34</v>
      </c>
      <c r="OLY208" s="506" t="s">
        <v>34</v>
      </c>
      <c r="OLZ208" s="506" t="s">
        <v>34</v>
      </c>
      <c r="OMA208" s="506" t="s">
        <v>34</v>
      </c>
      <c r="OMB208" s="506" t="s">
        <v>34</v>
      </c>
      <c r="OMC208" s="506" t="s">
        <v>34</v>
      </c>
      <c r="OMD208" s="506" t="s">
        <v>34</v>
      </c>
      <c r="OME208" s="506" t="s">
        <v>34</v>
      </c>
      <c r="OMF208" s="506" t="s">
        <v>34</v>
      </c>
      <c r="OMG208" s="506" t="s">
        <v>34</v>
      </c>
      <c r="OMH208" s="506" t="s">
        <v>34</v>
      </c>
      <c r="OMI208" s="506" t="s">
        <v>34</v>
      </c>
      <c r="OMJ208" s="506" t="s">
        <v>34</v>
      </c>
      <c r="OMK208" s="506" t="s">
        <v>34</v>
      </c>
      <c r="OML208" s="506" t="s">
        <v>34</v>
      </c>
      <c r="OMM208" s="506" t="s">
        <v>34</v>
      </c>
      <c r="OMN208" s="506" t="s">
        <v>34</v>
      </c>
      <c r="OMO208" s="506" t="s">
        <v>34</v>
      </c>
      <c r="OMP208" s="506" t="s">
        <v>34</v>
      </c>
      <c r="OMQ208" s="506" t="s">
        <v>34</v>
      </c>
      <c r="OMR208" s="506" t="s">
        <v>34</v>
      </c>
      <c r="OMS208" s="506" t="s">
        <v>34</v>
      </c>
      <c r="OMT208" s="506" t="s">
        <v>34</v>
      </c>
      <c r="OMU208" s="506" t="s">
        <v>34</v>
      </c>
      <c r="OMV208" s="506" t="s">
        <v>34</v>
      </c>
      <c r="OMW208" s="506" t="s">
        <v>34</v>
      </c>
      <c r="OMX208" s="506" t="s">
        <v>34</v>
      </c>
      <c r="OMY208" s="506" t="s">
        <v>34</v>
      </c>
      <c r="OMZ208" s="506" t="s">
        <v>34</v>
      </c>
      <c r="ONA208" s="506" t="s">
        <v>34</v>
      </c>
      <c r="ONB208" s="506" t="s">
        <v>34</v>
      </c>
      <c r="ONC208" s="506" t="s">
        <v>34</v>
      </c>
      <c r="OND208" s="506" t="s">
        <v>34</v>
      </c>
      <c r="ONE208" s="506" t="s">
        <v>34</v>
      </c>
      <c r="ONF208" s="506" t="s">
        <v>34</v>
      </c>
      <c r="ONG208" s="506" t="s">
        <v>34</v>
      </c>
      <c r="ONH208" s="506" t="s">
        <v>34</v>
      </c>
      <c r="ONI208" s="506" t="s">
        <v>34</v>
      </c>
      <c r="ONJ208" s="506" t="s">
        <v>34</v>
      </c>
      <c r="ONK208" s="506" t="s">
        <v>34</v>
      </c>
      <c r="ONL208" s="506" t="s">
        <v>34</v>
      </c>
      <c r="ONM208" s="506" t="s">
        <v>34</v>
      </c>
      <c r="ONN208" s="506" t="s">
        <v>34</v>
      </c>
      <c r="ONO208" s="506" t="s">
        <v>34</v>
      </c>
      <c r="ONP208" s="506" t="s">
        <v>34</v>
      </c>
      <c r="ONQ208" s="506" t="s">
        <v>34</v>
      </c>
      <c r="ONR208" s="506" t="s">
        <v>34</v>
      </c>
      <c r="ONS208" s="506" t="s">
        <v>34</v>
      </c>
      <c r="ONT208" s="506" t="s">
        <v>34</v>
      </c>
      <c r="ONU208" s="506" t="s">
        <v>34</v>
      </c>
      <c r="ONV208" s="506" t="s">
        <v>34</v>
      </c>
      <c r="ONW208" s="506" t="s">
        <v>34</v>
      </c>
      <c r="ONX208" s="506" t="s">
        <v>34</v>
      </c>
      <c r="ONY208" s="506" t="s">
        <v>34</v>
      </c>
      <c r="ONZ208" s="506" t="s">
        <v>34</v>
      </c>
      <c r="OOA208" s="506" t="s">
        <v>34</v>
      </c>
      <c r="OOB208" s="506" t="s">
        <v>34</v>
      </c>
      <c r="OOC208" s="506" t="s">
        <v>34</v>
      </c>
      <c r="OOD208" s="506" t="s">
        <v>34</v>
      </c>
      <c r="OOE208" s="506" t="s">
        <v>34</v>
      </c>
      <c r="OOF208" s="506" t="s">
        <v>34</v>
      </c>
      <c r="OOG208" s="506" t="s">
        <v>34</v>
      </c>
      <c r="OOH208" s="506" t="s">
        <v>34</v>
      </c>
      <c r="OOI208" s="506" t="s">
        <v>34</v>
      </c>
      <c r="OOJ208" s="506" t="s">
        <v>34</v>
      </c>
      <c r="OOK208" s="506" t="s">
        <v>34</v>
      </c>
      <c r="OOL208" s="506" t="s">
        <v>34</v>
      </c>
      <c r="OOM208" s="506" t="s">
        <v>34</v>
      </c>
      <c r="OON208" s="506" t="s">
        <v>34</v>
      </c>
      <c r="OOO208" s="506" t="s">
        <v>34</v>
      </c>
      <c r="OOP208" s="506" t="s">
        <v>34</v>
      </c>
      <c r="OOQ208" s="506" t="s">
        <v>34</v>
      </c>
      <c r="OOR208" s="506" t="s">
        <v>34</v>
      </c>
      <c r="OOS208" s="506" t="s">
        <v>34</v>
      </c>
      <c r="OOT208" s="506" t="s">
        <v>34</v>
      </c>
      <c r="OOU208" s="506" t="s">
        <v>34</v>
      </c>
      <c r="OOV208" s="506" t="s">
        <v>34</v>
      </c>
      <c r="OOW208" s="506" t="s">
        <v>34</v>
      </c>
      <c r="OOX208" s="506" t="s">
        <v>34</v>
      </c>
      <c r="OOY208" s="506" t="s">
        <v>34</v>
      </c>
      <c r="OOZ208" s="506" t="s">
        <v>34</v>
      </c>
      <c r="OPA208" s="506" t="s">
        <v>34</v>
      </c>
      <c r="OPB208" s="506" t="s">
        <v>34</v>
      </c>
      <c r="OPC208" s="506" t="s">
        <v>34</v>
      </c>
      <c r="OPD208" s="506" t="s">
        <v>34</v>
      </c>
      <c r="OPE208" s="506" t="s">
        <v>34</v>
      </c>
      <c r="OPF208" s="506" t="s">
        <v>34</v>
      </c>
      <c r="OPG208" s="506" t="s">
        <v>34</v>
      </c>
      <c r="OPH208" s="506" t="s">
        <v>34</v>
      </c>
      <c r="OPI208" s="506" t="s">
        <v>34</v>
      </c>
      <c r="OPJ208" s="506" t="s">
        <v>34</v>
      </c>
      <c r="OPK208" s="506" t="s">
        <v>34</v>
      </c>
      <c r="OPL208" s="506" t="s">
        <v>34</v>
      </c>
      <c r="OPM208" s="506" t="s">
        <v>34</v>
      </c>
      <c r="OPN208" s="506" t="s">
        <v>34</v>
      </c>
      <c r="OPO208" s="506" t="s">
        <v>34</v>
      </c>
      <c r="OPP208" s="506" t="s">
        <v>34</v>
      </c>
      <c r="OPQ208" s="506" t="s">
        <v>34</v>
      </c>
      <c r="OPR208" s="506" t="s">
        <v>34</v>
      </c>
      <c r="OPS208" s="506" t="s">
        <v>34</v>
      </c>
      <c r="OPT208" s="506" t="s">
        <v>34</v>
      </c>
      <c r="OPU208" s="506" t="s">
        <v>34</v>
      </c>
      <c r="OPV208" s="506" t="s">
        <v>34</v>
      </c>
      <c r="OPW208" s="506" t="s">
        <v>34</v>
      </c>
      <c r="OPX208" s="506" t="s">
        <v>34</v>
      </c>
      <c r="OPY208" s="506" t="s">
        <v>34</v>
      </c>
      <c r="OPZ208" s="506" t="s">
        <v>34</v>
      </c>
      <c r="OQA208" s="506" t="s">
        <v>34</v>
      </c>
      <c r="OQB208" s="506" t="s">
        <v>34</v>
      </c>
      <c r="OQC208" s="506" t="s">
        <v>34</v>
      </c>
      <c r="OQD208" s="506" t="s">
        <v>34</v>
      </c>
      <c r="OQE208" s="506" t="s">
        <v>34</v>
      </c>
      <c r="OQF208" s="506" t="s">
        <v>34</v>
      </c>
      <c r="OQG208" s="506" t="s">
        <v>34</v>
      </c>
      <c r="OQH208" s="506" t="s">
        <v>34</v>
      </c>
      <c r="OQI208" s="506" t="s">
        <v>34</v>
      </c>
      <c r="OQJ208" s="506" t="s">
        <v>34</v>
      </c>
      <c r="OQK208" s="506" t="s">
        <v>34</v>
      </c>
      <c r="OQL208" s="506" t="s">
        <v>34</v>
      </c>
      <c r="OQM208" s="506" t="s">
        <v>34</v>
      </c>
      <c r="OQN208" s="506" t="s">
        <v>34</v>
      </c>
      <c r="OQO208" s="506" t="s">
        <v>34</v>
      </c>
      <c r="OQP208" s="506" t="s">
        <v>34</v>
      </c>
      <c r="OQQ208" s="506" t="s">
        <v>34</v>
      </c>
      <c r="OQR208" s="506" t="s">
        <v>34</v>
      </c>
      <c r="OQS208" s="506" t="s">
        <v>34</v>
      </c>
      <c r="OQT208" s="506" t="s">
        <v>34</v>
      </c>
      <c r="OQU208" s="506" t="s">
        <v>34</v>
      </c>
      <c r="OQV208" s="506" t="s">
        <v>34</v>
      </c>
      <c r="OQW208" s="506" t="s">
        <v>34</v>
      </c>
      <c r="OQX208" s="506" t="s">
        <v>34</v>
      </c>
      <c r="OQY208" s="506" t="s">
        <v>34</v>
      </c>
      <c r="OQZ208" s="506" t="s">
        <v>34</v>
      </c>
      <c r="ORA208" s="506" t="s">
        <v>34</v>
      </c>
      <c r="ORB208" s="506" t="s">
        <v>34</v>
      </c>
      <c r="ORC208" s="506" t="s">
        <v>34</v>
      </c>
      <c r="ORD208" s="506" t="s">
        <v>34</v>
      </c>
      <c r="ORE208" s="506" t="s">
        <v>34</v>
      </c>
      <c r="ORF208" s="506" t="s">
        <v>34</v>
      </c>
      <c r="ORG208" s="506" t="s">
        <v>34</v>
      </c>
      <c r="ORH208" s="506" t="s">
        <v>34</v>
      </c>
      <c r="ORI208" s="506" t="s">
        <v>34</v>
      </c>
      <c r="ORJ208" s="506" t="s">
        <v>34</v>
      </c>
      <c r="ORK208" s="506" t="s">
        <v>34</v>
      </c>
      <c r="ORL208" s="506" t="s">
        <v>34</v>
      </c>
      <c r="ORM208" s="506" t="s">
        <v>34</v>
      </c>
      <c r="ORN208" s="506" t="s">
        <v>34</v>
      </c>
      <c r="ORO208" s="506" t="s">
        <v>34</v>
      </c>
      <c r="ORP208" s="506" t="s">
        <v>34</v>
      </c>
      <c r="ORQ208" s="506" t="s">
        <v>34</v>
      </c>
      <c r="ORR208" s="506" t="s">
        <v>34</v>
      </c>
      <c r="ORS208" s="506" t="s">
        <v>34</v>
      </c>
      <c r="ORT208" s="506" t="s">
        <v>34</v>
      </c>
      <c r="ORU208" s="506" t="s">
        <v>34</v>
      </c>
      <c r="ORV208" s="506" t="s">
        <v>34</v>
      </c>
      <c r="ORW208" s="506" t="s">
        <v>34</v>
      </c>
      <c r="ORX208" s="506" t="s">
        <v>34</v>
      </c>
      <c r="ORY208" s="506" t="s">
        <v>34</v>
      </c>
      <c r="ORZ208" s="506" t="s">
        <v>34</v>
      </c>
      <c r="OSA208" s="506" t="s">
        <v>34</v>
      </c>
      <c r="OSB208" s="506" t="s">
        <v>34</v>
      </c>
      <c r="OSC208" s="506" t="s">
        <v>34</v>
      </c>
      <c r="OSD208" s="506" t="s">
        <v>34</v>
      </c>
      <c r="OSE208" s="506" t="s">
        <v>34</v>
      </c>
      <c r="OSF208" s="506" t="s">
        <v>34</v>
      </c>
      <c r="OSG208" s="506" t="s">
        <v>34</v>
      </c>
      <c r="OSH208" s="506" t="s">
        <v>34</v>
      </c>
      <c r="OSI208" s="506" t="s">
        <v>34</v>
      </c>
      <c r="OSJ208" s="506" t="s">
        <v>34</v>
      </c>
      <c r="OSK208" s="506" t="s">
        <v>34</v>
      </c>
      <c r="OSL208" s="506" t="s">
        <v>34</v>
      </c>
      <c r="OSM208" s="506" t="s">
        <v>34</v>
      </c>
      <c r="OSN208" s="506" t="s">
        <v>34</v>
      </c>
      <c r="OSO208" s="506" t="s">
        <v>34</v>
      </c>
      <c r="OSP208" s="506" t="s">
        <v>34</v>
      </c>
      <c r="OSQ208" s="506" t="s">
        <v>34</v>
      </c>
      <c r="OSR208" s="506" t="s">
        <v>34</v>
      </c>
      <c r="OSS208" s="506" t="s">
        <v>34</v>
      </c>
      <c r="OST208" s="506" t="s">
        <v>34</v>
      </c>
      <c r="OSU208" s="506" t="s">
        <v>34</v>
      </c>
      <c r="OSV208" s="506" t="s">
        <v>34</v>
      </c>
      <c r="OSW208" s="506" t="s">
        <v>34</v>
      </c>
      <c r="OSX208" s="506" t="s">
        <v>34</v>
      </c>
      <c r="OSY208" s="506" t="s">
        <v>34</v>
      </c>
      <c r="OSZ208" s="506" t="s">
        <v>34</v>
      </c>
      <c r="OTA208" s="506" t="s">
        <v>34</v>
      </c>
      <c r="OTB208" s="506" t="s">
        <v>34</v>
      </c>
      <c r="OTC208" s="506" t="s">
        <v>34</v>
      </c>
      <c r="OTD208" s="506" t="s">
        <v>34</v>
      </c>
      <c r="OTE208" s="506" t="s">
        <v>34</v>
      </c>
      <c r="OTF208" s="506" t="s">
        <v>34</v>
      </c>
      <c r="OTG208" s="506" t="s">
        <v>34</v>
      </c>
      <c r="OTH208" s="506" t="s">
        <v>34</v>
      </c>
      <c r="OTI208" s="506" t="s">
        <v>34</v>
      </c>
      <c r="OTJ208" s="506" t="s">
        <v>34</v>
      </c>
      <c r="OTK208" s="506" t="s">
        <v>34</v>
      </c>
      <c r="OTL208" s="506" t="s">
        <v>34</v>
      </c>
      <c r="OTM208" s="506" t="s">
        <v>34</v>
      </c>
      <c r="OTN208" s="506" t="s">
        <v>34</v>
      </c>
      <c r="OTO208" s="506" t="s">
        <v>34</v>
      </c>
      <c r="OTP208" s="506" t="s">
        <v>34</v>
      </c>
      <c r="OTQ208" s="506" t="s">
        <v>34</v>
      </c>
      <c r="OTR208" s="506" t="s">
        <v>34</v>
      </c>
      <c r="OTS208" s="506" t="s">
        <v>34</v>
      </c>
      <c r="OTT208" s="506" t="s">
        <v>34</v>
      </c>
      <c r="OTU208" s="506" t="s">
        <v>34</v>
      </c>
      <c r="OTV208" s="506" t="s">
        <v>34</v>
      </c>
      <c r="OTW208" s="506" t="s">
        <v>34</v>
      </c>
      <c r="OTX208" s="506" t="s">
        <v>34</v>
      </c>
      <c r="OTY208" s="506" t="s">
        <v>34</v>
      </c>
      <c r="OTZ208" s="506" t="s">
        <v>34</v>
      </c>
      <c r="OUA208" s="506" t="s">
        <v>34</v>
      </c>
      <c r="OUB208" s="506" t="s">
        <v>34</v>
      </c>
      <c r="OUC208" s="506" t="s">
        <v>34</v>
      </c>
      <c r="OUD208" s="506" t="s">
        <v>34</v>
      </c>
      <c r="OUE208" s="506" t="s">
        <v>34</v>
      </c>
      <c r="OUF208" s="506" t="s">
        <v>34</v>
      </c>
      <c r="OUG208" s="506" t="s">
        <v>34</v>
      </c>
      <c r="OUH208" s="506" t="s">
        <v>34</v>
      </c>
      <c r="OUI208" s="506" t="s">
        <v>34</v>
      </c>
      <c r="OUJ208" s="506" t="s">
        <v>34</v>
      </c>
      <c r="OUK208" s="506" t="s">
        <v>34</v>
      </c>
      <c r="OUL208" s="506" t="s">
        <v>34</v>
      </c>
      <c r="OUM208" s="506" t="s">
        <v>34</v>
      </c>
      <c r="OUN208" s="506" t="s">
        <v>34</v>
      </c>
      <c r="OUO208" s="506" t="s">
        <v>34</v>
      </c>
      <c r="OUP208" s="506" t="s">
        <v>34</v>
      </c>
      <c r="OUQ208" s="506" t="s">
        <v>34</v>
      </c>
      <c r="OUR208" s="506" t="s">
        <v>34</v>
      </c>
      <c r="OUS208" s="506" t="s">
        <v>34</v>
      </c>
      <c r="OUT208" s="506" t="s">
        <v>34</v>
      </c>
      <c r="OUU208" s="506" t="s">
        <v>34</v>
      </c>
      <c r="OUV208" s="506" t="s">
        <v>34</v>
      </c>
      <c r="OUW208" s="506" t="s">
        <v>34</v>
      </c>
      <c r="OUX208" s="506" t="s">
        <v>34</v>
      </c>
      <c r="OUY208" s="506" t="s">
        <v>34</v>
      </c>
      <c r="OUZ208" s="506" t="s">
        <v>34</v>
      </c>
      <c r="OVA208" s="506" t="s">
        <v>34</v>
      </c>
      <c r="OVB208" s="506" t="s">
        <v>34</v>
      </c>
      <c r="OVC208" s="506" t="s">
        <v>34</v>
      </c>
      <c r="OVD208" s="506" t="s">
        <v>34</v>
      </c>
      <c r="OVE208" s="506" t="s">
        <v>34</v>
      </c>
      <c r="OVF208" s="506" t="s">
        <v>34</v>
      </c>
      <c r="OVG208" s="506" t="s">
        <v>34</v>
      </c>
      <c r="OVH208" s="506" t="s">
        <v>34</v>
      </c>
      <c r="OVI208" s="506" t="s">
        <v>34</v>
      </c>
      <c r="OVJ208" s="506" t="s">
        <v>34</v>
      </c>
      <c r="OVK208" s="506" t="s">
        <v>34</v>
      </c>
      <c r="OVL208" s="506" t="s">
        <v>34</v>
      </c>
      <c r="OVM208" s="506" t="s">
        <v>34</v>
      </c>
      <c r="OVN208" s="506" t="s">
        <v>34</v>
      </c>
      <c r="OVO208" s="506" t="s">
        <v>34</v>
      </c>
      <c r="OVP208" s="506" t="s">
        <v>34</v>
      </c>
      <c r="OVQ208" s="506" t="s">
        <v>34</v>
      </c>
      <c r="OVR208" s="506" t="s">
        <v>34</v>
      </c>
      <c r="OVS208" s="506" t="s">
        <v>34</v>
      </c>
      <c r="OVT208" s="506" t="s">
        <v>34</v>
      </c>
      <c r="OVU208" s="506" t="s">
        <v>34</v>
      </c>
      <c r="OVV208" s="506" t="s">
        <v>34</v>
      </c>
      <c r="OVW208" s="506" t="s">
        <v>34</v>
      </c>
      <c r="OVX208" s="506" t="s">
        <v>34</v>
      </c>
      <c r="OVY208" s="506" t="s">
        <v>34</v>
      </c>
      <c r="OVZ208" s="506" t="s">
        <v>34</v>
      </c>
      <c r="OWA208" s="506" t="s">
        <v>34</v>
      </c>
      <c r="OWB208" s="506" t="s">
        <v>34</v>
      </c>
      <c r="OWC208" s="506" t="s">
        <v>34</v>
      </c>
      <c r="OWD208" s="506" t="s">
        <v>34</v>
      </c>
      <c r="OWE208" s="506" t="s">
        <v>34</v>
      </c>
      <c r="OWF208" s="506" t="s">
        <v>34</v>
      </c>
      <c r="OWG208" s="506" t="s">
        <v>34</v>
      </c>
      <c r="OWH208" s="506" t="s">
        <v>34</v>
      </c>
      <c r="OWI208" s="506" t="s">
        <v>34</v>
      </c>
      <c r="OWJ208" s="506" t="s">
        <v>34</v>
      </c>
      <c r="OWK208" s="506" t="s">
        <v>34</v>
      </c>
      <c r="OWL208" s="506" t="s">
        <v>34</v>
      </c>
      <c r="OWM208" s="506" t="s">
        <v>34</v>
      </c>
      <c r="OWN208" s="506" t="s">
        <v>34</v>
      </c>
      <c r="OWO208" s="506" t="s">
        <v>34</v>
      </c>
      <c r="OWP208" s="506" t="s">
        <v>34</v>
      </c>
      <c r="OWQ208" s="506" t="s">
        <v>34</v>
      </c>
      <c r="OWR208" s="506" t="s">
        <v>34</v>
      </c>
      <c r="OWS208" s="506" t="s">
        <v>34</v>
      </c>
      <c r="OWT208" s="506" t="s">
        <v>34</v>
      </c>
      <c r="OWU208" s="506" t="s">
        <v>34</v>
      </c>
      <c r="OWV208" s="506" t="s">
        <v>34</v>
      </c>
      <c r="OWW208" s="506" t="s">
        <v>34</v>
      </c>
      <c r="OWX208" s="506" t="s">
        <v>34</v>
      </c>
      <c r="OWY208" s="506" t="s">
        <v>34</v>
      </c>
      <c r="OWZ208" s="506" t="s">
        <v>34</v>
      </c>
      <c r="OXA208" s="506" t="s">
        <v>34</v>
      </c>
      <c r="OXB208" s="506" t="s">
        <v>34</v>
      </c>
      <c r="OXC208" s="506" t="s">
        <v>34</v>
      </c>
      <c r="OXD208" s="506" t="s">
        <v>34</v>
      </c>
      <c r="OXE208" s="506" t="s">
        <v>34</v>
      </c>
      <c r="OXF208" s="506" t="s">
        <v>34</v>
      </c>
      <c r="OXG208" s="506" t="s">
        <v>34</v>
      </c>
      <c r="OXH208" s="506" t="s">
        <v>34</v>
      </c>
      <c r="OXI208" s="506" t="s">
        <v>34</v>
      </c>
      <c r="OXJ208" s="506" t="s">
        <v>34</v>
      </c>
      <c r="OXK208" s="506" t="s">
        <v>34</v>
      </c>
      <c r="OXL208" s="506" t="s">
        <v>34</v>
      </c>
      <c r="OXM208" s="506" t="s">
        <v>34</v>
      </c>
      <c r="OXN208" s="506" t="s">
        <v>34</v>
      </c>
      <c r="OXO208" s="506" t="s">
        <v>34</v>
      </c>
      <c r="OXP208" s="506" t="s">
        <v>34</v>
      </c>
      <c r="OXQ208" s="506" t="s">
        <v>34</v>
      </c>
      <c r="OXR208" s="506" t="s">
        <v>34</v>
      </c>
      <c r="OXS208" s="506" t="s">
        <v>34</v>
      </c>
      <c r="OXT208" s="506" t="s">
        <v>34</v>
      </c>
      <c r="OXU208" s="506" t="s">
        <v>34</v>
      </c>
      <c r="OXV208" s="506" t="s">
        <v>34</v>
      </c>
      <c r="OXW208" s="506" t="s">
        <v>34</v>
      </c>
      <c r="OXX208" s="506" t="s">
        <v>34</v>
      </c>
      <c r="OXY208" s="506" t="s">
        <v>34</v>
      </c>
      <c r="OXZ208" s="506" t="s">
        <v>34</v>
      </c>
      <c r="OYA208" s="506" t="s">
        <v>34</v>
      </c>
      <c r="OYB208" s="506" t="s">
        <v>34</v>
      </c>
      <c r="OYC208" s="506" t="s">
        <v>34</v>
      </c>
      <c r="OYD208" s="506" t="s">
        <v>34</v>
      </c>
      <c r="OYE208" s="506" t="s">
        <v>34</v>
      </c>
      <c r="OYF208" s="506" t="s">
        <v>34</v>
      </c>
      <c r="OYG208" s="506" t="s">
        <v>34</v>
      </c>
      <c r="OYH208" s="506" t="s">
        <v>34</v>
      </c>
      <c r="OYI208" s="506" t="s">
        <v>34</v>
      </c>
      <c r="OYJ208" s="506" t="s">
        <v>34</v>
      </c>
      <c r="OYK208" s="506" t="s">
        <v>34</v>
      </c>
      <c r="OYL208" s="506" t="s">
        <v>34</v>
      </c>
      <c r="OYM208" s="506" t="s">
        <v>34</v>
      </c>
      <c r="OYN208" s="506" t="s">
        <v>34</v>
      </c>
      <c r="OYO208" s="506" t="s">
        <v>34</v>
      </c>
      <c r="OYP208" s="506" t="s">
        <v>34</v>
      </c>
      <c r="OYQ208" s="506" t="s">
        <v>34</v>
      </c>
      <c r="OYR208" s="506" t="s">
        <v>34</v>
      </c>
      <c r="OYS208" s="506" t="s">
        <v>34</v>
      </c>
      <c r="OYT208" s="506" t="s">
        <v>34</v>
      </c>
      <c r="OYU208" s="506" t="s">
        <v>34</v>
      </c>
      <c r="OYV208" s="506" t="s">
        <v>34</v>
      </c>
      <c r="OYW208" s="506" t="s">
        <v>34</v>
      </c>
      <c r="OYX208" s="506" t="s">
        <v>34</v>
      </c>
      <c r="OYY208" s="506" t="s">
        <v>34</v>
      </c>
      <c r="OYZ208" s="506" t="s">
        <v>34</v>
      </c>
      <c r="OZA208" s="506" t="s">
        <v>34</v>
      </c>
      <c r="OZB208" s="506" t="s">
        <v>34</v>
      </c>
      <c r="OZC208" s="506" t="s">
        <v>34</v>
      </c>
      <c r="OZD208" s="506" t="s">
        <v>34</v>
      </c>
      <c r="OZE208" s="506" t="s">
        <v>34</v>
      </c>
      <c r="OZF208" s="506" t="s">
        <v>34</v>
      </c>
      <c r="OZG208" s="506" t="s">
        <v>34</v>
      </c>
      <c r="OZH208" s="506" t="s">
        <v>34</v>
      </c>
      <c r="OZI208" s="506" t="s">
        <v>34</v>
      </c>
      <c r="OZJ208" s="506" t="s">
        <v>34</v>
      </c>
      <c r="OZK208" s="506" t="s">
        <v>34</v>
      </c>
      <c r="OZL208" s="506" t="s">
        <v>34</v>
      </c>
      <c r="OZM208" s="506" t="s">
        <v>34</v>
      </c>
      <c r="OZN208" s="506" t="s">
        <v>34</v>
      </c>
      <c r="OZO208" s="506" t="s">
        <v>34</v>
      </c>
      <c r="OZP208" s="506" t="s">
        <v>34</v>
      </c>
      <c r="OZQ208" s="506" t="s">
        <v>34</v>
      </c>
      <c r="OZR208" s="506" t="s">
        <v>34</v>
      </c>
      <c r="OZS208" s="506" t="s">
        <v>34</v>
      </c>
      <c r="OZT208" s="506" t="s">
        <v>34</v>
      </c>
      <c r="OZU208" s="506" t="s">
        <v>34</v>
      </c>
      <c r="OZV208" s="506" t="s">
        <v>34</v>
      </c>
      <c r="OZW208" s="506" t="s">
        <v>34</v>
      </c>
      <c r="OZX208" s="506" t="s">
        <v>34</v>
      </c>
      <c r="OZY208" s="506" t="s">
        <v>34</v>
      </c>
      <c r="OZZ208" s="506" t="s">
        <v>34</v>
      </c>
      <c r="PAA208" s="506" t="s">
        <v>34</v>
      </c>
      <c r="PAB208" s="506" t="s">
        <v>34</v>
      </c>
      <c r="PAC208" s="506" t="s">
        <v>34</v>
      </c>
      <c r="PAD208" s="506" t="s">
        <v>34</v>
      </c>
      <c r="PAE208" s="506" t="s">
        <v>34</v>
      </c>
      <c r="PAF208" s="506" t="s">
        <v>34</v>
      </c>
      <c r="PAG208" s="506" t="s">
        <v>34</v>
      </c>
      <c r="PAH208" s="506" t="s">
        <v>34</v>
      </c>
      <c r="PAI208" s="506" t="s">
        <v>34</v>
      </c>
      <c r="PAJ208" s="506" t="s">
        <v>34</v>
      </c>
      <c r="PAK208" s="506" t="s">
        <v>34</v>
      </c>
      <c r="PAL208" s="506" t="s">
        <v>34</v>
      </c>
      <c r="PAM208" s="506" t="s">
        <v>34</v>
      </c>
      <c r="PAN208" s="506" t="s">
        <v>34</v>
      </c>
      <c r="PAO208" s="506" t="s">
        <v>34</v>
      </c>
      <c r="PAP208" s="506" t="s">
        <v>34</v>
      </c>
      <c r="PAQ208" s="506" t="s">
        <v>34</v>
      </c>
      <c r="PAR208" s="506" t="s">
        <v>34</v>
      </c>
      <c r="PAS208" s="506" t="s">
        <v>34</v>
      </c>
      <c r="PAT208" s="506" t="s">
        <v>34</v>
      </c>
      <c r="PAU208" s="506" t="s">
        <v>34</v>
      </c>
      <c r="PAV208" s="506" t="s">
        <v>34</v>
      </c>
      <c r="PAW208" s="506" t="s">
        <v>34</v>
      </c>
      <c r="PAX208" s="506" t="s">
        <v>34</v>
      </c>
      <c r="PAY208" s="506" t="s">
        <v>34</v>
      </c>
      <c r="PAZ208" s="506" t="s">
        <v>34</v>
      </c>
      <c r="PBA208" s="506" t="s">
        <v>34</v>
      </c>
      <c r="PBB208" s="506" t="s">
        <v>34</v>
      </c>
      <c r="PBC208" s="506" t="s">
        <v>34</v>
      </c>
      <c r="PBD208" s="506" t="s">
        <v>34</v>
      </c>
      <c r="PBE208" s="506" t="s">
        <v>34</v>
      </c>
      <c r="PBF208" s="506" t="s">
        <v>34</v>
      </c>
      <c r="PBG208" s="506" t="s">
        <v>34</v>
      </c>
      <c r="PBH208" s="506" t="s">
        <v>34</v>
      </c>
      <c r="PBI208" s="506" t="s">
        <v>34</v>
      </c>
      <c r="PBJ208" s="506" t="s">
        <v>34</v>
      </c>
      <c r="PBK208" s="506" t="s">
        <v>34</v>
      </c>
      <c r="PBL208" s="506" t="s">
        <v>34</v>
      </c>
      <c r="PBM208" s="506" t="s">
        <v>34</v>
      </c>
      <c r="PBN208" s="506" t="s">
        <v>34</v>
      </c>
      <c r="PBO208" s="506" t="s">
        <v>34</v>
      </c>
      <c r="PBP208" s="506" t="s">
        <v>34</v>
      </c>
      <c r="PBQ208" s="506" t="s">
        <v>34</v>
      </c>
      <c r="PBR208" s="506" t="s">
        <v>34</v>
      </c>
      <c r="PBS208" s="506" t="s">
        <v>34</v>
      </c>
      <c r="PBT208" s="506" t="s">
        <v>34</v>
      </c>
      <c r="PBU208" s="506" t="s">
        <v>34</v>
      </c>
      <c r="PBV208" s="506" t="s">
        <v>34</v>
      </c>
      <c r="PBW208" s="506" t="s">
        <v>34</v>
      </c>
      <c r="PBX208" s="506" t="s">
        <v>34</v>
      </c>
      <c r="PBY208" s="506" t="s">
        <v>34</v>
      </c>
      <c r="PBZ208" s="506" t="s">
        <v>34</v>
      </c>
      <c r="PCA208" s="506" t="s">
        <v>34</v>
      </c>
      <c r="PCB208" s="506" t="s">
        <v>34</v>
      </c>
      <c r="PCC208" s="506" t="s">
        <v>34</v>
      </c>
      <c r="PCD208" s="506" t="s">
        <v>34</v>
      </c>
      <c r="PCE208" s="506" t="s">
        <v>34</v>
      </c>
      <c r="PCF208" s="506" t="s">
        <v>34</v>
      </c>
      <c r="PCG208" s="506" t="s">
        <v>34</v>
      </c>
      <c r="PCH208" s="506" t="s">
        <v>34</v>
      </c>
      <c r="PCI208" s="506" t="s">
        <v>34</v>
      </c>
      <c r="PCJ208" s="506" t="s">
        <v>34</v>
      </c>
      <c r="PCK208" s="506" t="s">
        <v>34</v>
      </c>
      <c r="PCL208" s="506" t="s">
        <v>34</v>
      </c>
      <c r="PCM208" s="506" t="s">
        <v>34</v>
      </c>
      <c r="PCN208" s="506" t="s">
        <v>34</v>
      </c>
      <c r="PCO208" s="506" t="s">
        <v>34</v>
      </c>
      <c r="PCP208" s="506" t="s">
        <v>34</v>
      </c>
      <c r="PCQ208" s="506" t="s">
        <v>34</v>
      </c>
      <c r="PCR208" s="506" t="s">
        <v>34</v>
      </c>
      <c r="PCS208" s="506" t="s">
        <v>34</v>
      </c>
      <c r="PCT208" s="506" t="s">
        <v>34</v>
      </c>
      <c r="PCU208" s="506" t="s">
        <v>34</v>
      </c>
      <c r="PCV208" s="506" t="s">
        <v>34</v>
      </c>
      <c r="PCW208" s="506" t="s">
        <v>34</v>
      </c>
      <c r="PCX208" s="506" t="s">
        <v>34</v>
      </c>
      <c r="PCY208" s="506" t="s">
        <v>34</v>
      </c>
      <c r="PCZ208" s="506" t="s">
        <v>34</v>
      </c>
      <c r="PDA208" s="506" t="s">
        <v>34</v>
      </c>
      <c r="PDB208" s="506" t="s">
        <v>34</v>
      </c>
      <c r="PDC208" s="506" t="s">
        <v>34</v>
      </c>
      <c r="PDD208" s="506" t="s">
        <v>34</v>
      </c>
      <c r="PDE208" s="506" t="s">
        <v>34</v>
      </c>
      <c r="PDF208" s="506" t="s">
        <v>34</v>
      </c>
      <c r="PDG208" s="506" t="s">
        <v>34</v>
      </c>
      <c r="PDH208" s="506" t="s">
        <v>34</v>
      </c>
      <c r="PDI208" s="506" t="s">
        <v>34</v>
      </c>
      <c r="PDJ208" s="506" t="s">
        <v>34</v>
      </c>
      <c r="PDK208" s="506" t="s">
        <v>34</v>
      </c>
      <c r="PDL208" s="506" t="s">
        <v>34</v>
      </c>
      <c r="PDM208" s="506" t="s">
        <v>34</v>
      </c>
      <c r="PDN208" s="506" t="s">
        <v>34</v>
      </c>
      <c r="PDO208" s="506" t="s">
        <v>34</v>
      </c>
      <c r="PDP208" s="506" t="s">
        <v>34</v>
      </c>
      <c r="PDQ208" s="506" t="s">
        <v>34</v>
      </c>
      <c r="PDR208" s="506" t="s">
        <v>34</v>
      </c>
      <c r="PDS208" s="506" t="s">
        <v>34</v>
      </c>
      <c r="PDT208" s="506" t="s">
        <v>34</v>
      </c>
      <c r="PDU208" s="506" t="s">
        <v>34</v>
      </c>
      <c r="PDV208" s="506" t="s">
        <v>34</v>
      </c>
      <c r="PDW208" s="506" t="s">
        <v>34</v>
      </c>
      <c r="PDX208" s="506" t="s">
        <v>34</v>
      </c>
      <c r="PDY208" s="506" t="s">
        <v>34</v>
      </c>
      <c r="PDZ208" s="506" t="s">
        <v>34</v>
      </c>
      <c r="PEA208" s="506" t="s">
        <v>34</v>
      </c>
      <c r="PEB208" s="506" t="s">
        <v>34</v>
      </c>
      <c r="PEC208" s="506" t="s">
        <v>34</v>
      </c>
      <c r="PED208" s="506" t="s">
        <v>34</v>
      </c>
      <c r="PEE208" s="506" t="s">
        <v>34</v>
      </c>
      <c r="PEF208" s="506" t="s">
        <v>34</v>
      </c>
      <c r="PEG208" s="506" t="s">
        <v>34</v>
      </c>
      <c r="PEH208" s="506" t="s">
        <v>34</v>
      </c>
      <c r="PEI208" s="506" t="s">
        <v>34</v>
      </c>
      <c r="PEJ208" s="506" t="s">
        <v>34</v>
      </c>
      <c r="PEK208" s="506" t="s">
        <v>34</v>
      </c>
      <c r="PEL208" s="506" t="s">
        <v>34</v>
      </c>
      <c r="PEM208" s="506" t="s">
        <v>34</v>
      </c>
      <c r="PEN208" s="506" t="s">
        <v>34</v>
      </c>
      <c r="PEO208" s="506" t="s">
        <v>34</v>
      </c>
      <c r="PEP208" s="506" t="s">
        <v>34</v>
      </c>
      <c r="PEQ208" s="506" t="s">
        <v>34</v>
      </c>
      <c r="PER208" s="506" t="s">
        <v>34</v>
      </c>
      <c r="PES208" s="506" t="s">
        <v>34</v>
      </c>
      <c r="PET208" s="506" t="s">
        <v>34</v>
      </c>
      <c r="PEU208" s="506" t="s">
        <v>34</v>
      </c>
      <c r="PEV208" s="506" t="s">
        <v>34</v>
      </c>
      <c r="PEW208" s="506" t="s">
        <v>34</v>
      </c>
      <c r="PEX208" s="506" t="s">
        <v>34</v>
      </c>
      <c r="PEY208" s="506" t="s">
        <v>34</v>
      </c>
      <c r="PEZ208" s="506" t="s">
        <v>34</v>
      </c>
      <c r="PFA208" s="506" t="s">
        <v>34</v>
      </c>
      <c r="PFB208" s="506" t="s">
        <v>34</v>
      </c>
      <c r="PFC208" s="506" t="s">
        <v>34</v>
      </c>
      <c r="PFD208" s="506" t="s">
        <v>34</v>
      </c>
      <c r="PFE208" s="506" t="s">
        <v>34</v>
      </c>
      <c r="PFF208" s="506" t="s">
        <v>34</v>
      </c>
      <c r="PFG208" s="506" t="s">
        <v>34</v>
      </c>
      <c r="PFH208" s="506" t="s">
        <v>34</v>
      </c>
      <c r="PFI208" s="506" t="s">
        <v>34</v>
      </c>
      <c r="PFJ208" s="506" t="s">
        <v>34</v>
      </c>
      <c r="PFK208" s="506" t="s">
        <v>34</v>
      </c>
      <c r="PFL208" s="506" t="s">
        <v>34</v>
      </c>
      <c r="PFM208" s="506" t="s">
        <v>34</v>
      </c>
      <c r="PFN208" s="506" t="s">
        <v>34</v>
      </c>
      <c r="PFO208" s="506" t="s">
        <v>34</v>
      </c>
      <c r="PFP208" s="506" t="s">
        <v>34</v>
      </c>
      <c r="PFQ208" s="506" t="s">
        <v>34</v>
      </c>
      <c r="PFR208" s="506" t="s">
        <v>34</v>
      </c>
      <c r="PFS208" s="506" t="s">
        <v>34</v>
      </c>
      <c r="PFT208" s="506" t="s">
        <v>34</v>
      </c>
      <c r="PFU208" s="506" t="s">
        <v>34</v>
      </c>
      <c r="PFV208" s="506" t="s">
        <v>34</v>
      </c>
      <c r="PFW208" s="506" t="s">
        <v>34</v>
      </c>
      <c r="PFX208" s="506" t="s">
        <v>34</v>
      </c>
      <c r="PFY208" s="506" t="s">
        <v>34</v>
      </c>
      <c r="PFZ208" s="506" t="s">
        <v>34</v>
      </c>
      <c r="PGA208" s="506" t="s">
        <v>34</v>
      </c>
      <c r="PGB208" s="506" t="s">
        <v>34</v>
      </c>
      <c r="PGC208" s="506" t="s">
        <v>34</v>
      </c>
      <c r="PGD208" s="506" t="s">
        <v>34</v>
      </c>
      <c r="PGE208" s="506" t="s">
        <v>34</v>
      </c>
      <c r="PGF208" s="506" t="s">
        <v>34</v>
      </c>
      <c r="PGG208" s="506" t="s">
        <v>34</v>
      </c>
      <c r="PGH208" s="506" t="s">
        <v>34</v>
      </c>
      <c r="PGI208" s="506" t="s">
        <v>34</v>
      </c>
      <c r="PGJ208" s="506" t="s">
        <v>34</v>
      </c>
      <c r="PGK208" s="506" t="s">
        <v>34</v>
      </c>
      <c r="PGL208" s="506" t="s">
        <v>34</v>
      </c>
      <c r="PGM208" s="506" t="s">
        <v>34</v>
      </c>
      <c r="PGN208" s="506" t="s">
        <v>34</v>
      </c>
      <c r="PGO208" s="506" t="s">
        <v>34</v>
      </c>
      <c r="PGP208" s="506" t="s">
        <v>34</v>
      </c>
      <c r="PGQ208" s="506" t="s">
        <v>34</v>
      </c>
      <c r="PGR208" s="506" t="s">
        <v>34</v>
      </c>
      <c r="PGS208" s="506" t="s">
        <v>34</v>
      </c>
      <c r="PGT208" s="506" t="s">
        <v>34</v>
      </c>
      <c r="PGU208" s="506" t="s">
        <v>34</v>
      </c>
      <c r="PGV208" s="506" t="s">
        <v>34</v>
      </c>
      <c r="PGW208" s="506" t="s">
        <v>34</v>
      </c>
      <c r="PGX208" s="506" t="s">
        <v>34</v>
      </c>
      <c r="PGY208" s="506" t="s">
        <v>34</v>
      </c>
      <c r="PGZ208" s="506" t="s">
        <v>34</v>
      </c>
      <c r="PHA208" s="506" t="s">
        <v>34</v>
      </c>
      <c r="PHB208" s="506" t="s">
        <v>34</v>
      </c>
      <c r="PHC208" s="506" t="s">
        <v>34</v>
      </c>
      <c r="PHD208" s="506" t="s">
        <v>34</v>
      </c>
      <c r="PHE208" s="506" t="s">
        <v>34</v>
      </c>
      <c r="PHF208" s="506" t="s">
        <v>34</v>
      </c>
      <c r="PHG208" s="506" t="s">
        <v>34</v>
      </c>
      <c r="PHH208" s="506" t="s">
        <v>34</v>
      </c>
      <c r="PHI208" s="506" t="s">
        <v>34</v>
      </c>
      <c r="PHJ208" s="506" t="s">
        <v>34</v>
      </c>
      <c r="PHK208" s="506" t="s">
        <v>34</v>
      </c>
      <c r="PHL208" s="506" t="s">
        <v>34</v>
      </c>
      <c r="PHM208" s="506" t="s">
        <v>34</v>
      </c>
      <c r="PHN208" s="506" t="s">
        <v>34</v>
      </c>
      <c r="PHO208" s="506" t="s">
        <v>34</v>
      </c>
      <c r="PHP208" s="506" t="s">
        <v>34</v>
      </c>
      <c r="PHQ208" s="506" t="s">
        <v>34</v>
      </c>
      <c r="PHR208" s="506" t="s">
        <v>34</v>
      </c>
      <c r="PHS208" s="506" t="s">
        <v>34</v>
      </c>
      <c r="PHT208" s="506" t="s">
        <v>34</v>
      </c>
      <c r="PHU208" s="506" t="s">
        <v>34</v>
      </c>
      <c r="PHV208" s="506" t="s">
        <v>34</v>
      </c>
      <c r="PHW208" s="506" t="s">
        <v>34</v>
      </c>
      <c r="PHX208" s="506" t="s">
        <v>34</v>
      </c>
      <c r="PHY208" s="506" t="s">
        <v>34</v>
      </c>
      <c r="PHZ208" s="506" t="s">
        <v>34</v>
      </c>
      <c r="PIA208" s="506" t="s">
        <v>34</v>
      </c>
      <c r="PIB208" s="506" t="s">
        <v>34</v>
      </c>
      <c r="PIC208" s="506" t="s">
        <v>34</v>
      </c>
      <c r="PID208" s="506" t="s">
        <v>34</v>
      </c>
      <c r="PIE208" s="506" t="s">
        <v>34</v>
      </c>
      <c r="PIF208" s="506" t="s">
        <v>34</v>
      </c>
      <c r="PIG208" s="506" t="s">
        <v>34</v>
      </c>
      <c r="PIH208" s="506" t="s">
        <v>34</v>
      </c>
      <c r="PII208" s="506" t="s">
        <v>34</v>
      </c>
      <c r="PIJ208" s="506" t="s">
        <v>34</v>
      </c>
      <c r="PIK208" s="506" t="s">
        <v>34</v>
      </c>
      <c r="PIL208" s="506" t="s">
        <v>34</v>
      </c>
      <c r="PIM208" s="506" t="s">
        <v>34</v>
      </c>
      <c r="PIN208" s="506" t="s">
        <v>34</v>
      </c>
      <c r="PIO208" s="506" t="s">
        <v>34</v>
      </c>
      <c r="PIP208" s="506" t="s">
        <v>34</v>
      </c>
      <c r="PIQ208" s="506" t="s">
        <v>34</v>
      </c>
      <c r="PIR208" s="506" t="s">
        <v>34</v>
      </c>
      <c r="PIS208" s="506" t="s">
        <v>34</v>
      </c>
      <c r="PIT208" s="506" t="s">
        <v>34</v>
      </c>
      <c r="PIU208" s="506" t="s">
        <v>34</v>
      </c>
      <c r="PIV208" s="506" t="s">
        <v>34</v>
      </c>
      <c r="PIW208" s="506" t="s">
        <v>34</v>
      </c>
      <c r="PIX208" s="506" t="s">
        <v>34</v>
      </c>
      <c r="PIY208" s="506" t="s">
        <v>34</v>
      </c>
      <c r="PIZ208" s="506" t="s">
        <v>34</v>
      </c>
      <c r="PJA208" s="506" t="s">
        <v>34</v>
      </c>
      <c r="PJB208" s="506" t="s">
        <v>34</v>
      </c>
      <c r="PJC208" s="506" t="s">
        <v>34</v>
      </c>
      <c r="PJD208" s="506" t="s">
        <v>34</v>
      </c>
      <c r="PJE208" s="506" t="s">
        <v>34</v>
      </c>
      <c r="PJF208" s="506" t="s">
        <v>34</v>
      </c>
      <c r="PJG208" s="506" t="s">
        <v>34</v>
      </c>
      <c r="PJH208" s="506" t="s">
        <v>34</v>
      </c>
      <c r="PJI208" s="506" t="s">
        <v>34</v>
      </c>
      <c r="PJJ208" s="506" t="s">
        <v>34</v>
      </c>
      <c r="PJK208" s="506" t="s">
        <v>34</v>
      </c>
      <c r="PJL208" s="506" t="s">
        <v>34</v>
      </c>
      <c r="PJM208" s="506" t="s">
        <v>34</v>
      </c>
      <c r="PJN208" s="506" t="s">
        <v>34</v>
      </c>
      <c r="PJO208" s="506" t="s">
        <v>34</v>
      </c>
      <c r="PJP208" s="506" t="s">
        <v>34</v>
      </c>
      <c r="PJQ208" s="506" t="s">
        <v>34</v>
      </c>
      <c r="PJR208" s="506" t="s">
        <v>34</v>
      </c>
      <c r="PJS208" s="506" t="s">
        <v>34</v>
      </c>
      <c r="PJT208" s="506" t="s">
        <v>34</v>
      </c>
      <c r="PJU208" s="506" t="s">
        <v>34</v>
      </c>
      <c r="PJV208" s="506" t="s">
        <v>34</v>
      </c>
      <c r="PJW208" s="506" t="s">
        <v>34</v>
      </c>
      <c r="PJX208" s="506" t="s">
        <v>34</v>
      </c>
      <c r="PJY208" s="506" t="s">
        <v>34</v>
      </c>
      <c r="PJZ208" s="506" t="s">
        <v>34</v>
      </c>
      <c r="PKA208" s="506" t="s">
        <v>34</v>
      </c>
      <c r="PKB208" s="506" t="s">
        <v>34</v>
      </c>
      <c r="PKC208" s="506" t="s">
        <v>34</v>
      </c>
      <c r="PKD208" s="506" t="s">
        <v>34</v>
      </c>
      <c r="PKE208" s="506" t="s">
        <v>34</v>
      </c>
      <c r="PKF208" s="506" t="s">
        <v>34</v>
      </c>
      <c r="PKG208" s="506" t="s">
        <v>34</v>
      </c>
      <c r="PKH208" s="506" t="s">
        <v>34</v>
      </c>
      <c r="PKI208" s="506" t="s">
        <v>34</v>
      </c>
      <c r="PKJ208" s="506" t="s">
        <v>34</v>
      </c>
      <c r="PKK208" s="506" t="s">
        <v>34</v>
      </c>
      <c r="PKL208" s="506" t="s">
        <v>34</v>
      </c>
      <c r="PKM208" s="506" t="s">
        <v>34</v>
      </c>
      <c r="PKN208" s="506" t="s">
        <v>34</v>
      </c>
      <c r="PKO208" s="506" t="s">
        <v>34</v>
      </c>
      <c r="PKP208" s="506" t="s">
        <v>34</v>
      </c>
      <c r="PKQ208" s="506" t="s">
        <v>34</v>
      </c>
      <c r="PKR208" s="506" t="s">
        <v>34</v>
      </c>
      <c r="PKS208" s="506" t="s">
        <v>34</v>
      </c>
      <c r="PKT208" s="506" t="s">
        <v>34</v>
      </c>
      <c r="PKU208" s="506" t="s">
        <v>34</v>
      </c>
      <c r="PKV208" s="506" t="s">
        <v>34</v>
      </c>
      <c r="PKW208" s="506" t="s">
        <v>34</v>
      </c>
      <c r="PKX208" s="506" t="s">
        <v>34</v>
      </c>
      <c r="PKY208" s="506" t="s">
        <v>34</v>
      </c>
      <c r="PKZ208" s="506" t="s">
        <v>34</v>
      </c>
      <c r="PLA208" s="506" t="s">
        <v>34</v>
      </c>
      <c r="PLB208" s="506" t="s">
        <v>34</v>
      </c>
      <c r="PLC208" s="506" t="s">
        <v>34</v>
      </c>
      <c r="PLD208" s="506" t="s">
        <v>34</v>
      </c>
      <c r="PLE208" s="506" t="s">
        <v>34</v>
      </c>
      <c r="PLF208" s="506" t="s">
        <v>34</v>
      </c>
      <c r="PLG208" s="506" t="s">
        <v>34</v>
      </c>
      <c r="PLH208" s="506" t="s">
        <v>34</v>
      </c>
      <c r="PLI208" s="506" t="s">
        <v>34</v>
      </c>
      <c r="PLJ208" s="506" t="s">
        <v>34</v>
      </c>
      <c r="PLK208" s="506" t="s">
        <v>34</v>
      </c>
      <c r="PLL208" s="506" t="s">
        <v>34</v>
      </c>
      <c r="PLM208" s="506" t="s">
        <v>34</v>
      </c>
      <c r="PLN208" s="506" t="s">
        <v>34</v>
      </c>
      <c r="PLO208" s="506" t="s">
        <v>34</v>
      </c>
      <c r="PLP208" s="506" t="s">
        <v>34</v>
      </c>
      <c r="PLQ208" s="506" t="s">
        <v>34</v>
      </c>
      <c r="PLR208" s="506" t="s">
        <v>34</v>
      </c>
      <c r="PLS208" s="506" t="s">
        <v>34</v>
      </c>
      <c r="PLT208" s="506" t="s">
        <v>34</v>
      </c>
      <c r="PLU208" s="506" t="s">
        <v>34</v>
      </c>
      <c r="PLV208" s="506" t="s">
        <v>34</v>
      </c>
      <c r="PLW208" s="506" t="s">
        <v>34</v>
      </c>
      <c r="PLX208" s="506" t="s">
        <v>34</v>
      </c>
      <c r="PLY208" s="506" t="s">
        <v>34</v>
      </c>
      <c r="PLZ208" s="506" t="s">
        <v>34</v>
      </c>
      <c r="PMA208" s="506" t="s">
        <v>34</v>
      </c>
      <c r="PMB208" s="506" t="s">
        <v>34</v>
      </c>
      <c r="PMC208" s="506" t="s">
        <v>34</v>
      </c>
      <c r="PMD208" s="506" t="s">
        <v>34</v>
      </c>
      <c r="PME208" s="506" t="s">
        <v>34</v>
      </c>
      <c r="PMF208" s="506" t="s">
        <v>34</v>
      </c>
      <c r="PMG208" s="506" t="s">
        <v>34</v>
      </c>
      <c r="PMH208" s="506" t="s">
        <v>34</v>
      </c>
      <c r="PMI208" s="506" t="s">
        <v>34</v>
      </c>
      <c r="PMJ208" s="506" t="s">
        <v>34</v>
      </c>
      <c r="PMK208" s="506" t="s">
        <v>34</v>
      </c>
      <c r="PML208" s="506" t="s">
        <v>34</v>
      </c>
      <c r="PMM208" s="506" t="s">
        <v>34</v>
      </c>
      <c r="PMN208" s="506" t="s">
        <v>34</v>
      </c>
      <c r="PMO208" s="506" t="s">
        <v>34</v>
      </c>
      <c r="PMP208" s="506" t="s">
        <v>34</v>
      </c>
      <c r="PMQ208" s="506" t="s">
        <v>34</v>
      </c>
      <c r="PMR208" s="506" t="s">
        <v>34</v>
      </c>
      <c r="PMS208" s="506" t="s">
        <v>34</v>
      </c>
      <c r="PMT208" s="506" t="s">
        <v>34</v>
      </c>
      <c r="PMU208" s="506" t="s">
        <v>34</v>
      </c>
      <c r="PMV208" s="506" t="s">
        <v>34</v>
      </c>
      <c r="PMW208" s="506" t="s">
        <v>34</v>
      </c>
      <c r="PMX208" s="506" t="s">
        <v>34</v>
      </c>
      <c r="PMY208" s="506" t="s">
        <v>34</v>
      </c>
      <c r="PMZ208" s="506" t="s">
        <v>34</v>
      </c>
      <c r="PNA208" s="506" t="s">
        <v>34</v>
      </c>
      <c r="PNB208" s="506" t="s">
        <v>34</v>
      </c>
      <c r="PNC208" s="506" t="s">
        <v>34</v>
      </c>
      <c r="PND208" s="506" t="s">
        <v>34</v>
      </c>
      <c r="PNE208" s="506" t="s">
        <v>34</v>
      </c>
      <c r="PNF208" s="506" t="s">
        <v>34</v>
      </c>
      <c r="PNG208" s="506" t="s">
        <v>34</v>
      </c>
      <c r="PNH208" s="506" t="s">
        <v>34</v>
      </c>
      <c r="PNI208" s="506" t="s">
        <v>34</v>
      </c>
      <c r="PNJ208" s="506" t="s">
        <v>34</v>
      </c>
      <c r="PNK208" s="506" t="s">
        <v>34</v>
      </c>
      <c r="PNL208" s="506" t="s">
        <v>34</v>
      </c>
      <c r="PNM208" s="506" t="s">
        <v>34</v>
      </c>
      <c r="PNN208" s="506" t="s">
        <v>34</v>
      </c>
      <c r="PNO208" s="506" t="s">
        <v>34</v>
      </c>
      <c r="PNP208" s="506" t="s">
        <v>34</v>
      </c>
      <c r="PNQ208" s="506" t="s">
        <v>34</v>
      </c>
      <c r="PNR208" s="506" t="s">
        <v>34</v>
      </c>
      <c r="PNS208" s="506" t="s">
        <v>34</v>
      </c>
      <c r="PNT208" s="506" t="s">
        <v>34</v>
      </c>
      <c r="PNU208" s="506" t="s">
        <v>34</v>
      </c>
      <c r="PNV208" s="506" t="s">
        <v>34</v>
      </c>
      <c r="PNW208" s="506" t="s">
        <v>34</v>
      </c>
      <c r="PNX208" s="506" t="s">
        <v>34</v>
      </c>
      <c r="PNY208" s="506" t="s">
        <v>34</v>
      </c>
      <c r="PNZ208" s="506" t="s">
        <v>34</v>
      </c>
      <c r="POA208" s="506" t="s">
        <v>34</v>
      </c>
      <c r="POB208" s="506" t="s">
        <v>34</v>
      </c>
      <c r="POC208" s="506" t="s">
        <v>34</v>
      </c>
      <c r="POD208" s="506" t="s">
        <v>34</v>
      </c>
      <c r="POE208" s="506" t="s">
        <v>34</v>
      </c>
      <c r="POF208" s="506" t="s">
        <v>34</v>
      </c>
      <c r="POG208" s="506" t="s">
        <v>34</v>
      </c>
      <c r="POH208" s="506" t="s">
        <v>34</v>
      </c>
      <c r="POI208" s="506" t="s">
        <v>34</v>
      </c>
      <c r="POJ208" s="506" t="s">
        <v>34</v>
      </c>
      <c r="POK208" s="506" t="s">
        <v>34</v>
      </c>
      <c r="POL208" s="506" t="s">
        <v>34</v>
      </c>
      <c r="POM208" s="506" t="s">
        <v>34</v>
      </c>
      <c r="PON208" s="506" t="s">
        <v>34</v>
      </c>
      <c r="POO208" s="506" t="s">
        <v>34</v>
      </c>
      <c r="POP208" s="506" t="s">
        <v>34</v>
      </c>
      <c r="POQ208" s="506" t="s">
        <v>34</v>
      </c>
      <c r="POR208" s="506" t="s">
        <v>34</v>
      </c>
      <c r="POS208" s="506" t="s">
        <v>34</v>
      </c>
      <c r="POT208" s="506" t="s">
        <v>34</v>
      </c>
      <c r="POU208" s="506" t="s">
        <v>34</v>
      </c>
      <c r="POV208" s="506" t="s">
        <v>34</v>
      </c>
      <c r="POW208" s="506" t="s">
        <v>34</v>
      </c>
      <c r="POX208" s="506" t="s">
        <v>34</v>
      </c>
      <c r="POY208" s="506" t="s">
        <v>34</v>
      </c>
      <c r="POZ208" s="506" t="s">
        <v>34</v>
      </c>
      <c r="PPA208" s="506" t="s">
        <v>34</v>
      </c>
      <c r="PPB208" s="506" t="s">
        <v>34</v>
      </c>
      <c r="PPC208" s="506" t="s">
        <v>34</v>
      </c>
      <c r="PPD208" s="506" t="s">
        <v>34</v>
      </c>
      <c r="PPE208" s="506" t="s">
        <v>34</v>
      </c>
      <c r="PPF208" s="506" t="s">
        <v>34</v>
      </c>
      <c r="PPG208" s="506" t="s">
        <v>34</v>
      </c>
      <c r="PPH208" s="506" t="s">
        <v>34</v>
      </c>
      <c r="PPI208" s="506" t="s">
        <v>34</v>
      </c>
      <c r="PPJ208" s="506" t="s">
        <v>34</v>
      </c>
      <c r="PPK208" s="506" t="s">
        <v>34</v>
      </c>
      <c r="PPL208" s="506" t="s">
        <v>34</v>
      </c>
      <c r="PPM208" s="506" t="s">
        <v>34</v>
      </c>
      <c r="PPN208" s="506" t="s">
        <v>34</v>
      </c>
      <c r="PPO208" s="506" t="s">
        <v>34</v>
      </c>
      <c r="PPP208" s="506" t="s">
        <v>34</v>
      </c>
      <c r="PPQ208" s="506" t="s">
        <v>34</v>
      </c>
      <c r="PPR208" s="506" t="s">
        <v>34</v>
      </c>
      <c r="PPS208" s="506" t="s">
        <v>34</v>
      </c>
      <c r="PPT208" s="506" t="s">
        <v>34</v>
      </c>
      <c r="PPU208" s="506" t="s">
        <v>34</v>
      </c>
      <c r="PPV208" s="506" t="s">
        <v>34</v>
      </c>
      <c r="PPW208" s="506" t="s">
        <v>34</v>
      </c>
      <c r="PPX208" s="506" t="s">
        <v>34</v>
      </c>
      <c r="PPY208" s="506" t="s">
        <v>34</v>
      </c>
      <c r="PPZ208" s="506" t="s">
        <v>34</v>
      </c>
      <c r="PQA208" s="506" t="s">
        <v>34</v>
      </c>
      <c r="PQB208" s="506" t="s">
        <v>34</v>
      </c>
      <c r="PQC208" s="506" t="s">
        <v>34</v>
      </c>
      <c r="PQD208" s="506" t="s">
        <v>34</v>
      </c>
      <c r="PQE208" s="506" t="s">
        <v>34</v>
      </c>
      <c r="PQF208" s="506" t="s">
        <v>34</v>
      </c>
      <c r="PQG208" s="506" t="s">
        <v>34</v>
      </c>
      <c r="PQH208" s="506" t="s">
        <v>34</v>
      </c>
      <c r="PQI208" s="506" t="s">
        <v>34</v>
      </c>
      <c r="PQJ208" s="506" t="s">
        <v>34</v>
      </c>
      <c r="PQK208" s="506" t="s">
        <v>34</v>
      </c>
      <c r="PQL208" s="506" t="s">
        <v>34</v>
      </c>
      <c r="PQM208" s="506" t="s">
        <v>34</v>
      </c>
      <c r="PQN208" s="506" t="s">
        <v>34</v>
      </c>
      <c r="PQO208" s="506" t="s">
        <v>34</v>
      </c>
      <c r="PQP208" s="506" t="s">
        <v>34</v>
      </c>
      <c r="PQQ208" s="506" t="s">
        <v>34</v>
      </c>
      <c r="PQR208" s="506" t="s">
        <v>34</v>
      </c>
      <c r="PQS208" s="506" t="s">
        <v>34</v>
      </c>
      <c r="PQT208" s="506" t="s">
        <v>34</v>
      </c>
      <c r="PQU208" s="506" t="s">
        <v>34</v>
      </c>
      <c r="PQV208" s="506" t="s">
        <v>34</v>
      </c>
      <c r="PQW208" s="506" t="s">
        <v>34</v>
      </c>
      <c r="PQX208" s="506" t="s">
        <v>34</v>
      </c>
      <c r="PQY208" s="506" t="s">
        <v>34</v>
      </c>
      <c r="PQZ208" s="506" t="s">
        <v>34</v>
      </c>
      <c r="PRA208" s="506" t="s">
        <v>34</v>
      </c>
      <c r="PRB208" s="506" t="s">
        <v>34</v>
      </c>
      <c r="PRC208" s="506" t="s">
        <v>34</v>
      </c>
      <c r="PRD208" s="506" t="s">
        <v>34</v>
      </c>
      <c r="PRE208" s="506" t="s">
        <v>34</v>
      </c>
      <c r="PRF208" s="506" t="s">
        <v>34</v>
      </c>
      <c r="PRG208" s="506" t="s">
        <v>34</v>
      </c>
      <c r="PRH208" s="506" t="s">
        <v>34</v>
      </c>
      <c r="PRI208" s="506" t="s">
        <v>34</v>
      </c>
      <c r="PRJ208" s="506" t="s">
        <v>34</v>
      </c>
      <c r="PRK208" s="506" t="s">
        <v>34</v>
      </c>
      <c r="PRL208" s="506" t="s">
        <v>34</v>
      </c>
      <c r="PRM208" s="506" t="s">
        <v>34</v>
      </c>
      <c r="PRN208" s="506" t="s">
        <v>34</v>
      </c>
      <c r="PRO208" s="506" t="s">
        <v>34</v>
      </c>
      <c r="PRP208" s="506" t="s">
        <v>34</v>
      </c>
      <c r="PRQ208" s="506" t="s">
        <v>34</v>
      </c>
      <c r="PRR208" s="506" t="s">
        <v>34</v>
      </c>
      <c r="PRS208" s="506" t="s">
        <v>34</v>
      </c>
      <c r="PRT208" s="506" t="s">
        <v>34</v>
      </c>
      <c r="PRU208" s="506" t="s">
        <v>34</v>
      </c>
      <c r="PRV208" s="506" t="s">
        <v>34</v>
      </c>
      <c r="PRW208" s="506" t="s">
        <v>34</v>
      </c>
      <c r="PRX208" s="506" t="s">
        <v>34</v>
      </c>
      <c r="PRY208" s="506" t="s">
        <v>34</v>
      </c>
      <c r="PRZ208" s="506" t="s">
        <v>34</v>
      </c>
      <c r="PSA208" s="506" t="s">
        <v>34</v>
      </c>
      <c r="PSB208" s="506" t="s">
        <v>34</v>
      </c>
      <c r="PSC208" s="506" t="s">
        <v>34</v>
      </c>
      <c r="PSD208" s="506" t="s">
        <v>34</v>
      </c>
      <c r="PSE208" s="506" t="s">
        <v>34</v>
      </c>
      <c r="PSF208" s="506" t="s">
        <v>34</v>
      </c>
      <c r="PSG208" s="506" t="s">
        <v>34</v>
      </c>
      <c r="PSH208" s="506" t="s">
        <v>34</v>
      </c>
      <c r="PSI208" s="506" t="s">
        <v>34</v>
      </c>
      <c r="PSJ208" s="506" t="s">
        <v>34</v>
      </c>
      <c r="PSK208" s="506" t="s">
        <v>34</v>
      </c>
      <c r="PSL208" s="506" t="s">
        <v>34</v>
      </c>
      <c r="PSM208" s="506" t="s">
        <v>34</v>
      </c>
      <c r="PSN208" s="506" t="s">
        <v>34</v>
      </c>
      <c r="PSO208" s="506" t="s">
        <v>34</v>
      </c>
      <c r="PSP208" s="506" t="s">
        <v>34</v>
      </c>
      <c r="PSQ208" s="506" t="s">
        <v>34</v>
      </c>
      <c r="PSR208" s="506" t="s">
        <v>34</v>
      </c>
      <c r="PSS208" s="506" t="s">
        <v>34</v>
      </c>
      <c r="PST208" s="506" t="s">
        <v>34</v>
      </c>
      <c r="PSU208" s="506" t="s">
        <v>34</v>
      </c>
      <c r="PSV208" s="506" t="s">
        <v>34</v>
      </c>
      <c r="PSW208" s="506" t="s">
        <v>34</v>
      </c>
      <c r="PSX208" s="506" t="s">
        <v>34</v>
      </c>
      <c r="PSY208" s="506" t="s">
        <v>34</v>
      </c>
      <c r="PSZ208" s="506" t="s">
        <v>34</v>
      </c>
      <c r="PTA208" s="506" t="s">
        <v>34</v>
      </c>
      <c r="PTB208" s="506" t="s">
        <v>34</v>
      </c>
      <c r="PTC208" s="506" t="s">
        <v>34</v>
      </c>
      <c r="PTD208" s="506" t="s">
        <v>34</v>
      </c>
      <c r="PTE208" s="506" t="s">
        <v>34</v>
      </c>
      <c r="PTF208" s="506" t="s">
        <v>34</v>
      </c>
      <c r="PTG208" s="506" t="s">
        <v>34</v>
      </c>
      <c r="PTH208" s="506" t="s">
        <v>34</v>
      </c>
      <c r="PTI208" s="506" t="s">
        <v>34</v>
      </c>
      <c r="PTJ208" s="506" t="s">
        <v>34</v>
      </c>
      <c r="PTK208" s="506" t="s">
        <v>34</v>
      </c>
      <c r="PTL208" s="506" t="s">
        <v>34</v>
      </c>
      <c r="PTM208" s="506" t="s">
        <v>34</v>
      </c>
      <c r="PTN208" s="506" t="s">
        <v>34</v>
      </c>
      <c r="PTO208" s="506" t="s">
        <v>34</v>
      </c>
      <c r="PTP208" s="506" t="s">
        <v>34</v>
      </c>
      <c r="PTQ208" s="506" t="s">
        <v>34</v>
      </c>
      <c r="PTR208" s="506" t="s">
        <v>34</v>
      </c>
      <c r="PTS208" s="506" t="s">
        <v>34</v>
      </c>
      <c r="PTT208" s="506" t="s">
        <v>34</v>
      </c>
      <c r="PTU208" s="506" t="s">
        <v>34</v>
      </c>
      <c r="PTV208" s="506" t="s">
        <v>34</v>
      </c>
      <c r="PTW208" s="506" t="s">
        <v>34</v>
      </c>
      <c r="PTX208" s="506" t="s">
        <v>34</v>
      </c>
      <c r="PTY208" s="506" t="s">
        <v>34</v>
      </c>
      <c r="PTZ208" s="506" t="s">
        <v>34</v>
      </c>
      <c r="PUA208" s="506" t="s">
        <v>34</v>
      </c>
      <c r="PUB208" s="506" t="s">
        <v>34</v>
      </c>
      <c r="PUC208" s="506" t="s">
        <v>34</v>
      </c>
      <c r="PUD208" s="506" t="s">
        <v>34</v>
      </c>
      <c r="PUE208" s="506" t="s">
        <v>34</v>
      </c>
      <c r="PUF208" s="506" t="s">
        <v>34</v>
      </c>
      <c r="PUG208" s="506" t="s">
        <v>34</v>
      </c>
      <c r="PUH208" s="506" t="s">
        <v>34</v>
      </c>
      <c r="PUI208" s="506" t="s">
        <v>34</v>
      </c>
      <c r="PUJ208" s="506" t="s">
        <v>34</v>
      </c>
      <c r="PUK208" s="506" t="s">
        <v>34</v>
      </c>
      <c r="PUL208" s="506" t="s">
        <v>34</v>
      </c>
      <c r="PUM208" s="506" t="s">
        <v>34</v>
      </c>
      <c r="PUN208" s="506" t="s">
        <v>34</v>
      </c>
      <c r="PUO208" s="506" t="s">
        <v>34</v>
      </c>
      <c r="PUP208" s="506" t="s">
        <v>34</v>
      </c>
      <c r="PUQ208" s="506" t="s">
        <v>34</v>
      </c>
      <c r="PUR208" s="506" t="s">
        <v>34</v>
      </c>
      <c r="PUS208" s="506" t="s">
        <v>34</v>
      </c>
      <c r="PUT208" s="506" t="s">
        <v>34</v>
      </c>
      <c r="PUU208" s="506" t="s">
        <v>34</v>
      </c>
      <c r="PUV208" s="506" t="s">
        <v>34</v>
      </c>
      <c r="PUW208" s="506" t="s">
        <v>34</v>
      </c>
      <c r="PUX208" s="506" t="s">
        <v>34</v>
      </c>
      <c r="PUY208" s="506" t="s">
        <v>34</v>
      </c>
      <c r="PUZ208" s="506" t="s">
        <v>34</v>
      </c>
      <c r="PVA208" s="506" t="s">
        <v>34</v>
      </c>
      <c r="PVB208" s="506" t="s">
        <v>34</v>
      </c>
      <c r="PVC208" s="506" t="s">
        <v>34</v>
      </c>
      <c r="PVD208" s="506" t="s">
        <v>34</v>
      </c>
      <c r="PVE208" s="506" t="s">
        <v>34</v>
      </c>
      <c r="PVF208" s="506" t="s">
        <v>34</v>
      </c>
      <c r="PVG208" s="506" t="s">
        <v>34</v>
      </c>
      <c r="PVH208" s="506" t="s">
        <v>34</v>
      </c>
      <c r="PVI208" s="506" t="s">
        <v>34</v>
      </c>
      <c r="PVJ208" s="506" t="s">
        <v>34</v>
      </c>
      <c r="PVK208" s="506" t="s">
        <v>34</v>
      </c>
      <c r="PVL208" s="506" t="s">
        <v>34</v>
      </c>
      <c r="PVM208" s="506" t="s">
        <v>34</v>
      </c>
      <c r="PVN208" s="506" t="s">
        <v>34</v>
      </c>
      <c r="PVO208" s="506" t="s">
        <v>34</v>
      </c>
      <c r="PVP208" s="506" t="s">
        <v>34</v>
      </c>
      <c r="PVQ208" s="506" t="s">
        <v>34</v>
      </c>
      <c r="PVR208" s="506" t="s">
        <v>34</v>
      </c>
      <c r="PVS208" s="506" t="s">
        <v>34</v>
      </c>
      <c r="PVT208" s="506" t="s">
        <v>34</v>
      </c>
      <c r="PVU208" s="506" t="s">
        <v>34</v>
      </c>
      <c r="PVV208" s="506" t="s">
        <v>34</v>
      </c>
      <c r="PVW208" s="506" t="s">
        <v>34</v>
      </c>
      <c r="PVX208" s="506" t="s">
        <v>34</v>
      </c>
      <c r="PVY208" s="506" t="s">
        <v>34</v>
      </c>
      <c r="PVZ208" s="506" t="s">
        <v>34</v>
      </c>
      <c r="PWA208" s="506" t="s">
        <v>34</v>
      </c>
      <c r="PWB208" s="506" t="s">
        <v>34</v>
      </c>
      <c r="PWC208" s="506" t="s">
        <v>34</v>
      </c>
      <c r="PWD208" s="506" t="s">
        <v>34</v>
      </c>
      <c r="PWE208" s="506" t="s">
        <v>34</v>
      </c>
      <c r="PWF208" s="506" t="s">
        <v>34</v>
      </c>
      <c r="PWG208" s="506" t="s">
        <v>34</v>
      </c>
      <c r="PWH208" s="506" t="s">
        <v>34</v>
      </c>
      <c r="PWI208" s="506" t="s">
        <v>34</v>
      </c>
      <c r="PWJ208" s="506" t="s">
        <v>34</v>
      </c>
      <c r="PWK208" s="506" t="s">
        <v>34</v>
      </c>
      <c r="PWL208" s="506" t="s">
        <v>34</v>
      </c>
      <c r="PWM208" s="506" t="s">
        <v>34</v>
      </c>
      <c r="PWN208" s="506" t="s">
        <v>34</v>
      </c>
      <c r="PWO208" s="506" t="s">
        <v>34</v>
      </c>
      <c r="PWP208" s="506" t="s">
        <v>34</v>
      </c>
      <c r="PWQ208" s="506" t="s">
        <v>34</v>
      </c>
      <c r="PWR208" s="506" t="s">
        <v>34</v>
      </c>
      <c r="PWS208" s="506" t="s">
        <v>34</v>
      </c>
      <c r="PWT208" s="506" t="s">
        <v>34</v>
      </c>
      <c r="PWU208" s="506" t="s">
        <v>34</v>
      </c>
      <c r="PWV208" s="506" t="s">
        <v>34</v>
      </c>
      <c r="PWW208" s="506" t="s">
        <v>34</v>
      </c>
      <c r="PWX208" s="506" t="s">
        <v>34</v>
      </c>
      <c r="PWY208" s="506" t="s">
        <v>34</v>
      </c>
      <c r="PWZ208" s="506" t="s">
        <v>34</v>
      </c>
      <c r="PXA208" s="506" t="s">
        <v>34</v>
      </c>
      <c r="PXB208" s="506" t="s">
        <v>34</v>
      </c>
      <c r="PXC208" s="506" t="s">
        <v>34</v>
      </c>
      <c r="PXD208" s="506" t="s">
        <v>34</v>
      </c>
      <c r="PXE208" s="506" t="s">
        <v>34</v>
      </c>
      <c r="PXF208" s="506" t="s">
        <v>34</v>
      </c>
      <c r="PXG208" s="506" t="s">
        <v>34</v>
      </c>
      <c r="PXH208" s="506" t="s">
        <v>34</v>
      </c>
      <c r="PXI208" s="506" t="s">
        <v>34</v>
      </c>
      <c r="PXJ208" s="506" t="s">
        <v>34</v>
      </c>
      <c r="PXK208" s="506" t="s">
        <v>34</v>
      </c>
      <c r="PXL208" s="506" t="s">
        <v>34</v>
      </c>
      <c r="PXM208" s="506" t="s">
        <v>34</v>
      </c>
      <c r="PXN208" s="506" t="s">
        <v>34</v>
      </c>
      <c r="PXO208" s="506" t="s">
        <v>34</v>
      </c>
      <c r="PXP208" s="506" t="s">
        <v>34</v>
      </c>
      <c r="PXQ208" s="506" t="s">
        <v>34</v>
      </c>
      <c r="PXR208" s="506" t="s">
        <v>34</v>
      </c>
      <c r="PXS208" s="506" t="s">
        <v>34</v>
      </c>
      <c r="PXT208" s="506" t="s">
        <v>34</v>
      </c>
      <c r="PXU208" s="506" t="s">
        <v>34</v>
      </c>
      <c r="PXV208" s="506" t="s">
        <v>34</v>
      </c>
      <c r="PXW208" s="506" t="s">
        <v>34</v>
      </c>
      <c r="PXX208" s="506" t="s">
        <v>34</v>
      </c>
      <c r="PXY208" s="506" t="s">
        <v>34</v>
      </c>
      <c r="PXZ208" s="506" t="s">
        <v>34</v>
      </c>
      <c r="PYA208" s="506" t="s">
        <v>34</v>
      </c>
      <c r="PYB208" s="506" t="s">
        <v>34</v>
      </c>
      <c r="PYC208" s="506" t="s">
        <v>34</v>
      </c>
      <c r="PYD208" s="506" t="s">
        <v>34</v>
      </c>
      <c r="PYE208" s="506" t="s">
        <v>34</v>
      </c>
      <c r="PYF208" s="506" t="s">
        <v>34</v>
      </c>
      <c r="PYG208" s="506" t="s">
        <v>34</v>
      </c>
      <c r="PYH208" s="506" t="s">
        <v>34</v>
      </c>
      <c r="PYI208" s="506" t="s">
        <v>34</v>
      </c>
      <c r="PYJ208" s="506" t="s">
        <v>34</v>
      </c>
      <c r="PYK208" s="506" t="s">
        <v>34</v>
      </c>
      <c r="PYL208" s="506" t="s">
        <v>34</v>
      </c>
      <c r="PYM208" s="506" t="s">
        <v>34</v>
      </c>
      <c r="PYN208" s="506" t="s">
        <v>34</v>
      </c>
      <c r="PYO208" s="506" t="s">
        <v>34</v>
      </c>
      <c r="PYP208" s="506" t="s">
        <v>34</v>
      </c>
      <c r="PYQ208" s="506" t="s">
        <v>34</v>
      </c>
      <c r="PYR208" s="506" t="s">
        <v>34</v>
      </c>
      <c r="PYS208" s="506" t="s">
        <v>34</v>
      </c>
      <c r="PYT208" s="506" t="s">
        <v>34</v>
      </c>
      <c r="PYU208" s="506" t="s">
        <v>34</v>
      </c>
      <c r="PYV208" s="506" t="s">
        <v>34</v>
      </c>
      <c r="PYW208" s="506" t="s">
        <v>34</v>
      </c>
      <c r="PYX208" s="506" t="s">
        <v>34</v>
      </c>
      <c r="PYY208" s="506" t="s">
        <v>34</v>
      </c>
      <c r="PYZ208" s="506" t="s">
        <v>34</v>
      </c>
      <c r="PZA208" s="506" t="s">
        <v>34</v>
      </c>
      <c r="PZB208" s="506" t="s">
        <v>34</v>
      </c>
      <c r="PZC208" s="506" t="s">
        <v>34</v>
      </c>
      <c r="PZD208" s="506" t="s">
        <v>34</v>
      </c>
      <c r="PZE208" s="506" t="s">
        <v>34</v>
      </c>
      <c r="PZF208" s="506" t="s">
        <v>34</v>
      </c>
      <c r="PZG208" s="506" t="s">
        <v>34</v>
      </c>
      <c r="PZH208" s="506" t="s">
        <v>34</v>
      </c>
      <c r="PZI208" s="506" t="s">
        <v>34</v>
      </c>
      <c r="PZJ208" s="506" t="s">
        <v>34</v>
      </c>
      <c r="PZK208" s="506" t="s">
        <v>34</v>
      </c>
      <c r="PZL208" s="506" t="s">
        <v>34</v>
      </c>
      <c r="PZM208" s="506" t="s">
        <v>34</v>
      </c>
      <c r="PZN208" s="506" t="s">
        <v>34</v>
      </c>
      <c r="PZO208" s="506" t="s">
        <v>34</v>
      </c>
      <c r="PZP208" s="506" t="s">
        <v>34</v>
      </c>
      <c r="PZQ208" s="506" t="s">
        <v>34</v>
      </c>
      <c r="PZR208" s="506" t="s">
        <v>34</v>
      </c>
      <c r="PZS208" s="506" t="s">
        <v>34</v>
      </c>
      <c r="PZT208" s="506" t="s">
        <v>34</v>
      </c>
      <c r="PZU208" s="506" t="s">
        <v>34</v>
      </c>
      <c r="PZV208" s="506" t="s">
        <v>34</v>
      </c>
      <c r="PZW208" s="506" t="s">
        <v>34</v>
      </c>
      <c r="PZX208" s="506" t="s">
        <v>34</v>
      </c>
      <c r="PZY208" s="506" t="s">
        <v>34</v>
      </c>
      <c r="PZZ208" s="506" t="s">
        <v>34</v>
      </c>
      <c r="QAA208" s="506" t="s">
        <v>34</v>
      </c>
      <c r="QAB208" s="506" t="s">
        <v>34</v>
      </c>
      <c r="QAC208" s="506" t="s">
        <v>34</v>
      </c>
      <c r="QAD208" s="506" t="s">
        <v>34</v>
      </c>
      <c r="QAE208" s="506" t="s">
        <v>34</v>
      </c>
      <c r="QAF208" s="506" t="s">
        <v>34</v>
      </c>
      <c r="QAG208" s="506" t="s">
        <v>34</v>
      </c>
      <c r="QAH208" s="506" t="s">
        <v>34</v>
      </c>
      <c r="QAI208" s="506" t="s">
        <v>34</v>
      </c>
      <c r="QAJ208" s="506" t="s">
        <v>34</v>
      </c>
      <c r="QAK208" s="506" t="s">
        <v>34</v>
      </c>
      <c r="QAL208" s="506" t="s">
        <v>34</v>
      </c>
      <c r="QAM208" s="506" t="s">
        <v>34</v>
      </c>
      <c r="QAN208" s="506" t="s">
        <v>34</v>
      </c>
      <c r="QAO208" s="506" t="s">
        <v>34</v>
      </c>
      <c r="QAP208" s="506" t="s">
        <v>34</v>
      </c>
      <c r="QAQ208" s="506" t="s">
        <v>34</v>
      </c>
      <c r="QAR208" s="506" t="s">
        <v>34</v>
      </c>
      <c r="QAS208" s="506" t="s">
        <v>34</v>
      </c>
      <c r="QAT208" s="506" t="s">
        <v>34</v>
      </c>
      <c r="QAU208" s="506" t="s">
        <v>34</v>
      </c>
      <c r="QAV208" s="506" t="s">
        <v>34</v>
      </c>
      <c r="QAW208" s="506" t="s">
        <v>34</v>
      </c>
      <c r="QAX208" s="506" t="s">
        <v>34</v>
      </c>
      <c r="QAY208" s="506" t="s">
        <v>34</v>
      </c>
      <c r="QAZ208" s="506" t="s">
        <v>34</v>
      </c>
      <c r="QBA208" s="506" t="s">
        <v>34</v>
      </c>
      <c r="QBB208" s="506" t="s">
        <v>34</v>
      </c>
      <c r="QBC208" s="506" t="s">
        <v>34</v>
      </c>
      <c r="QBD208" s="506" t="s">
        <v>34</v>
      </c>
      <c r="QBE208" s="506" t="s">
        <v>34</v>
      </c>
      <c r="QBF208" s="506" t="s">
        <v>34</v>
      </c>
      <c r="QBG208" s="506" t="s">
        <v>34</v>
      </c>
      <c r="QBH208" s="506" t="s">
        <v>34</v>
      </c>
      <c r="QBI208" s="506" t="s">
        <v>34</v>
      </c>
      <c r="QBJ208" s="506" t="s">
        <v>34</v>
      </c>
      <c r="QBK208" s="506" t="s">
        <v>34</v>
      </c>
      <c r="QBL208" s="506" t="s">
        <v>34</v>
      </c>
      <c r="QBM208" s="506" t="s">
        <v>34</v>
      </c>
      <c r="QBN208" s="506" t="s">
        <v>34</v>
      </c>
      <c r="QBO208" s="506" t="s">
        <v>34</v>
      </c>
      <c r="QBP208" s="506" t="s">
        <v>34</v>
      </c>
      <c r="QBQ208" s="506" t="s">
        <v>34</v>
      </c>
      <c r="QBR208" s="506" t="s">
        <v>34</v>
      </c>
      <c r="QBS208" s="506" t="s">
        <v>34</v>
      </c>
      <c r="QBT208" s="506" t="s">
        <v>34</v>
      </c>
      <c r="QBU208" s="506" t="s">
        <v>34</v>
      </c>
      <c r="QBV208" s="506" t="s">
        <v>34</v>
      </c>
      <c r="QBW208" s="506" t="s">
        <v>34</v>
      </c>
      <c r="QBX208" s="506" t="s">
        <v>34</v>
      </c>
      <c r="QBY208" s="506" t="s">
        <v>34</v>
      </c>
      <c r="QBZ208" s="506" t="s">
        <v>34</v>
      </c>
      <c r="QCA208" s="506" t="s">
        <v>34</v>
      </c>
      <c r="QCB208" s="506" t="s">
        <v>34</v>
      </c>
      <c r="QCC208" s="506" t="s">
        <v>34</v>
      </c>
      <c r="QCD208" s="506" t="s">
        <v>34</v>
      </c>
      <c r="QCE208" s="506" t="s">
        <v>34</v>
      </c>
      <c r="QCF208" s="506" t="s">
        <v>34</v>
      </c>
      <c r="QCG208" s="506" t="s">
        <v>34</v>
      </c>
      <c r="QCH208" s="506" t="s">
        <v>34</v>
      </c>
      <c r="QCI208" s="506" t="s">
        <v>34</v>
      </c>
      <c r="QCJ208" s="506" t="s">
        <v>34</v>
      </c>
      <c r="QCK208" s="506" t="s">
        <v>34</v>
      </c>
      <c r="QCL208" s="506" t="s">
        <v>34</v>
      </c>
      <c r="QCM208" s="506" t="s">
        <v>34</v>
      </c>
      <c r="QCN208" s="506" t="s">
        <v>34</v>
      </c>
      <c r="QCO208" s="506" t="s">
        <v>34</v>
      </c>
      <c r="QCP208" s="506" t="s">
        <v>34</v>
      </c>
      <c r="QCQ208" s="506" t="s">
        <v>34</v>
      </c>
      <c r="QCR208" s="506" t="s">
        <v>34</v>
      </c>
      <c r="QCS208" s="506" t="s">
        <v>34</v>
      </c>
      <c r="QCT208" s="506" t="s">
        <v>34</v>
      </c>
      <c r="QCU208" s="506" t="s">
        <v>34</v>
      </c>
      <c r="QCV208" s="506" t="s">
        <v>34</v>
      </c>
      <c r="QCW208" s="506" t="s">
        <v>34</v>
      </c>
      <c r="QCX208" s="506" t="s">
        <v>34</v>
      </c>
      <c r="QCY208" s="506" t="s">
        <v>34</v>
      </c>
      <c r="QCZ208" s="506" t="s">
        <v>34</v>
      </c>
      <c r="QDA208" s="506" t="s">
        <v>34</v>
      </c>
      <c r="QDB208" s="506" t="s">
        <v>34</v>
      </c>
      <c r="QDC208" s="506" t="s">
        <v>34</v>
      </c>
      <c r="QDD208" s="506" t="s">
        <v>34</v>
      </c>
      <c r="QDE208" s="506" t="s">
        <v>34</v>
      </c>
      <c r="QDF208" s="506" t="s">
        <v>34</v>
      </c>
      <c r="QDG208" s="506" t="s">
        <v>34</v>
      </c>
      <c r="QDH208" s="506" t="s">
        <v>34</v>
      </c>
      <c r="QDI208" s="506" t="s">
        <v>34</v>
      </c>
      <c r="QDJ208" s="506" t="s">
        <v>34</v>
      </c>
      <c r="QDK208" s="506" t="s">
        <v>34</v>
      </c>
      <c r="QDL208" s="506" t="s">
        <v>34</v>
      </c>
      <c r="QDM208" s="506" t="s">
        <v>34</v>
      </c>
      <c r="QDN208" s="506" t="s">
        <v>34</v>
      </c>
      <c r="QDO208" s="506" t="s">
        <v>34</v>
      </c>
      <c r="QDP208" s="506" t="s">
        <v>34</v>
      </c>
      <c r="QDQ208" s="506" t="s">
        <v>34</v>
      </c>
      <c r="QDR208" s="506" t="s">
        <v>34</v>
      </c>
      <c r="QDS208" s="506" t="s">
        <v>34</v>
      </c>
      <c r="QDT208" s="506" t="s">
        <v>34</v>
      </c>
      <c r="QDU208" s="506" t="s">
        <v>34</v>
      </c>
      <c r="QDV208" s="506" t="s">
        <v>34</v>
      </c>
      <c r="QDW208" s="506" t="s">
        <v>34</v>
      </c>
      <c r="QDX208" s="506" t="s">
        <v>34</v>
      </c>
      <c r="QDY208" s="506" t="s">
        <v>34</v>
      </c>
      <c r="QDZ208" s="506" t="s">
        <v>34</v>
      </c>
      <c r="QEA208" s="506" t="s">
        <v>34</v>
      </c>
      <c r="QEB208" s="506" t="s">
        <v>34</v>
      </c>
      <c r="QEC208" s="506" t="s">
        <v>34</v>
      </c>
      <c r="QED208" s="506" t="s">
        <v>34</v>
      </c>
      <c r="QEE208" s="506" t="s">
        <v>34</v>
      </c>
      <c r="QEF208" s="506" t="s">
        <v>34</v>
      </c>
      <c r="QEG208" s="506" t="s">
        <v>34</v>
      </c>
      <c r="QEH208" s="506" t="s">
        <v>34</v>
      </c>
      <c r="QEI208" s="506" t="s">
        <v>34</v>
      </c>
      <c r="QEJ208" s="506" t="s">
        <v>34</v>
      </c>
      <c r="QEK208" s="506" t="s">
        <v>34</v>
      </c>
      <c r="QEL208" s="506" t="s">
        <v>34</v>
      </c>
      <c r="QEM208" s="506" t="s">
        <v>34</v>
      </c>
      <c r="QEN208" s="506" t="s">
        <v>34</v>
      </c>
      <c r="QEO208" s="506" t="s">
        <v>34</v>
      </c>
      <c r="QEP208" s="506" t="s">
        <v>34</v>
      </c>
      <c r="QEQ208" s="506" t="s">
        <v>34</v>
      </c>
      <c r="QER208" s="506" t="s">
        <v>34</v>
      </c>
      <c r="QES208" s="506" t="s">
        <v>34</v>
      </c>
      <c r="QET208" s="506" t="s">
        <v>34</v>
      </c>
      <c r="QEU208" s="506" t="s">
        <v>34</v>
      </c>
      <c r="QEV208" s="506" t="s">
        <v>34</v>
      </c>
      <c r="QEW208" s="506" t="s">
        <v>34</v>
      </c>
      <c r="QEX208" s="506" t="s">
        <v>34</v>
      </c>
      <c r="QEY208" s="506" t="s">
        <v>34</v>
      </c>
      <c r="QEZ208" s="506" t="s">
        <v>34</v>
      </c>
      <c r="QFA208" s="506" t="s">
        <v>34</v>
      </c>
      <c r="QFB208" s="506" t="s">
        <v>34</v>
      </c>
      <c r="QFC208" s="506" t="s">
        <v>34</v>
      </c>
      <c r="QFD208" s="506" t="s">
        <v>34</v>
      </c>
      <c r="QFE208" s="506" t="s">
        <v>34</v>
      </c>
      <c r="QFF208" s="506" t="s">
        <v>34</v>
      </c>
      <c r="QFG208" s="506" t="s">
        <v>34</v>
      </c>
      <c r="QFH208" s="506" t="s">
        <v>34</v>
      </c>
      <c r="QFI208" s="506" t="s">
        <v>34</v>
      </c>
      <c r="QFJ208" s="506" t="s">
        <v>34</v>
      </c>
      <c r="QFK208" s="506" t="s">
        <v>34</v>
      </c>
      <c r="QFL208" s="506" t="s">
        <v>34</v>
      </c>
      <c r="QFM208" s="506" t="s">
        <v>34</v>
      </c>
      <c r="QFN208" s="506" t="s">
        <v>34</v>
      </c>
      <c r="QFO208" s="506" t="s">
        <v>34</v>
      </c>
      <c r="QFP208" s="506" t="s">
        <v>34</v>
      </c>
      <c r="QFQ208" s="506" t="s">
        <v>34</v>
      </c>
      <c r="QFR208" s="506" t="s">
        <v>34</v>
      </c>
      <c r="QFS208" s="506" t="s">
        <v>34</v>
      </c>
      <c r="QFT208" s="506" t="s">
        <v>34</v>
      </c>
      <c r="QFU208" s="506" t="s">
        <v>34</v>
      </c>
      <c r="QFV208" s="506" t="s">
        <v>34</v>
      </c>
      <c r="QFW208" s="506" t="s">
        <v>34</v>
      </c>
      <c r="QFX208" s="506" t="s">
        <v>34</v>
      </c>
      <c r="QFY208" s="506" t="s">
        <v>34</v>
      </c>
      <c r="QFZ208" s="506" t="s">
        <v>34</v>
      </c>
      <c r="QGA208" s="506" t="s">
        <v>34</v>
      </c>
      <c r="QGB208" s="506" t="s">
        <v>34</v>
      </c>
      <c r="QGC208" s="506" t="s">
        <v>34</v>
      </c>
      <c r="QGD208" s="506" t="s">
        <v>34</v>
      </c>
      <c r="QGE208" s="506" t="s">
        <v>34</v>
      </c>
      <c r="QGF208" s="506" t="s">
        <v>34</v>
      </c>
      <c r="QGG208" s="506" t="s">
        <v>34</v>
      </c>
      <c r="QGH208" s="506" t="s">
        <v>34</v>
      </c>
      <c r="QGI208" s="506" t="s">
        <v>34</v>
      </c>
      <c r="QGJ208" s="506" t="s">
        <v>34</v>
      </c>
      <c r="QGK208" s="506" t="s">
        <v>34</v>
      </c>
      <c r="QGL208" s="506" t="s">
        <v>34</v>
      </c>
      <c r="QGM208" s="506" t="s">
        <v>34</v>
      </c>
      <c r="QGN208" s="506" t="s">
        <v>34</v>
      </c>
      <c r="QGO208" s="506" t="s">
        <v>34</v>
      </c>
      <c r="QGP208" s="506" t="s">
        <v>34</v>
      </c>
      <c r="QGQ208" s="506" t="s">
        <v>34</v>
      </c>
      <c r="QGR208" s="506" t="s">
        <v>34</v>
      </c>
      <c r="QGS208" s="506" t="s">
        <v>34</v>
      </c>
      <c r="QGT208" s="506" t="s">
        <v>34</v>
      </c>
      <c r="QGU208" s="506" t="s">
        <v>34</v>
      </c>
      <c r="QGV208" s="506" t="s">
        <v>34</v>
      </c>
      <c r="QGW208" s="506" t="s">
        <v>34</v>
      </c>
      <c r="QGX208" s="506" t="s">
        <v>34</v>
      </c>
      <c r="QGY208" s="506" t="s">
        <v>34</v>
      </c>
      <c r="QGZ208" s="506" t="s">
        <v>34</v>
      </c>
      <c r="QHA208" s="506" t="s">
        <v>34</v>
      </c>
      <c r="QHB208" s="506" t="s">
        <v>34</v>
      </c>
      <c r="QHC208" s="506" t="s">
        <v>34</v>
      </c>
      <c r="QHD208" s="506" t="s">
        <v>34</v>
      </c>
      <c r="QHE208" s="506" t="s">
        <v>34</v>
      </c>
      <c r="QHF208" s="506" t="s">
        <v>34</v>
      </c>
      <c r="QHG208" s="506" t="s">
        <v>34</v>
      </c>
      <c r="QHH208" s="506" t="s">
        <v>34</v>
      </c>
      <c r="QHI208" s="506" t="s">
        <v>34</v>
      </c>
      <c r="QHJ208" s="506" t="s">
        <v>34</v>
      </c>
      <c r="QHK208" s="506" t="s">
        <v>34</v>
      </c>
      <c r="QHL208" s="506" t="s">
        <v>34</v>
      </c>
      <c r="QHM208" s="506" t="s">
        <v>34</v>
      </c>
      <c r="QHN208" s="506" t="s">
        <v>34</v>
      </c>
      <c r="QHO208" s="506" t="s">
        <v>34</v>
      </c>
      <c r="QHP208" s="506" t="s">
        <v>34</v>
      </c>
      <c r="QHQ208" s="506" t="s">
        <v>34</v>
      </c>
      <c r="QHR208" s="506" t="s">
        <v>34</v>
      </c>
      <c r="QHS208" s="506" t="s">
        <v>34</v>
      </c>
      <c r="QHT208" s="506" t="s">
        <v>34</v>
      </c>
      <c r="QHU208" s="506" t="s">
        <v>34</v>
      </c>
      <c r="QHV208" s="506" t="s">
        <v>34</v>
      </c>
      <c r="QHW208" s="506" t="s">
        <v>34</v>
      </c>
      <c r="QHX208" s="506" t="s">
        <v>34</v>
      </c>
      <c r="QHY208" s="506" t="s">
        <v>34</v>
      </c>
      <c r="QHZ208" s="506" t="s">
        <v>34</v>
      </c>
      <c r="QIA208" s="506" t="s">
        <v>34</v>
      </c>
      <c r="QIB208" s="506" t="s">
        <v>34</v>
      </c>
      <c r="QIC208" s="506" t="s">
        <v>34</v>
      </c>
      <c r="QID208" s="506" t="s">
        <v>34</v>
      </c>
      <c r="QIE208" s="506" t="s">
        <v>34</v>
      </c>
      <c r="QIF208" s="506" t="s">
        <v>34</v>
      </c>
      <c r="QIG208" s="506" t="s">
        <v>34</v>
      </c>
      <c r="QIH208" s="506" t="s">
        <v>34</v>
      </c>
      <c r="QII208" s="506" t="s">
        <v>34</v>
      </c>
      <c r="QIJ208" s="506" t="s">
        <v>34</v>
      </c>
      <c r="QIK208" s="506" t="s">
        <v>34</v>
      </c>
      <c r="QIL208" s="506" t="s">
        <v>34</v>
      </c>
      <c r="QIM208" s="506" t="s">
        <v>34</v>
      </c>
      <c r="QIN208" s="506" t="s">
        <v>34</v>
      </c>
      <c r="QIO208" s="506" t="s">
        <v>34</v>
      </c>
      <c r="QIP208" s="506" t="s">
        <v>34</v>
      </c>
      <c r="QIQ208" s="506" t="s">
        <v>34</v>
      </c>
      <c r="QIR208" s="506" t="s">
        <v>34</v>
      </c>
      <c r="QIS208" s="506" t="s">
        <v>34</v>
      </c>
      <c r="QIT208" s="506" t="s">
        <v>34</v>
      </c>
      <c r="QIU208" s="506" t="s">
        <v>34</v>
      </c>
      <c r="QIV208" s="506" t="s">
        <v>34</v>
      </c>
      <c r="QIW208" s="506" t="s">
        <v>34</v>
      </c>
      <c r="QIX208" s="506" t="s">
        <v>34</v>
      </c>
      <c r="QIY208" s="506" t="s">
        <v>34</v>
      </c>
      <c r="QIZ208" s="506" t="s">
        <v>34</v>
      </c>
      <c r="QJA208" s="506" t="s">
        <v>34</v>
      </c>
      <c r="QJB208" s="506" t="s">
        <v>34</v>
      </c>
      <c r="QJC208" s="506" t="s">
        <v>34</v>
      </c>
      <c r="QJD208" s="506" t="s">
        <v>34</v>
      </c>
      <c r="QJE208" s="506" t="s">
        <v>34</v>
      </c>
      <c r="QJF208" s="506" t="s">
        <v>34</v>
      </c>
      <c r="QJG208" s="506" t="s">
        <v>34</v>
      </c>
      <c r="QJH208" s="506" t="s">
        <v>34</v>
      </c>
      <c r="QJI208" s="506" t="s">
        <v>34</v>
      </c>
      <c r="QJJ208" s="506" t="s">
        <v>34</v>
      </c>
      <c r="QJK208" s="506" t="s">
        <v>34</v>
      </c>
      <c r="QJL208" s="506" t="s">
        <v>34</v>
      </c>
      <c r="QJM208" s="506" t="s">
        <v>34</v>
      </c>
      <c r="QJN208" s="506" t="s">
        <v>34</v>
      </c>
      <c r="QJO208" s="506" t="s">
        <v>34</v>
      </c>
      <c r="QJP208" s="506" t="s">
        <v>34</v>
      </c>
      <c r="QJQ208" s="506" t="s">
        <v>34</v>
      </c>
      <c r="QJR208" s="506" t="s">
        <v>34</v>
      </c>
      <c r="QJS208" s="506" t="s">
        <v>34</v>
      </c>
      <c r="QJT208" s="506" t="s">
        <v>34</v>
      </c>
      <c r="QJU208" s="506" t="s">
        <v>34</v>
      </c>
      <c r="QJV208" s="506" t="s">
        <v>34</v>
      </c>
      <c r="QJW208" s="506" t="s">
        <v>34</v>
      </c>
      <c r="QJX208" s="506" t="s">
        <v>34</v>
      </c>
      <c r="QJY208" s="506" t="s">
        <v>34</v>
      </c>
      <c r="QJZ208" s="506" t="s">
        <v>34</v>
      </c>
      <c r="QKA208" s="506" t="s">
        <v>34</v>
      </c>
      <c r="QKB208" s="506" t="s">
        <v>34</v>
      </c>
      <c r="QKC208" s="506" t="s">
        <v>34</v>
      </c>
      <c r="QKD208" s="506" t="s">
        <v>34</v>
      </c>
      <c r="QKE208" s="506" t="s">
        <v>34</v>
      </c>
      <c r="QKF208" s="506" t="s">
        <v>34</v>
      </c>
      <c r="QKG208" s="506" t="s">
        <v>34</v>
      </c>
      <c r="QKH208" s="506" t="s">
        <v>34</v>
      </c>
      <c r="QKI208" s="506" t="s">
        <v>34</v>
      </c>
      <c r="QKJ208" s="506" t="s">
        <v>34</v>
      </c>
      <c r="QKK208" s="506" t="s">
        <v>34</v>
      </c>
      <c r="QKL208" s="506" t="s">
        <v>34</v>
      </c>
      <c r="QKM208" s="506" t="s">
        <v>34</v>
      </c>
      <c r="QKN208" s="506" t="s">
        <v>34</v>
      </c>
      <c r="QKO208" s="506" t="s">
        <v>34</v>
      </c>
      <c r="QKP208" s="506" t="s">
        <v>34</v>
      </c>
      <c r="QKQ208" s="506" t="s">
        <v>34</v>
      </c>
      <c r="QKR208" s="506" t="s">
        <v>34</v>
      </c>
      <c r="QKS208" s="506" t="s">
        <v>34</v>
      </c>
      <c r="QKT208" s="506" t="s">
        <v>34</v>
      </c>
      <c r="QKU208" s="506" t="s">
        <v>34</v>
      </c>
      <c r="QKV208" s="506" t="s">
        <v>34</v>
      </c>
      <c r="QKW208" s="506" t="s">
        <v>34</v>
      </c>
      <c r="QKX208" s="506" t="s">
        <v>34</v>
      </c>
      <c r="QKY208" s="506" t="s">
        <v>34</v>
      </c>
      <c r="QKZ208" s="506" t="s">
        <v>34</v>
      </c>
      <c r="QLA208" s="506" t="s">
        <v>34</v>
      </c>
      <c r="QLB208" s="506" t="s">
        <v>34</v>
      </c>
      <c r="QLC208" s="506" t="s">
        <v>34</v>
      </c>
      <c r="QLD208" s="506" t="s">
        <v>34</v>
      </c>
      <c r="QLE208" s="506" t="s">
        <v>34</v>
      </c>
      <c r="QLF208" s="506" t="s">
        <v>34</v>
      </c>
      <c r="QLG208" s="506" t="s">
        <v>34</v>
      </c>
      <c r="QLH208" s="506" t="s">
        <v>34</v>
      </c>
      <c r="QLI208" s="506" t="s">
        <v>34</v>
      </c>
      <c r="QLJ208" s="506" t="s">
        <v>34</v>
      </c>
      <c r="QLK208" s="506" t="s">
        <v>34</v>
      </c>
      <c r="QLL208" s="506" t="s">
        <v>34</v>
      </c>
      <c r="QLM208" s="506" t="s">
        <v>34</v>
      </c>
      <c r="QLN208" s="506" t="s">
        <v>34</v>
      </c>
      <c r="QLO208" s="506" t="s">
        <v>34</v>
      </c>
      <c r="QLP208" s="506" t="s">
        <v>34</v>
      </c>
      <c r="QLQ208" s="506" t="s">
        <v>34</v>
      </c>
      <c r="QLR208" s="506" t="s">
        <v>34</v>
      </c>
      <c r="QLS208" s="506" t="s">
        <v>34</v>
      </c>
      <c r="QLT208" s="506" t="s">
        <v>34</v>
      </c>
      <c r="QLU208" s="506" t="s">
        <v>34</v>
      </c>
      <c r="QLV208" s="506" t="s">
        <v>34</v>
      </c>
      <c r="QLW208" s="506" t="s">
        <v>34</v>
      </c>
      <c r="QLX208" s="506" t="s">
        <v>34</v>
      </c>
      <c r="QLY208" s="506" t="s">
        <v>34</v>
      </c>
      <c r="QLZ208" s="506" t="s">
        <v>34</v>
      </c>
      <c r="QMA208" s="506" t="s">
        <v>34</v>
      </c>
      <c r="QMB208" s="506" t="s">
        <v>34</v>
      </c>
      <c r="QMC208" s="506" t="s">
        <v>34</v>
      </c>
      <c r="QMD208" s="506" t="s">
        <v>34</v>
      </c>
      <c r="QME208" s="506" t="s">
        <v>34</v>
      </c>
      <c r="QMF208" s="506" t="s">
        <v>34</v>
      </c>
      <c r="QMG208" s="506" t="s">
        <v>34</v>
      </c>
      <c r="QMH208" s="506" t="s">
        <v>34</v>
      </c>
      <c r="QMI208" s="506" t="s">
        <v>34</v>
      </c>
      <c r="QMJ208" s="506" t="s">
        <v>34</v>
      </c>
      <c r="QMK208" s="506" t="s">
        <v>34</v>
      </c>
      <c r="QML208" s="506" t="s">
        <v>34</v>
      </c>
      <c r="QMM208" s="506" t="s">
        <v>34</v>
      </c>
      <c r="QMN208" s="506" t="s">
        <v>34</v>
      </c>
      <c r="QMO208" s="506" t="s">
        <v>34</v>
      </c>
      <c r="QMP208" s="506" t="s">
        <v>34</v>
      </c>
      <c r="QMQ208" s="506" t="s">
        <v>34</v>
      </c>
      <c r="QMR208" s="506" t="s">
        <v>34</v>
      </c>
      <c r="QMS208" s="506" t="s">
        <v>34</v>
      </c>
      <c r="QMT208" s="506" t="s">
        <v>34</v>
      </c>
      <c r="QMU208" s="506" t="s">
        <v>34</v>
      </c>
      <c r="QMV208" s="506" t="s">
        <v>34</v>
      </c>
      <c r="QMW208" s="506" t="s">
        <v>34</v>
      </c>
      <c r="QMX208" s="506" t="s">
        <v>34</v>
      </c>
      <c r="QMY208" s="506" t="s">
        <v>34</v>
      </c>
      <c r="QMZ208" s="506" t="s">
        <v>34</v>
      </c>
      <c r="QNA208" s="506" t="s">
        <v>34</v>
      </c>
      <c r="QNB208" s="506" t="s">
        <v>34</v>
      </c>
      <c r="QNC208" s="506" t="s">
        <v>34</v>
      </c>
      <c r="QND208" s="506" t="s">
        <v>34</v>
      </c>
      <c r="QNE208" s="506" t="s">
        <v>34</v>
      </c>
      <c r="QNF208" s="506" t="s">
        <v>34</v>
      </c>
      <c r="QNG208" s="506" t="s">
        <v>34</v>
      </c>
      <c r="QNH208" s="506" t="s">
        <v>34</v>
      </c>
      <c r="QNI208" s="506" t="s">
        <v>34</v>
      </c>
      <c r="QNJ208" s="506" t="s">
        <v>34</v>
      </c>
      <c r="QNK208" s="506" t="s">
        <v>34</v>
      </c>
      <c r="QNL208" s="506" t="s">
        <v>34</v>
      </c>
      <c r="QNM208" s="506" t="s">
        <v>34</v>
      </c>
      <c r="QNN208" s="506" t="s">
        <v>34</v>
      </c>
      <c r="QNO208" s="506" t="s">
        <v>34</v>
      </c>
      <c r="QNP208" s="506" t="s">
        <v>34</v>
      </c>
      <c r="QNQ208" s="506" t="s">
        <v>34</v>
      </c>
      <c r="QNR208" s="506" t="s">
        <v>34</v>
      </c>
      <c r="QNS208" s="506" t="s">
        <v>34</v>
      </c>
      <c r="QNT208" s="506" t="s">
        <v>34</v>
      </c>
      <c r="QNU208" s="506" t="s">
        <v>34</v>
      </c>
      <c r="QNV208" s="506" t="s">
        <v>34</v>
      </c>
      <c r="QNW208" s="506" t="s">
        <v>34</v>
      </c>
      <c r="QNX208" s="506" t="s">
        <v>34</v>
      </c>
      <c r="QNY208" s="506" t="s">
        <v>34</v>
      </c>
      <c r="QNZ208" s="506" t="s">
        <v>34</v>
      </c>
      <c r="QOA208" s="506" t="s">
        <v>34</v>
      </c>
      <c r="QOB208" s="506" t="s">
        <v>34</v>
      </c>
      <c r="QOC208" s="506" t="s">
        <v>34</v>
      </c>
      <c r="QOD208" s="506" t="s">
        <v>34</v>
      </c>
      <c r="QOE208" s="506" t="s">
        <v>34</v>
      </c>
      <c r="QOF208" s="506" t="s">
        <v>34</v>
      </c>
      <c r="QOG208" s="506" t="s">
        <v>34</v>
      </c>
      <c r="QOH208" s="506" t="s">
        <v>34</v>
      </c>
      <c r="QOI208" s="506" t="s">
        <v>34</v>
      </c>
      <c r="QOJ208" s="506" t="s">
        <v>34</v>
      </c>
      <c r="QOK208" s="506" t="s">
        <v>34</v>
      </c>
      <c r="QOL208" s="506" t="s">
        <v>34</v>
      </c>
      <c r="QOM208" s="506" t="s">
        <v>34</v>
      </c>
      <c r="QON208" s="506" t="s">
        <v>34</v>
      </c>
      <c r="QOO208" s="506" t="s">
        <v>34</v>
      </c>
      <c r="QOP208" s="506" t="s">
        <v>34</v>
      </c>
      <c r="QOQ208" s="506" t="s">
        <v>34</v>
      </c>
      <c r="QOR208" s="506" t="s">
        <v>34</v>
      </c>
      <c r="QOS208" s="506" t="s">
        <v>34</v>
      </c>
      <c r="QOT208" s="506" t="s">
        <v>34</v>
      </c>
      <c r="QOU208" s="506" t="s">
        <v>34</v>
      </c>
      <c r="QOV208" s="506" t="s">
        <v>34</v>
      </c>
      <c r="QOW208" s="506" t="s">
        <v>34</v>
      </c>
      <c r="QOX208" s="506" t="s">
        <v>34</v>
      </c>
      <c r="QOY208" s="506" t="s">
        <v>34</v>
      </c>
      <c r="QOZ208" s="506" t="s">
        <v>34</v>
      </c>
      <c r="QPA208" s="506" t="s">
        <v>34</v>
      </c>
      <c r="QPB208" s="506" t="s">
        <v>34</v>
      </c>
      <c r="QPC208" s="506" t="s">
        <v>34</v>
      </c>
      <c r="QPD208" s="506" t="s">
        <v>34</v>
      </c>
      <c r="QPE208" s="506" t="s">
        <v>34</v>
      </c>
      <c r="QPF208" s="506" t="s">
        <v>34</v>
      </c>
      <c r="QPG208" s="506" t="s">
        <v>34</v>
      </c>
      <c r="QPH208" s="506" t="s">
        <v>34</v>
      </c>
      <c r="QPI208" s="506" t="s">
        <v>34</v>
      </c>
      <c r="QPJ208" s="506" t="s">
        <v>34</v>
      </c>
      <c r="QPK208" s="506" t="s">
        <v>34</v>
      </c>
      <c r="QPL208" s="506" t="s">
        <v>34</v>
      </c>
      <c r="QPM208" s="506" t="s">
        <v>34</v>
      </c>
      <c r="QPN208" s="506" t="s">
        <v>34</v>
      </c>
      <c r="QPO208" s="506" t="s">
        <v>34</v>
      </c>
      <c r="QPP208" s="506" t="s">
        <v>34</v>
      </c>
      <c r="QPQ208" s="506" t="s">
        <v>34</v>
      </c>
      <c r="QPR208" s="506" t="s">
        <v>34</v>
      </c>
      <c r="QPS208" s="506" t="s">
        <v>34</v>
      </c>
      <c r="QPT208" s="506" t="s">
        <v>34</v>
      </c>
      <c r="QPU208" s="506" t="s">
        <v>34</v>
      </c>
      <c r="QPV208" s="506" t="s">
        <v>34</v>
      </c>
      <c r="QPW208" s="506" t="s">
        <v>34</v>
      </c>
      <c r="QPX208" s="506" t="s">
        <v>34</v>
      </c>
      <c r="QPY208" s="506" t="s">
        <v>34</v>
      </c>
      <c r="QPZ208" s="506" t="s">
        <v>34</v>
      </c>
      <c r="QQA208" s="506" t="s">
        <v>34</v>
      </c>
      <c r="QQB208" s="506" t="s">
        <v>34</v>
      </c>
      <c r="QQC208" s="506" t="s">
        <v>34</v>
      </c>
      <c r="QQD208" s="506" t="s">
        <v>34</v>
      </c>
      <c r="QQE208" s="506" t="s">
        <v>34</v>
      </c>
      <c r="QQF208" s="506" t="s">
        <v>34</v>
      </c>
      <c r="QQG208" s="506" t="s">
        <v>34</v>
      </c>
      <c r="QQH208" s="506" t="s">
        <v>34</v>
      </c>
      <c r="QQI208" s="506" t="s">
        <v>34</v>
      </c>
      <c r="QQJ208" s="506" t="s">
        <v>34</v>
      </c>
      <c r="QQK208" s="506" t="s">
        <v>34</v>
      </c>
      <c r="QQL208" s="506" t="s">
        <v>34</v>
      </c>
      <c r="QQM208" s="506" t="s">
        <v>34</v>
      </c>
      <c r="QQN208" s="506" t="s">
        <v>34</v>
      </c>
      <c r="QQO208" s="506" t="s">
        <v>34</v>
      </c>
      <c r="QQP208" s="506" t="s">
        <v>34</v>
      </c>
      <c r="QQQ208" s="506" t="s">
        <v>34</v>
      </c>
      <c r="QQR208" s="506" t="s">
        <v>34</v>
      </c>
      <c r="QQS208" s="506" t="s">
        <v>34</v>
      </c>
      <c r="QQT208" s="506" t="s">
        <v>34</v>
      </c>
      <c r="QQU208" s="506" t="s">
        <v>34</v>
      </c>
      <c r="QQV208" s="506" t="s">
        <v>34</v>
      </c>
      <c r="QQW208" s="506" t="s">
        <v>34</v>
      </c>
      <c r="QQX208" s="506" t="s">
        <v>34</v>
      </c>
      <c r="QQY208" s="506" t="s">
        <v>34</v>
      </c>
      <c r="QQZ208" s="506" t="s">
        <v>34</v>
      </c>
      <c r="QRA208" s="506" t="s">
        <v>34</v>
      </c>
      <c r="QRB208" s="506" t="s">
        <v>34</v>
      </c>
      <c r="QRC208" s="506" t="s">
        <v>34</v>
      </c>
      <c r="QRD208" s="506" t="s">
        <v>34</v>
      </c>
      <c r="QRE208" s="506" t="s">
        <v>34</v>
      </c>
      <c r="QRF208" s="506" t="s">
        <v>34</v>
      </c>
      <c r="QRG208" s="506" t="s">
        <v>34</v>
      </c>
      <c r="QRH208" s="506" t="s">
        <v>34</v>
      </c>
      <c r="QRI208" s="506" t="s">
        <v>34</v>
      </c>
      <c r="QRJ208" s="506" t="s">
        <v>34</v>
      </c>
      <c r="QRK208" s="506" t="s">
        <v>34</v>
      </c>
      <c r="QRL208" s="506" t="s">
        <v>34</v>
      </c>
      <c r="QRM208" s="506" t="s">
        <v>34</v>
      </c>
      <c r="QRN208" s="506" t="s">
        <v>34</v>
      </c>
      <c r="QRO208" s="506" t="s">
        <v>34</v>
      </c>
      <c r="QRP208" s="506" t="s">
        <v>34</v>
      </c>
      <c r="QRQ208" s="506" t="s">
        <v>34</v>
      </c>
      <c r="QRR208" s="506" t="s">
        <v>34</v>
      </c>
      <c r="QRS208" s="506" t="s">
        <v>34</v>
      </c>
      <c r="QRT208" s="506" t="s">
        <v>34</v>
      </c>
      <c r="QRU208" s="506" t="s">
        <v>34</v>
      </c>
      <c r="QRV208" s="506" t="s">
        <v>34</v>
      </c>
      <c r="QRW208" s="506" t="s">
        <v>34</v>
      </c>
      <c r="QRX208" s="506" t="s">
        <v>34</v>
      </c>
      <c r="QRY208" s="506" t="s">
        <v>34</v>
      </c>
      <c r="QRZ208" s="506" t="s">
        <v>34</v>
      </c>
      <c r="QSA208" s="506" t="s">
        <v>34</v>
      </c>
      <c r="QSB208" s="506" t="s">
        <v>34</v>
      </c>
      <c r="QSC208" s="506" t="s">
        <v>34</v>
      </c>
      <c r="QSD208" s="506" t="s">
        <v>34</v>
      </c>
      <c r="QSE208" s="506" t="s">
        <v>34</v>
      </c>
      <c r="QSF208" s="506" t="s">
        <v>34</v>
      </c>
      <c r="QSG208" s="506" t="s">
        <v>34</v>
      </c>
      <c r="QSH208" s="506" t="s">
        <v>34</v>
      </c>
      <c r="QSI208" s="506" t="s">
        <v>34</v>
      </c>
      <c r="QSJ208" s="506" t="s">
        <v>34</v>
      </c>
      <c r="QSK208" s="506" t="s">
        <v>34</v>
      </c>
      <c r="QSL208" s="506" t="s">
        <v>34</v>
      </c>
      <c r="QSM208" s="506" t="s">
        <v>34</v>
      </c>
      <c r="QSN208" s="506" t="s">
        <v>34</v>
      </c>
      <c r="QSO208" s="506" t="s">
        <v>34</v>
      </c>
      <c r="QSP208" s="506" t="s">
        <v>34</v>
      </c>
      <c r="QSQ208" s="506" t="s">
        <v>34</v>
      </c>
      <c r="QSR208" s="506" t="s">
        <v>34</v>
      </c>
      <c r="QSS208" s="506" t="s">
        <v>34</v>
      </c>
      <c r="QST208" s="506" t="s">
        <v>34</v>
      </c>
      <c r="QSU208" s="506" t="s">
        <v>34</v>
      </c>
      <c r="QSV208" s="506" t="s">
        <v>34</v>
      </c>
      <c r="QSW208" s="506" t="s">
        <v>34</v>
      </c>
      <c r="QSX208" s="506" t="s">
        <v>34</v>
      </c>
      <c r="QSY208" s="506" t="s">
        <v>34</v>
      </c>
      <c r="QSZ208" s="506" t="s">
        <v>34</v>
      </c>
      <c r="QTA208" s="506" t="s">
        <v>34</v>
      </c>
      <c r="QTB208" s="506" t="s">
        <v>34</v>
      </c>
      <c r="QTC208" s="506" t="s">
        <v>34</v>
      </c>
      <c r="QTD208" s="506" t="s">
        <v>34</v>
      </c>
      <c r="QTE208" s="506" t="s">
        <v>34</v>
      </c>
      <c r="QTF208" s="506" t="s">
        <v>34</v>
      </c>
      <c r="QTG208" s="506" t="s">
        <v>34</v>
      </c>
      <c r="QTH208" s="506" t="s">
        <v>34</v>
      </c>
      <c r="QTI208" s="506" t="s">
        <v>34</v>
      </c>
      <c r="QTJ208" s="506" t="s">
        <v>34</v>
      </c>
      <c r="QTK208" s="506" t="s">
        <v>34</v>
      </c>
      <c r="QTL208" s="506" t="s">
        <v>34</v>
      </c>
      <c r="QTM208" s="506" t="s">
        <v>34</v>
      </c>
      <c r="QTN208" s="506" t="s">
        <v>34</v>
      </c>
      <c r="QTO208" s="506" t="s">
        <v>34</v>
      </c>
      <c r="QTP208" s="506" t="s">
        <v>34</v>
      </c>
      <c r="QTQ208" s="506" t="s">
        <v>34</v>
      </c>
      <c r="QTR208" s="506" t="s">
        <v>34</v>
      </c>
      <c r="QTS208" s="506" t="s">
        <v>34</v>
      </c>
      <c r="QTT208" s="506" t="s">
        <v>34</v>
      </c>
      <c r="QTU208" s="506" t="s">
        <v>34</v>
      </c>
      <c r="QTV208" s="506" t="s">
        <v>34</v>
      </c>
      <c r="QTW208" s="506" t="s">
        <v>34</v>
      </c>
      <c r="QTX208" s="506" t="s">
        <v>34</v>
      </c>
      <c r="QTY208" s="506" t="s">
        <v>34</v>
      </c>
      <c r="QTZ208" s="506" t="s">
        <v>34</v>
      </c>
      <c r="QUA208" s="506" t="s">
        <v>34</v>
      </c>
      <c r="QUB208" s="506" t="s">
        <v>34</v>
      </c>
      <c r="QUC208" s="506" t="s">
        <v>34</v>
      </c>
      <c r="QUD208" s="506" t="s">
        <v>34</v>
      </c>
      <c r="QUE208" s="506" t="s">
        <v>34</v>
      </c>
      <c r="QUF208" s="506" t="s">
        <v>34</v>
      </c>
      <c r="QUG208" s="506" t="s">
        <v>34</v>
      </c>
      <c r="QUH208" s="506" t="s">
        <v>34</v>
      </c>
      <c r="QUI208" s="506" t="s">
        <v>34</v>
      </c>
      <c r="QUJ208" s="506" t="s">
        <v>34</v>
      </c>
      <c r="QUK208" s="506" t="s">
        <v>34</v>
      </c>
      <c r="QUL208" s="506" t="s">
        <v>34</v>
      </c>
      <c r="QUM208" s="506" t="s">
        <v>34</v>
      </c>
      <c r="QUN208" s="506" t="s">
        <v>34</v>
      </c>
      <c r="QUO208" s="506" t="s">
        <v>34</v>
      </c>
      <c r="QUP208" s="506" t="s">
        <v>34</v>
      </c>
      <c r="QUQ208" s="506" t="s">
        <v>34</v>
      </c>
      <c r="QUR208" s="506" t="s">
        <v>34</v>
      </c>
      <c r="QUS208" s="506" t="s">
        <v>34</v>
      </c>
      <c r="QUT208" s="506" t="s">
        <v>34</v>
      </c>
      <c r="QUU208" s="506" t="s">
        <v>34</v>
      </c>
      <c r="QUV208" s="506" t="s">
        <v>34</v>
      </c>
      <c r="QUW208" s="506" t="s">
        <v>34</v>
      </c>
      <c r="QUX208" s="506" t="s">
        <v>34</v>
      </c>
      <c r="QUY208" s="506" t="s">
        <v>34</v>
      </c>
      <c r="QUZ208" s="506" t="s">
        <v>34</v>
      </c>
      <c r="QVA208" s="506" t="s">
        <v>34</v>
      </c>
      <c r="QVB208" s="506" t="s">
        <v>34</v>
      </c>
      <c r="QVC208" s="506" t="s">
        <v>34</v>
      </c>
      <c r="QVD208" s="506" t="s">
        <v>34</v>
      </c>
      <c r="QVE208" s="506" t="s">
        <v>34</v>
      </c>
      <c r="QVF208" s="506" t="s">
        <v>34</v>
      </c>
      <c r="QVG208" s="506" t="s">
        <v>34</v>
      </c>
      <c r="QVH208" s="506" t="s">
        <v>34</v>
      </c>
      <c r="QVI208" s="506" t="s">
        <v>34</v>
      </c>
      <c r="QVJ208" s="506" t="s">
        <v>34</v>
      </c>
      <c r="QVK208" s="506" t="s">
        <v>34</v>
      </c>
      <c r="QVL208" s="506" t="s">
        <v>34</v>
      </c>
      <c r="QVM208" s="506" t="s">
        <v>34</v>
      </c>
      <c r="QVN208" s="506" t="s">
        <v>34</v>
      </c>
      <c r="QVO208" s="506" t="s">
        <v>34</v>
      </c>
      <c r="QVP208" s="506" t="s">
        <v>34</v>
      </c>
      <c r="QVQ208" s="506" t="s">
        <v>34</v>
      </c>
      <c r="QVR208" s="506" t="s">
        <v>34</v>
      </c>
      <c r="QVS208" s="506" t="s">
        <v>34</v>
      </c>
      <c r="QVT208" s="506" t="s">
        <v>34</v>
      </c>
      <c r="QVU208" s="506" t="s">
        <v>34</v>
      </c>
      <c r="QVV208" s="506" t="s">
        <v>34</v>
      </c>
      <c r="QVW208" s="506" t="s">
        <v>34</v>
      </c>
      <c r="QVX208" s="506" t="s">
        <v>34</v>
      </c>
      <c r="QVY208" s="506" t="s">
        <v>34</v>
      </c>
      <c r="QVZ208" s="506" t="s">
        <v>34</v>
      </c>
      <c r="QWA208" s="506" t="s">
        <v>34</v>
      </c>
      <c r="QWB208" s="506" t="s">
        <v>34</v>
      </c>
      <c r="QWC208" s="506" t="s">
        <v>34</v>
      </c>
      <c r="QWD208" s="506" t="s">
        <v>34</v>
      </c>
      <c r="QWE208" s="506" t="s">
        <v>34</v>
      </c>
      <c r="QWF208" s="506" t="s">
        <v>34</v>
      </c>
      <c r="QWG208" s="506" t="s">
        <v>34</v>
      </c>
      <c r="QWH208" s="506" t="s">
        <v>34</v>
      </c>
      <c r="QWI208" s="506" t="s">
        <v>34</v>
      </c>
      <c r="QWJ208" s="506" t="s">
        <v>34</v>
      </c>
      <c r="QWK208" s="506" t="s">
        <v>34</v>
      </c>
      <c r="QWL208" s="506" t="s">
        <v>34</v>
      </c>
      <c r="QWM208" s="506" t="s">
        <v>34</v>
      </c>
      <c r="QWN208" s="506" t="s">
        <v>34</v>
      </c>
      <c r="QWO208" s="506" t="s">
        <v>34</v>
      </c>
      <c r="QWP208" s="506" t="s">
        <v>34</v>
      </c>
      <c r="QWQ208" s="506" t="s">
        <v>34</v>
      </c>
      <c r="QWR208" s="506" t="s">
        <v>34</v>
      </c>
      <c r="QWS208" s="506" t="s">
        <v>34</v>
      </c>
      <c r="QWT208" s="506" t="s">
        <v>34</v>
      </c>
      <c r="QWU208" s="506" t="s">
        <v>34</v>
      </c>
      <c r="QWV208" s="506" t="s">
        <v>34</v>
      </c>
      <c r="QWW208" s="506" t="s">
        <v>34</v>
      </c>
      <c r="QWX208" s="506" t="s">
        <v>34</v>
      </c>
      <c r="QWY208" s="506" t="s">
        <v>34</v>
      </c>
      <c r="QWZ208" s="506" t="s">
        <v>34</v>
      </c>
      <c r="QXA208" s="506" t="s">
        <v>34</v>
      </c>
      <c r="QXB208" s="506" t="s">
        <v>34</v>
      </c>
      <c r="QXC208" s="506" t="s">
        <v>34</v>
      </c>
      <c r="QXD208" s="506" t="s">
        <v>34</v>
      </c>
      <c r="QXE208" s="506" t="s">
        <v>34</v>
      </c>
      <c r="QXF208" s="506" t="s">
        <v>34</v>
      </c>
      <c r="QXG208" s="506" t="s">
        <v>34</v>
      </c>
      <c r="QXH208" s="506" t="s">
        <v>34</v>
      </c>
      <c r="QXI208" s="506" t="s">
        <v>34</v>
      </c>
      <c r="QXJ208" s="506" t="s">
        <v>34</v>
      </c>
      <c r="QXK208" s="506" t="s">
        <v>34</v>
      </c>
      <c r="QXL208" s="506" t="s">
        <v>34</v>
      </c>
      <c r="QXM208" s="506" t="s">
        <v>34</v>
      </c>
      <c r="QXN208" s="506" t="s">
        <v>34</v>
      </c>
      <c r="QXO208" s="506" t="s">
        <v>34</v>
      </c>
      <c r="QXP208" s="506" t="s">
        <v>34</v>
      </c>
      <c r="QXQ208" s="506" t="s">
        <v>34</v>
      </c>
      <c r="QXR208" s="506" t="s">
        <v>34</v>
      </c>
      <c r="QXS208" s="506" t="s">
        <v>34</v>
      </c>
      <c r="QXT208" s="506" t="s">
        <v>34</v>
      </c>
      <c r="QXU208" s="506" t="s">
        <v>34</v>
      </c>
      <c r="QXV208" s="506" t="s">
        <v>34</v>
      </c>
      <c r="QXW208" s="506" t="s">
        <v>34</v>
      </c>
      <c r="QXX208" s="506" t="s">
        <v>34</v>
      </c>
      <c r="QXY208" s="506" t="s">
        <v>34</v>
      </c>
      <c r="QXZ208" s="506" t="s">
        <v>34</v>
      </c>
      <c r="QYA208" s="506" t="s">
        <v>34</v>
      </c>
      <c r="QYB208" s="506" t="s">
        <v>34</v>
      </c>
      <c r="QYC208" s="506" t="s">
        <v>34</v>
      </c>
      <c r="QYD208" s="506" t="s">
        <v>34</v>
      </c>
      <c r="QYE208" s="506" t="s">
        <v>34</v>
      </c>
      <c r="QYF208" s="506" t="s">
        <v>34</v>
      </c>
      <c r="QYG208" s="506" t="s">
        <v>34</v>
      </c>
      <c r="QYH208" s="506" t="s">
        <v>34</v>
      </c>
      <c r="QYI208" s="506" t="s">
        <v>34</v>
      </c>
      <c r="QYJ208" s="506" t="s">
        <v>34</v>
      </c>
      <c r="QYK208" s="506" t="s">
        <v>34</v>
      </c>
      <c r="QYL208" s="506" t="s">
        <v>34</v>
      </c>
      <c r="QYM208" s="506" t="s">
        <v>34</v>
      </c>
      <c r="QYN208" s="506" t="s">
        <v>34</v>
      </c>
      <c r="QYO208" s="506" t="s">
        <v>34</v>
      </c>
      <c r="QYP208" s="506" t="s">
        <v>34</v>
      </c>
      <c r="QYQ208" s="506" t="s">
        <v>34</v>
      </c>
      <c r="QYR208" s="506" t="s">
        <v>34</v>
      </c>
      <c r="QYS208" s="506" t="s">
        <v>34</v>
      </c>
      <c r="QYT208" s="506" t="s">
        <v>34</v>
      </c>
      <c r="QYU208" s="506" t="s">
        <v>34</v>
      </c>
      <c r="QYV208" s="506" t="s">
        <v>34</v>
      </c>
      <c r="QYW208" s="506" t="s">
        <v>34</v>
      </c>
      <c r="QYX208" s="506" t="s">
        <v>34</v>
      </c>
      <c r="QYY208" s="506" t="s">
        <v>34</v>
      </c>
      <c r="QYZ208" s="506" t="s">
        <v>34</v>
      </c>
      <c r="QZA208" s="506" t="s">
        <v>34</v>
      </c>
      <c r="QZB208" s="506" t="s">
        <v>34</v>
      </c>
      <c r="QZC208" s="506" t="s">
        <v>34</v>
      </c>
      <c r="QZD208" s="506" t="s">
        <v>34</v>
      </c>
      <c r="QZE208" s="506" t="s">
        <v>34</v>
      </c>
      <c r="QZF208" s="506" t="s">
        <v>34</v>
      </c>
      <c r="QZG208" s="506" t="s">
        <v>34</v>
      </c>
      <c r="QZH208" s="506" t="s">
        <v>34</v>
      </c>
      <c r="QZI208" s="506" t="s">
        <v>34</v>
      </c>
      <c r="QZJ208" s="506" t="s">
        <v>34</v>
      </c>
      <c r="QZK208" s="506" t="s">
        <v>34</v>
      </c>
      <c r="QZL208" s="506" t="s">
        <v>34</v>
      </c>
      <c r="QZM208" s="506" t="s">
        <v>34</v>
      </c>
      <c r="QZN208" s="506" t="s">
        <v>34</v>
      </c>
      <c r="QZO208" s="506" t="s">
        <v>34</v>
      </c>
      <c r="QZP208" s="506" t="s">
        <v>34</v>
      </c>
      <c r="QZQ208" s="506" t="s">
        <v>34</v>
      </c>
      <c r="QZR208" s="506" t="s">
        <v>34</v>
      </c>
      <c r="QZS208" s="506" t="s">
        <v>34</v>
      </c>
      <c r="QZT208" s="506" t="s">
        <v>34</v>
      </c>
      <c r="QZU208" s="506" t="s">
        <v>34</v>
      </c>
      <c r="QZV208" s="506" t="s">
        <v>34</v>
      </c>
      <c r="QZW208" s="506" t="s">
        <v>34</v>
      </c>
      <c r="QZX208" s="506" t="s">
        <v>34</v>
      </c>
      <c r="QZY208" s="506" t="s">
        <v>34</v>
      </c>
      <c r="QZZ208" s="506" t="s">
        <v>34</v>
      </c>
      <c r="RAA208" s="506" t="s">
        <v>34</v>
      </c>
      <c r="RAB208" s="506" t="s">
        <v>34</v>
      </c>
      <c r="RAC208" s="506" t="s">
        <v>34</v>
      </c>
      <c r="RAD208" s="506" t="s">
        <v>34</v>
      </c>
      <c r="RAE208" s="506" t="s">
        <v>34</v>
      </c>
      <c r="RAF208" s="506" t="s">
        <v>34</v>
      </c>
      <c r="RAG208" s="506" t="s">
        <v>34</v>
      </c>
      <c r="RAH208" s="506" t="s">
        <v>34</v>
      </c>
      <c r="RAI208" s="506" t="s">
        <v>34</v>
      </c>
      <c r="RAJ208" s="506" t="s">
        <v>34</v>
      </c>
      <c r="RAK208" s="506" t="s">
        <v>34</v>
      </c>
      <c r="RAL208" s="506" t="s">
        <v>34</v>
      </c>
      <c r="RAM208" s="506" t="s">
        <v>34</v>
      </c>
      <c r="RAN208" s="506" t="s">
        <v>34</v>
      </c>
      <c r="RAO208" s="506" t="s">
        <v>34</v>
      </c>
      <c r="RAP208" s="506" t="s">
        <v>34</v>
      </c>
      <c r="RAQ208" s="506" t="s">
        <v>34</v>
      </c>
      <c r="RAR208" s="506" t="s">
        <v>34</v>
      </c>
      <c r="RAS208" s="506" t="s">
        <v>34</v>
      </c>
      <c r="RAT208" s="506" t="s">
        <v>34</v>
      </c>
      <c r="RAU208" s="506" t="s">
        <v>34</v>
      </c>
      <c r="RAV208" s="506" t="s">
        <v>34</v>
      </c>
      <c r="RAW208" s="506" t="s">
        <v>34</v>
      </c>
      <c r="RAX208" s="506" t="s">
        <v>34</v>
      </c>
      <c r="RAY208" s="506" t="s">
        <v>34</v>
      </c>
      <c r="RAZ208" s="506" t="s">
        <v>34</v>
      </c>
      <c r="RBA208" s="506" t="s">
        <v>34</v>
      </c>
      <c r="RBB208" s="506" t="s">
        <v>34</v>
      </c>
      <c r="RBC208" s="506" t="s">
        <v>34</v>
      </c>
      <c r="RBD208" s="506" t="s">
        <v>34</v>
      </c>
      <c r="RBE208" s="506" t="s">
        <v>34</v>
      </c>
      <c r="RBF208" s="506" t="s">
        <v>34</v>
      </c>
      <c r="RBG208" s="506" t="s">
        <v>34</v>
      </c>
      <c r="RBH208" s="506" t="s">
        <v>34</v>
      </c>
      <c r="RBI208" s="506" t="s">
        <v>34</v>
      </c>
      <c r="RBJ208" s="506" t="s">
        <v>34</v>
      </c>
      <c r="RBK208" s="506" t="s">
        <v>34</v>
      </c>
      <c r="RBL208" s="506" t="s">
        <v>34</v>
      </c>
      <c r="RBM208" s="506" t="s">
        <v>34</v>
      </c>
      <c r="RBN208" s="506" t="s">
        <v>34</v>
      </c>
      <c r="RBO208" s="506" t="s">
        <v>34</v>
      </c>
      <c r="RBP208" s="506" t="s">
        <v>34</v>
      </c>
      <c r="RBQ208" s="506" t="s">
        <v>34</v>
      </c>
      <c r="RBR208" s="506" t="s">
        <v>34</v>
      </c>
      <c r="RBS208" s="506" t="s">
        <v>34</v>
      </c>
      <c r="RBT208" s="506" t="s">
        <v>34</v>
      </c>
      <c r="RBU208" s="506" t="s">
        <v>34</v>
      </c>
      <c r="RBV208" s="506" t="s">
        <v>34</v>
      </c>
      <c r="RBW208" s="506" t="s">
        <v>34</v>
      </c>
      <c r="RBX208" s="506" t="s">
        <v>34</v>
      </c>
      <c r="RBY208" s="506" t="s">
        <v>34</v>
      </c>
      <c r="RBZ208" s="506" t="s">
        <v>34</v>
      </c>
      <c r="RCA208" s="506" t="s">
        <v>34</v>
      </c>
      <c r="RCB208" s="506" t="s">
        <v>34</v>
      </c>
      <c r="RCC208" s="506" t="s">
        <v>34</v>
      </c>
      <c r="RCD208" s="506" t="s">
        <v>34</v>
      </c>
      <c r="RCE208" s="506" t="s">
        <v>34</v>
      </c>
      <c r="RCF208" s="506" t="s">
        <v>34</v>
      </c>
      <c r="RCG208" s="506" t="s">
        <v>34</v>
      </c>
      <c r="RCH208" s="506" t="s">
        <v>34</v>
      </c>
      <c r="RCI208" s="506" t="s">
        <v>34</v>
      </c>
      <c r="RCJ208" s="506" t="s">
        <v>34</v>
      </c>
      <c r="RCK208" s="506" t="s">
        <v>34</v>
      </c>
      <c r="RCL208" s="506" t="s">
        <v>34</v>
      </c>
      <c r="RCM208" s="506" t="s">
        <v>34</v>
      </c>
      <c r="RCN208" s="506" t="s">
        <v>34</v>
      </c>
      <c r="RCO208" s="506" t="s">
        <v>34</v>
      </c>
      <c r="RCP208" s="506" t="s">
        <v>34</v>
      </c>
      <c r="RCQ208" s="506" t="s">
        <v>34</v>
      </c>
      <c r="RCR208" s="506" t="s">
        <v>34</v>
      </c>
      <c r="RCS208" s="506" t="s">
        <v>34</v>
      </c>
      <c r="RCT208" s="506" t="s">
        <v>34</v>
      </c>
      <c r="RCU208" s="506" t="s">
        <v>34</v>
      </c>
      <c r="RCV208" s="506" t="s">
        <v>34</v>
      </c>
      <c r="RCW208" s="506" t="s">
        <v>34</v>
      </c>
      <c r="RCX208" s="506" t="s">
        <v>34</v>
      </c>
      <c r="RCY208" s="506" t="s">
        <v>34</v>
      </c>
      <c r="RCZ208" s="506" t="s">
        <v>34</v>
      </c>
      <c r="RDA208" s="506" t="s">
        <v>34</v>
      </c>
      <c r="RDB208" s="506" t="s">
        <v>34</v>
      </c>
      <c r="RDC208" s="506" t="s">
        <v>34</v>
      </c>
      <c r="RDD208" s="506" t="s">
        <v>34</v>
      </c>
      <c r="RDE208" s="506" t="s">
        <v>34</v>
      </c>
      <c r="RDF208" s="506" t="s">
        <v>34</v>
      </c>
      <c r="RDG208" s="506" t="s">
        <v>34</v>
      </c>
      <c r="RDH208" s="506" t="s">
        <v>34</v>
      </c>
      <c r="RDI208" s="506" t="s">
        <v>34</v>
      </c>
      <c r="RDJ208" s="506" t="s">
        <v>34</v>
      </c>
      <c r="RDK208" s="506" t="s">
        <v>34</v>
      </c>
      <c r="RDL208" s="506" t="s">
        <v>34</v>
      </c>
      <c r="RDM208" s="506" t="s">
        <v>34</v>
      </c>
      <c r="RDN208" s="506" t="s">
        <v>34</v>
      </c>
      <c r="RDO208" s="506" t="s">
        <v>34</v>
      </c>
      <c r="RDP208" s="506" t="s">
        <v>34</v>
      </c>
      <c r="RDQ208" s="506" t="s">
        <v>34</v>
      </c>
      <c r="RDR208" s="506" t="s">
        <v>34</v>
      </c>
      <c r="RDS208" s="506" t="s">
        <v>34</v>
      </c>
      <c r="RDT208" s="506" t="s">
        <v>34</v>
      </c>
      <c r="RDU208" s="506" t="s">
        <v>34</v>
      </c>
      <c r="RDV208" s="506" t="s">
        <v>34</v>
      </c>
      <c r="RDW208" s="506" t="s">
        <v>34</v>
      </c>
      <c r="RDX208" s="506" t="s">
        <v>34</v>
      </c>
      <c r="RDY208" s="506" t="s">
        <v>34</v>
      </c>
      <c r="RDZ208" s="506" t="s">
        <v>34</v>
      </c>
      <c r="REA208" s="506" t="s">
        <v>34</v>
      </c>
      <c r="REB208" s="506" t="s">
        <v>34</v>
      </c>
      <c r="REC208" s="506" t="s">
        <v>34</v>
      </c>
      <c r="RED208" s="506" t="s">
        <v>34</v>
      </c>
      <c r="REE208" s="506" t="s">
        <v>34</v>
      </c>
      <c r="REF208" s="506" t="s">
        <v>34</v>
      </c>
      <c r="REG208" s="506" t="s">
        <v>34</v>
      </c>
      <c r="REH208" s="506" t="s">
        <v>34</v>
      </c>
      <c r="REI208" s="506" t="s">
        <v>34</v>
      </c>
      <c r="REJ208" s="506" t="s">
        <v>34</v>
      </c>
      <c r="REK208" s="506" t="s">
        <v>34</v>
      </c>
      <c r="REL208" s="506" t="s">
        <v>34</v>
      </c>
      <c r="REM208" s="506" t="s">
        <v>34</v>
      </c>
      <c r="REN208" s="506" t="s">
        <v>34</v>
      </c>
      <c r="REO208" s="506" t="s">
        <v>34</v>
      </c>
      <c r="REP208" s="506" t="s">
        <v>34</v>
      </c>
      <c r="REQ208" s="506" t="s">
        <v>34</v>
      </c>
      <c r="RER208" s="506" t="s">
        <v>34</v>
      </c>
      <c r="RES208" s="506" t="s">
        <v>34</v>
      </c>
      <c r="RET208" s="506" t="s">
        <v>34</v>
      </c>
      <c r="REU208" s="506" t="s">
        <v>34</v>
      </c>
      <c r="REV208" s="506" t="s">
        <v>34</v>
      </c>
      <c r="REW208" s="506" t="s">
        <v>34</v>
      </c>
      <c r="REX208" s="506" t="s">
        <v>34</v>
      </c>
      <c r="REY208" s="506" t="s">
        <v>34</v>
      </c>
      <c r="REZ208" s="506" t="s">
        <v>34</v>
      </c>
      <c r="RFA208" s="506" t="s">
        <v>34</v>
      </c>
      <c r="RFB208" s="506" t="s">
        <v>34</v>
      </c>
      <c r="RFC208" s="506" t="s">
        <v>34</v>
      </c>
      <c r="RFD208" s="506" t="s">
        <v>34</v>
      </c>
      <c r="RFE208" s="506" t="s">
        <v>34</v>
      </c>
      <c r="RFF208" s="506" t="s">
        <v>34</v>
      </c>
      <c r="RFG208" s="506" t="s">
        <v>34</v>
      </c>
      <c r="RFH208" s="506" t="s">
        <v>34</v>
      </c>
      <c r="RFI208" s="506" t="s">
        <v>34</v>
      </c>
      <c r="RFJ208" s="506" t="s">
        <v>34</v>
      </c>
      <c r="RFK208" s="506" t="s">
        <v>34</v>
      </c>
      <c r="RFL208" s="506" t="s">
        <v>34</v>
      </c>
      <c r="RFM208" s="506" t="s">
        <v>34</v>
      </c>
      <c r="RFN208" s="506" t="s">
        <v>34</v>
      </c>
      <c r="RFO208" s="506" t="s">
        <v>34</v>
      </c>
      <c r="RFP208" s="506" t="s">
        <v>34</v>
      </c>
      <c r="RFQ208" s="506" t="s">
        <v>34</v>
      </c>
      <c r="RFR208" s="506" t="s">
        <v>34</v>
      </c>
      <c r="RFS208" s="506" t="s">
        <v>34</v>
      </c>
      <c r="RFT208" s="506" t="s">
        <v>34</v>
      </c>
      <c r="RFU208" s="506" t="s">
        <v>34</v>
      </c>
      <c r="RFV208" s="506" t="s">
        <v>34</v>
      </c>
      <c r="RFW208" s="506" t="s">
        <v>34</v>
      </c>
      <c r="RFX208" s="506" t="s">
        <v>34</v>
      </c>
      <c r="RFY208" s="506" t="s">
        <v>34</v>
      </c>
      <c r="RFZ208" s="506" t="s">
        <v>34</v>
      </c>
      <c r="RGA208" s="506" t="s">
        <v>34</v>
      </c>
      <c r="RGB208" s="506" t="s">
        <v>34</v>
      </c>
      <c r="RGC208" s="506" t="s">
        <v>34</v>
      </c>
      <c r="RGD208" s="506" t="s">
        <v>34</v>
      </c>
      <c r="RGE208" s="506" t="s">
        <v>34</v>
      </c>
      <c r="RGF208" s="506" t="s">
        <v>34</v>
      </c>
      <c r="RGG208" s="506" t="s">
        <v>34</v>
      </c>
      <c r="RGH208" s="506" t="s">
        <v>34</v>
      </c>
      <c r="RGI208" s="506" t="s">
        <v>34</v>
      </c>
      <c r="RGJ208" s="506" t="s">
        <v>34</v>
      </c>
      <c r="RGK208" s="506" t="s">
        <v>34</v>
      </c>
      <c r="RGL208" s="506" t="s">
        <v>34</v>
      </c>
      <c r="RGM208" s="506" t="s">
        <v>34</v>
      </c>
      <c r="RGN208" s="506" t="s">
        <v>34</v>
      </c>
      <c r="RGO208" s="506" t="s">
        <v>34</v>
      </c>
      <c r="RGP208" s="506" t="s">
        <v>34</v>
      </c>
      <c r="RGQ208" s="506" t="s">
        <v>34</v>
      </c>
      <c r="RGR208" s="506" t="s">
        <v>34</v>
      </c>
      <c r="RGS208" s="506" t="s">
        <v>34</v>
      </c>
      <c r="RGT208" s="506" t="s">
        <v>34</v>
      </c>
      <c r="RGU208" s="506" t="s">
        <v>34</v>
      </c>
      <c r="RGV208" s="506" t="s">
        <v>34</v>
      </c>
      <c r="RGW208" s="506" t="s">
        <v>34</v>
      </c>
      <c r="RGX208" s="506" t="s">
        <v>34</v>
      </c>
      <c r="RGY208" s="506" t="s">
        <v>34</v>
      </c>
      <c r="RGZ208" s="506" t="s">
        <v>34</v>
      </c>
      <c r="RHA208" s="506" t="s">
        <v>34</v>
      </c>
      <c r="RHB208" s="506" t="s">
        <v>34</v>
      </c>
      <c r="RHC208" s="506" t="s">
        <v>34</v>
      </c>
      <c r="RHD208" s="506" t="s">
        <v>34</v>
      </c>
      <c r="RHE208" s="506" t="s">
        <v>34</v>
      </c>
      <c r="RHF208" s="506" t="s">
        <v>34</v>
      </c>
      <c r="RHG208" s="506" t="s">
        <v>34</v>
      </c>
      <c r="RHH208" s="506" t="s">
        <v>34</v>
      </c>
      <c r="RHI208" s="506" t="s">
        <v>34</v>
      </c>
      <c r="RHJ208" s="506" t="s">
        <v>34</v>
      </c>
      <c r="RHK208" s="506" t="s">
        <v>34</v>
      </c>
      <c r="RHL208" s="506" t="s">
        <v>34</v>
      </c>
      <c r="RHM208" s="506" t="s">
        <v>34</v>
      </c>
      <c r="RHN208" s="506" t="s">
        <v>34</v>
      </c>
      <c r="RHO208" s="506" t="s">
        <v>34</v>
      </c>
      <c r="RHP208" s="506" t="s">
        <v>34</v>
      </c>
      <c r="RHQ208" s="506" t="s">
        <v>34</v>
      </c>
      <c r="RHR208" s="506" t="s">
        <v>34</v>
      </c>
      <c r="RHS208" s="506" t="s">
        <v>34</v>
      </c>
      <c r="RHT208" s="506" t="s">
        <v>34</v>
      </c>
      <c r="RHU208" s="506" t="s">
        <v>34</v>
      </c>
      <c r="RHV208" s="506" t="s">
        <v>34</v>
      </c>
      <c r="RHW208" s="506" t="s">
        <v>34</v>
      </c>
      <c r="RHX208" s="506" t="s">
        <v>34</v>
      </c>
      <c r="RHY208" s="506" t="s">
        <v>34</v>
      </c>
      <c r="RHZ208" s="506" t="s">
        <v>34</v>
      </c>
      <c r="RIA208" s="506" t="s">
        <v>34</v>
      </c>
      <c r="RIB208" s="506" t="s">
        <v>34</v>
      </c>
      <c r="RIC208" s="506" t="s">
        <v>34</v>
      </c>
      <c r="RID208" s="506" t="s">
        <v>34</v>
      </c>
      <c r="RIE208" s="506" t="s">
        <v>34</v>
      </c>
      <c r="RIF208" s="506" t="s">
        <v>34</v>
      </c>
      <c r="RIG208" s="506" t="s">
        <v>34</v>
      </c>
      <c r="RIH208" s="506" t="s">
        <v>34</v>
      </c>
      <c r="RII208" s="506" t="s">
        <v>34</v>
      </c>
      <c r="RIJ208" s="506" t="s">
        <v>34</v>
      </c>
      <c r="RIK208" s="506" t="s">
        <v>34</v>
      </c>
      <c r="RIL208" s="506" t="s">
        <v>34</v>
      </c>
      <c r="RIM208" s="506" t="s">
        <v>34</v>
      </c>
      <c r="RIN208" s="506" t="s">
        <v>34</v>
      </c>
      <c r="RIO208" s="506" t="s">
        <v>34</v>
      </c>
      <c r="RIP208" s="506" t="s">
        <v>34</v>
      </c>
      <c r="RIQ208" s="506" t="s">
        <v>34</v>
      </c>
      <c r="RIR208" s="506" t="s">
        <v>34</v>
      </c>
      <c r="RIS208" s="506" t="s">
        <v>34</v>
      </c>
      <c r="RIT208" s="506" t="s">
        <v>34</v>
      </c>
      <c r="RIU208" s="506" t="s">
        <v>34</v>
      </c>
      <c r="RIV208" s="506" t="s">
        <v>34</v>
      </c>
      <c r="RIW208" s="506" t="s">
        <v>34</v>
      </c>
      <c r="RIX208" s="506" t="s">
        <v>34</v>
      </c>
      <c r="RIY208" s="506" t="s">
        <v>34</v>
      </c>
      <c r="RIZ208" s="506" t="s">
        <v>34</v>
      </c>
      <c r="RJA208" s="506" t="s">
        <v>34</v>
      </c>
      <c r="RJB208" s="506" t="s">
        <v>34</v>
      </c>
      <c r="RJC208" s="506" t="s">
        <v>34</v>
      </c>
      <c r="RJD208" s="506" t="s">
        <v>34</v>
      </c>
      <c r="RJE208" s="506" t="s">
        <v>34</v>
      </c>
      <c r="RJF208" s="506" t="s">
        <v>34</v>
      </c>
      <c r="RJG208" s="506" t="s">
        <v>34</v>
      </c>
      <c r="RJH208" s="506" t="s">
        <v>34</v>
      </c>
      <c r="RJI208" s="506" t="s">
        <v>34</v>
      </c>
      <c r="RJJ208" s="506" t="s">
        <v>34</v>
      </c>
      <c r="RJK208" s="506" t="s">
        <v>34</v>
      </c>
      <c r="RJL208" s="506" t="s">
        <v>34</v>
      </c>
      <c r="RJM208" s="506" t="s">
        <v>34</v>
      </c>
      <c r="RJN208" s="506" t="s">
        <v>34</v>
      </c>
      <c r="RJO208" s="506" t="s">
        <v>34</v>
      </c>
      <c r="RJP208" s="506" t="s">
        <v>34</v>
      </c>
      <c r="RJQ208" s="506" t="s">
        <v>34</v>
      </c>
      <c r="RJR208" s="506" t="s">
        <v>34</v>
      </c>
      <c r="RJS208" s="506" t="s">
        <v>34</v>
      </c>
      <c r="RJT208" s="506" t="s">
        <v>34</v>
      </c>
      <c r="RJU208" s="506" t="s">
        <v>34</v>
      </c>
      <c r="RJV208" s="506" t="s">
        <v>34</v>
      </c>
      <c r="RJW208" s="506" t="s">
        <v>34</v>
      </c>
      <c r="RJX208" s="506" t="s">
        <v>34</v>
      </c>
      <c r="RJY208" s="506" t="s">
        <v>34</v>
      </c>
      <c r="RJZ208" s="506" t="s">
        <v>34</v>
      </c>
      <c r="RKA208" s="506" t="s">
        <v>34</v>
      </c>
      <c r="RKB208" s="506" t="s">
        <v>34</v>
      </c>
      <c r="RKC208" s="506" t="s">
        <v>34</v>
      </c>
      <c r="RKD208" s="506" t="s">
        <v>34</v>
      </c>
      <c r="RKE208" s="506" t="s">
        <v>34</v>
      </c>
      <c r="RKF208" s="506" t="s">
        <v>34</v>
      </c>
      <c r="RKG208" s="506" t="s">
        <v>34</v>
      </c>
      <c r="RKH208" s="506" t="s">
        <v>34</v>
      </c>
      <c r="RKI208" s="506" t="s">
        <v>34</v>
      </c>
      <c r="RKJ208" s="506" t="s">
        <v>34</v>
      </c>
      <c r="RKK208" s="506" t="s">
        <v>34</v>
      </c>
      <c r="RKL208" s="506" t="s">
        <v>34</v>
      </c>
      <c r="RKM208" s="506" t="s">
        <v>34</v>
      </c>
      <c r="RKN208" s="506" t="s">
        <v>34</v>
      </c>
      <c r="RKO208" s="506" t="s">
        <v>34</v>
      </c>
      <c r="RKP208" s="506" t="s">
        <v>34</v>
      </c>
      <c r="RKQ208" s="506" t="s">
        <v>34</v>
      </c>
      <c r="RKR208" s="506" t="s">
        <v>34</v>
      </c>
      <c r="RKS208" s="506" t="s">
        <v>34</v>
      </c>
      <c r="RKT208" s="506" t="s">
        <v>34</v>
      </c>
      <c r="RKU208" s="506" t="s">
        <v>34</v>
      </c>
      <c r="RKV208" s="506" t="s">
        <v>34</v>
      </c>
      <c r="RKW208" s="506" t="s">
        <v>34</v>
      </c>
      <c r="RKX208" s="506" t="s">
        <v>34</v>
      </c>
      <c r="RKY208" s="506" t="s">
        <v>34</v>
      </c>
      <c r="RKZ208" s="506" t="s">
        <v>34</v>
      </c>
      <c r="RLA208" s="506" t="s">
        <v>34</v>
      </c>
      <c r="RLB208" s="506" t="s">
        <v>34</v>
      </c>
      <c r="RLC208" s="506" t="s">
        <v>34</v>
      </c>
      <c r="RLD208" s="506" t="s">
        <v>34</v>
      </c>
      <c r="RLE208" s="506" t="s">
        <v>34</v>
      </c>
      <c r="RLF208" s="506" t="s">
        <v>34</v>
      </c>
      <c r="RLG208" s="506" t="s">
        <v>34</v>
      </c>
      <c r="RLH208" s="506" t="s">
        <v>34</v>
      </c>
      <c r="RLI208" s="506" t="s">
        <v>34</v>
      </c>
      <c r="RLJ208" s="506" t="s">
        <v>34</v>
      </c>
      <c r="RLK208" s="506" t="s">
        <v>34</v>
      </c>
      <c r="RLL208" s="506" t="s">
        <v>34</v>
      </c>
      <c r="RLM208" s="506" t="s">
        <v>34</v>
      </c>
      <c r="RLN208" s="506" t="s">
        <v>34</v>
      </c>
      <c r="RLO208" s="506" t="s">
        <v>34</v>
      </c>
      <c r="RLP208" s="506" t="s">
        <v>34</v>
      </c>
      <c r="RLQ208" s="506" t="s">
        <v>34</v>
      </c>
      <c r="RLR208" s="506" t="s">
        <v>34</v>
      </c>
      <c r="RLS208" s="506" t="s">
        <v>34</v>
      </c>
      <c r="RLT208" s="506" t="s">
        <v>34</v>
      </c>
      <c r="RLU208" s="506" t="s">
        <v>34</v>
      </c>
      <c r="RLV208" s="506" t="s">
        <v>34</v>
      </c>
      <c r="RLW208" s="506" t="s">
        <v>34</v>
      </c>
      <c r="RLX208" s="506" t="s">
        <v>34</v>
      </c>
      <c r="RLY208" s="506" t="s">
        <v>34</v>
      </c>
      <c r="RLZ208" s="506" t="s">
        <v>34</v>
      </c>
      <c r="RMA208" s="506" t="s">
        <v>34</v>
      </c>
      <c r="RMB208" s="506" t="s">
        <v>34</v>
      </c>
      <c r="RMC208" s="506" t="s">
        <v>34</v>
      </c>
      <c r="RMD208" s="506" t="s">
        <v>34</v>
      </c>
      <c r="RME208" s="506" t="s">
        <v>34</v>
      </c>
      <c r="RMF208" s="506" t="s">
        <v>34</v>
      </c>
      <c r="RMG208" s="506" t="s">
        <v>34</v>
      </c>
      <c r="RMH208" s="506" t="s">
        <v>34</v>
      </c>
      <c r="RMI208" s="506" t="s">
        <v>34</v>
      </c>
      <c r="RMJ208" s="506" t="s">
        <v>34</v>
      </c>
      <c r="RMK208" s="506" t="s">
        <v>34</v>
      </c>
      <c r="RML208" s="506" t="s">
        <v>34</v>
      </c>
      <c r="RMM208" s="506" t="s">
        <v>34</v>
      </c>
      <c r="RMN208" s="506" t="s">
        <v>34</v>
      </c>
      <c r="RMO208" s="506" t="s">
        <v>34</v>
      </c>
      <c r="RMP208" s="506" t="s">
        <v>34</v>
      </c>
      <c r="RMQ208" s="506" t="s">
        <v>34</v>
      </c>
      <c r="RMR208" s="506" t="s">
        <v>34</v>
      </c>
      <c r="RMS208" s="506" t="s">
        <v>34</v>
      </c>
      <c r="RMT208" s="506" t="s">
        <v>34</v>
      </c>
      <c r="RMU208" s="506" t="s">
        <v>34</v>
      </c>
      <c r="RMV208" s="506" t="s">
        <v>34</v>
      </c>
      <c r="RMW208" s="506" t="s">
        <v>34</v>
      </c>
      <c r="RMX208" s="506" t="s">
        <v>34</v>
      </c>
      <c r="RMY208" s="506" t="s">
        <v>34</v>
      </c>
      <c r="RMZ208" s="506" t="s">
        <v>34</v>
      </c>
      <c r="RNA208" s="506" t="s">
        <v>34</v>
      </c>
      <c r="RNB208" s="506" t="s">
        <v>34</v>
      </c>
      <c r="RNC208" s="506" t="s">
        <v>34</v>
      </c>
      <c r="RND208" s="506" t="s">
        <v>34</v>
      </c>
      <c r="RNE208" s="506" t="s">
        <v>34</v>
      </c>
      <c r="RNF208" s="506" t="s">
        <v>34</v>
      </c>
      <c r="RNG208" s="506" t="s">
        <v>34</v>
      </c>
      <c r="RNH208" s="506" t="s">
        <v>34</v>
      </c>
      <c r="RNI208" s="506" t="s">
        <v>34</v>
      </c>
      <c r="RNJ208" s="506" t="s">
        <v>34</v>
      </c>
      <c r="RNK208" s="506" t="s">
        <v>34</v>
      </c>
      <c r="RNL208" s="506" t="s">
        <v>34</v>
      </c>
      <c r="RNM208" s="506" t="s">
        <v>34</v>
      </c>
      <c r="RNN208" s="506" t="s">
        <v>34</v>
      </c>
      <c r="RNO208" s="506" t="s">
        <v>34</v>
      </c>
      <c r="RNP208" s="506" t="s">
        <v>34</v>
      </c>
      <c r="RNQ208" s="506" t="s">
        <v>34</v>
      </c>
      <c r="RNR208" s="506" t="s">
        <v>34</v>
      </c>
      <c r="RNS208" s="506" t="s">
        <v>34</v>
      </c>
      <c r="RNT208" s="506" t="s">
        <v>34</v>
      </c>
      <c r="RNU208" s="506" t="s">
        <v>34</v>
      </c>
      <c r="RNV208" s="506" t="s">
        <v>34</v>
      </c>
      <c r="RNW208" s="506" t="s">
        <v>34</v>
      </c>
      <c r="RNX208" s="506" t="s">
        <v>34</v>
      </c>
      <c r="RNY208" s="506" t="s">
        <v>34</v>
      </c>
      <c r="RNZ208" s="506" t="s">
        <v>34</v>
      </c>
      <c r="ROA208" s="506" t="s">
        <v>34</v>
      </c>
      <c r="ROB208" s="506" t="s">
        <v>34</v>
      </c>
      <c r="ROC208" s="506" t="s">
        <v>34</v>
      </c>
      <c r="ROD208" s="506" t="s">
        <v>34</v>
      </c>
      <c r="ROE208" s="506" t="s">
        <v>34</v>
      </c>
      <c r="ROF208" s="506" t="s">
        <v>34</v>
      </c>
      <c r="ROG208" s="506" t="s">
        <v>34</v>
      </c>
      <c r="ROH208" s="506" t="s">
        <v>34</v>
      </c>
      <c r="ROI208" s="506" t="s">
        <v>34</v>
      </c>
      <c r="ROJ208" s="506" t="s">
        <v>34</v>
      </c>
      <c r="ROK208" s="506" t="s">
        <v>34</v>
      </c>
      <c r="ROL208" s="506" t="s">
        <v>34</v>
      </c>
      <c r="ROM208" s="506" t="s">
        <v>34</v>
      </c>
      <c r="RON208" s="506" t="s">
        <v>34</v>
      </c>
      <c r="ROO208" s="506" t="s">
        <v>34</v>
      </c>
      <c r="ROP208" s="506" t="s">
        <v>34</v>
      </c>
      <c r="ROQ208" s="506" t="s">
        <v>34</v>
      </c>
      <c r="ROR208" s="506" t="s">
        <v>34</v>
      </c>
      <c r="ROS208" s="506" t="s">
        <v>34</v>
      </c>
      <c r="ROT208" s="506" t="s">
        <v>34</v>
      </c>
      <c r="ROU208" s="506" t="s">
        <v>34</v>
      </c>
      <c r="ROV208" s="506" t="s">
        <v>34</v>
      </c>
      <c r="ROW208" s="506" t="s">
        <v>34</v>
      </c>
      <c r="ROX208" s="506" t="s">
        <v>34</v>
      </c>
      <c r="ROY208" s="506" t="s">
        <v>34</v>
      </c>
      <c r="ROZ208" s="506" t="s">
        <v>34</v>
      </c>
      <c r="RPA208" s="506" t="s">
        <v>34</v>
      </c>
      <c r="RPB208" s="506" t="s">
        <v>34</v>
      </c>
      <c r="RPC208" s="506" t="s">
        <v>34</v>
      </c>
      <c r="RPD208" s="506" t="s">
        <v>34</v>
      </c>
      <c r="RPE208" s="506" t="s">
        <v>34</v>
      </c>
      <c r="RPF208" s="506" t="s">
        <v>34</v>
      </c>
      <c r="RPG208" s="506" t="s">
        <v>34</v>
      </c>
      <c r="RPH208" s="506" t="s">
        <v>34</v>
      </c>
      <c r="RPI208" s="506" t="s">
        <v>34</v>
      </c>
      <c r="RPJ208" s="506" t="s">
        <v>34</v>
      </c>
      <c r="RPK208" s="506" t="s">
        <v>34</v>
      </c>
      <c r="RPL208" s="506" t="s">
        <v>34</v>
      </c>
      <c r="RPM208" s="506" t="s">
        <v>34</v>
      </c>
      <c r="RPN208" s="506" t="s">
        <v>34</v>
      </c>
      <c r="RPO208" s="506" t="s">
        <v>34</v>
      </c>
      <c r="RPP208" s="506" t="s">
        <v>34</v>
      </c>
      <c r="RPQ208" s="506" t="s">
        <v>34</v>
      </c>
      <c r="RPR208" s="506" t="s">
        <v>34</v>
      </c>
      <c r="RPS208" s="506" t="s">
        <v>34</v>
      </c>
      <c r="RPT208" s="506" t="s">
        <v>34</v>
      </c>
      <c r="RPU208" s="506" t="s">
        <v>34</v>
      </c>
      <c r="RPV208" s="506" t="s">
        <v>34</v>
      </c>
      <c r="RPW208" s="506" t="s">
        <v>34</v>
      </c>
      <c r="RPX208" s="506" t="s">
        <v>34</v>
      </c>
      <c r="RPY208" s="506" t="s">
        <v>34</v>
      </c>
      <c r="RPZ208" s="506" t="s">
        <v>34</v>
      </c>
      <c r="RQA208" s="506" t="s">
        <v>34</v>
      </c>
      <c r="RQB208" s="506" t="s">
        <v>34</v>
      </c>
      <c r="RQC208" s="506" t="s">
        <v>34</v>
      </c>
      <c r="RQD208" s="506" t="s">
        <v>34</v>
      </c>
      <c r="RQE208" s="506" t="s">
        <v>34</v>
      </c>
      <c r="RQF208" s="506" t="s">
        <v>34</v>
      </c>
      <c r="RQG208" s="506" t="s">
        <v>34</v>
      </c>
      <c r="RQH208" s="506" t="s">
        <v>34</v>
      </c>
      <c r="RQI208" s="506" t="s">
        <v>34</v>
      </c>
      <c r="RQJ208" s="506" t="s">
        <v>34</v>
      </c>
      <c r="RQK208" s="506" t="s">
        <v>34</v>
      </c>
      <c r="RQL208" s="506" t="s">
        <v>34</v>
      </c>
      <c r="RQM208" s="506" t="s">
        <v>34</v>
      </c>
      <c r="RQN208" s="506" t="s">
        <v>34</v>
      </c>
      <c r="RQO208" s="506" t="s">
        <v>34</v>
      </c>
      <c r="RQP208" s="506" t="s">
        <v>34</v>
      </c>
      <c r="RQQ208" s="506" t="s">
        <v>34</v>
      </c>
      <c r="RQR208" s="506" t="s">
        <v>34</v>
      </c>
      <c r="RQS208" s="506" t="s">
        <v>34</v>
      </c>
      <c r="RQT208" s="506" t="s">
        <v>34</v>
      </c>
      <c r="RQU208" s="506" t="s">
        <v>34</v>
      </c>
      <c r="RQV208" s="506" t="s">
        <v>34</v>
      </c>
      <c r="RQW208" s="506" t="s">
        <v>34</v>
      </c>
      <c r="RQX208" s="506" t="s">
        <v>34</v>
      </c>
      <c r="RQY208" s="506" t="s">
        <v>34</v>
      </c>
      <c r="RQZ208" s="506" t="s">
        <v>34</v>
      </c>
      <c r="RRA208" s="506" t="s">
        <v>34</v>
      </c>
      <c r="RRB208" s="506" t="s">
        <v>34</v>
      </c>
      <c r="RRC208" s="506" t="s">
        <v>34</v>
      </c>
      <c r="RRD208" s="506" t="s">
        <v>34</v>
      </c>
      <c r="RRE208" s="506" t="s">
        <v>34</v>
      </c>
      <c r="RRF208" s="506" t="s">
        <v>34</v>
      </c>
      <c r="RRG208" s="506" t="s">
        <v>34</v>
      </c>
      <c r="RRH208" s="506" t="s">
        <v>34</v>
      </c>
      <c r="RRI208" s="506" t="s">
        <v>34</v>
      </c>
      <c r="RRJ208" s="506" t="s">
        <v>34</v>
      </c>
      <c r="RRK208" s="506" t="s">
        <v>34</v>
      </c>
      <c r="RRL208" s="506" t="s">
        <v>34</v>
      </c>
      <c r="RRM208" s="506" t="s">
        <v>34</v>
      </c>
      <c r="RRN208" s="506" t="s">
        <v>34</v>
      </c>
      <c r="RRO208" s="506" t="s">
        <v>34</v>
      </c>
      <c r="RRP208" s="506" t="s">
        <v>34</v>
      </c>
      <c r="RRQ208" s="506" t="s">
        <v>34</v>
      </c>
      <c r="RRR208" s="506" t="s">
        <v>34</v>
      </c>
      <c r="RRS208" s="506" t="s">
        <v>34</v>
      </c>
      <c r="RRT208" s="506" t="s">
        <v>34</v>
      </c>
      <c r="RRU208" s="506" t="s">
        <v>34</v>
      </c>
      <c r="RRV208" s="506" t="s">
        <v>34</v>
      </c>
      <c r="RRW208" s="506" t="s">
        <v>34</v>
      </c>
      <c r="RRX208" s="506" t="s">
        <v>34</v>
      </c>
      <c r="RRY208" s="506" t="s">
        <v>34</v>
      </c>
      <c r="RRZ208" s="506" t="s">
        <v>34</v>
      </c>
      <c r="RSA208" s="506" t="s">
        <v>34</v>
      </c>
      <c r="RSB208" s="506" t="s">
        <v>34</v>
      </c>
      <c r="RSC208" s="506" t="s">
        <v>34</v>
      </c>
      <c r="RSD208" s="506" t="s">
        <v>34</v>
      </c>
      <c r="RSE208" s="506" t="s">
        <v>34</v>
      </c>
      <c r="RSF208" s="506" t="s">
        <v>34</v>
      </c>
      <c r="RSG208" s="506" t="s">
        <v>34</v>
      </c>
      <c r="RSH208" s="506" t="s">
        <v>34</v>
      </c>
      <c r="RSI208" s="506" t="s">
        <v>34</v>
      </c>
      <c r="RSJ208" s="506" t="s">
        <v>34</v>
      </c>
      <c r="RSK208" s="506" t="s">
        <v>34</v>
      </c>
      <c r="RSL208" s="506" t="s">
        <v>34</v>
      </c>
      <c r="RSM208" s="506" t="s">
        <v>34</v>
      </c>
      <c r="RSN208" s="506" t="s">
        <v>34</v>
      </c>
      <c r="RSO208" s="506" t="s">
        <v>34</v>
      </c>
      <c r="RSP208" s="506" t="s">
        <v>34</v>
      </c>
      <c r="RSQ208" s="506" t="s">
        <v>34</v>
      </c>
      <c r="RSR208" s="506" t="s">
        <v>34</v>
      </c>
      <c r="RSS208" s="506" t="s">
        <v>34</v>
      </c>
      <c r="RST208" s="506" t="s">
        <v>34</v>
      </c>
      <c r="RSU208" s="506" t="s">
        <v>34</v>
      </c>
      <c r="RSV208" s="506" t="s">
        <v>34</v>
      </c>
      <c r="RSW208" s="506" t="s">
        <v>34</v>
      </c>
      <c r="RSX208" s="506" t="s">
        <v>34</v>
      </c>
      <c r="RSY208" s="506" t="s">
        <v>34</v>
      </c>
      <c r="RSZ208" s="506" t="s">
        <v>34</v>
      </c>
      <c r="RTA208" s="506" t="s">
        <v>34</v>
      </c>
      <c r="RTB208" s="506" t="s">
        <v>34</v>
      </c>
      <c r="RTC208" s="506" t="s">
        <v>34</v>
      </c>
      <c r="RTD208" s="506" t="s">
        <v>34</v>
      </c>
      <c r="RTE208" s="506" t="s">
        <v>34</v>
      </c>
      <c r="RTF208" s="506" t="s">
        <v>34</v>
      </c>
      <c r="RTG208" s="506" t="s">
        <v>34</v>
      </c>
      <c r="RTH208" s="506" t="s">
        <v>34</v>
      </c>
      <c r="RTI208" s="506" t="s">
        <v>34</v>
      </c>
      <c r="RTJ208" s="506" t="s">
        <v>34</v>
      </c>
      <c r="RTK208" s="506" t="s">
        <v>34</v>
      </c>
      <c r="RTL208" s="506" t="s">
        <v>34</v>
      </c>
      <c r="RTM208" s="506" t="s">
        <v>34</v>
      </c>
      <c r="RTN208" s="506" t="s">
        <v>34</v>
      </c>
      <c r="RTO208" s="506" t="s">
        <v>34</v>
      </c>
      <c r="RTP208" s="506" t="s">
        <v>34</v>
      </c>
      <c r="RTQ208" s="506" t="s">
        <v>34</v>
      </c>
      <c r="RTR208" s="506" t="s">
        <v>34</v>
      </c>
      <c r="RTS208" s="506" t="s">
        <v>34</v>
      </c>
      <c r="RTT208" s="506" t="s">
        <v>34</v>
      </c>
      <c r="RTU208" s="506" t="s">
        <v>34</v>
      </c>
      <c r="RTV208" s="506" t="s">
        <v>34</v>
      </c>
      <c r="RTW208" s="506" t="s">
        <v>34</v>
      </c>
      <c r="RTX208" s="506" t="s">
        <v>34</v>
      </c>
      <c r="RTY208" s="506" t="s">
        <v>34</v>
      </c>
      <c r="RTZ208" s="506" t="s">
        <v>34</v>
      </c>
      <c r="RUA208" s="506" t="s">
        <v>34</v>
      </c>
      <c r="RUB208" s="506" t="s">
        <v>34</v>
      </c>
      <c r="RUC208" s="506" t="s">
        <v>34</v>
      </c>
      <c r="RUD208" s="506" t="s">
        <v>34</v>
      </c>
      <c r="RUE208" s="506" t="s">
        <v>34</v>
      </c>
      <c r="RUF208" s="506" t="s">
        <v>34</v>
      </c>
      <c r="RUG208" s="506" t="s">
        <v>34</v>
      </c>
      <c r="RUH208" s="506" t="s">
        <v>34</v>
      </c>
      <c r="RUI208" s="506" t="s">
        <v>34</v>
      </c>
      <c r="RUJ208" s="506" t="s">
        <v>34</v>
      </c>
      <c r="RUK208" s="506" t="s">
        <v>34</v>
      </c>
      <c r="RUL208" s="506" t="s">
        <v>34</v>
      </c>
      <c r="RUM208" s="506" t="s">
        <v>34</v>
      </c>
      <c r="RUN208" s="506" t="s">
        <v>34</v>
      </c>
      <c r="RUO208" s="506" t="s">
        <v>34</v>
      </c>
      <c r="RUP208" s="506" t="s">
        <v>34</v>
      </c>
      <c r="RUQ208" s="506" t="s">
        <v>34</v>
      </c>
      <c r="RUR208" s="506" t="s">
        <v>34</v>
      </c>
      <c r="RUS208" s="506" t="s">
        <v>34</v>
      </c>
      <c r="RUT208" s="506" t="s">
        <v>34</v>
      </c>
      <c r="RUU208" s="506" t="s">
        <v>34</v>
      </c>
      <c r="RUV208" s="506" t="s">
        <v>34</v>
      </c>
      <c r="RUW208" s="506" t="s">
        <v>34</v>
      </c>
      <c r="RUX208" s="506" t="s">
        <v>34</v>
      </c>
      <c r="RUY208" s="506" t="s">
        <v>34</v>
      </c>
      <c r="RUZ208" s="506" t="s">
        <v>34</v>
      </c>
      <c r="RVA208" s="506" t="s">
        <v>34</v>
      </c>
      <c r="RVB208" s="506" t="s">
        <v>34</v>
      </c>
      <c r="RVC208" s="506" t="s">
        <v>34</v>
      </c>
      <c r="RVD208" s="506" t="s">
        <v>34</v>
      </c>
      <c r="RVE208" s="506" t="s">
        <v>34</v>
      </c>
      <c r="RVF208" s="506" t="s">
        <v>34</v>
      </c>
      <c r="RVG208" s="506" t="s">
        <v>34</v>
      </c>
      <c r="RVH208" s="506" t="s">
        <v>34</v>
      </c>
      <c r="RVI208" s="506" t="s">
        <v>34</v>
      </c>
      <c r="RVJ208" s="506" t="s">
        <v>34</v>
      </c>
      <c r="RVK208" s="506" t="s">
        <v>34</v>
      </c>
      <c r="RVL208" s="506" t="s">
        <v>34</v>
      </c>
      <c r="RVM208" s="506" t="s">
        <v>34</v>
      </c>
      <c r="RVN208" s="506" t="s">
        <v>34</v>
      </c>
      <c r="RVO208" s="506" t="s">
        <v>34</v>
      </c>
      <c r="RVP208" s="506" t="s">
        <v>34</v>
      </c>
      <c r="RVQ208" s="506" t="s">
        <v>34</v>
      </c>
      <c r="RVR208" s="506" t="s">
        <v>34</v>
      </c>
      <c r="RVS208" s="506" t="s">
        <v>34</v>
      </c>
      <c r="RVT208" s="506" t="s">
        <v>34</v>
      </c>
      <c r="RVU208" s="506" t="s">
        <v>34</v>
      </c>
      <c r="RVV208" s="506" t="s">
        <v>34</v>
      </c>
      <c r="RVW208" s="506" t="s">
        <v>34</v>
      </c>
      <c r="RVX208" s="506" t="s">
        <v>34</v>
      </c>
      <c r="RVY208" s="506" t="s">
        <v>34</v>
      </c>
      <c r="RVZ208" s="506" t="s">
        <v>34</v>
      </c>
      <c r="RWA208" s="506" t="s">
        <v>34</v>
      </c>
      <c r="RWB208" s="506" t="s">
        <v>34</v>
      </c>
      <c r="RWC208" s="506" t="s">
        <v>34</v>
      </c>
      <c r="RWD208" s="506" t="s">
        <v>34</v>
      </c>
      <c r="RWE208" s="506" t="s">
        <v>34</v>
      </c>
      <c r="RWF208" s="506" t="s">
        <v>34</v>
      </c>
      <c r="RWG208" s="506" t="s">
        <v>34</v>
      </c>
      <c r="RWH208" s="506" t="s">
        <v>34</v>
      </c>
      <c r="RWI208" s="506" t="s">
        <v>34</v>
      </c>
      <c r="RWJ208" s="506" t="s">
        <v>34</v>
      </c>
      <c r="RWK208" s="506" t="s">
        <v>34</v>
      </c>
      <c r="RWL208" s="506" t="s">
        <v>34</v>
      </c>
      <c r="RWM208" s="506" t="s">
        <v>34</v>
      </c>
      <c r="RWN208" s="506" t="s">
        <v>34</v>
      </c>
      <c r="RWO208" s="506" t="s">
        <v>34</v>
      </c>
      <c r="RWP208" s="506" t="s">
        <v>34</v>
      </c>
      <c r="RWQ208" s="506" t="s">
        <v>34</v>
      </c>
      <c r="RWR208" s="506" t="s">
        <v>34</v>
      </c>
      <c r="RWS208" s="506" t="s">
        <v>34</v>
      </c>
      <c r="RWT208" s="506" t="s">
        <v>34</v>
      </c>
      <c r="RWU208" s="506" t="s">
        <v>34</v>
      </c>
      <c r="RWV208" s="506" t="s">
        <v>34</v>
      </c>
      <c r="RWW208" s="506" t="s">
        <v>34</v>
      </c>
      <c r="RWX208" s="506" t="s">
        <v>34</v>
      </c>
      <c r="RWY208" s="506" t="s">
        <v>34</v>
      </c>
      <c r="RWZ208" s="506" t="s">
        <v>34</v>
      </c>
      <c r="RXA208" s="506" t="s">
        <v>34</v>
      </c>
      <c r="RXB208" s="506" t="s">
        <v>34</v>
      </c>
      <c r="RXC208" s="506" t="s">
        <v>34</v>
      </c>
      <c r="RXD208" s="506" t="s">
        <v>34</v>
      </c>
      <c r="RXE208" s="506" t="s">
        <v>34</v>
      </c>
      <c r="RXF208" s="506" t="s">
        <v>34</v>
      </c>
      <c r="RXG208" s="506" t="s">
        <v>34</v>
      </c>
      <c r="RXH208" s="506" t="s">
        <v>34</v>
      </c>
      <c r="RXI208" s="506" t="s">
        <v>34</v>
      </c>
      <c r="RXJ208" s="506" t="s">
        <v>34</v>
      </c>
      <c r="RXK208" s="506" t="s">
        <v>34</v>
      </c>
      <c r="RXL208" s="506" t="s">
        <v>34</v>
      </c>
      <c r="RXM208" s="506" t="s">
        <v>34</v>
      </c>
      <c r="RXN208" s="506" t="s">
        <v>34</v>
      </c>
      <c r="RXO208" s="506" t="s">
        <v>34</v>
      </c>
      <c r="RXP208" s="506" t="s">
        <v>34</v>
      </c>
      <c r="RXQ208" s="506" t="s">
        <v>34</v>
      </c>
      <c r="RXR208" s="506" t="s">
        <v>34</v>
      </c>
      <c r="RXS208" s="506" t="s">
        <v>34</v>
      </c>
      <c r="RXT208" s="506" t="s">
        <v>34</v>
      </c>
      <c r="RXU208" s="506" t="s">
        <v>34</v>
      </c>
      <c r="RXV208" s="506" t="s">
        <v>34</v>
      </c>
      <c r="RXW208" s="506" t="s">
        <v>34</v>
      </c>
      <c r="RXX208" s="506" t="s">
        <v>34</v>
      </c>
      <c r="RXY208" s="506" t="s">
        <v>34</v>
      </c>
      <c r="RXZ208" s="506" t="s">
        <v>34</v>
      </c>
      <c r="RYA208" s="506" t="s">
        <v>34</v>
      </c>
      <c r="RYB208" s="506" t="s">
        <v>34</v>
      </c>
      <c r="RYC208" s="506" t="s">
        <v>34</v>
      </c>
      <c r="RYD208" s="506" t="s">
        <v>34</v>
      </c>
      <c r="RYE208" s="506" t="s">
        <v>34</v>
      </c>
      <c r="RYF208" s="506" t="s">
        <v>34</v>
      </c>
      <c r="RYG208" s="506" t="s">
        <v>34</v>
      </c>
      <c r="RYH208" s="506" t="s">
        <v>34</v>
      </c>
      <c r="RYI208" s="506" t="s">
        <v>34</v>
      </c>
      <c r="RYJ208" s="506" t="s">
        <v>34</v>
      </c>
      <c r="RYK208" s="506" t="s">
        <v>34</v>
      </c>
      <c r="RYL208" s="506" t="s">
        <v>34</v>
      </c>
      <c r="RYM208" s="506" t="s">
        <v>34</v>
      </c>
      <c r="RYN208" s="506" t="s">
        <v>34</v>
      </c>
      <c r="RYO208" s="506" t="s">
        <v>34</v>
      </c>
      <c r="RYP208" s="506" t="s">
        <v>34</v>
      </c>
      <c r="RYQ208" s="506" t="s">
        <v>34</v>
      </c>
      <c r="RYR208" s="506" t="s">
        <v>34</v>
      </c>
      <c r="RYS208" s="506" t="s">
        <v>34</v>
      </c>
      <c r="RYT208" s="506" t="s">
        <v>34</v>
      </c>
      <c r="RYU208" s="506" t="s">
        <v>34</v>
      </c>
      <c r="RYV208" s="506" t="s">
        <v>34</v>
      </c>
      <c r="RYW208" s="506" t="s">
        <v>34</v>
      </c>
      <c r="RYX208" s="506" t="s">
        <v>34</v>
      </c>
      <c r="RYY208" s="506" t="s">
        <v>34</v>
      </c>
      <c r="RYZ208" s="506" t="s">
        <v>34</v>
      </c>
      <c r="RZA208" s="506" t="s">
        <v>34</v>
      </c>
      <c r="RZB208" s="506" t="s">
        <v>34</v>
      </c>
      <c r="RZC208" s="506" t="s">
        <v>34</v>
      </c>
      <c r="RZD208" s="506" t="s">
        <v>34</v>
      </c>
      <c r="RZE208" s="506" t="s">
        <v>34</v>
      </c>
      <c r="RZF208" s="506" t="s">
        <v>34</v>
      </c>
      <c r="RZG208" s="506" t="s">
        <v>34</v>
      </c>
      <c r="RZH208" s="506" t="s">
        <v>34</v>
      </c>
      <c r="RZI208" s="506" t="s">
        <v>34</v>
      </c>
      <c r="RZJ208" s="506" t="s">
        <v>34</v>
      </c>
      <c r="RZK208" s="506" t="s">
        <v>34</v>
      </c>
      <c r="RZL208" s="506" t="s">
        <v>34</v>
      </c>
      <c r="RZM208" s="506" t="s">
        <v>34</v>
      </c>
      <c r="RZN208" s="506" t="s">
        <v>34</v>
      </c>
      <c r="RZO208" s="506" t="s">
        <v>34</v>
      </c>
      <c r="RZP208" s="506" t="s">
        <v>34</v>
      </c>
      <c r="RZQ208" s="506" t="s">
        <v>34</v>
      </c>
      <c r="RZR208" s="506" t="s">
        <v>34</v>
      </c>
      <c r="RZS208" s="506" t="s">
        <v>34</v>
      </c>
      <c r="RZT208" s="506" t="s">
        <v>34</v>
      </c>
      <c r="RZU208" s="506" t="s">
        <v>34</v>
      </c>
      <c r="RZV208" s="506" t="s">
        <v>34</v>
      </c>
      <c r="RZW208" s="506" t="s">
        <v>34</v>
      </c>
      <c r="RZX208" s="506" t="s">
        <v>34</v>
      </c>
      <c r="RZY208" s="506" t="s">
        <v>34</v>
      </c>
      <c r="RZZ208" s="506" t="s">
        <v>34</v>
      </c>
      <c r="SAA208" s="506" t="s">
        <v>34</v>
      </c>
      <c r="SAB208" s="506" t="s">
        <v>34</v>
      </c>
      <c r="SAC208" s="506" t="s">
        <v>34</v>
      </c>
      <c r="SAD208" s="506" t="s">
        <v>34</v>
      </c>
      <c r="SAE208" s="506" t="s">
        <v>34</v>
      </c>
      <c r="SAF208" s="506" t="s">
        <v>34</v>
      </c>
      <c r="SAG208" s="506" t="s">
        <v>34</v>
      </c>
      <c r="SAH208" s="506" t="s">
        <v>34</v>
      </c>
      <c r="SAI208" s="506" t="s">
        <v>34</v>
      </c>
      <c r="SAJ208" s="506" t="s">
        <v>34</v>
      </c>
      <c r="SAK208" s="506" t="s">
        <v>34</v>
      </c>
      <c r="SAL208" s="506" t="s">
        <v>34</v>
      </c>
      <c r="SAM208" s="506" t="s">
        <v>34</v>
      </c>
      <c r="SAN208" s="506" t="s">
        <v>34</v>
      </c>
      <c r="SAO208" s="506" t="s">
        <v>34</v>
      </c>
      <c r="SAP208" s="506" t="s">
        <v>34</v>
      </c>
      <c r="SAQ208" s="506" t="s">
        <v>34</v>
      </c>
      <c r="SAR208" s="506" t="s">
        <v>34</v>
      </c>
      <c r="SAS208" s="506" t="s">
        <v>34</v>
      </c>
      <c r="SAT208" s="506" t="s">
        <v>34</v>
      </c>
      <c r="SAU208" s="506" t="s">
        <v>34</v>
      </c>
      <c r="SAV208" s="506" t="s">
        <v>34</v>
      </c>
      <c r="SAW208" s="506" t="s">
        <v>34</v>
      </c>
      <c r="SAX208" s="506" t="s">
        <v>34</v>
      </c>
      <c r="SAY208" s="506" t="s">
        <v>34</v>
      </c>
      <c r="SAZ208" s="506" t="s">
        <v>34</v>
      </c>
      <c r="SBA208" s="506" t="s">
        <v>34</v>
      </c>
      <c r="SBB208" s="506" t="s">
        <v>34</v>
      </c>
      <c r="SBC208" s="506" t="s">
        <v>34</v>
      </c>
      <c r="SBD208" s="506" t="s">
        <v>34</v>
      </c>
      <c r="SBE208" s="506" t="s">
        <v>34</v>
      </c>
      <c r="SBF208" s="506" t="s">
        <v>34</v>
      </c>
      <c r="SBG208" s="506" t="s">
        <v>34</v>
      </c>
      <c r="SBH208" s="506" t="s">
        <v>34</v>
      </c>
      <c r="SBI208" s="506" t="s">
        <v>34</v>
      </c>
      <c r="SBJ208" s="506" t="s">
        <v>34</v>
      </c>
      <c r="SBK208" s="506" t="s">
        <v>34</v>
      </c>
      <c r="SBL208" s="506" t="s">
        <v>34</v>
      </c>
      <c r="SBM208" s="506" t="s">
        <v>34</v>
      </c>
      <c r="SBN208" s="506" t="s">
        <v>34</v>
      </c>
      <c r="SBO208" s="506" t="s">
        <v>34</v>
      </c>
      <c r="SBP208" s="506" t="s">
        <v>34</v>
      </c>
      <c r="SBQ208" s="506" t="s">
        <v>34</v>
      </c>
      <c r="SBR208" s="506" t="s">
        <v>34</v>
      </c>
      <c r="SBS208" s="506" t="s">
        <v>34</v>
      </c>
      <c r="SBT208" s="506" t="s">
        <v>34</v>
      </c>
      <c r="SBU208" s="506" t="s">
        <v>34</v>
      </c>
      <c r="SBV208" s="506" t="s">
        <v>34</v>
      </c>
      <c r="SBW208" s="506" t="s">
        <v>34</v>
      </c>
      <c r="SBX208" s="506" t="s">
        <v>34</v>
      </c>
      <c r="SBY208" s="506" t="s">
        <v>34</v>
      </c>
      <c r="SBZ208" s="506" t="s">
        <v>34</v>
      </c>
      <c r="SCA208" s="506" t="s">
        <v>34</v>
      </c>
      <c r="SCB208" s="506" t="s">
        <v>34</v>
      </c>
      <c r="SCC208" s="506" t="s">
        <v>34</v>
      </c>
      <c r="SCD208" s="506" t="s">
        <v>34</v>
      </c>
      <c r="SCE208" s="506" t="s">
        <v>34</v>
      </c>
      <c r="SCF208" s="506" t="s">
        <v>34</v>
      </c>
      <c r="SCG208" s="506" t="s">
        <v>34</v>
      </c>
      <c r="SCH208" s="506" t="s">
        <v>34</v>
      </c>
      <c r="SCI208" s="506" t="s">
        <v>34</v>
      </c>
      <c r="SCJ208" s="506" t="s">
        <v>34</v>
      </c>
      <c r="SCK208" s="506" t="s">
        <v>34</v>
      </c>
      <c r="SCL208" s="506" t="s">
        <v>34</v>
      </c>
      <c r="SCM208" s="506" t="s">
        <v>34</v>
      </c>
      <c r="SCN208" s="506" t="s">
        <v>34</v>
      </c>
      <c r="SCO208" s="506" t="s">
        <v>34</v>
      </c>
      <c r="SCP208" s="506" t="s">
        <v>34</v>
      </c>
      <c r="SCQ208" s="506" t="s">
        <v>34</v>
      </c>
      <c r="SCR208" s="506" t="s">
        <v>34</v>
      </c>
      <c r="SCS208" s="506" t="s">
        <v>34</v>
      </c>
      <c r="SCT208" s="506" t="s">
        <v>34</v>
      </c>
      <c r="SCU208" s="506" t="s">
        <v>34</v>
      </c>
      <c r="SCV208" s="506" t="s">
        <v>34</v>
      </c>
      <c r="SCW208" s="506" t="s">
        <v>34</v>
      </c>
      <c r="SCX208" s="506" t="s">
        <v>34</v>
      </c>
      <c r="SCY208" s="506" t="s">
        <v>34</v>
      </c>
      <c r="SCZ208" s="506" t="s">
        <v>34</v>
      </c>
      <c r="SDA208" s="506" t="s">
        <v>34</v>
      </c>
      <c r="SDB208" s="506" t="s">
        <v>34</v>
      </c>
      <c r="SDC208" s="506" t="s">
        <v>34</v>
      </c>
      <c r="SDD208" s="506" t="s">
        <v>34</v>
      </c>
      <c r="SDE208" s="506" t="s">
        <v>34</v>
      </c>
      <c r="SDF208" s="506" t="s">
        <v>34</v>
      </c>
      <c r="SDG208" s="506" t="s">
        <v>34</v>
      </c>
      <c r="SDH208" s="506" t="s">
        <v>34</v>
      </c>
      <c r="SDI208" s="506" t="s">
        <v>34</v>
      </c>
      <c r="SDJ208" s="506" t="s">
        <v>34</v>
      </c>
      <c r="SDK208" s="506" t="s">
        <v>34</v>
      </c>
      <c r="SDL208" s="506" t="s">
        <v>34</v>
      </c>
      <c r="SDM208" s="506" t="s">
        <v>34</v>
      </c>
      <c r="SDN208" s="506" t="s">
        <v>34</v>
      </c>
      <c r="SDO208" s="506" t="s">
        <v>34</v>
      </c>
      <c r="SDP208" s="506" t="s">
        <v>34</v>
      </c>
      <c r="SDQ208" s="506" t="s">
        <v>34</v>
      </c>
      <c r="SDR208" s="506" t="s">
        <v>34</v>
      </c>
      <c r="SDS208" s="506" t="s">
        <v>34</v>
      </c>
      <c r="SDT208" s="506" t="s">
        <v>34</v>
      </c>
      <c r="SDU208" s="506" t="s">
        <v>34</v>
      </c>
      <c r="SDV208" s="506" t="s">
        <v>34</v>
      </c>
      <c r="SDW208" s="506" t="s">
        <v>34</v>
      </c>
      <c r="SDX208" s="506" t="s">
        <v>34</v>
      </c>
      <c r="SDY208" s="506" t="s">
        <v>34</v>
      </c>
      <c r="SDZ208" s="506" t="s">
        <v>34</v>
      </c>
      <c r="SEA208" s="506" t="s">
        <v>34</v>
      </c>
      <c r="SEB208" s="506" t="s">
        <v>34</v>
      </c>
      <c r="SEC208" s="506" t="s">
        <v>34</v>
      </c>
      <c r="SED208" s="506" t="s">
        <v>34</v>
      </c>
      <c r="SEE208" s="506" t="s">
        <v>34</v>
      </c>
      <c r="SEF208" s="506" t="s">
        <v>34</v>
      </c>
      <c r="SEG208" s="506" t="s">
        <v>34</v>
      </c>
      <c r="SEH208" s="506" t="s">
        <v>34</v>
      </c>
      <c r="SEI208" s="506" t="s">
        <v>34</v>
      </c>
      <c r="SEJ208" s="506" t="s">
        <v>34</v>
      </c>
      <c r="SEK208" s="506" t="s">
        <v>34</v>
      </c>
      <c r="SEL208" s="506" t="s">
        <v>34</v>
      </c>
      <c r="SEM208" s="506" t="s">
        <v>34</v>
      </c>
      <c r="SEN208" s="506" t="s">
        <v>34</v>
      </c>
      <c r="SEO208" s="506" t="s">
        <v>34</v>
      </c>
      <c r="SEP208" s="506" t="s">
        <v>34</v>
      </c>
      <c r="SEQ208" s="506" t="s">
        <v>34</v>
      </c>
      <c r="SER208" s="506" t="s">
        <v>34</v>
      </c>
      <c r="SES208" s="506" t="s">
        <v>34</v>
      </c>
      <c r="SET208" s="506" t="s">
        <v>34</v>
      </c>
      <c r="SEU208" s="506" t="s">
        <v>34</v>
      </c>
      <c r="SEV208" s="506" t="s">
        <v>34</v>
      </c>
      <c r="SEW208" s="506" t="s">
        <v>34</v>
      </c>
      <c r="SEX208" s="506" t="s">
        <v>34</v>
      </c>
      <c r="SEY208" s="506" t="s">
        <v>34</v>
      </c>
      <c r="SEZ208" s="506" t="s">
        <v>34</v>
      </c>
      <c r="SFA208" s="506" t="s">
        <v>34</v>
      </c>
      <c r="SFB208" s="506" t="s">
        <v>34</v>
      </c>
      <c r="SFC208" s="506" t="s">
        <v>34</v>
      </c>
      <c r="SFD208" s="506" t="s">
        <v>34</v>
      </c>
      <c r="SFE208" s="506" t="s">
        <v>34</v>
      </c>
      <c r="SFF208" s="506" t="s">
        <v>34</v>
      </c>
      <c r="SFG208" s="506" t="s">
        <v>34</v>
      </c>
      <c r="SFH208" s="506" t="s">
        <v>34</v>
      </c>
      <c r="SFI208" s="506" t="s">
        <v>34</v>
      </c>
      <c r="SFJ208" s="506" t="s">
        <v>34</v>
      </c>
      <c r="SFK208" s="506" t="s">
        <v>34</v>
      </c>
      <c r="SFL208" s="506" t="s">
        <v>34</v>
      </c>
      <c r="SFM208" s="506" t="s">
        <v>34</v>
      </c>
      <c r="SFN208" s="506" t="s">
        <v>34</v>
      </c>
      <c r="SFO208" s="506" t="s">
        <v>34</v>
      </c>
      <c r="SFP208" s="506" t="s">
        <v>34</v>
      </c>
      <c r="SFQ208" s="506" t="s">
        <v>34</v>
      </c>
      <c r="SFR208" s="506" t="s">
        <v>34</v>
      </c>
      <c r="SFS208" s="506" t="s">
        <v>34</v>
      </c>
      <c r="SFT208" s="506" t="s">
        <v>34</v>
      </c>
      <c r="SFU208" s="506" t="s">
        <v>34</v>
      </c>
      <c r="SFV208" s="506" t="s">
        <v>34</v>
      </c>
      <c r="SFW208" s="506" t="s">
        <v>34</v>
      </c>
      <c r="SFX208" s="506" t="s">
        <v>34</v>
      </c>
      <c r="SFY208" s="506" t="s">
        <v>34</v>
      </c>
      <c r="SFZ208" s="506" t="s">
        <v>34</v>
      </c>
      <c r="SGA208" s="506" t="s">
        <v>34</v>
      </c>
      <c r="SGB208" s="506" t="s">
        <v>34</v>
      </c>
      <c r="SGC208" s="506" t="s">
        <v>34</v>
      </c>
      <c r="SGD208" s="506" t="s">
        <v>34</v>
      </c>
      <c r="SGE208" s="506" t="s">
        <v>34</v>
      </c>
      <c r="SGF208" s="506" t="s">
        <v>34</v>
      </c>
      <c r="SGG208" s="506" t="s">
        <v>34</v>
      </c>
      <c r="SGH208" s="506" t="s">
        <v>34</v>
      </c>
      <c r="SGI208" s="506" t="s">
        <v>34</v>
      </c>
      <c r="SGJ208" s="506" t="s">
        <v>34</v>
      </c>
      <c r="SGK208" s="506" t="s">
        <v>34</v>
      </c>
      <c r="SGL208" s="506" t="s">
        <v>34</v>
      </c>
      <c r="SGM208" s="506" t="s">
        <v>34</v>
      </c>
      <c r="SGN208" s="506" t="s">
        <v>34</v>
      </c>
      <c r="SGO208" s="506" t="s">
        <v>34</v>
      </c>
      <c r="SGP208" s="506" t="s">
        <v>34</v>
      </c>
      <c r="SGQ208" s="506" t="s">
        <v>34</v>
      </c>
      <c r="SGR208" s="506" t="s">
        <v>34</v>
      </c>
      <c r="SGS208" s="506" t="s">
        <v>34</v>
      </c>
      <c r="SGT208" s="506" t="s">
        <v>34</v>
      </c>
      <c r="SGU208" s="506" t="s">
        <v>34</v>
      </c>
      <c r="SGV208" s="506" t="s">
        <v>34</v>
      </c>
      <c r="SGW208" s="506" t="s">
        <v>34</v>
      </c>
      <c r="SGX208" s="506" t="s">
        <v>34</v>
      </c>
      <c r="SGY208" s="506" t="s">
        <v>34</v>
      </c>
      <c r="SGZ208" s="506" t="s">
        <v>34</v>
      </c>
      <c r="SHA208" s="506" t="s">
        <v>34</v>
      </c>
      <c r="SHB208" s="506" t="s">
        <v>34</v>
      </c>
      <c r="SHC208" s="506" t="s">
        <v>34</v>
      </c>
      <c r="SHD208" s="506" t="s">
        <v>34</v>
      </c>
      <c r="SHE208" s="506" t="s">
        <v>34</v>
      </c>
      <c r="SHF208" s="506" t="s">
        <v>34</v>
      </c>
      <c r="SHG208" s="506" t="s">
        <v>34</v>
      </c>
      <c r="SHH208" s="506" t="s">
        <v>34</v>
      </c>
      <c r="SHI208" s="506" t="s">
        <v>34</v>
      </c>
      <c r="SHJ208" s="506" t="s">
        <v>34</v>
      </c>
      <c r="SHK208" s="506" t="s">
        <v>34</v>
      </c>
      <c r="SHL208" s="506" t="s">
        <v>34</v>
      </c>
      <c r="SHM208" s="506" t="s">
        <v>34</v>
      </c>
      <c r="SHN208" s="506" t="s">
        <v>34</v>
      </c>
      <c r="SHO208" s="506" t="s">
        <v>34</v>
      </c>
      <c r="SHP208" s="506" t="s">
        <v>34</v>
      </c>
      <c r="SHQ208" s="506" t="s">
        <v>34</v>
      </c>
      <c r="SHR208" s="506" t="s">
        <v>34</v>
      </c>
      <c r="SHS208" s="506" t="s">
        <v>34</v>
      </c>
      <c r="SHT208" s="506" t="s">
        <v>34</v>
      </c>
      <c r="SHU208" s="506" t="s">
        <v>34</v>
      </c>
      <c r="SHV208" s="506" t="s">
        <v>34</v>
      </c>
      <c r="SHW208" s="506" t="s">
        <v>34</v>
      </c>
      <c r="SHX208" s="506" t="s">
        <v>34</v>
      </c>
      <c r="SHY208" s="506" t="s">
        <v>34</v>
      </c>
      <c r="SHZ208" s="506" t="s">
        <v>34</v>
      </c>
      <c r="SIA208" s="506" t="s">
        <v>34</v>
      </c>
      <c r="SIB208" s="506" t="s">
        <v>34</v>
      </c>
      <c r="SIC208" s="506" t="s">
        <v>34</v>
      </c>
      <c r="SID208" s="506" t="s">
        <v>34</v>
      </c>
      <c r="SIE208" s="506" t="s">
        <v>34</v>
      </c>
      <c r="SIF208" s="506" t="s">
        <v>34</v>
      </c>
      <c r="SIG208" s="506" t="s">
        <v>34</v>
      </c>
      <c r="SIH208" s="506" t="s">
        <v>34</v>
      </c>
      <c r="SII208" s="506" t="s">
        <v>34</v>
      </c>
      <c r="SIJ208" s="506" t="s">
        <v>34</v>
      </c>
      <c r="SIK208" s="506" t="s">
        <v>34</v>
      </c>
      <c r="SIL208" s="506" t="s">
        <v>34</v>
      </c>
      <c r="SIM208" s="506" t="s">
        <v>34</v>
      </c>
      <c r="SIN208" s="506" t="s">
        <v>34</v>
      </c>
      <c r="SIO208" s="506" t="s">
        <v>34</v>
      </c>
      <c r="SIP208" s="506" t="s">
        <v>34</v>
      </c>
      <c r="SIQ208" s="506" t="s">
        <v>34</v>
      </c>
      <c r="SIR208" s="506" t="s">
        <v>34</v>
      </c>
      <c r="SIS208" s="506" t="s">
        <v>34</v>
      </c>
      <c r="SIT208" s="506" t="s">
        <v>34</v>
      </c>
      <c r="SIU208" s="506" t="s">
        <v>34</v>
      </c>
      <c r="SIV208" s="506" t="s">
        <v>34</v>
      </c>
      <c r="SIW208" s="506" t="s">
        <v>34</v>
      </c>
      <c r="SIX208" s="506" t="s">
        <v>34</v>
      </c>
      <c r="SIY208" s="506" t="s">
        <v>34</v>
      </c>
      <c r="SIZ208" s="506" t="s">
        <v>34</v>
      </c>
      <c r="SJA208" s="506" t="s">
        <v>34</v>
      </c>
      <c r="SJB208" s="506" t="s">
        <v>34</v>
      </c>
      <c r="SJC208" s="506" t="s">
        <v>34</v>
      </c>
      <c r="SJD208" s="506" t="s">
        <v>34</v>
      </c>
      <c r="SJE208" s="506" t="s">
        <v>34</v>
      </c>
      <c r="SJF208" s="506" t="s">
        <v>34</v>
      </c>
      <c r="SJG208" s="506" t="s">
        <v>34</v>
      </c>
      <c r="SJH208" s="506" t="s">
        <v>34</v>
      </c>
      <c r="SJI208" s="506" t="s">
        <v>34</v>
      </c>
      <c r="SJJ208" s="506" t="s">
        <v>34</v>
      </c>
      <c r="SJK208" s="506" t="s">
        <v>34</v>
      </c>
      <c r="SJL208" s="506" t="s">
        <v>34</v>
      </c>
      <c r="SJM208" s="506" t="s">
        <v>34</v>
      </c>
      <c r="SJN208" s="506" t="s">
        <v>34</v>
      </c>
      <c r="SJO208" s="506" t="s">
        <v>34</v>
      </c>
      <c r="SJP208" s="506" t="s">
        <v>34</v>
      </c>
      <c r="SJQ208" s="506" t="s">
        <v>34</v>
      </c>
      <c r="SJR208" s="506" t="s">
        <v>34</v>
      </c>
      <c r="SJS208" s="506" t="s">
        <v>34</v>
      </c>
      <c r="SJT208" s="506" t="s">
        <v>34</v>
      </c>
      <c r="SJU208" s="506" t="s">
        <v>34</v>
      </c>
      <c r="SJV208" s="506" t="s">
        <v>34</v>
      </c>
      <c r="SJW208" s="506" t="s">
        <v>34</v>
      </c>
      <c r="SJX208" s="506" t="s">
        <v>34</v>
      </c>
      <c r="SJY208" s="506" t="s">
        <v>34</v>
      </c>
      <c r="SJZ208" s="506" t="s">
        <v>34</v>
      </c>
      <c r="SKA208" s="506" t="s">
        <v>34</v>
      </c>
      <c r="SKB208" s="506" t="s">
        <v>34</v>
      </c>
      <c r="SKC208" s="506" t="s">
        <v>34</v>
      </c>
      <c r="SKD208" s="506" t="s">
        <v>34</v>
      </c>
      <c r="SKE208" s="506" t="s">
        <v>34</v>
      </c>
      <c r="SKF208" s="506" t="s">
        <v>34</v>
      </c>
      <c r="SKG208" s="506" t="s">
        <v>34</v>
      </c>
      <c r="SKH208" s="506" t="s">
        <v>34</v>
      </c>
      <c r="SKI208" s="506" t="s">
        <v>34</v>
      </c>
      <c r="SKJ208" s="506" t="s">
        <v>34</v>
      </c>
      <c r="SKK208" s="506" t="s">
        <v>34</v>
      </c>
      <c r="SKL208" s="506" t="s">
        <v>34</v>
      </c>
      <c r="SKM208" s="506" t="s">
        <v>34</v>
      </c>
      <c r="SKN208" s="506" t="s">
        <v>34</v>
      </c>
      <c r="SKO208" s="506" t="s">
        <v>34</v>
      </c>
      <c r="SKP208" s="506" t="s">
        <v>34</v>
      </c>
      <c r="SKQ208" s="506" t="s">
        <v>34</v>
      </c>
      <c r="SKR208" s="506" t="s">
        <v>34</v>
      </c>
      <c r="SKS208" s="506" t="s">
        <v>34</v>
      </c>
      <c r="SKT208" s="506" t="s">
        <v>34</v>
      </c>
      <c r="SKU208" s="506" t="s">
        <v>34</v>
      </c>
      <c r="SKV208" s="506" t="s">
        <v>34</v>
      </c>
      <c r="SKW208" s="506" t="s">
        <v>34</v>
      </c>
      <c r="SKX208" s="506" t="s">
        <v>34</v>
      </c>
      <c r="SKY208" s="506" t="s">
        <v>34</v>
      </c>
      <c r="SKZ208" s="506" t="s">
        <v>34</v>
      </c>
      <c r="SLA208" s="506" t="s">
        <v>34</v>
      </c>
      <c r="SLB208" s="506" t="s">
        <v>34</v>
      </c>
      <c r="SLC208" s="506" t="s">
        <v>34</v>
      </c>
      <c r="SLD208" s="506" t="s">
        <v>34</v>
      </c>
      <c r="SLE208" s="506" t="s">
        <v>34</v>
      </c>
      <c r="SLF208" s="506" t="s">
        <v>34</v>
      </c>
      <c r="SLG208" s="506" t="s">
        <v>34</v>
      </c>
      <c r="SLH208" s="506" t="s">
        <v>34</v>
      </c>
      <c r="SLI208" s="506" t="s">
        <v>34</v>
      </c>
      <c r="SLJ208" s="506" t="s">
        <v>34</v>
      </c>
      <c r="SLK208" s="506" t="s">
        <v>34</v>
      </c>
      <c r="SLL208" s="506" t="s">
        <v>34</v>
      </c>
      <c r="SLM208" s="506" t="s">
        <v>34</v>
      </c>
      <c r="SLN208" s="506" t="s">
        <v>34</v>
      </c>
      <c r="SLO208" s="506" t="s">
        <v>34</v>
      </c>
      <c r="SLP208" s="506" t="s">
        <v>34</v>
      </c>
      <c r="SLQ208" s="506" t="s">
        <v>34</v>
      </c>
      <c r="SLR208" s="506" t="s">
        <v>34</v>
      </c>
      <c r="SLS208" s="506" t="s">
        <v>34</v>
      </c>
      <c r="SLT208" s="506" t="s">
        <v>34</v>
      </c>
      <c r="SLU208" s="506" t="s">
        <v>34</v>
      </c>
      <c r="SLV208" s="506" t="s">
        <v>34</v>
      </c>
      <c r="SLW208" s="506" t="s">
        <v>34</v>
      </c>
      <c r="SLX208" s="506" t="s">
        <v>34</v>
      </c>
      <c r="SLY208" s="506" t="s">
        <v>34</v>
      </c>
      <c r="SLZ208" s="506" t="s">
        <v>34</v>
      </c>
      <c r="SMA208" s="506" t="s">
        <v>34</v>
      </c>
      <c r="SMB208" s="506" t="s">
        <v>34</v>
      </c>
      <c r="SMC208" s="506" t="s">
        <v>34</v>
      </c>
      <c r="SMD208" s="506" t="s">
        <v>34</v>
      </c>
      <c r="SME208" s="506" t="s">
        <v>34</v>
      </c>
      <c r="SMF208" s="506" t="s">
        <v>34</v>
      </c>
      <c r="SMG208" s="506" t="s">
        <v>34</v>
      </c>
      <c r="SMH208" s="506" t="s">
        <v>34</v>
      </c>
      <c r="SMI208" s="506" t="s">
        <v>34</v>
      </c>
      <c r="SMJ208" s="506" t="s">
        <v>34</v>
      </c>
      <c r="SMK208" s="506" t="s">
        <v>34</v>
      </c>
      <c r="SML208" s="506" t="s">
        <v>34</v>
      </c>
      <c r="SMM208" s="506" t="s">
        <v>34</v>
      </c>
      <c r="SMN208" s="506" t="s">
        <v>34</v>
      </c>
      <c r="SMO208" s="506" t="s">
        <v>34</v>
      </c>
      <c r="SMP208" s="506" t="s">
        <v>34</v>
      </c>
      <c r="SMQ208" s="506" t="s">
        <v>34</v>
      </c>
      <c r="SMR208" s="506" t="s">
        <v>34</v>
      </c>
      <c r="SMS208" s="506" t="s">
        <v>34</v>
      </c>
      <c r="SMT208" s="506" t="s">
        <v>34</v>
      </c>
      <c r="SMU208" s="506" t="s">
        <v>34</v>
      </c>
      <c r="SMV208" s="506" t="s">
        <v>34</v>
      </c>
      <c r="SMW208" s="506" t="s">
        <v>34</v>
      </c>
      <c r="SMX208" s="506" t="s">
        <v>34</v>
      </c>
      <c r="SMY208" s="506" t="s">
        <v>34</v>
      </c>
      <c r="SMZ208" s="506" t="s">
        <v>34</v>
      </c>
      <c r="SNA208" s="506" t="s">
        <v>34</v>
      </c>
      <c r="SNB208" s="506" t="s">
        <v>34</v>
      </c>
      <c r="SNC208" s="506" t="s">
        <v>34</v>
      </c>
      <c r="SND208" s="506" t="s">
        <v>34</v>
      </c>
      <c r="SNE208" s="506" t="s">
        <v>34</v>
      </c>
      <c r="SNF208" s="506" t="s">
        <v>34</v>
      </c>
      <c r="SNG208" s="506" t="s">
        <v>34</v>
      </c>
      <c r="SNH208" s="506" t="s">
        <v>34</v>
      </c>
      <c r="SNI208" s="506" t="s">
        <v>34</v>
      </c>
      <c r="SNJ208" s="506" t="s">
        <v>34</v>
      </c>
      <c r="SNK208" s="506" t="s">
        <v>34</v>
      </c>
      <c r="SNL208" s="506" t="s">
        <v>34</v>
      </c>
      <c r="SNM208" s="506" t="s">
        <v>34</v>
      </c>
      <c r="SNN208" s="506" t="s">
        <v>34</v>
      </c>
      <c r="SNO208" s="506" t="s">
        <v>34</v>
      </c>
      <c r="SNP208" s="506" t="s">
        <v>34</v>
      </c>
      <c r="SNQ208" s="506" t="s">
        <v>34</v>
      </c>
      <c r="SNR208" s="506" t="s">
        <v>34</v>
      </c>
      <c r="SNS208" s="506" t="s">
        <v>34</v>
      </c>
      <c r="SNT208" s="506" t="s">
        <v>34</v>
      </c>
      <c r="SNU208" s="506" t="s">
        <v>34</v>
      </c>
      <c r="SNV208" s="506" t="s">
        <v>34</v>
      </c>
      <c r="SNW208" s="506" t="s">
        <v>34</v>
      </c>
      <c r="SNX208" s="506" t="s">
        <v>34</v>
      </c>
      <c r="SNY208" s="506" t="s">
        <v>34</v>
      </c>
      <c r="SNZ208" s="506" t="s">
        <v>34</v>
      </c>
      <c r="SOA208" s="506" t="s">
        <v>34</v>
      </c>
      <c r="SOB208" s="506" t="s">
        <v>34</v>
      </c>
      <c r="SOC208" s="506" t="s">
        <v>34</v>
      </c>
      <c r="SOD208" s="506" t="s">
        <v>34</v>
      </c>
      <c r="SOE208" s="506" t="s">
        <v>34</v>
      </c>
      <c r="SOF208" s="506" t="s">
        <v>34</v>
      </c>
      <c r="SOG208" s="506" t="s">
        <v>34</v>
      </c>
      <c r="SOH208" s="506" t="s">
        <v>34</v>
      </c>
      <c r="SOI208" s="506" t="s">
        <v>34</v>
      </c>
      <c r="SOJ208" s="506" t="s">
        <v>34</v>
      </c>
      <c r="SOK208" s="506" t="s">
        <v>34</v>
      </c>
      <c r="SOL208" s="506" t="s">
        <v>34</v>
      </c>
      <c r="SOM208" s="506" t="s">
        <v>34</v>
      </c>
      <c r="SON208" s="506" t="s">
        <v>34</v>
      </c>
      <c r="SOO208" s="506" t="s">
        <v>34</v>
      </c>
      <c r="SOP208" s="506" t="s">
        <v>34</v>
      </c>
      <c r="SOQ208" s="506" t="s">
        <v>34</v>
      </c>
      <c r="SOR208" s="506" t="s">
        <v>34</v>
      </c>
      <c r="SOS208" s="506" t="s">
        <v>34</v>
      </c>
      <c r="SOT208" s="506" t="s">
        <v>34</v>
      </c>
      <c r="SOU208" s="506" t="s">
        <v>34</v>
      </c>
      <c r="SOV208" s="506" t="s">
        <v>34</v>
      </c>
      <c r="SOW208" s="506" t="s">
        <v>34</v>
      </c>
      <c r="SOX208" s="506" t="s">
        <v>34</v>
      </c>
      <c r="SOY208" s="506" t="s">
        <v>34</v>
      </c>
      <c r="SOZ208" s="506" t="s">
        <v>34</v>
      </c>
      <c r="SPA208" s="506" t="s">
        <v>34</v>
      </c>
      <c r="SPB208" s="506" t="s">
        <v>34</v>
      </c>
      <c r="SPC208" s="506" t="s">
        <v>34</v>
      </c>
      <c r="SPD208" s="506" t="s">
        <v>34</v>
      </c>
      <c r="SPE208" s="506" t="s">
        <v>34</v>
      </c>
      <c r="SPF208" s="506" t="s">
        <v>34</v>
      </c>
      <c r="SPG208" s="506" t="s">
        <v>34</v>
      </c>
      <c r="SPH208" s="506" t="s">
        <v>34</v>
      </c>
      <c r="SPI208" s="506" t="s">
        <v>34</v>
      </c>
      <c r="SPJ208" s="506" t="s">
        <v>34</v>
      </c>
      <c r="SPK208" s="506" t="s">
        <v>34</v>
      </c>
      <c r="SPL208" s="506" t="s">
        <v>34</v>
      </c>
      <c r="SPM208" s="506" t="s">
        <v>34</v>
      </c>
      <c r="SPN208" s="506" t="s">
        <v>34</v>
      </c>
      <c r="SPO208" s="506" t="s">
        <v>34</v>
      </c>
      <c r="SPP208" s="506" t="s">
        <v>34</v>
      </c>
      <c r="SPQ208" s="506" t="s">
        <v>34</v>
      </c>
      <c r="SPR208" s="506" t="s">
        <v>34</v>
      </c>
      <c r="SPS208" s="506" t="s">
        <v>34</v>
      </c>
      <c r="SPT208" s="506" t="s">
        <v>34</v>
      </c>
      <c r="SPU208" s="506" t="s">
        <v>34</v>
      </c>
      <c r="SPV208" s="506" t="s">
        <v>34</v>
      </c>
      <c r="SPW208" s="506" t="s">
        <v>34</v>
      </c>
      <c r="SPX208" s="506" t="s">
        <v>34</v>
      </c>
      <c r="SPY208" s="506" t="s">
        <v>34</v>
      </c>
      <c r="SPZ208" s="506" t="s">
        <v>34</v>
      </c>
      <c r="SQA208" s="506" t="s">
        <v>34</v>
      </c>
      <c r="SQB208" s="506" t="s">
        <v>34</v>
      </c>
      <c r="SQC208" s="506" t="s">
        <v>34</v>
      </c>
      <c r="SQD208" s="506" t="s">
        <v>34</v>
      </c>
      <c r="SQE208" s="506" t="s">
        <v>34</v>
      </c>
      <c r="SQF208" s="506" t="s">
        <v>34</v>
      </c>
      <c r="SQG208" s="506" t="s">
        <v>34</v>
      </c>
      <c r="SQH208" s="506" t="s">
        <v>34</v>
      </c>
      <c r="SQI208" s="506" t="s">
        <v>34</v>
      </c>
      <c r="SQJ208" s="506" t="s">
        <v>34</v>
      </c>
      <c r="SQK208" s="506" t="s">
        <v>34</v>
      </c>
      <c r="SQL208" s="506" t="s">
        <v>34</v>
      </c>
      <c r="SQM208" s="506" t="s">
        <v>34</v>
      </c>
      <c r="SQN208" s="506" t="s">
        <v>34</v>
      </c>
      <c r="SQO208" s="506" t="s">
        <v>34</v>
      </c>
      <c r="SQP208" s="506" t="s">
        <v>34</v>
      </c>
      <c r="SQQ208" s="506" t="s">
        <v>34</v>
      </c>
      <c r="SQR208" s="506" t="s">
        <v>34</v>
      </c>
      <c r="SQS208" s="506" t="s">
        <v>34</v>
      </c>
      <c r="SQT208" s="506" t="s">
        <v>34</v>
      </c>
      <c r="SQU208" s="506" t="s">
        <v>34</v>
      </c>
      <c r="SQV208" s="506" t="s">
        <v>34</v>
      </c>
      <c r="SQW208" s="506" t="s">
        <v>34</v>
      </c>
      <c r="SQX208" s="506" t="s">
        <v>34</v>
      </c>
      <c r="SQY208" s="506" t="s">
        <v>34</v>
      </c>
      <c r="SQZ208" s="506" t="s">
        <v>34</v>
      </c>
      <c r="SRA208" s="506" t="s">
        <v>34</v>
      </c>
      <c r="SRB208" s="506" t="s">
        <v>34</v>
      </c>
      <c r="SRC208" s="506" t="s">
        <v>34</v>
      </c>
      <c r="SRD208" s="506" t="s">
        <v>34</v>
      </c>
      <c r="SRE208" s="506" t="s">
        <v>34</v>
      </c>
      <c r="SRF208" s="506" t="s">
        <v>34</v>
      </c>
      <c r="SRG208" s="506" t="s">
        <v>34</v>
      </c>
      <c r="SRH208" s="506" t="s">
        <v>34</v>
      </c>
      <c r="SRI208" s="506" t="s">
        <v>34</v>
      </c>
      <c r="SRJ208" s="506" t="s">
        <v>34</v>
      </c>
      <c r="SRK208" s="506" t="s">
        <v>34</v>
      </c>
      <c r="SRL208" s="506" t="s">
        <v>34</v>
      </c>
      <c r="SRM208" s="506" t="s">
        <v>34</v>
      </c>
      <c r="SRN208" s="506" t="s">
        <v>34</v>
      </c>
      <c r="SRO208" s="506" t="s">
        <v>34</v>
      </c>
      <c r="SRP208" s="506" t="s">
        <v>34</v>
      </c>
      <c r="SRQ208" s="506" t="s">
        <v>34</v>
      </c>
      <c r="SRR208" s="506" t="s">
        <v>34</v>
      </c>
      <c r="SRS208" s="506" t="s">
        <v>34</v>
      </c>
      <c r="SRT208" s="506" t="s">
        <v>34</v>
      </c>
      <c r="SRU208" s="506" t="s">
        <v>34</v>
      </c>
      <c r="SRV208" s="506" t="s">
        <v>34</v>
      </c>
      <c r="SRW208" s="506" t="s">
        <v>34</v>
      </c>
      <c r="SRX208" s="506" t="s">
        <v>34</v>
      </c>
      <c r="SRY208" s="506" t="s">
        <v>34</v>
      </c>
      <c r="SRZ208" s="506" t="s">
        <v>34</v>
      </c>
      <c r="SSA208" s="506" t="s">
        <v>34</v>
      </c>
      <c r="SSB208" s="506" t="s">
        <v>34</v>
      </c>
      <c r="SSC208" s="506" t="s">
        <v>34</v>
      </c>
      <c r="SSD208" s="506" t="s">
        <v>34</v>
      </c>
      <c r="SSE208" s="506" t="s">
        <v>34</v>
      </c>
      <c r="SSF208" s="506" t="s">
        <v>34</v>
      </c>
      <c r="SSG208" s="506" t="s">
        <v>34</v>
      </c>
      <c r="SSH208" s="506" t="s">
        <v>34</v>
      </c>
      <c r="SSI208" s="506" t="s">
        <v>34</v>
      </c>
      <c r="SSJ208" s="506" t="s">
        <v>34</v>
      </c>
      <c r="SSK208" s="506" t="s">
        <v>34</v>
      </c>
      <c r="SSL208" s="506" t="s">
        <v>34</v>
      </c>
      <c r="SSM208" s="506" t="s">
        <v>34</v>
      </c>
      <c r="SSN208" s="506" t="s">
        <v>34</v>
      </c>
      <c r="SSO208" s="506" t="s">
        <v>34</v>
      </c>
      <c r="SSP208" s="506" t="s">
        <v>34</v>
      </c>
      <c r="SSQ208" s="506" t="s">
        <v>34</v>
      </c>
      <c r="SSR208" s="506" t="s">
        <v>34</v>
      </c>
      <c r="SSS208" s="506" t="s">
        <v>34</v>
      </c>
      <c r="SST208" s="506" t="s">
        <v>34</v>
      </c>
      <c r="SSU208" s="506" t="s">
        <v>34</v>
      </c>
      <c r="SSV208" s="506" t="s">
        <v>34</v>
      </c>
      <c r="SSW208" s="506" t="s">
        <v>34</v>
      </c>
      <c r="SSX208" s="506" t="s">
        <v>34</v>
      </c>
      <c r="SSY208" s="506" t="s">
        <v>34</v>
      </c>
      <c r="SSZ208" s="506" t="s">
        <v>34</v>
      </c>
      <c r="STA208" s="506" t="s">
        <v>34</v>
      </c>
      <c r="STB208" s="506" t="s">
        <v>34</v>
      </c>
      <c r="STC208" s="506" t="s">
        <v>34</v>
      </c>
      <c r="STD208" s="506" t="s">
        <v>34</v>
      </c>
      <c r="STE208" s="506" t="s">
        <v>34</v>
      </c>
      <c r="STF208" s="506" t="s">
        <v>34</v>
      </c>
      <c r="STG208" s="506" t="s">
        <v>34</v>
      </c>
      <c r="STH208" s="506" t="s">
        <v>34</v>
      </c>
      <c r="STI208" s="506" t="s">
        <v>34</v>
      </c>
      <c r="STJ208" s="506" t="s">
        <v>34</v>
      </c>
      <c r="STK208" s="506" t="s">
        <v>34</v>
      </c>
      <c r="STL208" s="506" t="s">
        <v>34</v>
      </c>
      <c r="STM208" s="506" t="s">
        <v>34</v>
      </c>
      <c r="STN208" s="506" t="s">
        <v>34</v>
      </c>
      <c r="STO208" s="506" t="s">
        <v>34</v>
      </c>
      <c r="STP208" s="506" t="s">
        <v>34</v>
      </c>
      <c r="STQ208" s="506" t="s">
        <v>34</v>
      </c>
      <c r="STR208" s="506" t="s">
        <v>34</v>
      </c>
      <c r="STS208" s="506" t="s">
        <v>34</v>
      </c>
      <c r="STT208" s="506" t="s">
        <v>34</v>
      </c>
      <c r="STU208" s="506" t="s">
        <v>34</v>
      </c>
      <c r="STV208" s="506" t="s">
        <v>34</v>
      </c>
      <c r="STW208" s="506" t="s">
        <v>34</v>
      </c>
      <c r="STX208" s="506" t="s">
        <v>34</v>
      </c>
      <c r="STY208" s="506" t="s">
        <v>34</v>
      </c>
      <c r="STZ208" s="506" t="s">
        <v>34</v>
      </c>
      <c r="SUA208" s="506" t="s">
        <v>34</v>
      </c>
      <c r="SUB208" s="506" t="s">
        <v>34</v>
      </c>
      <c r="SUC208" s="506" t="s">
        <v>34</v>
      </c>
      <c r="SUD208" s="506" t="s">
        <v>34</v>
      </c>
      <c r="SUE208" s="506" t="s">
        <v>34</v>
      </c>
      <c r="SUF208" s="506" t="s">
        <v>34</v>
      </c>
      <c r="SUG208" s="506" t="s">
        <v>34</v>
      </c>
      <c r="SUH208" s="506" t="s">
        <v>34</v>
      </c>
      <c r="SUI208" s="506" t="s">
        <v>34</v>
      </c>
      <c r="SUJ208" s="506" t="s">
        <v>34</v>
      </c>
      <c r="SUK208" s="506" t="s">
        <v>34</v>
      </c>
      <c r="SUL208" s="506" t="s">
        <v>34</v>
      </c>
      <c r="SUM208" s="506" t="s">
        <v>34</v>
      </c>
      <c r="SUN208" s="506" t="s">
        <v>34</v>
      </c>
      <c r="SUO208" s="506" t="s">
        <v>34</v>
      </c>
      <c r="SUP208" s="506" t="s">
        <v>34</v>
      </c>
      <c r="SUQ208" s="506" t="s">
        <v>34</v>
      </c>
      <c r="SUR208" s="506" t="s">
        <v>34</v>
      </c>
      <c r="SUS208" s="506" t="s">
        <v>34</v>
      </c>
      <c r="SUT208" s="506" t="s">
        <v>34</v>
      </c>
      <c r="SUU208" s="506" t="s">
        <v>34</v>
      </c>
      <c r="SUV208" s="506" t="s">
        <v>34</v>
      </c>
      <c r="SUW208" s="506" t="s">
        <v>34</v>
      </c>
      <c r="SUX208" s="506" t="s">
        <v>34</v>
      </c>
      <c r="SUY208" s="506" t="s">
        <v>34</v>
      </c>
      <c r="SUZ208" s="506" t="s">
        <v>34</v>
      </c>
      <c r="SVA208" s="506" t="s">
        <v>34</v>
      </c>
      <c r="SVB208" s="506" t="s">
        <v>34</v>
      </c>
      <c r="SVC208" s="506" t="s">
        <v>34</v>
      </c>
      <c r="SVD208" s="506" t="s">
        <v>34</v>
      </c>
      <c r="SVE208" s="506" t="s">
        <v>34</v>
      </c>
      <c r="SVF208" s="506" t="s">
        <v>34</v>
      </c>
      <c r="SVG208" s="506" t="s">
        <v>34</v>
      </c>
      <c r="SVH208" s="506" t="s">
        <v>34</v>
      </c>
      <c r="SVI208" s="506" t="s">
        <v>34</v>
      </c>
      <c r="SVJ208" s="506" t="s">
        <v>34</v>
      </c>
      <c r="SVK208" s="506" t="s">
        <v>34</v>
      </c>
      <c r="SVL208" s="506" t="s">
        <v>34</v>
      </c>
      <c r="SVM208" s="506" t="s">
        <v>34</v>
      </c>
      <c r="SVN208" s="506" t="s">
        <v>34</v>
      </c>
      <c r="SVO208" s="506" t="s">
        <v>34</v>
      </c>
      <c r="SVP208" s="506" t="s">
        <v>34</v>
      </c>
      <c r="SVQ208" s="506" t="s">
        <v>34</v>
      </c>
      <c r="SVR208" s="506" t="s">
        <v>34</v>
      </c>
      <c r="SVS208" s="506" t="s">
        <v>34</v>
      </c>
      <c r="SVT208" s="506" t="s">
        <v>34</v>
      </c>
      <c r="SVU208" s="506" t="s">
        <v>34</v>
      </c>
      <c r="SVV208" s="506" t="s">
        <v>34</v>
      </c>
      <c r="SVW208" s="506" t="s">
        <v>34</v>
      </c>
      <c r="SVX208" s="506" t="s">
        <v>34</v>
      </c>
      <c r="SVY208" s="506" t="s">
        <v>34</v>
      </c>
      <c r="SVZ208" s="506" t="s">
        <v>34</v>
      </c>
      <c r="SWA208" s="506" t="s">
        <v>34</v>
      </c>
      <c r="SWB208" s="506" t="s">
        <v>34</v>
      </c>
      <c r="SWC208" s="506" t="s">
        <v>34</v>
      </c>
      <c r="SWD208" s="506" t="s">
        <v>34</v>
      </c>
      <c r="SWE208" s="506" t="s">
        <v>34</v>
      </c>
      <c r="SWF208" s="506" t="s">
        <v>34</v>
      </c>
      <c r="SWG208" s="506" t="s">
        <v>34</v>
      </c>
      <c r="SWH208" s="506" t="s">
        <v>34</v>
      </c>
      <c r="SWI208" s="506" t="s">
        <v>34</v>
      </c>
      <c r="SWJ208" s="506" t="s">
        <v>34</v>
      </c>
      <c r="SWK208" s="506" t="s">
        <v>34</v>
      </c>
      <c r="SWL208" s="506" t="s">
        <v>34</v>
      </c>
      <c r="SWM208" s="506" t="s">
        <v>34</v>
      </c>
      <c r="SWN208" s="506" t="s">
        <v>34</v>
      </c>
      <c r="SWO208" s="506" t="s">
        <v>34</v>
      </c>
      <c r="SWP208" s="506" t="s">
        <v>34</v>
      </c>
      <c r="SWQ208" s="506" t="s">
        <v>34</v>
      </c>
      <c r="SWR208" s="506" t="s">
        <v>34</v>
      </c>
      <c r="SWS208" s="506" t="s">
        <v>34</v>
      </c>
      <c r="SWT208" s="506" t="s">
        <v>34</v>
      </c>
      <c r="SWU208" s="506" t="s">
        <v>34</v>
      </c>
      <c r="SWV208" s="506" t="s">
        <v>34</v>
      </c>
      <c r="SWW208" s="506" t="s">
        <v>34</v>
      </c>
      <c r="SWX208" s="506" t="s">
        <v>34</v>
      </c>
      <c r="SWY208" s="506" t="s">
        <v>34</v>
      </c>
      <c r="SWZ208" s="506" t="s">
        <v>34</v>
      </c>
      <c r="SXA208" s="506" t="s">
        <v>34</v>
      </c>
      <c r="SXB208" s="506" t="s">
        <v>34</v>
      </c>
      <c r="SXC208" s="506" t="s">
        <v>34</v>
      </c>
      <c r="SXD208" s="506" t="s">
        <v>34</v>
      </c>
      <c r="SXE208" s="506" t="s">
        <v>34</v>
      </c>
      <c r="SXF208" s="506" t="s">
        <v>34</v>
      </c>
      <c r="SXG208" s="506" t="s">
        <v>34</v>
      </c>
      <c r="SXH208" s="506" t="s">
        <v>34</v>
      </c>
      <c r="SXI208" s="506" t="s">
        <v>34</v>
      </c>
      <c r="SXJ208" s="506" t="s">
        <v>34</v>
      </c>
      <c r="SXK208" s="506" t="s">
        <v>34</v>
      </c>
      <c r="SXL208" s="506" t="s">
        <v>34</v>
      </c>
      <c r="SXM208" s="506" t="s">
        <v>34</v>
      </c>
      <c r="SXN208" s="506" t="s">
        <v>34</v>
      </c>
      <c r="SXO208" s="506" t="s">
        <v>34</v>
      </c>
      <c r="SXP208" s="506" t="s">
        <v>34</v>
      </c>
      <c r="SXQ208" s="506" t="s">
        <v>34</v>
      </c>
      <c r="SXR208" s="506" t="s">
        <v>34</v>
      </c>
      <c r="SXS208" s="506" t="s">
        <v>34</v>
      </c>
      <c r="SXT208" s="506" t="s">
        <v>34</v>
      </c>
      <c r="SXU208" s="506" t="s">
        <v>34</v>
      </c>
      <c r="SXV208" s="506" t="s">
        <v>34</v>
      </c>
      <c r="SXW208" s="506" t="s">
        <v>34</v>
      </c>
      <c r="SXX208" s="506" t="s">
        <v>34</v>
      </c>
      <c r="SXY208" s="506" t="s">
        <v>34</v>
      </c>
      <c r="SXZ208" s="506" t="s">
        <v>34</v>
      </c>
      <c r="SYA208" s="506" t="s">
        <v>34</v>
      </c>
      <c r="SYB208" s="506" t="s">
        <v>34</v>
      </c>
      <c r="SYC208" s="506" t="s">
        <v>34</v>
      </c>
      <c r="SYD208" s="506" t="s">
        <v>34</v>
      </c>
      <c r="SYE208" s="506" t="s">
        <v>34</v>
      </c>
      <c r="SYF208" s="506" t="s">
        <v>34</v>
      </c>
      <c r="SYG208" s="506" t="s">
        <v>34</v>
      </c>
      <c r="SYH208" s="506" t="s">
        <v>34</v>
      </c>
      <c r="SYI208" s="506" t="s">
        <v>34</v>
      </c>
      <c r="SYJ208" s="506" t="s">
        <v>34</v>
      </c>
      <c r="SYK208" s="506" t="s">
        <v>34</v>
      </c>
      <c r="SYL208" s="506" t="s">
        <v>34</v>
      </c>
      <c r="SYM208" s="506" t="s">
        <v>34</v>
      </c>
      <c r="SYN208" s="506" t="s">
        <v>34</v>
      </c>
      <c r="SYO208" s="506" t="s">
        <v>34</v>
      </c>
      <c r="SYP208" s="506" t="s">
        <v>34</v>
      </c>
      <c r="SYQ208" s="506" t="s">
        <v>34</v>
      </c>
      <c r="SYR208" s="506" t="s">
        <v>34</v>
      </c>
      <c r="SYS208" s="506" t="s">
        <v>34</v>
      </c>
      <c r="SYT208" s="506" t="s">
        <v>34</v>
      </c>
      <c r="SYU208" s="506" t="s">
        <v>34</v>
      </c>
      <c r="SYV208" s="506" t="s">
        <v>34</v>
      </c>
      <c r="SYW208" s="506" t="s">
        <v>34</v>
      </c>
      <c r="SYX208" s="506" t="s">
        <v>34</v>
      </c>
      <c r="SYY208" s="506" t="s">
        <v>34</v>
      </c>
      <c r="SYZ208" s="506" t="s">
        <v>34</v>
      </c>
      <c r="SZA208" s="506" t="s">
        <v>34</v>
      </c>
      <c r="SZB208" s="506" t="s">
        <v>34</v>
      </c>
      <c r="SZC208" s="506" t="s">
        <v>34</v>
      </c>
      <c r="SZD208" s="506" t="s">
        <v>34</v>
      </c>
      <c r="SZE208" s="506" t="s">
        <v>34</v>
      </c>
      <c r="SZF208" s="506" t="s">
        <v>34</v>
      </c>
      <c r="SZG208" s="506" t="s">
        <v>34</v>
      </c>
      <c r="SZH208" s="506" t="s">
        <v>34</v>
      </c>
      <c r="SZI208" s="506" t="s">
        <v>34</v>
      </c>
      <c r="SZJ208" s="506" t="s">
        <v>34</v>
      </c>
      <c r="SZK208" s="506" t="s">
        <v>34</v>
      </c>
      <c r="SZL208" s="506" t="s">
        <v>34</v>
      </c>
      <c r="SZM208" s="506" t="s">
        <v>34</v>
      </c>
      <c r="SZN208" s="506" t="s">
        <v>34</v>
      </c>
      <c r="SZO208" s="506" t="s">
        <v>34</v>
      </c>
      <c r="SZP208" s="506" t="s">
        <v>34</v>
      </c>
      <c r="SZQ208" s="506" t="s">
        <v>34</v>
      </c>
      <c r="SZR208" s="506" t="s">
        <v>34</v>
      </c>
      <c r="SZS208" s="506" t="s">
        <v>34</v>
      </c>
      <c r="SZT208" s="506" t="s">
        <v>34</v>
      </c>
      <c r="SZU208" s="506" t="s">
        <v>34</v>
      </c>
      <c r="SZV208" s="506" t="s">
        <v>34</v>
      </c>
      <c r="SZW208" s="506" t="s">
        <v>34</v>
      </c>
      <c r="SZX208" s="506" t="s">
        <v>34</v>
      </c>
      <c r="SZY208" s="506" t="s">
        <v>34</v>
      </c>
      <c r="SZZ208" s="506" t="s">
        <v>34</v>
      </c>
      <c r="TAA208" s="506" t="s">
        <v>34</v>
      </c>
      <c r="TAB208" s="506" t="s">
        <v>34</v>
      </c>
      <c r="TAC208" s="506" t="s">
        <v>34</v>
      </c>
      <c r="TAD208" s="506" t="s">
        <v>34</v>
      </c>
      <c r="TAE208" s="506" t="s">
        <v>34</v>
      </c>
      <c r="TAF208" s="506" t="s">
        <v>34</v>
      </c>
      <c r="TAG208" s="506" t="s">
        <v>34</v>
      </c>
      <c r="TAH208" s="506" t="s">
        <v>34</v>
      </c>
      <c r="TAI208" s="506" t="s">
        <v>34</v>
      </c>
      <c r="TAJ208" s="506" t="s">
        <v>34</v>
      </c>
      <c r="TAK208" s="506" t="s">
        <v>34</v>
      </c>
      <c r="TAL208" s="506" t="s">
        <v>34</v>
      </c>
      <c r="TAM208" s="506" t="s">
        <v>34</v>
      </c>
      <c r="TAN208" s="506" t="s">
        <v>34</v>
      </c>
      <c r="TAO208" s="506" t="s">
        <v>34</v>
      </c>
      <c r="TAP208" s="506" t="s">
        <v>34</v>
      </c>
      <c r="TAQ208" s="506" t="s">
        <v>34</v>
      </c>
      <c r="TAR208" s="506" t="s">
        <v>34</v>
      </c>
      <c r="TAS208" s="506" t="s">
        <v>34</v>
      </c>
      <c r="TAT208" s="506" t="s">
        <v>34</v>
      </c>
      <c r="TAU208" s="506" t="s">
        <v>34</v>
      </c>
      <c r="TAV208" s="506" t="s">
        <v>34</v>
      </c>
      <c r="TAW208" s="506" t="s">
        <v>34</v>
      </c>
      <c r="TAX208" s="506" t="s">
        <v>34</v>
      </c>
      <c r="TAY208" s="506" t="s">
        <v>34</v>
      </c>
      <c r="TAZ208" s="506" t="s">
        <v>34</v>
      </c>
      <c r="TBA208" s="506" t="s">
        <v>34</v>
      </c>
      <c r="TBB208" s="506" t="s">
        <v>34</v>
      </c>
      <c r="TBC208" s="506" t="s">
        <v>34</v>
      </c>
      <c r="TBD208" s="506" t="s">
        <v>34</v>
      </c>
      <c r="TBE208" s="506" t="s">
        <v>34</v>
      </c>
      <c r="TBF208" s="506" t="s">
        <v>34</v>
      </c>
      <c r="TBG208" s="506" t="s">
        <v>34</v>
      </c>
      <c r="TBH208" s="506" t="s">
        <v>34</v>
      </c>
      <c r="TBI208" s="506" t="s">
        <v>34</v>
      </c>
      <c r="TBJ208" s="506" t="s">
        <v>34</v>
      </c>
      <c r="TBK208" s="506" t="s">
        <v>34</v>
      </c>
      <c r="TBL208" s="506" t="s">
        <v>34</v>
      </c>
      <c r="TBM208" s="506" t="s">
        <v>34</v>
      </c>
      <c r="TBN208" s="506" t="s">
        <v>34</v>
      </c>
      <c r="TBO208" s="506" t="s">
        <v>34</v>
      </c>
      <c r="TBP208" s="506" t="s">
        <v>34</v>
      </c>
      <c r="TBQ208" s="506" t="s">
        <v>34</v>
      </c>
      <c r="TBR208" s="506" t="s">
        <v>34</v>
      </c>
      <c r="TBS208" s="506" t="s">
        <v>34</v>
      </c>
      <c r="TBT208" s="506" t="s">
        <v>34</v>
      </c>
      <c r="TBU208" s="506" t="s">
        <v>34</v>
      </c>
      <c r="TBV208" s="506" t="s">
        <v>34</v>
      </c>
      <c r="TBW208" s="506" t="s">
        <v>34</v>
      </c>
      <c r="TBX208" s="506" t="s">
        <v>34</v>
      </c>
      <c r="TBY208" s="506" t="s">
        <v>34</v>
      </c>
      <c r="TBZ208" s="506" t="s">
        <v>34</v>
      </c>
      <c r="TCA208" s="506" t="s">
        <v>34</v>
      </c>
      <c r="TCB208" s="506" t="s">
        <v>34</v>
      </c>
      <c r="TCC208" s="506" t="s">
        <v>34</v>
      </c>
      <c r="TCD208" s="506" t="s">
        <v>34</v>
      </c>
      <c r="TCE208" s="506" t="s">
        <v>34</v>
      </c>
      <c r="TCF208" s="506" t="s">
        <v>34</v>
      </c>
      <c r="TCG208" s="506" t="s">
        <v>34</v>
      </c>
      <c r="TCH208" s="506" t="s">
        <v>34</v>
      </c>
      <c r="TCI208" s="506" t="s">
        <v>34</v>
      </c>
      <c r="TCJ208" s="506" t="s">
        <v>34</v>
      </c>
      <c r="TCK208" s="506" t="s">
        <v>34</v>
      </c>
      <c r="TCL208" s="506" t="s">
        <v>34</v>
      </c>
      <c r="TCM208" s="506" t="s">
        <v>34</v>
      </c>
      <c r="TCN208" s="506" t="s">
        <v>34</v>
      </c>
      <c r="TCO208" s="506" t="s">
        <v>34</v>
      </c>
      <c r="TCP208" s="506" t="s">
        <v>34</v>
      </c>
      <c r="TCQ208" s="506" t="s">
        <v>34</v>
      </c>
      <c r="TCR208" s="506" t="s">
        <v>34</v>
      </c>
      <c r="TCS208" s="506" t="s">
        <v>34</v>
      </c>
      <c r="TCT208" s="506" t="s">
        <v>34</v>
      </c>
      <c r="TCU208" s="506" t="s">
        <v>34</v>
      </c>
      <c r="TCV208" s="506" t="s">
        <v>34</v>
      </c>
      <c r="TCW208" s="506" t="s">
        <v>34</v>
      </c>
      <c r="TCX208" s="506" t="s">
        <v>34</v>
      </c>
      <c r="TCY208" s="506" t="s">
        <v>34</v>
      </c>
      <c r="TCZ208" s="506" t="s">
        <v>34</v>
      </c>
      <c r="TDA208" s="506" t="s">
        <v>34</v>
      </c>
      <c r="TDB208" s="506" t="s">
        <v>34</v>
      </c>
      <c r="TDC208" s="506" t="s">
        <v>34</v>
      </c>
      <c r="TDD208" s="506" t="s">
        <v>34</v>
      </c>
      <c r="TDE208" s="506" t="s">
        <v>34</v>
      </c>
      <c r="TDF208" s="506" t="s">
        <v>34</v>
      </c>
      <c r="TDG208" s="506" t="s">
        <v>34</v>
      </c>
      <c r="TDH208" s="506" t="s">
        <v>34</v>
      </c>
      <c r="TDI208" s="506" t="s">
        <v>34</v>
      </c>
      <c r="TDJ208" s="506" t="s">
        <v>34</v>
      </c>
      <c r="TDK208" s="506" t="s">
        <v>34</v>
      </c>
      <c r="TDL208" s="506" t="s">
        <v>34</v>
      </c>
      <c r="TDM208" s="506" t="s">
        <v>34</v>
      </c>
      <c r="TDN208" s="506" t="s">
        <v>34</v>
      </c>
      <c r="TDO208" s="506" t="s">
        <v>34</v>
      </c>
      <c r="TDP208" s="506" t="s">
        <v>34</v>
      </c>
      <c r="TDQ208" s="506" t="s">
        <v>34</v>
      </c>
      <c r="TDR208" s="506" t="s">
        <v>34</v>
      </c>
      <c r="TDS208" s="506" t="s">
        <v>34</v>
      </c>
      <c r="TDT208" s="506" t="s">
        <v>34</v>
      </c>
      <c r="TDU208" s="506" t="s">
        <v>34</v>
      </c>
      <c r="TDV208" s="506" t="s">
        <v>34</v>
      </c>
      <c r="TDW208" s="506" t="s">
        <v>34</v>
      </c>
      <c r="TDX208" s="506" t="s">
        <v>34</v>
      </c>
      <c r="TDY208" s="506" t="s">
        <v>34</v>
      </c>
      <c r="TDZ208" s="506" t="s">
        <v>34</v>
      </c>
      <c r="TEA208" s="506" t="s">
        <v>34</v>
      </c>
      <c r="TEB208" s="506" t="s">
        <v>34</v>
      </c>
      <c r="TEC208" s="506" t="s">
        <v>34</v>
      </c>
      <c r="TED208" s="506" t="s">
        <v>34</v>
      </c>
      <c r="TEE208" s="506" t="s">
        <v>34</v>
      </c>
      <c r="TEF208" s="506" t="s">
        <v>34</v>
      </c>
      <c r="TEG208" s="506" t="s">
        <v>34</v>
      </c>
      <c r="TEH208" s="506" t="s">
        <v>34</v>
      </c>
      <c r="TEI208" s="506" t="s">
        <v>34</v>
      </c>
      <c r="TEJ208" s="506" t="s">
        <v>34</v>
      </c>
      <c r="TEK208" s="506" t="s">
        <v>34</v>
      </c>
      <c r="TEL208" s="506" t="s">
        <v>34</v>
      </c>
      <c r="TEM208" s="506" t="s">
        <v>34</v>
      </c>
      <c r="TEN208" s="506" t="s">
        <v>34</v>
      </c>
      <c r="TEO208" s="506" t="s">
        <v>34</v>
      </c>
      <c r="TEP208" s="506" t="s">
        <v>34</v>
      </c>
      <c r="TEQ208" s="506" t="s">
        <v>34</v>
      </c>
      <c r="TER208" s="506" t="s">
        <v>34</v>
      </c>
      <c r="TES208" s="506" t="s">
        <v>34</v>
      </c>
      <c r="TET208" s="506" t="s">
        <v>34</v>
      </c>
      <c r="TEU208" s="506" t="s">
        <v>34</v>
      </c>
      <c r="TEV208" s="506" t="s">
        <v>34</v>
      </c>
      <c r="TEW208" s="506" t="s">
        <v>34</v>
      </c>
      <c r="TEX208" s="506" t="s">
        <v>34</v>
      </c>
      <c r="TEY208" s="506" t="s">
        <v>34</v>
      </c>
      <c r="TEZ208" s="506" t="s">
        <v>34</v>
      </c>
      <c r="TFA208" s="506" t="s">
        <v>34</v>
      </c>
      <c r="TFB208" s="506" t="s">
        <v>34</v>
      </c>
      <c r="TFC208" s="506" t="s">
        <v>34</v>
      </c>
      <c r="TFD208" s="506" t="s">
        <v>34</v>
      </c>
      <c r="TFE208" s="506" t="s">
        <v>34</v>
      </c>
      <c r="TFF208" s="506" t="s">
        <v>34</v>
      </c>
      <c r="TFG208" s="506" t="s">
        <v>34</v>
      </c>
      <c r="TFH208" s="506" t="s">
        <v>34</v>
      </c>
      <c r="TFI208" s="506" t="s">
        <v>34</v>
      </c>
      <c r="TFJ208" s="506" t="s">
        <v>34</v>
      </c>
      <c r="TFK208" s="506" t="s">
        <v>34</v>
      </c>
      <c r="TFL208" s="506" t="s">
        <v>34</v>
      </c>
      <c r="TFM208" s="506" t="s">
        <v>34</v>
      </c>
      <c r="TFN208" s="506" t="s">
        <v>34</v>
      </c>
      <c r="TFO208" s="506" t="s">
        <v>34</v>
      </c>
      <c r="TFP208" s="506" t="s">
        <v>34</v>
      </c>
      <c r="TFQ208" s="506" t="s">
        <v>34</v>
      </c>
      <c r="TFR208" s="506" t="s">
        <v>34</v>
      </c>
      <c r="TFS208" s="506" t="s">
        <v>34</v>
      </c>
      <c r="TFT208" s="506" t="s">
        <v>34</v>
      </c>
      <c r="TFU208" s="506" t="s">
        <v>34</v>
      </c>
      <c r="TFV208" s="506" t="s">
        <v>34</v>
      </c>
      <c r="TFW208" s="506" t="s">
        <v>34</v>
      </c>
      <c r="TFX208" s="506" t="s">
        <v>34</v>
      </c>
      <c r="TFY208" s="506" t="s">
        <v>34</v>
      </c>
      <c r="TFZ208" s="506" t="s">
        <v>34</v>
      </c>
      <c r="TGA208" s="506" t="s">
        <v>34</v>
      </c>
      <c r="TGB208" s="506" t="s">
        <v>34</v>
      </c>
      <c r="TGC208" s="506" t="s">
        <v>34</v>
      </c>
      <c r="TGD208" s="506" t="s">
        <v>34</v>
      </c>
      <c r="TGE208" s="506" t="s">
        <v>34</v>
      </c>
      <c r="TGF208" s="506" t="s">
        <v>34</v>
      </c>
      <c r="TGG208" s="506" t="s">
        <v>34</v>
      </c>
      <c r="TGH208" s="506" t="s">
        <v>34</v>
      </c>
      <c r="TGI208" s="506" t="s">
        <v>34</v>
      </c>
      <c r="TGJ208" s="506" t="s">
        <v>34</v>
      </c>
      <c r="TGK208" s="506" t="s">
        <v>34</v>
      </c>
      <c r="TGL208" s="506" t="s">
        <v>34</v>
      </c>
      <c r="TGM208" s="506" t="s">
        <v>34</v>
      </c>
      <c r="TGN208" s="506" t="s">
        <v>34</v>
      </c>
      <c r="TGO208" s="506" t="s">
        <v>34</v>
      </c>
      <c r="TGP208" s="506" t="s">
        <v>34</v>
      </c>
      <c r="TGQ208" s="506" t="s">
        <v>34</v>
      </c>
      <c r="TGR208" s="506" t="s">
        <v>34</v>
      </c>
      <c r="TGS208" s="506" t="s">
        <v>34</v>
      </c>
      <c r="TGT208" s="506" t="s">
        <v>34</v>
      </c>
      <c r="TGU208" s="506" t="s">
        <v>34</v>
      </c>
      <c r="TGV208" s="506" t="s">
        <v>34</v>
      </c>
      <c r="TGW208" s="506" t="s">
        <v>34</v>
      </c>
      <c r="TGX208" s="506" t="s">
        <v>34</v>
      </c>
      <c r="TGY208" s="506" t="s">
        <v>34</v>
      </c>
      <c r="TGZ208" s="506" t="s">
        <v>34</v>
      </c>
      <c r="THA208" s="506" t="s">
        <v>34</v>
      </c>
      <c r="THB208" s="506" t="s">
        <v>34</v>
      </c>
      <c r="THC208" s="506" t="s">
        <v>34</v>
      </c>
      <c r="THD208" s="506" t="s">
        <v>34</v>
      </c>
      <c r="THE208" s="506" t="s">
        <v>34</v>
      </c>
      <c r="THF208" s="506" t="s">
        <v>34</v>
      </c>
      <c r="THG208" s="506" t="s">
        <v>34</v>
      </c>
      <c r="THH208" s="506" t="s">
        <v>34</v>
      </c>
      <c r="THI208" s="506" t="s">
        <v>34</v>
      </c>
      <c r="THJ208" s="506" t="s">
        <v>34</v>
      </c>
      <c r="THK208" s="506" t="s">
        <v>34</v>
      </c>
      <c r="THL208" s="506" t="s">
        <v>34</v>
      </c>
      <c r="THM208" s="506" t="s">
        <v>34</v>
      </c>
      <c r="THN208" s="506" t="s">
        <v>34</v>
      </c>
      <c r="THO208" s="506" t="s">
        <v>34</v>
      </c>
      <c r="THP208" s="506" t="s">
        <v>34</v>
      </c>
      <c r="THQ208" s="506" t="s">
        <v>34</v>
      </c>
      <c r="THR208" s="506" t="s">
        <v>34</v>
      </c>
      <c r="THS208" s="506" t="s">
        <v>34</v>
      </c>
      <c r="THT208" s="506" t="s">
        <v>34</v>
      </c>
      <c r="THU208" s="506" t="s">
        <v>34</v>
      </c>
      <c r="THV208" s="506" t="s">
        <v>34</v>
      </c>
      <c r="THW208" s="506" t="s">
        <v>34</v>
      </c>
      <c r="THX208" s="506" t="s">
        <v>34</v>
      </c>
      <c r="THY208" s="506" t="s">
        <v>34</v>
      </c>
      <c r="THZ208" s="506" t="s">
        <v>34</v>
      </c>
      <c r="TIA208" s="506" t="s">
        <v>34</v>
      </c>
      <c r="TIB208" s="506" t="s">
        <v>34</v>
      </c>
      <c r="TIC208" s="506" t="s">
        <v>34</v>
      </c>
      <c r="TID208" s="506" t="s">
        <v>34</v>
      </c>
      <c r="TIE208" s="506" t="s">
        <v>34</v>
      </c>
      <c r="TIF208" s="506" t="s">
        <v>34</v>
      </c>
      <c r="TIG208" s="506" t="s">
        <v>34</v>
      </c>
      <c r="TIH208" s="506" t="s">
        <v>34</v>
      </c>
      <c r="TII208" s="506" t="s">
        <v>34</v>
      </c>
      <c r="TIJ208" s="506" t="s">
        <v>34</v>
      </c>
      <c r="TIK208" s="506" t="s">
        <v>34</v>
      </c>
      <c r="TIL208" s="506" t="s">
        <v>34</v>
      </c>
      <c r="TIM208" s="506" t="s">
        <v>34</v>
      </c>
      <c r="TIN208" s="506" t="s">
        <v>34</v>
      </c>
      <c r="TIO208" s="506" t="s">
        <v>34</v>
      </c>
      <c r="TIP208" s="506" t="s">
        <v>34</v>
      </c>
      <c r="TIQ208" s="506" t="s">
        <v>34</v>
      </c>
      <c r="TIR208" s="506" t="s">
        <v>34</v>
      </c>
      <c r="TIS208" s="506" t="s">
        <v>34</v>
      </c>
      <c r="TIT208" s="506" t="s">
        <v>34</v>
      </c>
      <c r="TIU208" s="506" t="s">
        <v>34</v>
      </c>
      <c r="TIV208" s="506" t="s">
        <v>34</v>
      </c>
      <c r="TIW208" s="506" t="s">
        <v>34</v>
      </c>
      <c r="TIX208" s="506" t="s">
        <v>34</v>
      </c>
      <c r="TIY208" s="506" t="s">
        <v>34</v>
      </c>
      <c r="TIZ208" s="506" t="s">
        <v>34</v>
      </c>
      <c r="TJA208" s="506" t="s">
        <v>34</v>
      </c>
      <c r="TJB208" s="506" t="s">
        <v>34</v>
      </c>
      <c r="TJC208" s="506" t="s">
        <v>34</v>
      </c>
      <c r="TJD208" s="506" t="s">
        <v>34</v>
      </c>
      <c r="TJE208" s="506" t="s">
        <v>34</v>
      </c>
      <c r="TJF208" s="506" t="s">
        <v>34</v>
      </c>
      <c r="TJG208" s="506" t="s">
        <v>34</v>
      </c>
      <c r="TJH208" s="506" t="s">
        <v>34</v>
      </c>
      <c r="TJI208" s="506" t="s">
        <v>34</v>
      </c>
      <c r="TJJ208" s="506" t="s">
        <v>34</v>
      </c>
      <c r="TJK208" s="506" t="s">
        <v>34</v>
      </c>
      <c r="TJL208" s="506" t="s">
        <v>34</v>
      </c>
      <c r="TJM208" s="506" t="s">
        <v>34</v>
      </c>
      <c r="TJN208" s="506" t="s">
        <v>34</v>
      </c>
      <c r="TJO208" s="506" t="s">
        <v>34</v>
      </c>
      <c r="TJP208" s="506" t="s">
        <v>34</v>
      </c>
      <c r="TJQ208" s="506" t="s">
        <v>34</v>
      </c>
      <c r="TJR208" s="506" t="s">
        <v>34</v>
      </c>
      <c r="TJS208" s="506" t="s">
        <v>34</v>
      </c>
      <c r="TJT208" s="506" t="s">
        <v>34</v>
      </c>
      <c r="TJU208" s="506" t="s">
        <v>34</v>
      </c>
      <c r="TJV208" s="506" t="s">
        <v>34</v>
      </c>
      <c r="TJW208" s="506" t="s">
        <v>34</v>
      </c>
      <c r="TJX208" s="506" t="s">
        <v>34</v>
      </c>
      <c r="TJY208" s="506" t="s">
        <v>34</v>
      </c>
      <c r="TJZ208" s="506" t="s">
        <v>34</v>
      </c>
      <c r="TKA208" s="506" t="s">
        <v>34</v>
      </c>
      <c r="TKB208" s="506" t="s">
        <v>34</v>
      </c>
      <c r="TKC208" s="506" t="s">
        <v>34</v>
      </c>
      <c r="TKD208" s="506" t="s">
        <v>34</v>
      </c>
      <c r="TKE208" s="506" t="s">
        <v>34</v>
      </c>
      <c r="TKF208" s="506" t="s">
        <v>34</v>
      </c>
      <c r="TKG208" s="506" t="s">
        <v>34</v>
      </c>
      <c r="TKH208" s="506" t="s">
        <v>34</v>
      </c>
      <c r="TKI208" s="506" t="s">
        <v>34</v>
      </c>
      <c r="TKJ208" s="506" t="s">
        <v>34</v>
      </c>
      <c r="TKK208" s="506" t="s">
        <v>34</v>
      </c>
      <c r="TKL208" s="506" t="s">
        <v>34</v>
      </c>
      <c r="TKM208" s="506" t="s">
        <v>34</v>
      </c>
      <c r="TKN208" s="506" t="s">
        <v>34</v>
      </c>
      <c r="TKO208" s="506" t="s">
        <v>34</v>
      </c>
      <c r="TKP208" s="506" t="s">
        <v>34</v>
      </c>
      <c r="TKQ208" s="506" t="s">
        <v>34</v>
      </c>
      <c r="TKR208" s="506" t="s">
        <v>34</v>
      </c>
      <c r="TKS208" s="506" t="s">
        <v>34</v>
      </c>
      <c r="TKT208" s="506" t="s">
        <v>34</v>
      </c>
      <c r="TKU208" s="506" t="s">
        <v>34</v>
      </c>
      <c r="TKV208" s="506" t="s">
        <v>34</v>
      </c>
      <c r="TKW208" s="506" t="s">
        <v>34</v>
      </c>
      <c r="TKX208" s="506" t="s">
        <v>34</v>
      </c>
      <c r="TKY208" s="506" t="s">
        <v>34</v>
      </c>
      <c r="TKZ208" s="506" t="s">
        <v>34</v>
      </c>
      <c r="TLA208" s="506" t="s">
        <v>34</v>
      </c>
      <c r="TLB208" s="506" t="s">
        <v>34</v>
      </c>
      <c r="TLC208" s="506" t="s">
        <v>34</v>
      </c>
      <c r="TLD208" s="506" t="s">
        <v>34</v>
      </c>
      <c r="TLE208" s="506" t="s">
        <v>34</v>
      </c>
      <c r="TLF208" s="506" t="s">
        <v>34</v>
      </c>
      <c r="TLG208" s="506" t="s">
        <v>34</v>
      </c>
      <c r="TLH208" s="506" t="s">
        <v>34</v>
      </c>
      <c r="TLI208" s="506" t="s">
        <v>34</v>
      </c>
      <c r="TLJ208" s="506" t="s">
        <v>34</v>
      </c>
      <c r="TLK208" s="506" t="s">
        <v>34</v>
      </c>
      <c r="TLL208" s="506" t="s">
        <v>34</v>
      </c>
      <c r="TLM208" s="506" t="s">
        <v>34</v>
      </c>
      <c r="TLN208" s="506" t="s">
        <v>34</v>
      </c>
      <c r="TLO208" s="506" t="s">
        <v>34</v>
      </c>
      <c r="TLP208" s="506" t="s">
        <v>34</v>
      </c>
      <c r="TLQ208" s="506" t="s">
        <v>34</v>
      </c>
      <c r="TLR208" s="506" t="s">
        <v>34</v>
      </c>
      <c r="TLS208" s="506" t="s">
        <v>34</v>
      </c>
      <c r="TLT208" s="506" t="s">
        <v>34</v>
      </c>
      <c r="TLU208" s="506" t="s">
        <v>34</v>
      </c>
      <c r="TLV208" s="506" t="s">
        <v>34</v>
      </c>
      <c r="TLW208" s="506" t="s">
        <v>34</v>
      </c>
      <c r="TLX208" s="506" t="s">
        <v>34</v>
      </c>
      <c r="TLY208" s="506" t="s">
        <v>34</v>
      </c>
      <c r="TLZ208" s="506" t="s">
        <v>34</v>
      </c>
      <c r="TMA208" s="506" t="s">
        <v>34</v>
      </c>
      <c r="TMB208" s="506" t="s">
        <v>34</v>
      </c>
      <c r="TMC208" s="506" t="s">
        <v>34</v>
      </c>
      <c r="TMD208" s="506" t="s">
        <v>34</v>
      </c>
      <c r="TME208" s="506" t="s">
        <v>34</v>
      </c>
      <c r="TMF208" s="506" t="s">
        <v>34</v>
      </c>
      <c r="TMG208" s="506" t="s">
        <v>34</v>
      </c>
      <c r="TMH208" s="506" t="s">
        <v>34</v>
      </c>
      <c r="TMI208" s="506" t="s">
        <v>34</v>
      </c>
      <c r="TMJ208" s="506" t="s">
        <v>34</v>
      </c>
      <c r="TMK208" s="506" t="s">
        <v>34</v>
      </c>
      <c r="TML208" s="506" t="s">
        <v>34</v>
      </c>
      <c r="TMM208" s="506" t="s">
        <v>34</v>
      </c>
      <c r="TMN208" s="506" t="s">
        <v>34</v>
      </c>
      <c r="TMO208" s="506" t="s">
        <v>34</v>
      </c>
      <c r="TMP208" s="506" t="s">
        <v>34</v>
      </c>
      <c r="TMQ208" s="506" t="s">
        <v>34</v>
      </c>
      <c r="TMR208" s="506" t="s">
        <v>34</v>
      </c>
      <c r="TMS208" s="506" t="s">
        <v>34</v>
      </c>
      <c r="TMT208" s="506" t="s">
        <v>34</v>
      </c>
      <c r="TMU208" s="506" t="s">
        <v>34</v>
      </c>
      <c r="TMV208" s="506" t="s">
        <v>34</v>
      </c>
      <c r="TMW208" s="506" t="s">
        <v>34</v>
      </c>
      <c r="TMX208" s="506" t="s">
        <v>34</v>
      </c>
      <c r="TMY208" s="506" t="s">
        <v>34</v>
      </c>
      <c r="TMZ208" s="506" t="s">
        <v>34</v>
      </c>
      <c r="TNA208" s="506" t="s">
        <v>34</v>
      </c>
      <c r="TNB208" s="506" t="s">
        <v>34</v>
      </c>
      <c r="TNC208" s="506" t="s">
        <v>34</v>
      </c>
      <c r="TND208" s="506" t="s">
        <v>34</v>
      </c>
      <c r="TNE208" s="506" t="s">
        <v>34</v>
      </c>
      <c r="TNF208" s="506" t="s">
        <v>34</v>
      </c>
      <c r="TNG208" s="506" t="s">
        <v>34</v>
      </c>
      <c r="TNH208" s="506" t="s">
        <v>34</v>
      </c>
      <c r="TNI208" s="506" t="s">
        <v>34</v>
      </c>
      <c r="TNJ208" s="506" t="s">
        <v>34</v>
      </c>
      <c r="TNK208" s="506" t="s">
        <v>34</v>
      </c>
      <c r="TNL208" s="506" t="s">
        <v>34</v>
      </c>
      <c r="TNM208" s="506" t="s">
        <v>34</v>
      </c>
      <c r="TNN208" s="506" t="s">
        <v>34</v>
      </c>
      <c r="TNO208" s="506" t="s">
        <v>34</v>
      </c>
      <c r="TNP208" s="506" t="s">
        <v>34</v>
      </c>
      <c r="TNQ208" s="506" t="s">
        <v>34</v>
      </c>
      <c r="TNR208" s="506" t="s">
        <v>34</v>
      </c>
      <c r="TNS208" s="506" t="s">
        <v>34</v>
      </c>
      <c r="TNT208" s="506" t="s">
        <v>34</v>
      </c>
      <c r="TNU208" s="506" t="s">
        <v>34</v>
      </c>
      <c r="TNV208" s="506" t="s">
        <v>34</v>
      </c>
      <c r="TNW208" s="506" t="s">
        <v>34</v>
      </c>
      <c r="TNX208" s="506" t="s">
        <v>34</v>
      </c>
      <c r="TNY208" s="506" t="s">
        <v>34</v>
      </c>
      <c r="TNZ208" s="506" t="s">
        <v>34</v>
      </c>
      <c r="TOA208" s="506" t="s">
        <v>34</v>
      </c>
      <c r="TOB208" s="506" t="s">
        <v>34</v>
      </c>
      <c r="TOC208" s="506" t="s">
        <v>34</v>
      </c>
      <c r="TOD208" s="506" t="s">
        <v>34</v>
      </c>
      <c r="TOE208" s="506" t="s">
        <v>34</v>
      </c>
      <c r="TOF208" s="506" t="s">
        <v>34</v>
      </c>
      <c r="TOG208" s="506" t="s">
        <v>34</v>
      </c>
      <c r="TOH208" s="506" t="s">
        <v>34</v>
      </c>
      <c r="TOI208" s="506" t="s">
        <v>34</v>
      </c>
      <c r="TOJ208" s="506" t="s">
        <v>34</v>
      </c>
      <c r="TOK208" s="506" t="s">
        <v>34</v>
      </c>
      <c r="TOL208" s="506" t="s">
        <v>34</v>
      </c>
      <c r="TOM208" s="506" t="s">
        <v>34</v>
      </c>
      <c r="TON208" s="506" t="s">
        <v>34</v>
      </c>
      <c r="TOO208" s="506" t="s">
        <v>34</v>
      </c>
      <c r="TOP208" s="506" t="s">
        <v>34</v>
      </c>
      <c r="TOQ208" s="506" t="s">
        <v>34</v>
      </c>
      <c r="TOR208" s="506" t="s">
        <v>34</v>
      </c>
      <c r="TOS208" s="506" t="s">
        <v>34</v>
      </c>
      <c r="TOT208" s="506" t="s">
        <v>34</v>
      </c>
      <c r="TOU208" s="506" t="s">
        <v>34</v>
      </c>
      <c r="TOV208" s="506" t="s">
        <v>34</v>
      </c>
      <c r="TOW208" s="506" t="s">
        <v>34</v>
      </c>
      <c r="TOX208" s="506" t="s">
        <v>34</v>
      </c>
      <c r="TOY208" s="506" t="s">
        <v>34</v>
      </c>
      <c r="TOZ208" s="506" t="s">
        <v>34</v>
      </c>
      <c r="TPA208" s="506" t="s">
        <v>34</v>
      </c>
      <c r="TPB208" s="506" t="s">
        <v>34</v>
      </c>
      <c r="TPC208" s="506" t="s">
        <v>34</v>
      </c>
      <c r="TPD208" s="506" t="s">
        <v>34</v>
      </c>
      <c r="TPE208" s="506" t="s">
        <v>34</v>
      </c>
      <c r="TPF208" s="506" t="s">
        <v>34</v>
      </c>
      <c r="TPG208" s="506" t="s">
        <v>34</v>
      </c>
      <c r="TPH208" s="506" t="s">
        <v>34</v>
      </c>
      <c r="TPI208" s="506" t="s">
        <v>34</v>
      </c>
      <c r="TPJ208" s="506" t="s">
        <v>34</v>
      </c>
      <c r="TPK208" s="506" t="s">
        <v>34</v>
      </c>
      <c r="TPL208" s="506" t="s">
        <v>34</v>
      </c>
      <c r="TPM208" s="506" t="s">
        <v>34</v>
      </c>
      <c r="TPN208" s="506" t="s">
        <v>34</v>
      </c>
      <c r="TPO208" s="506" t="s">
        <v>34</v>
      </c>
      <c r="TPP208" s="506" t="s">
        <v>34</v>
      </c>
      <c r="TPQ208" s="506" t="s">
        <v>34</v>
      </c>
      <c r="TPR208" s="506" t="s">
        <v>34</v>
      </c>
      <c r="TPS208" s="506" t="s">
        <v>34</v>
      </c>
      <c r="TPT208" s="506" t="s">
        <v>34</v>
      </c>
      <c r="TPU208" s="506" t="s">
        <v>34</v>
      </c>
      <c r="TPV208" s="506" t="s">
        <v>34</v>
      </c>
      <c r="TPW208" s="506" t="s">
        <v>34</v>
      </c>
      <c r="TPX208" s="506" t="s">
        <v>34</v>
      </c>
      <c r="TPY208" s="506" t="s">
        <v>34</v>
      </c>
      <c r="TPZ208" s="506" t="s">
        <v>34</v>
      </c>
      <c r="TQA208" s="506" t="s">
        <v>34</v>
      </c>
      <c r="TQB208" s="506" t="s">
        <v>34</v>
      </c>
      <c r="TQC208" s="506" t="s">
        <v>34</v>
      </c>
      <c r="TQD208" s="506" t="s">
        <v>34</v>
      </c>
      <c r="TQE208" s="506" t="s">
        <v>34</v>
      </c>
      <c r="TQF208" s="506" t="s">
        <v>34</v>
      </c>
      <c r="TQG208" s="506" t="s">
        <v>34</v>
      </c>
      <c r="TQH208" s="506" t="s">
        <v>34</v>
      </c>
      <c r="TQI208" s="506" t="s">
        <v>34</v>
      </c>
      <c r="TQJ208" s="506" t="s">
        <v>34</v>
      </c>
      <c r="TQK208" s="506" t="s">
        <v>34</v>
      </c>
      <c r="TQL208" s="506" t="s">
        <v>34</v>
      </c>
      <c r="TQM208" s="506" t="s">
        <v>34</v>
      </c>
      <c r="TQN208" s="506" t="s">
        <v>34</v>
      </c>
      <c r="TQO208" s="506" t="s">
        <v>34</v>
      </c>
      <c r="TQP208" s="506" t="s">
        <v>34</v>
      </c>
      <c r="TQQ208" s="506" t="s">
        <v>34</v>
      </c>
      <c r="TQR208" s="506" t="s">
        <v>34</v>
      </c>
      <c r="TQS208" s="506" t="s">
        <v>34</v>
      </c>
      <c r="TQT208" s="506" t="s">
        <v>34</v>
      </c>
      <c r="TQU208" s="506" t="s">
        <v>34</v>
      </c>
      <c r="TQV208" s="506" t="s">
        <v>34</v>
      </c>
      <c r="TQW208" s="506" t="s">
        <v>34</v>
      </c>
      <c r="TQX208" s="506" t="s">
        <v>34</v>
      </c>
      <c r="TQY208" s="506" t="s">
        <v>34</v>
      </c>
      <c r="TQZ208" s="506" t="s">
        <v>34</v>
      </c>
      <c r="TRA208" s="506" t="s">
        <v>34</v>
      </c>
      <c r="TRB208" s="506" t="s">
        <v>34</v>
      </c>
      <c r="TRC208" s="506" t="s">
        <v>34</v>
      </c>
      <c r="TRD208" s="506" t="s">
        <v>34</v>
      </c>
      <c r="TRE208" s="506" t="s">
        <v>34</v>
      </c>
      <c r="TRF208" s="506" t="s">
        <v>34</v>
      </c>
      <c r="TRG208" s="506" t="s">
        <v>34</v>
      </c>
      <c r="TRH208" s="506" t="s">
        <v>34</v>
      </c>
      <c r="TRI208" s="506" t="s">
        <v>34</v>
      </c>
      <c r="TRJ208" s="506" t="s">
        <v>34</v>
      </c>
      <c r="TRK208" s="506" t="s">
        <v>34</v>
      </c>
      <c r="TRL208" s="506" t="s">
        <v>34</v>
      </c>
      <c r="TRM208" s="506" t="s">
        <v>34</v>
      </c>
      <c r="TRN208" s="506" t="s">
        <v>34</v>
      </c>
      <c r="TRO208" s="506" t="s">
        <v>34</v>
      </c>
      <c r="TRP208" s="506" t="s">
        <v>34</v>
      </c>
      <c r="TRQ208" s="506" t="s">
        <v>34</v>
      </c>
      <c r="TRR208" s="506" t="s">
        <v>34</v>
      </c>
      <c r="TRS208" s="506" t="s">
        <v>34</v>
      </c>
      <c r="TRT208" s="506" t="s">
        <v>34</v>
      </c>
      <c r="TRU208" s="506" t="s">
        <v>34</v>
      </c>
      <c r="TRV208" s="506" t="s">
        <v>34</v>
      </c>
      <c r="TRW208" s="506" t="s">
        <v>34</v>
      </c>
      <c r="TRX208" s="506" t="s">
        <v>34</v>
      </c>
      <c r="TRY208" s="506" t="s">
        <v>34</v>
      </c>
      <c r="TRZ208" s="506" t="s">
        <v>34</v>
      </c>
      <c r="TSA208" s="506" t="s">
        <v>34</v>
      </c>
      <c r="TSB208" s="506" t="s">
        <v>34</v>
      </c>
      <c r="TSC208" s="506" t="s">
        <v>34</v>
      </c>
      <c r="TSD208" s="506" t="s">
        <v>34</v>
      </c>
      <c r="TSE208" s="506" t="s">
        <v>34</v>
      </c>
      <c r="TSF208" s="506" t="s">
        <v>34</v>
      </c>
      <c r="TSG208" s="506" t="s">
        <v>34</v>
      </c>
      <c r="TSH208" s="506" t="s">
        <v>34</v>
      </c>
      <c r="TSI208" s="506" t="s">
        <v>34</v>
      </c>
      <c r="TSJ208" s="506" t="s">
        <v>34</v>
      </c>
      <c r="TSK208" s="506" t="s">
        <v>34</v>
      </c>
      <c r="TSL208" s="506" t="s">
        <v>34</v>
      </c>
      <c r="TSM208" s="506" t="s">
        <v>34</v>
      </c>
      <c r="TSN208" s="506" t="s">
        <v>34</v>
      </c>
      <c r="TSO208" s="506" t="s">
        <v>34</v>
      </c>
      <c r="TSP208" s="506" t="s">
        <v>34</v>
      </c>
      <c r="TSQ208" s="506" t="s">
        <v>34</v>
      </c>
      <c r="TSR208" s="506" t="s">
        <v>34</v>
      </c>
      <c r="TSS208" s="506" t="s">
        <v>34</v>
      </c>
      <c r="TST208" s="506" t="s">
        <v>34</v>
      </c>
      <c r="TSU208" s="506" t="s">
        <v>34</v>
      </c>
      <c r="TSV208" s="506" t="s">
        <v>34</v>
      </c>
      <c r="TSW208" s="506" t="s">
        <v>34</v>
      </c>
      <c r="TSX208" s="506" t="s">
        <v>34</v>
      </c>
      <c r="TSY208" s="506" t="s">
        <v>34</v>
      </c>
      <c r="TSZ208" s="506" t="s">
        <v>34</v>
      </c>
      <c r="TTA208" s="506" t="s">
        <v>34</v>
      </c>
      <c r="TTB208" s="506" t="s">
        <v>34</v>
      </c>
      <c r="TTC208" s="506" t="s">
        <v>34</v>
      </c>
      <c r="TTD208" s="506" t="s">
        <v>34</v>
      </c>
      <c r="TTE208" s="506" t="s">
        <v>34</v>
      </c>
      <c r="TTF208" s="506" t="s">
        <v>34</v>
      </c>
      <c r="TTG208" s="506" t="s">
        <v>34</v>
      </c>
      <c r="TTH208" s="506" t="s">
        <v>34</v>
      </c>
      <c r="TTI208" s="506" t="s">
        <v>34</v>
      </c>
      <c r="TTJ208" s="506" t="s">
        <v>34</v>
      </c>
      <c r="TTK208" s="506" t="s">
        <v>34</v>
      </c>
      <c r="TTL208" s="506" t="s">
        <v>34</v>
      </c>
      <c r="TTM208" s="506" t="s">
        <v>34</v>
      </c>
      <c r="TTN208" s="506" t="s">
        <v>34</v>
      </c>
      <c r="TTO208" s="506" t="s">
        <v>34</v>
      </c>
      <c r="TTP208" s="506" t="s">
        <v>34</v>
      </c>
      <c r="TTQ208" s="506" t="s">
        <v>34</v>
      </c>
      <c r="TTR208" s="506" t="s">
        <v>34</v>
      </c>
      <c r="TTS208" s="506" t="s">
        <v>34</v>
      </c>
      <c r="TTT208" s="506" t="s">
        <v>34</v>
      </c>
      <c r="TTU208" s="506" t="s">
        <v>34</v>
      </c>
      <c r="TTV208" s="506" t="s">
        <v>34</v>
      </c>
      <c r="TTW208" s="506" t="s">
        <v>34</v>
      </c>
      <c r="TTX208" s="506" t="s">
        <v>34</v>
      </c>
      <c r="TTY208" s="506" t="s">
        <v>34</v>
      </c>
      <c r="TTZ208" s="506" t="s">
        <v>34</v>
      </c>
      <c r="TUA208" s="506" t="s">
        <v>34</v>
      </c>
      <c r="TUB208" s="506" t="s">
        <v>34</v>
      </c>
      <c r="TUC208" s="506" t="s">
        <v>34</v>
      </c>
      <c r="TUD208" s="506" t="s">
        <v>34</v>
      </c>
      <c r="TUE208" s="506" t="s">
        <v>34</v>
      </c>
      <c r="TUF208" s="506" t="s">
        <v>34</v>
      </c>
      <c r="TUG208" s="506" t="s">
        <v>34</v>
      </c>
      <c r="TUH208" s="506" t="s">
        <v>34</v>
      </c>
      <c r="TUI208" s="506" t="s">
        <v>34</v>
      </c>
      <c r="TUJ208" s="506" t="s">
        <v>34</v>
      </c>
      <c r="TUK208" s="506" t="s">
        <v>34</v>
      </c>
      <c r="TUL208" s="506" t="s">
        <v>34</v>
      </c>
      <c r="TUM208" s="506" t="s">
        <v>34</v>
      </c>
      <c r="TUN208" s="506" t="s">
        <v>34</v>
      </c>
      <c r="TUO208" s="506" t="s">
        <v>34</v>
      </c>
      <c r="TUP208" s="506" t="s">
        <v>34</v>
      </c>
      <c r="TUQ208" s="506" t="s">
        <v>34</v>
      </c>
      <c r="TUR208" s="506" t="s">
        <v>34</v>
      </c>
      <c r="TUS208" s="506" t="s">
        <v>34</v>
      </c>
      <c r="TUT208" s="506" t="s">
        <v>34</v>
      </c>
      <c r="TUU208" s="506" t="s">
        <v>34</v>
      </c>
      <c r="TUV208" s="506" t="s">
        <v>34</v>
      </c>
      <c r="TUW208" s="506" t="s">
        <v>34</v>
      </c>
      <c r="TUX208" s="506" t="s">
        <v>34</v>
      </c>
      <c r="TUY208" s="506" t="s">
        <v>34</v>
      </c>
      <c r="TUZ208" s="506" t="s">
        <v>34</v>
      </c>
      <c r="TVA208" s="506" t="s">
        <v>34</v>
      </c>
      <c r="TVB208" s="506" t="s">
        <v>34</v>
      </c>
      <c r="TVC208" s="506" t="s">
        <v>34</v>
      </c>
      <c r="TVD208" s="506" t="s">
        <v>34</v>
      </c>
      <c r="TVE208" s="506" t="s">
        <v>34</v>
      </c>
      <c r="TVF208" s="506" t="s">
        <v>34</v>
      </c>
      <c r="TVG208" s="506" t="s">
        <v>34</v>
      </c>
      <c r="TVH208" s="506" t="s">
        <v>34</v>
      </c>
      <c r="TVI208" s="506" t="s">
        <v>34</v>
      </c>
      <c r="TVJ208" s="506" t="s">
        <v>34</v>
      </c>
      <c r="TVK208" s="506" t="s">
        <v>34</v>
      </c>
      <c r="TVL208" s="506" t="s">
        <v>34</v>
      </c>
      <c r="TVM208" s="506" t="s">
        <v>34</v>
      </c>
      <c r="TVN208" s="506" t="s">
        <v>34</v>
      </c>
      <c r="TVO208" s="506" t="s">
        <v>34</v>
      </c>
      <c r="TVP208" s="506" t="s">
        <v>34</v>
      </c>
      <c r="TVQ208" s="506" t="s">
        <v>34</v>
      </c>
      <c r="TVR208" s="506" t="s">
        <v>34</v>
      </c>
      <c r="TVS208" s="506" t="s">
        <v>34</v>
      </c>
      <c r="TVT208" s="506" t="s">
        <v>34</v>
      </c>
      <c r="TVU208" s="506" t="s">
        <v>34</v>
      </c>
      <c r="TVV208" s="506" t="s">
        <v>34</v>
      </c>
      <c r="TVW208" s="506" t="s">
        <v>34</v>
      </c>
      <c r="TVX208" s="506" t="s">
        <v>34</v>
      </c>
      <c r="TVY208" s="506" t="s">
        <v>34</v>
      </c>
      <c r="TVZ208" s="506" t="s">
        <v>34</v>
      </c>
      <c r="TWA208" s="506" t="s">
        <v>34</v>
      </c>
      <c r="TWB208" s="506" t="s">
        <v>34</v>
      </c>
      <c r="TWC208" s="506" t="s">
        <v>34</v>
      </c>
      <c r="TWD208" s="506" t="s">
        <v>34</v>
      </c>
      <c r="TWE208" s="506" t="s">
        <v>34</v>
      </c>
      <c r="TWF208" s="506" t="s">
        <v>34</v>
      </c>
      <c r="TWG208" s="506" t="s">
        <v>34</v>
      </c>
      <c r="TWH208" s="506" t="s">
        <v>34</v>
      </c>
      <c r="TWI208" s="506" t="s">
        <v>34</v>
      </c>
      <c r="TWJ208" s="506" t="s">
        <v>34</v>
      </c>
      <c r="TWK208" s="506" t="s">
        <v>34</v>
      </c>
      <c r="TWL208" s="506" t="s">
        <v>34</v>
      </c>
      <c r="TWM208" s="506" t="s">
        <v>34</v>
      </c>
      <c r="TWN208" s="506" t="s">
        <v>34</v>
      </c>
      <c r="TWO208" s="506" t="s">
        <v>34</v>
      </c>
      <c r="TWP208" s="506" t="s">
        <v>34</v>
      </c>
      <c r="TWQ208" s="506" t="s">
        <v>34</v>
      </c>
      <c r="TWR208" s="506" t="s">
        <v>34</v>
      </c>
      <c r="TWS208" s="506" t="s">
        <v>34</v>
      </c>
      <c r="TWT208" s="506" t="s">
        <v>34</v>
      </c>
      <c r="TWU208" s="506" t="s">
        <v>34</v>
      </c>
      <c r="TWV208" s="506" t="s">
        <v>34</v>
      </c>
      <c r="TWW208" s="506" t="s">
        <v>34</v>
      </c>
      <c r="TWX208" s="506" t="s">
        <v>34</v>
      </c>
      <c r="TWY208" s="506" t="s">
        <v>34</v>
      </c>
      <c r="TWZ208" s="506" t="s">
        <v>34</v>
      </c>
      <c r="TXA208" s="506" t="s">
        <v>34</v>
      </c>
      <c r="TXB208" s="506" t="s">
        <v>34</v>
      </c>
      <c r="TXC208" s="506" t="s">
        <v>34</v>
      </c>
      <c r="TXD208" s="506" t="s">
        <v>34</v>
      </c>
      <c r="TXE208" s="506" t="s">
        <v>34</v>
      </c>
      <c r="TXF208" s="506" t="s">
        <v>34</v>
      </c>
      <c r="TXG208" s="506" t="s">
        <v>34</v>
      </c>
      <c r="TXH208" s="506" t="s">
        <v>34</v>
      </c>
      <c r="TXI208" s="506" t="s">
        <v>34</v>
      </c>
      <c r="TXJ208" s="506" t="s">
        <v>34</v>
      </c>
      <c r="TXK208" s="506" t="s">
        <v>34</v>
      </c>
      <c r="TXL208" s="506" t="s">
        <v>34</v>
      </c>
      <c r="TXM208" s="506" t="s">
        <v>34</v>
      </c>
      <c r="TXN208" s="506" t="s">
        <v>34</v>
      </c>
      <c r="TXO208" s="506" t="s">
        <v>34</v>
      </c>
      <c r="TXP208" s="506" t="s">
        <v>34</v>
      </c>
      <c r="TXQ208" s="506" t="s">
        <v>34</v>
      </c>
      <c r="TXR208" s="506" t="s">
        <v>34</v>
      </c>
      <c r="TXS208" s="506" t="s">
        <v>34</v>
      </c>
      <c r="TXT208" s="506" t="s">
        <v>34</v>
      </c>
      <c r="TXU208" s="506" t="s">
        <v>34</v>
      </c>
      <c r="TXV208" s="506" t="s">
        <v>34</v>
      </c>
      <c r="TXW208" s="506" t="s">
        <v>34</v>
      </c>
      <c r="TXX208" s="506" t="s">
        <v>34</v>
      </c>
      <c r="TXY208" s="506" t="s">
        <v>34</v>
      </c>
      <c r="TXZ208" s="506" t="s">
        <v>34</v>
      </c>
      <c r="TYA208" s="506" t="s">
        <v>34</v>
      </c>
      <c r="TYB208" s="506" t="s">
        <v>34</v>
      </c>
      <c r="TYC208" s="506" t="s">
        <v>34</v>
      </c>
      <c r="TYD208" s="506" t="s">
        <v>34</v>
      </c>
      <c r="TYE208" s="506" t="s">
        <v>34</v>
      </c>
      <c r="TYF208" s="506" t="s">
        <v>34</v>
      </c>
      <c r="TYG208" s="506" t="s">
        <v>34</v>
      </c>
      <c r="TYH208" s="506" t="s">
        <v>34</v>
      </c>
      <c r="TYI208" s="506" t="s">
        <v>34</v>
      </c>
      <c r="TYJ208" s="506" t="s">
        <v>34</v>
      </c>
      <c r="TYK208" s="506" t="s">
        <v>34</v>
      </c>
      <c r="TYL208" s="506" t="s">
        <v>34</v>
      </c>
      <c r="TYM208" s="506" t="s">
        <v>34</v>
      </c>
      <c r="TYN208" s="506" t="s">
        <v>34</v>
      </c>
      <c r="TYO208" s="506" t="s">
        <v>34</v>
      </c>
      <c r="TYP208" s="506" t="s">
        <v>34</v>
      </c>
      <c r="TYQ208" s="506" t="s">
        <v>34</v>
      </c>
      <c r="TYR208" s="506" t="s">
        <v>34</v>
      </c>
      <c r="TYS208" s="506" t="s">
        <v>34</v>
      </c>
      <c r="TYT208" s="506" t="s">
        <v>34</v>
      </c>
      <c r="TYU208" s="506" t="s">
        <v>34</v>
      </c>
      <c r="TYV208" s="506" t="s">
        <v>34</v>
      </c>
      <c r="TYW208" s="506" t="s">
        <v>34</v>
      </c>
      <c r="TYX208" s="506" t="s">
        <v>34</v>
      </c>
      <c r="TYY208" s="506" t="s">
        <v>34</v>
      </c>
      <c r="TYZ208" s="506" t="s">
        <v>34</v>
      </c>
      <c r="TZA208" s="506" t="s">
        <v>34</v>
      </c>
      <c r="TZB208" s="506" t="s">
        <v>34</v>
      </c>
      <c r="TZC208" s="506" t="s">
        <v>34</v>
      </c>
      <c r="TZD208" s="506" t="s">
        <v>34</v>
      </c>
      <c r="TZE208" s="506" t="s">
        <v>34</v>
      </c>
      <c r="TZF208" s="506" t="s">
        <v>34</v>
      </c>
      <c r="TZG208" s="506" t="s">
        <v>34</v>
      </c>
      <c r="TZH208" s="506" t="s">
        <v>34</v>
      </c>
      <c r="TZI208" s="506" t="s">
        <v>34</v>
      </c>
      <c r="TZJ208" s="506" t="s">
        <v>34</v>
      </c>
      <c r="TZK208" s="506" t="s">
        <v>34</v>
      </c>
      <c r="TZL208" s="506" t="s">
        <v>34</v>
      </c>
      <c r="TZM208" s="506" t="s">
        <v>34</v>
      </c>
      <c r="TZN208" s="506" t="s">
        <v>34</v>
      </c>
      <c r="TZO208" s="506" t="s">
        <v>34</v>
      </c>
      <c r="TZP208" s="506" t="s">
        <v>34</v>
      </c>
      <c r="TZQ208" s="506" t="s">
        <v>34</v>
      </c>
      <c r="TZR208" s="506" t="s">
        <v>34</v>
      </c>
      <c r="TZS208" s="506" t="s">
        <v>34</v>
      </c>
      <c r="TZT208" s="506" t="s">
        <v>34</v>
      </c>
      <c r="TZU208" s="506" t="s">
        <v>34</v>
      </c>
      <c r="TZV208" s="506" t="s">
        <v>34</v>
      </c>
      <c r="TZW208" s="506" t="s">
        <v>34</v>
      </c>
      <c r="TZX208" s="506" t="s">
        <v>34</v>
      </c>
      <c r="TZY208" s="506" t="s">
        <v>34</v>
      </c>
      <c r="TZZ208" s="506" t="s">
        <v>34</v>
      </c>
      <c r="UAA208" s="506" t="s">
        <v>34</v>
      </c>
      <c r="UAB208" s="506" t="s">
        <v>34</v>
      </c>
      <c r="UAC208" s="506" t="s">
        <v>34</v>
      </c>
      <c r="UAD208" s="506" t="s">
        <v>34</v>
      </c>
      <c r="UAE208" s="506" t="s">
        <v>34</v>
      </c>
      <c r="UAF208" s="506" t="s">
        <v>34</v>
      </c>
      <c r="UAG208" s="506" t="s">
        <v>34</v>
      </c>
      <c r="UAH208" s="506" t="s">
        <v>34</v>
      </c>
      <c r="UAI208" s="506" t="s">
        <v>34</v>
      </c>
      <c r="UAJ208" s="506" t="s">
        <v>34</v>
      </c>
      <c r="UAK208" s="506" t="s">
        <v>34</v>
      </c>
      <c r="UAL208" s="506" t="s">
        <v>34</v>
      </c>
      <c r="UAM208" s="506" t="s">
        <v>34</v>
      </c>
      <c r="UAN208" s="506" t="s">
        <v>34</v>
      </c>
      <c r="UAO208" s="506" t="s">
        <v>34</v>
      </c>
      <c r="UAP208" s="506" t="s">
        <v>34</v>
      </c>
      <c r="UAQ208" s="506" t="s">
        <v>34</v>
      </c>
      <c r="UAR208" s="506" t="s">
        <v>34</v>
      </c>
      <c r="UAS208" s="506" t="s">
        <v>34</v>
      </c>
      <c r="UAT208" s="506" t="s">
        <v>34</v>
      </c>
      <c r="UAU208" s="506" t="s">
        <v>34</v>
      </c>
      <c r="UAV208" s="506" t="s">
        <v>34</v>
      </c>
      <c r="UAW208" s="506" t="s">
        <v>34</v>
      </c>
      <c r="UAX208" s="506" t="s">
        <v>34</v>
      </c>
      <c r="UAY208" s="506" t="s">
        <v>34</v>
      </c>
      <c r="UAZ208" s="506" t="s">
        <v>34</v>
      </c>
      <c r="UBA208" s="506" t="s">
        <v>34</v>
      </c>
      <c r="UBB208" s="506" t="s">
        <v>34</v>
      </c>
      <c r="UBC208" s="506" t="s">
        <v>34</v>
      </c>
      <c r="UBD208" s="506" t="s">
        <v>34</v>
      </c>
      <c r="UBE208" s="506" t="s">
        <v>34</v>
      </c>
      <c r="UBF208" s="506" t="s">
        <v>34</v>
      </c>
      <c r="UBG208" s="506" t="s">
        <v>34</v>
      </c>
      <c r="UBH208" s="506" t="s">
        <v>34</v>
      </c>
      <c r="UBI208" s="506" t="s">
        <v>34</v>
      </c>
      <c r="UBJ208" s="506" t="s">
        <v>34</v>
      </c>
      <c r="UBK208" s="506" t="s">
        <v>34</v>
      </c>
      <c r="UBL208" s="506" t="s">
        <v>34</v>
      </c>
      <c r="UBM208" s="506" t="s">
        <v>34</v>
      </c>
      <c r="UBN208" s="506" t="s">
        <v>34</v>
      </c>
      <c r="UBO208" s="506" t="s">
        <v>34</v>
      </c>
      <c r="UBP208" s="506" t="s">
        <v>34</v>
      </c>
      <c r="UBQ208" s="506" t="s">
        <v>34</v>
      </c>
      <c r="UBR208" s="506" t="s">
        <v>34</v>
      </c>
      <c r="UBS208" s="506" t="s">
        <v>34</v>
      </c>
      <c r="UBT208" s="506" t="s">
        <v>34</v>
      </c>
      <c r="UBU208" s="506" t="s">
        <v>34</v>
      </c>
      <c r="UBV208" s="506" t="s">
        <v>34</v>
      </c>
      <c r="UBW208" s="506" t="s">
        <v>34</v>
      </c>
      <c r="UBX208" s="506" t="s">
        <v>34</v>
      </c>
      <c r="UBY208" s="506" t="s">
        <v>34</v>
      </c>
      <c r="UBZ208" s="506" t="s">
        <v>34</v>
      </c>
      <c r="UCA208" s="506" t="s">
        <v>34</v>
      </c>
      <c r="UCB208" s="506" t="s">
        <v>34</v>
      </c>
      <c r="UCC208" s="506" t="s">
        <v>34</v>
      </c>
      <c r="UCD208" s="506" t="s">
        <v>34</v>
      </c>
      <c r="UCE208" s="506" t="s">
        <v>34</v>
      </c>
      <c r="UCF208" s="506" t="s">
        <v>34</v>
      </c>
      <c r="UCG208" s="506" t="s">
        <v>34</v>
      </c>
      <c r="UCH208" s="506" t="s">
        <v>34</v>
      </c>
      <c r="UCI208" s="506" t="s">
        <v>34</v>
      </c>
      <c r="UCJ208" s="506" t="s">
        <v>34</v>
      </c>
      <c r="UCK208" s="506" t="s">
        <v>34</v>
      </c>
      <c r="UCL208" s="506" t="s">
        <v>34</v>
      </c>
      <c r="UCM208" s="506" t="s">
        <v>34</v>
      </c>
      <c r="UCN208" s="506" t="s">
        <v>34</v>
      </c>
      <c r="UCO208" s="506" t="s">
        <v>34</v>
      </c>
      <c r="UCP208" s="506" t="s">
        <v>34</v>
      </c>
      <c r="UCQ208" s="506" t="s">
        <v>34</v>
      </c>
      <c r="UCR208" s="506" t="s">
        <v>34</v>
      </c>
      <c r="UCS208" s="506" t="s">
        <v>34</v>
      </c>
      <c r="UCT208" s="506" t="s">
        <v>34</v>
      </c>
      <c r="UCU208" s="506" t="s">
        <v>34</v>
      </c>
      <c r="UCV208" s="506" t="s">
        <v>34</v>
      </c>
      <c r="UCW208" s="506" t="s">
        <v>34</v>
      </c>
      <c r="UCX208" s="506" t="s">
        <v>34</v>
      </c>
      <c r="UCY208" s="506" t="s">
        <v>34</v>
      </c>
      <c r="UCZ208" s="506" t="s">
        <v>34</v>
      </c>
      <c r="UDA208" s="506" t="s">
        <v>34</v>
      </c>
      <c r="UDB208" s="506" t="s">
        <v>34</v>
      </c>
      <c r="UDC208" s="506" t="s">
        <v>34</v>
      </c>
      <c r="UDD208" s="506" t="s">
        <v>34</v>
      </c>
      <c r="UDE208" s="506" t="s">
        <v>34</v>
      </c>
      <c r="UDF208" s="506" t="s">
        <v>34</v>
      </c>
      <c r="UDG208" s="506" t="s">
        <v>34</v>
      </c>
      <c r="UDH208" s="506" t="s">
        <v>34</v>
      </c>
      <c r="UDI208" s="506" t="s">
        <v>34</v>
      </c>
      <c r="UDJ208" s="506" t="s">
        <v>34</v>
      </c>
      <c r="UDK208" s="506" t="s">
        <v>34</v>
      </c>
      <c r="UDL208" s="506" t="s">
        <v>34</v>
      </c>
      <c r="UDM208" s="506" t="s">
        <v>34</v>
      </c>
      <c r="UDN208" s="506" t="s">
        <v>34</v>
      </c>
      <c r="UDO208" s="506" t="s">
        <v>34</v>
      </c>
      <c r="UDP208" s="506" t="s">
        <v>34</v>
      </c>
      <c r="UDQ208" s="506" t="s">
        <v>34</v>
      </c>
      <c r="UDR208" s="506" t="s">
        <v>34</v>
      </c>
      <c r="UDS208" s="506" t="s">
        <v>34</v>
      </c>
      <c r="UDT208" s="506" t="s">
        <v>34</v>
      </c>
      <c r="UDU208" s="506" t="s">
        <v>34</v>
      </c>
      <c r="UDV208" s="506" t="s">
        <v>34</v>
      </c>
      <c r="UDW208" s="506" t="s">
        <v>34</v>
      </c>
      <c r="UDX208" s="506" t="s">
        <v>34</v>
      </c>
      <c r="UDY208" s="506" t="s">
        <v>34</v>
      </c>
      <c r="UDZ208" s="506" t="s">
        <v>34</v>
      </c>
      <c r="UEA208" s="506" t="s">
        <v>34</v>
      </c>
      <c r="UEB208" s="506" t="s">
        <v>34</v>
      </c>
      <c r="UEC208" s="506" t="s">
        <v>34</v>
      </c>
      <c r="UED208" s="506" t="s">
        <v>34</v>
      </c>
      <c r="UEE208" s="506" t="s">
        <v>34</v>
      </c>
      <c r="UEF208" s="506" t="s">
        <v>34</v>
      </c>
      <c r="UEG208" s="506" t="s">
        <v>34</v>
      </c>
      <c r="UEH208" s="506" t="s">
        <v>34</v>
      </c>
      <c r="UEI208" s="506" t="s">
        <v>34</v>
      </c>
      <c r="UEJ208" s="506" t="s">
        <v>34</v>
      </c>
      <c r="UEK208" s="506" t="s">
        <v>34</v>
      </c>
      <c r="UEL208" s="506" t="s">
        <v>34</v>
      </c>
      <c r="UEM208" s="506" t="s">
        <v>34</v>
      </c>
      <c r="UEN208" s="506" t="s">
        <v>34</v>
      </c>
      <c r="UEO208" s="506" t="s">
        <v>34</v>
      </c>
      <c r="UEP208" s="506" t="s">
        <v>34</v>
      </c>
      <c r="UEQ208" s="506" t="s">
        <v>34</v>
      </c>
      <c r="UER208" s="506" t="s">
        <v>34</v>
      </c>
      <c r="UES208" s="506" t="s">
        <v>34</v>
      </c>
      <c r="UET208" s="506" t="s">
        <v>34</v>
      </c>
      <c r="UEU208" s="506" t="s">
        <v>34</v>
      </c>
      <c r="UEV208" s="506" t="s">
        <v>34</v>
      </c>
      <c r="UEW208" s="506" t="s">
        <v>34</v>
      </c>
      <c r="UEX208" s="506" t="s">
        <v>34</v>
      </c>
      <c r="UEY208" s="506" t="s">
        <v>34</v>
      </c>
      <c r="UEZ208" s="506" t="s">
        <v>34</v>
      </c>
      <c r="UFA208" s="506" t="s">
        <v>34</v>
      </c>
      <c r="UFB208" s="506" t="s">
        <v>34</v>
      </c>
      <c r="UFC208" s="506" t="s">
        <v>34</v>
      </c>
      <c r="UFD208" s="506" t="s">
        <v>34</v>
      </c>
      <c r="UFE208" s="506" t="s">
        <v>34</v>
      </c>
      <c r="UFF208" s="506" t="s">
        <v>34</v>
      </c>
      <c r="UFG208" s="506" t="s">
        <v>34</v>
      </c>
      <c r="UFH208" s="506" t="s">
        <v>34</v>
      </c>
      <c r="UFI208" s="506" t="s">
        <v>34</v>
      </c>
      <c r="UFJ208" s="506" t="s">
        <v>34</v>
      </c>
      <c r="UFK208" s="506" t="s">
        <v>34</v>
      </c>
      <c r="UFL208" s="506" t="s">
        <v>34</v>
      </c>
      <c r="UFM208" s="506" t="s">
        <v>34</v>
      </c>
      <c r="UFN208" s="506" t="s">
        <v>34</v>
      </c>
      <c r="UFO208" s="506" t="s">
        <v>34</v>
      </c>
      <c r="UFP208" s="506" t="s">
        <v>34</v>
      </c>
      <c r="UFQ208" s="506" t="s">
        <v>34</v>
      </c>
      <c r="UFR208" s="506" t="s">
        <v>34</v>
      </c>
      <c r="UFS208" s="506" t="s">
        <v>34</v>
      </c>
      <c r="UFT208" s="506" t="s">
        <v>34</v>
      </c>
      <c r="UFU208" s="506" t="s">
        <v>34</v>
      </c>
      <c r="UFV208" s="506" t="s">
        <v>34</v>
      </c>
      <c r="UFW208" s="506" t="s">
        <v>34</v>
      </c>
      <c r="UFX208" s="506" t="s">
        <v>34</v>
      </c>
      <c r="UFY208" s="506" t="s">
        <v>34</v>
      </c>
      <c r="UFZ208" s="506" t="s">
        <v>34</v>
      </c>
      <c r="UGA208" s="506" t="s">
        <v>34</v>
      </c>
      <c r="UGB208" s="506" t="s">
        <v>34</v>
      </c>
      <c r="UGC208" s="506" t="s">
        <v>34</v>
      </c>
      <c r="UGD208" s="506" t="s">
        <v>34</v>
      </c>
      <c r="UGE208" s="506" t="s">
        <v>34</v>
      </c>
      <c r="UGF208" s="506" t="s">
        <v>34</v>
      </c>
      <c r="UGG208" s="506" t="s">
        <v>34</v>
      </c>
      <c r="UGH208" s="506" t="s">
        <v>34</v>
      </c>
      <c r="UGI208" s="506" t="s">
        <v>34</v>
      </c>
      <c r="UGJ208" s="506" t="s">
        <v>34</v>
      </c>
      <c r="UGK208" s="506" t="s">
        <v>34</v>
      </c>
      <c r="UGL208" s="506" t="s">
        <v>34</v>
      </c>
      <c r="UGM208" s="506" t="s">
        <v>34</v>
      </c>
      <c r="UGN208" s="506" t="s">
        <v>34</v>
      </c>
      <c r="UGO208" s="506" t="s">
        <v>34</v>
      </c>
      <c r="UGP208" s="506" t="s">
        <v>34</v>
      </c>
      <c r="UGQ208" s="506" t="s">
        <v>34</v>
      </c>
      <c r="UGR208" s="506" t="s">
        <v>34</v>
      </c>
      <c r="UGS208" s="506" t="s">
        <v>34</v>
      </c>
      <c r="UGT208" s="506" t="s">
        <v>34</v>
      </c>
      <c r="UGU208" s="506" t="s">
        <v>34</v>
      </c>
      <c r="UGV208" s="506" t="s">
        <v>34</v>
      </c>
      <c r="UGW208" s="506" t="s">
        <v>34</v>
      </c>
      <c r="UGX208" s="506" t="s">
        <v>34</v>
      </c>
      <c r="UGY208" s="506" t="s">
        <v>34</v>
      </c>
      <c r="UGZ208" s="506" t="s">
        <v>34</v>
      </c>
      <c r="UHA208" s="506" t="s">
        <v>34</v>
      </c>
      <c r="UHB208" s="506" t="s">
        <v>34</v>
      </c>
      <c r="UHC208" s="506" t="s">
        <v>34</v>
      </c>
      <c r="UHD208" s="506" t="s">
        <v>34</v>
      </c>
      <c r="UHE208" s="506" t="s">
        <v>34</v>
      </c>
      <c r="UHF208" s="506" t="s">
        <v>34</v>
      </c>
      <c r="UHG208" s="506" t="s">
        <v>34</v>
      </c>
      <c r="UHH208" s="506" t="s">
        <v>34</v>
      </c>
      <c r="UHI208" s="506" t="s">
        <v>34</v>
      </c>
      <c r="UHJ208" s="506" t="s">
        <v>34</v>
      </c>
      <c r="UHK208" s="506" t="s">
        <v>34</v>
      </c>
      <c r="UHL208" s="506" t="s">
        <v>34</v>
      </c>
      <c r="UHM208" s="506" t="s">
        <v>34</v>
      </c>
      <c r="UHN208" s="506" t="s">
        <v>34</v>
      </c>
      <c r="UHO208" s="506" t="s">
        <v>34</v>
      </c>
      <c r="UHP208" s="506" t="s">
        <v>34</v>
      </c>
      <c r="UHQ208" s="506" t="s">
        <v>34</v>
      </c>
      <c r="UHR208" s="506" t="s">
        <v>34</v>
      </c>
      <c r="UHS208" s="506" t="s">
        <v>34</v>
      </c>
      <c r="UHT208" s="506" t="s">
        <v>34</v>
      </c>
      <c r="UHU208" s="506" t="s">
        <v>34</v>
      </c>
      <c r="UHV208" s="506" t="s">
        <v>34</v>
      </c>
      <c r="UHW208" s="506" t="s">
        <v>34</v>
      </c>
      <c r="UHX208" s="506" t="s">
        <v>34</v>
      </c>
      <c r="UHY208" s="506" t="s">
        <v>34</v>
      </c>
      <c r="UHZ208" s="506" t="s">
        <v>34</v>
      </c>
      <c r="UIA208" s="506" t="s">
        <v>34</v>
      </c>
      <c r="UIB208" s="506" t="s">
        <v>34</v>
      </c>
      <c r="UIC208" s="506" t="s">
        <v>34</v>
      </c>
      <c r="UID208" s="506" t="s">
        <v>34</v>
      </c>
      <c r="UIE208" s="506" t="s">
        <v>34</v>
      </c>
      <c r="UIF208" s="506" t="s">
        <v>34</v>
      </c>
      <c r="UIG208" s="506" t="s">
        <v>34</v>
      </c>
      <c r="UIH208" s="506" t="s">
        <v>34</v>
      </c>
      <c r="UII208" s="506" t="s">
        <v>34</v>
      </c>
      <c r="UIJ208" s="506" t="s">
        <v>34</v>
      </c>
      <c r="UIK208" s="506" t="s">
        <v>34</v>
      </c>
      <c r="UIL208" s="506" t="s">
        <v>34</v>
      </c>
      <c r="UIM208" s="506" t="s">
        <v>34</v>
      </c>
      <c r="UIN208" s="506" t="s">
        <v>34</v>
      </c>
      <c r="UIO208" s="506" t="s">
        <v>34</v>
      </c>
      <c r="UIP208" s="506" t="s">
        <v>34</v>
      </c>
      <c r="UIQ208" s="506" t="s">
        <v>34</v>
      </c>
      <c r="UIR208" s="506" t="s">
        <v>34</v>
      </c>
      <c r="UIS208" s="506" t="s">
        <v>34</v>
      </c>
      <c r="UIT208" s="506" t="s">
        <v>34</v>
      </c>
      <c r="UIU208" s="506" t="s">
        <v>34</v>
      </c>
      <c r="UIV208" s="506" t="s">
        <v>34</v>
      </c>
      <c r="UIW208" s="506" t="s">
        <v>34</v>
      </c>
      <c r="UIX208" s="506" t="s">
        <v>34</v>
      </c>
      <c r="UIY208" s="506" t="s">
        <v>34</v>
      </c>
      <c r="UIZ208" s="506" t="s">
        <v>34</v>
      </c>
      <c r="UJA208" s="506" t="s">
        <v>34</v>
      </c>
      <c r="UJB208" s="506" t="s">
        <v>34</v>
      </c>
      <c r="UJC208" s="506" t="s">
        <v>34</v>
      </c>
      <c r="UJD208" s="506" t="s">
        <v>34</v>
      </c>
      <c r="UJE208" s="506" t="s">
        <v>34</v>
      </c>
      <c r="UJF208" s="506" t="s">
        <v>34</v>
      </c>
      <c r="UJG208" s="506" t="s">
        <v>34</v>
      </c>
      <c r="UJH208" s="506" t="s">
        <v>34</v>
      </c>
      <c r="UJI208" s="506" t="s">
        <v>34</v>
      </c>
      <c r="UJJ208" s="506" t="s">
        <v>34</v>
      </c>
      <c r="UJK208" s="506" t="s">
        <v>34</v>
      </c>
      <c r="UJL208" s="506" t="s">
        <v>34</v>
      </c>
      <c r="UJM208" s="506" t="s">
        <v>34</v>
      </c>
      <c r="UJN208" s="506" t="s">
        <v>34</v>
      </c>
      <c r="UJO208" s="506" t="s">
        <v>34</v>
      </c>
      <c r="UJP208" s="506" t="s">
        <v>34</v>
      </c>
      <c r="UJQ208" s="506" t="s">
        <v>34</v>
      </c>
      <c r="UJR208" s="506" t="s">
        <v>34</v>
      </c>
      <c r="UJS208" s="506" t="s">
        <v>34</v>
      </c>
      <c r="UJT208" s="506" t="s">
        <v>34</v>
      </c>
      <c r="UJU208" s="506" t="s">
        <v>34</v>
      </c>
      <c r="UJV208" s="506" t="s">
        <v>34</v>
      </c>
      <c r="UJW208" s="506" t="s">
        <v>34</v>
      </c>
      <c r="UJX208" s="506" t="s">
        <v>34</v>
      </c>
      <c r="UJY208" s="506" t="s">
        <v>34</v>
      </c>
      <c r="UJZ208" s="506" t="s">
        <v>34</v>
      </c>
      <c r="UKA208" s="506" t="s">
        <v>34</v>
      </c>
      <c r="UKB208" s="506" t="s">
        <v>34</v>
      </c>
      <c r="UKC208" s="506" t="s">
        <v>34</v>
      </c>
      <c r="UKD208" s="506" t="s">
        <v>34</v>
      </c>
      <c r="UKE208" s="506" t="s">
        <v>34</v>
      </c>
      <c r="UKF208" s="506" t="s">
        <v>34</v>
      </c>
      <c r="UKG208" s="506" t="s">
        <v>34</v>
      </c>
      <c r="UKH208" s="506" t="s">
        <v>34</v>
      </c>
      <c r="UKI208" s="506" t="s">
        <v>34</v>
      </c>
      <c r="UKJ208" s="506" t="s">
        <v>34</v>
      </c>
      <c r="UKK208" s="506" t="s">
        <v>34</v>
      </c>
      <c r="UKL208" s="506" t="s">
        <v>34</v>
      </c>
      <c r="UKM208" s="506" t="s">
        <v>34</v>
      </c>
      <c r="UKN208" s="506" t="s">
        <v>34</v>
      </c>
      <c r="UKO208" s="506" t="s">
        <v>34</v>
      </c>
      <c r="UKP208" s="506" t="s">
        <v>34</v>
      </c>
      <c r="UKQ208" s="506" t="s">
        <v>34</v>
      </c>
      <c r="UKR208" s="506" t="s">
        <v>34</v>
      </c>
      <c r="UKS208" s="506" t="s">
        <v>34</v>
      </c>
      <c r="UKT208" s="506" t="s">
        <v>34</v>
      </c>
      <c r="UKU208" s="506" t="s">
        <v>34</v>
      </c>
      <c r="UKV208" s="506" t="s">
        <v>34</v>
      </c>
      <c r="UKW208" s="506" t="s">
        <v>34</v>
      </c>
      <c r="UKX208" s="506" t="s">
        <v>34</v>
      </c>
      <c r="UKY208" s="506" t="s">
        <v>34</v>
      </c>
      <c r="UKZ208" s="506" t="s">
        <v>34</v>
      </c>
      <c r="ULA208" s="506" t="s">
        <v>34</v>
      </c>
      <c r="ULB208" s="506" t="s">
        <v>34</v>
      </c>
      <c r="ULC208" s="506" t="s">
        <v>34</v>
      </c>
      <c r="ULD208" s="506" t="s">
        <v>34</v>
      </c>
      <c r="ULE208" s="506" t="s">
        <v>34</v>
      </c>
      <c r="ULF208" s="506" t="s">
        <v>34</v>
      </c>
      <c r="ULG208" s="506" t="s">
        <v>34</v>
      </c>
      <c r="ULH208" s="506" t="s">
        <v>34</v>
      </c>
      <c r="ULI208" s="506" t="s">
        <v>34</v>
      </c>
      <c r="ULJ208" s="506" t="s">
        <v>34</v>
      </c>
      <c r="ULK208" s="506" t="s">
        <v>34</v>
      </c>
      <c r="ULL208" s="506" t="s">
        <v>34</v>
      </c>
      <c r="ULM208" s="506" t="s">
        <v>34</v>
      </c>
      <c r="ULN208" s="506" t="s">
        <v>34</v>
      </c>
      <c r="ULO208" s="506" t="s">
        <v>34</v>
      </c>
      <c r="ULP208" s="506" t="s">
        <v>34</v>
      </c>
      <c r="ULQ208" s="506" t="s">
        <v>34</v>
      </c>
      <c r="ULR208" s="506" t="s">
        <v>34</v>
      </c>
      <c r="ULS208" s="506" t="s">
        <v>34</v>
      </c>
      <c r="ULT208" s="506" t="s">
        <v>34</v>
      </c>
      <c r="ULU208" s="506" t="s">
        <v>34</v>
      </c>
      <c r="ULV208" s="506" t="s">
        <v>34</v>
      </c>
      <c r="ULW208" s="506" t="s">
        <v>34</v>
      </c>
      <c r="ULX208" s="506" t="s">
        <v>34</v>
      </c>
      <c r="ULY208" s="506" t="s">
        <v>34</v>
      </c>
      <c r="ULZ208" s="506" t="s">
        <v>34</v>
      </c>
      <c r="UMA208" s="506" t="s">
        <v>34</v>
      </c>
      <c r="UMB208" s="506" t="s">
        <v>34</v>
      </c>
      <c r="UMC208" s="506" t="s">
        <v>34</v>
      </c>
      <c r="UMD208" s="506" t="s">
        <v>34</v>
      </c>
      <c r="UME208" s="506" t="s">
        <v>34</v>
      </c>
      <c r="UMF208" s="506" t="s">
        <v>34</v>
      </c>
      <c r="UMG208" s="506" t="s">
        <v>34</v>
      </c>
      <c r="UMH208" s="506" t="s">
        <v>34</v>
      </c>
      <c r="UMI208" s="506" t="s">
        <v>34</v>
      </c>
      <c r="UMJ208" s="506" t="s">
        <v>34</v>
      </c>
      <c r="UMK208" s="506" t="s">
        <v>34</v>
      </c>
      <c r="UML208" s="506" t="s">
        <v>34</v>
      </c>
      <c r="UMM208" s="506" t="s">
        <v>34</v>
      </c>
      <c r="UMN208" s="506" t="s">
        <v>34</v>
      </c>
      <c r="UMO208" s="506" t="s">
        <v>34</v>
      </c>
      <c r="UMP208" s="506" t="s">
        <v>34</v>
      </c>
      <c r="UMQ208" s="506" t="s">
        <v>34</v>
      </c>
      <c r="UMR208" s="506" t="s">
        <v>34</v>
      </c>
      <c r="UMS208" s="506" t="s">
        <v>34</v>
      </c>
      <c r="UMT208" s="506" t="s">
        <v>34</v>
      </c>
      <c r="UMU208" s="506" t="s">
        <v>34</v>
      </c>
      <c r="UMV208" s="506" t="s">
        <v>34</v>
      </c>
      <c r="UMW208" s="506" t="s">
        <v>34</v>
      </c>
      <c r="UMX208" s="506" t="s">
        <v>34</v>
      </c>
      <c r="UMY208" s="506" t="s">
        <v>34</v>
      </c>
      <c r="UMZ208" s="506" t="s">
        <v>34</v>
      </c>
      <c r="UNA208" s="506" t="s">
        <v>34</v>
      </c>
      <c r="UNB208" s="506" t="s">
        <v>34</v>
      </c>
      <c r="UNC208" s="506" t="s">
        <v>34</v>
      </c>
      <c r="UND208" s="506" t="s">
        <v>34</v>
      </c>
      <c r="UNE208" s="506" t="s">
        <v>34</v>
      </c>
      <c r="UNF208" s="506" t="s">
        <v>34</v>
      </c>
      <c r="UNG208" s="506" t="s">
        <v>34</v>
      </c>
      <c r="UNH208" s="506" t="s">
        <v>34</v>
      </c>
      <c r="UNI208" s="506" t="s">
        <v>34</v>
      </c>
      <c r="UNJ208" s="506" t="s">
        <v>34</v>
      </c>
      <c r="UNK208" s="506" t="s">
        <v>34</v>
      </c>
      <c r="UNL208" s="506" t="s">
        <v>34</v>
      </c>
      <c r="UNM208" s="506" t="s">
        <v>34</v>
      </c>
      <c r="UNN208" s="506" t="s">
        <v>34</v>
      </c>
      <c r="UNO208" s="506" t="s">
        <v>34</v>
      </c>
      <c r="UNP208" s="506" t="s">
        <v>34</v>
      </c>
      <c r="UNQ208" s="506" t="s">
        <v>34</v>
      </c>
      <c r="UNR208" s="506" t="s">
        <v>34</v>
      </c>
      <c r="UNS208" s="506" t="s">
        <v>34</v>
      </c>
      <c r="UNT208" s="506" t="s">
        <v>34</v>
      </c>
      <c r="UNU208" s="506" t="s">
        <v>34</v>
      </c>
      <c r="UNV208" s="506" t="s">
        <v>34</v>
      </c>
      <c r="UNW208" s="506" t="s">
        <v>34</v>
      </c>
      <c r="UNX208" s="506" t="s">
        <v>34</v>
      </c>
      <c r="UNY208" s="506" t="s">
        <v>34</v>
      </c>
      <c r="UNZ208" s="506" t="s">
        <v>34</v>
      </c>
      <c r="UOA208" s="506" t="s">
        <v>34</v>
      </c>
      <c r="UOB208" s="506" t="s">
        <v>34</v>
      </c>
      <c r="UOC208" s="506" t="s">
        <v>34</v>
      </c>
      <c r="UOD208" s="506" t="s">
        <v>34</v>
      </c>
      <c r="UOE208" s="506" t="s">
        <v>34</v>
      </c>
      <c r="UOF208" s="506" t="s">
        <v>34</v>
      </c>
      <c r="UOG208" s="506" t="s">
        <v>34</v>
      </c>
      <c r="UOH208" s="506" t="s">
        <v>34</v>
      </c>
      <c r="UOI208" s="506" t="s">
        <v>34</v>
      </c>
      <c r="UOJ208" s="506" t="s">
        <v>34</v>
      </c>
      <c r="UOK208" s="506" t="s">
        <v>34</v>
      </c>
      <c r="UOL208" s="506" t="s">
        <v>34</v>
      </c>
      <c r="UOM208" s="506" t="s">
        <v>34</v>
      </c>
      <c r="UON208" s="506" t="s">
        <v>34</v>
      </c>
      <c r="UOO208" s="506" t="s">
        <v>34</v>
      </c>
      <c r="UOP208" s="506" t="s">
        <v>34</v>
      </c>
      <c r="UOQ208" s="506" t="s">
        <v>34</v>
      </c>
      <c r="UOR208" s="506" t="s">
        <v>34</v>
      </c>
      <c r="UOS208" s="506" t="s">
        <v>34</v>
      </c>
      <c r="UOT208" s="506" t="s">
        <v>34</v>
      </c>
      <c r="UOU208" s="506" t="s">
        <v>34</v>
      </c>
      <c r="UOV208" s="506" t="s">
        <v>34</v>
      </c>
      <c r="UOW208" s="506" t="s">
        <v>34</v>
      </c>
      <c r="UOX208" s="506" t="s">
        <v>34</v>
      </c>
      <c r="UOY208" s="506" t="s">
        <v>34</v>
      </c>
      <c r="UOZ208" s="506" t="s">
        <v>34</v>
      </c>
      <c r="UPA208" s="506" t="s">
        <v>34</v>
      </c>
      <c r="UPB208" s="506" t="s">
        <v>34</v>
      </c>
      <c r="UPC208" s="506" t="s">
        <v>34</v>
      </c>
      <c r="UPD208" s="506" t="s">
        <v>34</v>
      </c>
      <c r="UPE208" s="506" t="s">
        <v>34</v>
      </c>
      <c r="UPF208" s="506" t="s">
        <v>34</v>
      </c>
      <c r="UPG208" s="506" t="s">
        <v>34</v>
      </c>
      <c r="UPH208" s="506" t="s">
        <v>34</v>
      </c>
      <c r="UPI208" s="506" t="s">
        <v>34</v>
      </c>
      <c r="UPJ208" s="506" t="s">
        <v>34</v>
      </c>
      <c r="UPK208" s="506" t="s">
        <v>34</v>
      </c>
      <c r="UPL208" s="506" t="s">
        <v>34</v>
      </c>
      <c r="UPM208" s="506" t="s">
        <v>34</v>
      </c>
      <c r="UPN208" s="506" t="s">
        <v>34</v>
      </c>
      <c r="UPO208" s="506" t="s">
        <v>34</v>
      </c>
      <c r="UPP208" s="506" t="s">
        <v>34</v>
      </c>
      <c r="UPQ208" s="506" t="s">
        <v>34</v>
      </c>
      <c r="UPR208" s="506" t="s">
        <v>34</v>
      </c>
      <c r="UPS208" s="506" t="s">
        <v>34</v>
      </c>
      <c r="UPT208" s="506" t="s">
        <v>34</v>
      </c>
      <c r="UPU208" s="506" t="s">
        <v>34</v>
      </c>
      <c r="UPV208" s="506" t="s">
        <v>34</v>
      </c>
      <c r="UPW208" s="506" t="s">
        <v>34</v>
      </c>
      <c r="UPX208" s="506" t="s">
        <v>34</v>
      </c>
      <c r="UPY208" s="506" t="s">
        <v>34</v>
      </c>
      <c r="UPZ208" s="506" t="s">
        <v>34</v>
      </c>
      <c r="UQA208" s="506" t="s">
        <v>34</v>
      </c>
      <c r="UQB208" s="506" t="s">
        <v>34</v>
      </c>
      <c r="UQC208" s="506" t="s">
        <v>34</v>
      </c>
      <c r="UQD208" s="506" t="s">
        <v>34</v>
      </c>
      <c r="UQE208" s="506" t="s">
        <v>34</v>
      </c>
      <c r="UQF208" s="506" t="s">
        <v>34</v>
      </c>
      <c r="UQG208" s="506" t="s">
        <v>34</v>
      </c>
      <c r="UQH208" s="506" t="s">
        <v>34</v>
      </c>
      <c r="UQI208" s="506" t="s">
        <v>34</v>
      </c>
      <c r="UQJ208" s="506" t="s">
        <v>34</v>
      </c>
      <c r="UQK208" s="506" t="s">
        <v>34</v>
      </c>
      <c r="UQL208" s="506" t="s">
        <v>34</v>
      </c>
      <c r="UQM208" s="506" t="s">
        <v>34</v>
      </c>
      <c r="UQN208" s="506" t="s">
        <v>34</v>
      </c>
      <c r="UQO208" s="506" t="s">
        <v>34</v>
      </c>
      <c r="UQP208" s="506" t="s">
        <v>34</v>
      </c>
      <c r="UQQ208" s="506" t="s">
        <v>34</v>
      </c>
      <c r="UQR208" s="506" t="s">
        <v>34</v>
      </c>
      <c r="UQS208" s="506" t="s">
        <v>34</v>
      </c>
      <c r="UQT208" s="506" t="s">
        <v>34</v>
      </c>
      <c r="UQU208" s="506" t="s">
        <v>34</v>
      </c>
      <c r="UQV208" s="506" t="s">
        <v>34</v>
      </c>
      <c r="UQW208" s="506" t="s">
        <v>34</v>
      </c>
      <c r="UQX208" s="506" t="s">
        <v>34</v>
      </c>
      <c r="UQY208" s="506" t="s">
        <v>34</v>
      </c>
      <c r="UQZ208" s="506" t="s">
        <v>34</v>
      </c>
      <c r="URA208" s="506" t="s">
        <v>34</v>
      </c>
      <c r="URB208" s="506" t="s">
        <v>34</v>
      </c>
      <c r="URC208" s="506" t="s">
        <v>34</v>
      </c>
      <c r="URD208" s="506" t="s">
        <v>34</v>
      </c>
      <c r="URE208" s="506" t="s">
        <v>34</v>
      </c>
      <c r="URF208" s="506" t="s">
        <v>34</v>
      </c>
      <c r="URG208" s="506" t="s">
        <v>34</v>
      </c>
      <c r="URH208" s="506" t="s">
        <v>34</v>
      </c>
      <c r="URI208" s="506" t="s">
        <v>34</v>
      </c>
      <c r="URJ208" s="506" t="s">
        <v>34</v>
      </c>
      <c r="URK208" s="506" t="s">
        <v>34</v>
      </c>
      <c r="URL208" s="506" t="s">
        <v>34</v>
      </c>
      <c r="URM208" s="506" t="s">
        <v>34</v>
      </c>
      <c r="URN208" s="506" t="s">
        <v>34</v>
      </c>
      <c r="URO208" s="506" t="s">
        <v>34</v>
      </c>
      <c r="URP208" s="506" t="s">
        <v>34</v>
      </c>
      <c r="URQ208" s="506" t="s">
        <v>34</v>
      </c>
      <c r="URR208" s="506" t="s">
        <v>34</v>
      </c>
      <c r="URS208" s="506" t="s">
        <v>34</v>
      </c>
      <c r="URT208" s="506" t="s">
        <v>34</v>
      </c>
      <c r="URU208" s="506" t="s">
        <v>34</v>
      </c>
      <c r="URV208" s="506" t="s">
        <v>34</v>
      </c>
      <c r="URW208" s="506" t="s">
        <v>34</v>
      </c>
      <c r="URX208" s="506" t="s">
        <v>34</v>
      </c>
      <c r="URY208" s="506" t="s">
        <v>34</v>
      </c>
      <c r="URZ208" s="506" t="s">
        <v>34</v>
      </c>
      <c r="USA208" s="506" t="s">
        <v>34</v>
      </c>
      <c r="USB208" s="506" t="s">
        <v>34</v>
      </c>
      <c r="USC208" s="506" t="s">
        <v>34</v>
      </c>
      <c r="USD208" s="506" t="s">
        <v>34</v>
      </c>
      <c r="USE208" s="506" t="s">
        <v>34</v>
      </c>
      <c r="USF208" s="506" t="s">
        <v>34</v>
      </c>
      <c r="USG208" s="506" t="s">
        <v>34</v>
      </c>
      <c r="USH208" s="506" t="s">
        <v>34</v>
      </c>
      <c r="USI208" s="506" t="s">
        <v>34</v>
      </c>
      <c r="USJ208" s="506" t="s">
        <v>34</v>
      </c>
      <c r="USK208" s="506" t="s">
        <v>34</v>
      </c>
      <c r="USL208" s="506" t="s">
        <v>34</v>
      </c>
      <c r="USM208" s="506" t="s">
        <v>34</v>
      </c>
      <c r="USN208" s="506" t="s">
        <v>34</v>
      </c>
      <c r="USO208" s="506" t="s">
        <v>34</v>
      </c>
      <c r="USP208" s="506" t="s">
        <v>34</v>
      </c>
      <c r="USQ208" s="506" t="s">
        <v>34</v>
      </c>
      <c r="USR208" s="506" t="s">
        <v>34</v>
      </c>
      <c r="USS208" s="506" t="s">
        <v>34</v>
      </c>
      <c r="UST208" s="506" t="s">
        <v>34</v>
      </c>
      <c r="USU208" s="506" t="s">
        <v>34</v>
      </c>
      <c r="USV208" s="506" t="s">
        <v>34</v>
      </c>
      <c r="USW208" s="506" t="s">
        <v>34</v>
      </c>
      <c r="USX208" s="506" t="s">
        <v>34</v>
      </c>
      <c r="USY208" s="506" t="s">
        <v>34</v>
      </c>
      <c r="USZ208" s="506" t="s">
        <v>34</v>
      </c>
      <c r="UTA208" s="506" t="s">
        <v>34</v>
      </c>
      <c r="UTB208" s="506" t="s">
        <v>34</v>
      </c>
      <c r="UTC208" s="506" t="s">
        <v>34</v>
      </c>
      <c r="UTD208" s="506" t="s">
        <v>34</v>
      </c>
      <c r="UTE208" s="506" t="s">
        <v>34</v>
      </c>
      <c r="UTF208" s="506" t="s">
        <v>34</v>
      </c>
      <c r="UTG208" s="506" t="s">
        <v>34</v>
      </c>
      <c r="UTH208" s="506" t="s">
        <v>34</v>
      </c>
      <c r="UTI208" s="506" t="s">
        <v>34</v>
      </c>
      <c r="UTJ208" s="506" t="s">
        <v>34</v>
      </c>
      <c r="UTK208" s="506" t="s">
        <v>34</v>
      </c>
      <c r="UTL208" s="506" t="s">
        <v>34</v>
      </c>
      <c r="UTM208" s="506" t="s">
        <v>34</v>
      </c>
      <c r="UTN208" s="506" t="s">
        <v>34</v>
      </c>
      <c r="UTO208" s="506" t="s">
        <v>34</v>
      </c>
      <c r="UTP208" s="506" t="s">
        <v>34</v>
      </c>
      <c r="UTQ208" s="506" t="s">
        <v>34</v>
      </c>
      <c r="UTR208" s="506" t="s">
        <v>34</v>
      </c>
      <c r="UTS208" s="506" t="s">
        <v>34</v>
      </c>
      <c r="UTT208" s="506" t="s">
        <v>34</v>
      </c>
      <c r="UTU208" s="506" t="s">
        <v>34</v>
      </c>
      <c r="UTV208" s="506" t="s">
        <v>34</v>
      </c>
      <c r="UTW208" s="506" t="s">
        <v>34</v>
      </c>
      <c r="UTX208" s="506" t="s">
        <v>34</v>
      </c>
      <c r="UTY208" s="506" t="s">
        <v>34</v>
      </c>
      <c r="UTZ208" s="506" t="s">
        <v>34</v>
      </c>
      <c r="UUA208" s="506" t="s">
        <v>34</v>
      </c>
      <c r="UUB208" s="506" t="s">
        <v>34</v>
      </c>
      <c r="UUC208" s="506" t="s">
        <v>34</v>
      </c>
      <c r="UUD208" s="506" t="s">
        <v>34</v>
      </c>
      <c r="UUE208" s="506" t="s">
        <v>34</v>
      </c>
      <c r="UUF208" s="506" t="s">
        <v>34</v>
      </c>
      <c r="UUG208" s="506" t="s">
        <v>34</v>
      </c>
      <c r="UUH208" s="506" t="s">
        <v>34</v>
      </c>
      <c r="UUI208" s="506" t="s">
        <v>34</v>
      </c>
      <c r="UUJ208" s="506" t="s">
        <v>34</v>
      </c>
      <c r="UUK208" s="506" t="s">
        <v>34</v>
      </c>
      <c r="UUL208" s="506" t="s">
        <v>34</v>
      </c>
      <c r="UUM208" s="506" t="s">
        <v>34</v>
      </c>
      <c r="UUN208" s="506" t="s">
        <v>34</v>
      </c>
      <c r="UUO208" s="506" t="s">
        <v>34</v>
      </c>
      <c r="UUP208" s="506" t="s">
        <v>34</v>
      </c>
      <c r="UUQ208" s="506" t="s">
        <v>34</v>
      </c>
      <c r="UUR208" s="506" t="s">
        <v>34</v>
      </c>
      <c r="UUS208" s="506" t="s">
        <v>34</v>
      </c>
      <c r="UUT208" s="506" t="s">
        <v>34</v>
      </c>
      <c r="UUU208" s="506" t="s">
        <v>34</v>
      </c>
      <c r="UUV208" s="506" t="s">
        <v>34</v>
      </c>
      <c r="UUW208" s="506" t="s">
        <v>34</v>
      </c>
      <c r="UUX208" s="506" t="s">
        <v>34</v>
      </c>
      <c r="UUY208" s="506" t="s">
        <v>34</v>
      </c>
      <c r="UUZ208" s="506" t="s">
        <v>34</v>
      </c>
      <c r="UVA208" s="506" t="s">
        <v>34</v>
      </c>
      <c r="UVB208" s="506" t="s">
        <v>34</v>
      </c>
      <c r="UVC208" s="506" t="s">
        <v>34</v>
      </c>
      <c r="UVD208" s="506" t="s">
        <v>34</v>
      </c>
      <c r="UVE208" s="506" t="s">
        <v>34</v>
      </c>
      <c r="UVF208" s="506" t="s">
        <v>34</v>
      </c>
      <c r="UVG208" s="506" t="s">
        <v>34</v>
      </c>
      <c r="UVH208" s="506" t="s">
        <v>34</v>
      </c>
      <c r="UVI208" s="506" t="s">
        <v>34</v>
      </c>
      <c r="UVJ208" s="506" t="s">
        <v>34</v>
      </c>
      <c r="UVK208" s="506" t="s">
        <v>34</v>
      </c>
      <c r="UVL208" s="506" t="s">
        <v>34</v>
      </c>
      <c r="UVM208" s="506" t="s">
        <v>34</v>
      </c>
      <c r="UVN208" s="506" t="s">
        <v>34</v>
      </c>
      <c r="UVO208" s="506" t="s">
        <v>34</v>
      </c>
      <c r="UVP208" s="506" t="s">
        <v>34</v>
      </c>
      <c r="UVQ208" s="506" t="s">
        <v>34</v>
      </c>
      <c r="UVR208" s="506" t="s">
        <v>34</v>
      </c>
      <c r="UVS208" s="506" t="s">
        <v>34</v>
      </c>
      <c r="UVT208" s="506" t="s">
        <v>34</v>
      </c>
      <c r="UVU208" s="506" t="s">
        <v>34</v>
      </c>
      <c r="UVV208" s="506" t="s">
        <v>34</v>
      </c>
      <c r="UVW208" s="506" t="s">
        <v>34</v>
      </c>
      <c r="UVX208" s="506" t="s">
        <v>34</v>
      </c>
      <c r="UVY208" s="506" t="s">
        <v>34</v>
      </c>
      <c r="UVZ208" s="506" t="s">
        <v>34</v>
      </c>
      <c r="UWA208" s="506" t="s">
        <v>34</v>
      </c>
      <c r="UWB208" s="506" t="s">
        <v>34</v>
      </c>
      <c r="UWC208" s="506" t="s">
        <v>34</v>
      </c>
      <c r="UWD208" s="506" t="s">
        <v>34</v>
      </c>
      <c r="UWE208" s="506" t="s">
        <v>34</v>
      </c>
      <c r="UWF208" s="506" t="s">
        <v>34</v>
      </c>
      <c r="UWG208" s="506" t="s">
        <v>34</v>
      </c>
      <c r="UWH208" s="506" t="s">
        <v>34</v>
      </c>
      <c r="UWI208" s="506" t="s">
        <v>34</v>
      </c>
      <c r="UWJ208" s="506" t="s">
        <v>34</v>
      </c>
      <c r="UWK208" s="506" t="s">
        <v>34</v>
      </c>
      <c r="UWL208" s="506" t="s">
        <v>34</v>
      </c>
      <c r="UWM208" s="506" t="s">
        <v>34</v>
      </c>
      <c r="UWN208" s="506" t="s">
        <v>34</v>
      </c>
      <c r="UWO208" s="506" t="s">
        <v>34</v>
      </c>
      <c r="UWP208" s="506" t="s">
        <v>34</v>
      </c>
      <c r="UWQ208" s="506" t="s">
        <v>34</v>
      </c>
      <c r="UWR208" s="506" t="s">
        <v>34</v>
      </c>
      <c r="UWS208" s="506" t="s">
        <v>34</v>
      </c>
      <c r="UWT208" s="506" t="s">
        <v>34</v>
      </c>
      <c r="UWU208" s="506" t="s">
        <v>34</v>
      </c>
      <c r="UWV208" s="506" t="s">
        <v>34</v>
      </c>
      <c r="UWW208" s="506" t="s">
        <v>34</v>
      </c>
      <c r="UWX208" s="506" t="s">
        <v>34</v>
      </c>
      <c r="UWY208" s="506" t="s">
        <v>34</v>
      </c>
      <c r="UWZ208" s="506" t="s">
        <v>34</v>
      </c>
      <c r="UXA208" s="506" t="s">
        <v>34</v>
      </c>
      <c r="UXB208" s="506" t="s">
        <v>34</v>
      </c>
      <c r="UXC208" s="506" t="s">
        <v>34</v>
      </c>
      <c r="UXD208" s="506" t="s">
        <v>34</v>
      </c>
      <c r="UXE208" s="506" t="s">
        <v>34</v>
      </c>
      <c r="UXF208" s="506" t="s">
        <v>34</v>
      </c>
      <c r="UXG208" s="506" t="s">
        <v>34</v>
      </c>
      <c r="UXH208" s="506" t="s">
        <v>34</v>
      </c>
      <c r="UXI208" s="506" t="s">
        <v>34</v>
      </c>
      <c r="UXJ208" s="506" t="s">
        <v>34</v>
      </c>
      <c r="UXK208" s="506" t="s">
        <v>34</v>
      </c>
      <c r="UXL208" s="506" t="s">
        <v>34</v>
      </c>
      <c r="UXM208" s="506" t="s">
        <v>34</v>
      </c>
      <c r="UXN208" s="506" t="s">
        <v>34</v>
      </c>
      <c r="UXO208" s="506" t="s">
        <v>34</v>
      </c>
      <c r="UXP208" s="506" t="s">
        <v>34</v>
      </c>
      <c r="UXQ208" s="506" t="s">
        <v>34</v>
      </c>
      <c r="UXR208" s="506" t="s">
        <v>34</v>
      </c>
      <c r="UXS208" s="506" t="s">
        <v>34</v>
      </c>
      <c r="UXT208" s="506" t="s">
        <v>34</v>
      </c>
      <c r="UXU208" s="506" t="s">
        <v>34</v>
      </c>
      <c r="UXV208" s="506" t="s">
        <v>34</v>
      </c>
      <c r="UXW208" s="506" t="s">
        <v>34</v>
      </c>
      <c r="UXX208" s="506" t="s">
        <v>34</v>
      </c>
      <c r="UXY208" s="506" t="s">
        <v>34</v>
      </c>
      <c r="UXZ208" s="506" t="s">
        <v>34</v>
      </c>
      <c r="UYA208" s="506" t="s">
        <v>34</v>
      </c>
      <c r="UYB208" s="506" t="s">
        <v>34</v>
      </c>
      <c r="UYC208" s="506" t="s">
        <v>34</v>
      </c>
      <c r="UYD208" s="506" t="s">
        <v>34</v>
      </c>
      <c r="UYE208" s="506" t="s">
        <v>34</v>
      </c>
      <c r="UYF208" s="506" t="s">
        <v>34</v>
      </c>
      <c r="UYG208" s="506" t="s">
        <v>34</v>
      </c>
      <c r="UYH208" s="506" t="s">
        <v>34</v>
      </c>
      <c r="UYI208" s="506" t="s">
        <v>34</v>
      </c>
      <c r="UYJ208" s="506" t="s">
        <v>34</v>
      </c>
      <c r="UYK208" s="506" t="s">
        <v>34</v>
      </c>
      <c r="UYL208" s="506" t="s">
        <v>34</v>
      </c>
      <c r="UYM208" s="506" t="s">
        <v>34</v>
      </c>
      <c r="UYN208" s="506" t="s">
        <v>34</v>
      </c>
      <c r="UYO208" s="506" t="s">
        <v>34</v>
      </c>
      <c r="UYP208" s="506" t="s">
        <v>34</v>
      </c>
      <c r="UYQ208" s="506" t="s">
        <v>34</v>
      </c>
      <c r="UYR208" s="506" t="s">
        <v>34</v>
      </c>
      <c r="UYS208" s="506" t="s">
        <v>34</v>
      </c>
      <c r="UYT208" s="506" t="s">
        <v>34</v>
      </c>
      <c r="UYU208" s="506" t="s">
        <v>34</v>
      </c>
      <c r="UYV208" s="506" t="s">
        <v>34</v>
      </c>
      <c r="UYW208" s="506" t="s">
        <v>34</v>
      </c>
      <c r="UYX208" s="506" t="s">
        <v>34</v>
      </c>
      <c r="UYY208" s="506" t="s">
        <v>34</v>
      </c>
      <c r="UYZ208" s="506" t="s">
        <v>34</v>
      </c>
      <c r="UZA208" s="506" t="s">
        <v>34</v>
      </c>
      <c r="UZB208" s="506" t="s">
        <v>34</v>
      </c>
      <c r="UZC208" s="506" t="s">
        <v>34</v>
      </c>
      <c r="UZD208" s="506" t="s">
        <v>34</v>
      </c>
      <c r="UZE208" s="506" t="s">
        <v>34</v>
      </c>
      <c r="UZF208" s="506" t="s">
        <v>34</v>
      </c>
      <c r="UZG208" s="506" t="s">
        <v>34</v>
      </c>
      <c r="UZH208" s="506" t="s">
        <v>34</v>
      </c>
      <c r="UZI208" s="506" t="s">
        <v>34</v>
      </c>
      <c r="UZJ208" s="506" t="s">
        <v>34</v>
      </c>
      <c r="UZK208" s="506" t="s">
        <v>34</v>
      </c>
      <c r="UZL208" s="506" t="s">
        <v>34</v>
      </c>
      <c r="UZM208" s="506" t="s">
        <v>34</v>
      </c>
      <c r="UZN208" s="506" t="s">
        <v>34</v>
      </c>
      <c r="UZO208" s="506" t="s">
        <v>34</v>
      </c>
      <c r="UZP208" s="506" t="s">
        <v>34</v>
      </c>
      <c r="UZQ208" s="506" t="s">
        <v>34</v>
      </c>
      <c r="UZR208" s="506" t="s">
        <v>34</v>
      </c>
      <c r="UZS208" s="506" t="s">
        <v>34</v>
      </c>
      <c r="UZT208" s="506" t="s">
        <v>34</v>
      </c>
      <c r="UZU208" s="506" t="s">
        <v>34</v>
      </c>
      <c r="UZV208" s="506" t="s">
        <v>34</v>
      </c>
      <c r="UZW208" s="506" t="s">
        <v>34</v>
      </c>
      <c r="UZX208" s="506" t="s">
        <v>34</v>
      </c>
      <c r="UZY208" s="506" t="s">
        <v>34</v>
      </c>
      <c r="UZZ208" s="506" t="s">
        <v>34</v>
      </c>
      <c r="VAA208" s="506" t="s">
        <v>34</v>
      </c>
      <c r="VAB208" s="506" t="s">
        <v>34</v>
      </c>
      <c r="VAC208" s="506" t="s">
        <v>34</v>
      </c>
      <c r="VAD208" s="506" t="s">
        <v>34</v>
      </c>
      <c r="VAE208" s="506" t="s">
        <v>34</v>
      </c>
      <c r="VAF208" s="506" t="s">
        <v>34</v>
      </c>
      <c r="VAG208" s="506" t="s">
        <v>34</v>
      </c>
      <c r="VAH208" s="506" t="s">
        <v>34</v>
      </c>
      <c r="VAI208" s="506" t="s">
        <v>34</v>
      </c>
      <c r="VAJ208" s="506" t="s">
        <v>34</v>
      </c>
      <c r="VAK208" s="506" t="s">
        <v>34</v>
      </c>
      <c r="VAL208" s="506" t="s">
        <v>34</v>
      </c>
      <c r="VAM208" s="506" t="s">
        <v>34</v>
      </c>
      <c r="VAN208" s="506" t="s">
        <v>34</v>
      </c>
      <c r="VAO208" s="506" t="s">
        <v>34</v>
      </c>
      <c r="VAP208" s="506" t="s">
        <v>34</v>
      </c>
      <c r="VAQ208" s="506" t="s">
        <v>34</v>
      </c>
      <c r="VAR208" s="506" t="s">
        <v>34</v>
      </c>
      <c r="VAS208" s="506" t="s">
        <v>34</v>
      </c>
      <c r="VAT208" s="506" t="s">
        <v>34</v>
      </c>
      <c r="VAU208" s="506" t="s">
        <v>34</v>
      </c>
      <c r="VAV208" s="506" t="s">
        <v>34</v>
      </c>
      <c r="VAW208" s="506" t="s">
        <v>34</v>
      </c>
      <c r="VAX208" s="506" t="s">
        <v>34</v>
      </c>
      <c r="VAY208" s="506" t="s">
        <v>34</v>
      </c>
      <c r="VAZ208" s="506" t="s">
        <v>34</v>
      </c>
      <c r="VBA208" s="506" t="s">
        <v>34</v>
      </c>
      <c r="VBB208" s="506" t="s">
        <v>34</v>
      </c>
      <c r="VBC208" s="506" t="s">
        <v>34</v>
      </c>
      <c r="VBD208" s="506" t="s">
        <v>34</v>
      </c>
      <c r="VBE208" s="506" t="s">
        <v>34</v>
      </c>
      <c r="VBF208" s="506" t="s">
        <v>34</v>
      </c>
      <c r="VBG208" s="506" t="s">
        <v>34</v>
      </c>
      <c r="VBH208" s="506" t="s">
        <v>34</v>
      </c>
      <c r="VBI208" s="506" t="s">
        <v>34</v>
      </c>
      <c r="VBJ208" s="506" t="s">
        <v>34</v>
      </c>
      <c r="VBK208" s="506" t="s">
        <v>34</v>
      </c>
      <c r="VBL208" s="506" t="s">
        <v>34</v>
      </c>
      <c r="VBM208" s="506" t="s">
        <v>34</v>
      </c>
      <c r="VBN208" s="506" t="s">
        <v>34</v>
      </c>
      <c r="VBO208" s="506" t="s">
        <v>34</v>
      </c>
      <c r="VBP208" s="506" t="s">
        <v>34</v>
      </c>
      <c r="VBQ208" s="506" t="s">
        <v>34</v>
      </c>
      <c r="VBR208" s="506" t="s">
        <v>34</v>
      </c>
      <c r="VBS208" s="506" t="s">
        <v>34</v>
      </c>
      <c r="VBT208" s="506" t="s">
        <v>34</v>
      </c>
      <c r="VBU208" s="506" t="s">
        <v>34</v>
      </c>
      <c r="VBV208" s="506" t="s">
        <v>34</v>
      </c>
      <c r="VBW208" s="506" t="s">
        <v>34</v>
      </c>
      <c r="VBX208" s="506" t="s">
        <v>34</v>
      </c>
      <c r="VBY208" s="506" t="s">
        <v>34</v>
      </c>
      <c r="VBZ208" s="506" t="s">
        <v>34</v>
      </c>
      <c r="VCA208" s="506" t="s">
        <v>34</v>
      </c>
      <c r="VCB208" s="506" t="s">
        <v>34</v>
      </c>
      <c r="VCC208" s="506" t="s">
        <v>34</v>
      </c>
      <c r="VCD208" s="506" t="s">
        <v>34</v>
      </c>
      <c r="VCE208" s="506" t="s">
        <v>34</v>
      </c>
      <c r="VCF208" s="506" t="s">
        <v>34</v>
      </c>
      <c r="VCG208" s="506" t="s">
        <v>34</v>
      </c>
      <c r="VCH208" s="506" t="s">
        <v>34</v>
      </c>
      <c r="VCI208" s="506" t="s">
        <v>34</v>
      </c>
      <c r="VCJ208" s="506" t="s">
        <v>34</v>
      </c>
      <c r="VCK208" s="506" t="s">
        <v>34</v>
      </c>
      <c r="VCL208" s="506" t="s">
        <v>34</v>
      </c>
      <c r="VCM208" s="506" t="s">
        <v>34</v>
      </c>
      <c r="VCN208" s="506" t="s">
        <v>34</v>
      </c>
      <c r="VCO208" s="506" t="s">
        <v>34</v>
      </c>
      <c r="VCP208" s="506" t="s">
        <v>34</v>
      </c>
      <c r="VCQ208" s="506" t="s">
        <v>34</v>
      </c>
      <c r="VCR208" s="506" t="s">
        <v>34</v>
      </c>
      <c r="VCS208" s="506" t="s">
        <v>34</v>
      </c>
      <c r="VCT208" s="506" t="s">
        <v>34</v>
      </c>
      <c r="VCU208" s="506" t="s">
        <v>34</v>
      </c>
      <c r="VCV208" s="506" t="s">
        <v>34</v>
      </c>
      <c r="VCW208" s="506" t="s">
        <v>34</v>
      </c>
      <c r="VCX208" s="506" t="s">
        <v>34</v>
      </c>
      <c r="VCY208" s="506" t="s">
        <v>34</v>
      </c>
      <c r="VCZ208" s="506" t="s">
        <v>34</v>
      </c>
      <c r="VDA208" s="506" t="s">
        <v>34</v>
      </c>
      <c r="VDB208" s="506" t="s">
        <v>34</v>
      </c>
      <c r="VDC208" s="506" t="s">
        <v>34</v>
      </c>
      <c r="VDD208" s="506" t="s">
        <v>34</v>
      </c>
      <c r="VDE208" s="506" t="s">
        <v>34</v>
      </c>
      <c r="VDF208" s="506" t="s">
        <v>34</v>
      </c>
      <c r="VDG208" s="506" t="s">
        <v>34</v>
      </c>
      <c r="VDH208" s="506" t="s">
        <v>34</v>
      </c>
      <c r="VDI208" s="506" t="s">
        <v>34</v>
      </c>
      <c r="VDJ208" s="506" t="s">
        <v>34</v>
      </c>
      <c r="VDK208" s="506" t="s">
        <v>34</v>
      </c>
      <c r="VDL208" s="506" t="s">
        <v>34</v>
      </c>
      <c r="VDM208" s="506" t="s">
        <v>34</v>
      </c>
      <c r="VDN208" s="506" t="s">
        <v>34</v>
      </c>
      <c r="VDO208" s="506" t="s">
        <v>34</v>
      </c>
      <c r="VDP208" s="506" t="s">
        <v>34</v>
      </c>
      <c r="VDQ208" s="506" t="s">
        <v>34</v>
      </c>
      <c r="VDR208" s="506" t="s">
        <v>34</v>
      </c>
      <c r="VDS208" s="506" t="s">
        <v>34</v>
      </c>
      <c r="VDT208" s="506" t="s">
        <v>34</v>
      </c>
      <c r="VDU208" s="506" t="s">
        <v>34</v>
      </c>
      <c r="VDV208" s="506" t="s">
        <v>34</v>
      </c>
      <c r="VDW208" s="506" t="s">
        <v>34</v>
      </c>
      <c r="VDX208" s="506" t="s">
        <v>34</v>
      </c>
      <c r="VDY208" s="506" t="s">
        <v>34</v>
      </c>
      <c r="VDZ208" s="506" t="s">
        <v>34</v>
      </c>
      <c r="VEA208" s="506" t="s">
        <v>34</v>
      </c>
      <c r="VEB208" s="506" t="s">
        <v>34</v>
      </c>
      <c r="VEC208" s="506" t="s">
        <v>34</v>
      </c>
      <c r="VED208" s="506" t="s">
        <v>34</v>
      </c>
      <c r="VEE208" s="506" t="s">
        <v>34</v>
      </c>
      <c r="VEF208" s="506" t="s">
        <v>34</v>
      </c>
      <c r="VEG208" s="506" t="s">
        <v>34</v>
      </c>
      <c r="VEH208" s="506" t="s">
        <v>34</v>
      </c>
      <c r="VEI208" s="506" t="s">
        <v>34</v>
      </c>
      <c r="VEJ208" s="506" t="s">
        <v>34</v>
      </c>
      <c r="VEK208" s="506" t="s">
        <v>34</v>
      </c>
      <c r="VEL208" s="506" t="s">
        <v>34</v>
      </c>
      <c r="VEM208" s="506" t="s">
        <v>34</v>
      </c>
      <c r="VEN208" s="506" t="s">
        <v>34</v>
      </c>
      <c r="VEO208" s="506" t="s">
        <v>34</v>
      </c>
      <c r="VEP208" s="506" t="s">
        <v>34</v>
      </c>
      <c r="VEQ208" s="506" t="s">
        <v>34</v>
      </c>
      <c r="VER208" s="506" t="s">
        <v>34</v>
      </c>
      <c r="VES208" s="506" t="s">
        <v>34</v>
      </c>
      <c r="VET208" s="506" t="s">
        <v>34</v>
      </c>
      <c r="VEU208" s="506" t="s">
        <v>34</v>
      </c>
      <c r="VEV208" s="506" t="s">
        <v>34</v>
      </c>
      <c r="VEW208" s="506" t="s">
        <v>34</v>
      </c>
      <c r="VEX208" s="506" t="s">
        <v>34</v>
      </c>
      <c r="VEY208" s="506" t="s">
        <v>34</v>
      </c>
      <c r="VEZ208" s="506" t="s">
        <v>34</v>
      </c>
      <c r="VFA208" s="506" t="s">
        <v>34</v>
      </c>
      <c r="VFB208" s="506" t="s">
        <v>34</v>
      </c>
      <c r="VFC208" s="506" t="s">
        <v>34</v>
      </c>
      <c r="VFD208" s="506" t="s">
        <v>34</v>
      </c>
      <c r="VFE208" s="506" t="s">
        <v>34</v>
      </c>
      <c r="VFF208" s="506" t="s">
        <v>34</v>
      </c>
      <c r="VFG208" s="506" t="s">
        <v>34</v>
      </c>
      <c r="VFH208" s="506" t="s">
        <v>34</v>
      </c>
      <c r="VFI208" s="506" t="s">
        <v>34</v>
      </c>
      <c r="VFJ208" s="506" t="s">
        <v>34</v>
      </c>
      <c r="VFK208" s="506" t="s">
        <v>34</v>
      </c>
      <c r="VFL208" s="506" t="s">
        <v>34</v>
      </c>
      <c r="VFM208" s="506" t="s">
        <v>34</v>
      </c>
      <c r="VFN208" s="506" t="s">
        <v>34</v>
      </c>
      <c r="VFO208" s="506" t="s">
        <v>34</v>
      </c>
      <c r="VFP208" s="506" t="s">
        <v>34</v>
      </c>
      <c r="VFQ208" s="506" t="s">
        <v>34</v>
      </c>
      <c r="VFR208" s="506" t="s">
        <v>34</v>
      </c>
      <c r="VFS208" s="506" t="s">
        <v>34</v>
      </c>
      <c r="VFT208" s="506" t="s">
        <v>34</v>
      </c>
      <c r="VFU208" s="506" t="s">
        <v>34</v>
      </c>
      <c r="VFV208" s="506" t="s">
        <v>34</v>
      </c>
      <c r="VFW208" s="506" t="s">
        <v>34</v>
      </c>
      <c r="VFX208" s="506" t="s">
        <v>34</v>
      </c>
      <c r="VFY208" s="506" t="s">
        <v>34</v>
      </c>
      <c r="VFZ208" s="506" t="s">
        <v>34</v>
      </c>
      <c r="VGA208" s="506" t="s">
        <v>34</v>
      </c>
      <c r="VGB208" s="506" t="s">
        <v>34</v>
      </c>
      <c r="VGC208" s="506" t="s">
        <v>34</v>
      </c>
      <c r="VGD208" s="506" t="s">
        <v>34</v>
      </c>
      <c r="VGE208" s="506" t="s">
        <v>34</v>
      </c>
      <c r="VGF208" s="506" t="s">
        <v>34</v>
      </c>
      <c r="VGG208" s="506" t="s">
        <v>34</v>
      </c>
      <c r="VGH208" s="506" t="s">
        <v>34</v>
      </c>
      <c r="VGI208" s="506" t="s">
        <v>34</v>
      </c>
      <c r="VGJ208" s="506" t="s">
        <v>34</v>
      </c>
      <c r="VGK208" s="506" t="s">
        <v>34</v>
      </c>
      <c r="VGL208" s="506" t="s">
        <v>34</v>
      </c>
      <c r="VGM208" s="506" t="s">
        <v>34</v>
      </c>
      <c r="VGN208" s="506" t="s">
        <v>34</v>
      </c>
      <c r="VGO208" s="506" t="s">
        <v>34</v>
      </c>
      <c r="VGP208" s="506" t="s">
        <v>34</v>
      </c>
      <c r="VGQ208" s="506" t="s">
        <v>34</v>
      </c>
      <c r="VGR208" s="506" t="s">
        <v>34</v>
      </c>
      <c r="VGS208" s="506" t="s">
        <v>34</v>
      </c>
      <c r="VGT208" s="506" t="s">
        <v>34</v>
      </c>
      <c r="VGU208" s="506" t="s">
        <v>34</v>
      </c>
      <c r="VGV208" s="506" t="s">
        <v>34</v>
      </c>
      <c r="VGW208" s="506" t="s">
        <v>34</v>
      </c>
      <c r="VGX208" s="506" t="s">
        <v>34</v>
      </c>
      <c r="VGY208" s="506" t="s">
        <v>34</v>
      </c>
      <c r="VGZ208" s="506" t="s">
        <v>34</v>
      </c>
      <c r="VHA208" s="506" t="s">
        <v>34</v>
      </c>
      <c r="VHB208" s="506" t="s">
        <v>34</v>
      </c>
      <c r="VHC208" s="506" t="s">
        <v>34</v>
      </c>
      <c r="VHD208" s="506" t="s">
        <v>34</v>
      </c>
      <c r="VHE208" s="506" t="s">
        <v>34</v>
      </c>
      <c r="VHF208" s="506" t="s">
        <v>34</v>
      </c>
      <c r="VHG208" s="506" t="s">
        <v>34</v>
      </c>
      <c r="VHH208" s="506" t="s">
        <v>34</v>
      </c>
      <c r="VHI208" s="506" t="s">
        <v>34</v>
      </c>
      <c r="VHJ208" s="506" t="s">
        <v>34</v>
      </c>
      <c r="VHK208" s="506" t="s">
        <v>34</v>
      </c>
      <c r="VHL208" s="506" t="s">
        <v>34</v>
      </c>
      <c r="VHM208" s="506" t="s">
        <v>34</v>
      </c>
      <c r="VHN208" s="506" t="s">
        <v>34</v>
      </c>
      <c r="VHO208" s="506" t="s">
        <v>34</v>
      </c>
      <c r="VHP208" s="506" t="s">
        <v>34</v>
      </c>
      <c r="VHQ208" s="506" t="s">
        <v>34</v>
      </c>
      <c r="VHR208" s="506" t="s">
        <v>34</v>
      </c>
      <c r="VHS208" s="506" t="s">
        <v>34</v>
      </c>
      <c r="VHT208" s="506" t="s">
        <v>34</v>
      </c>
      <c r="VHU208" s="506" t="s">
        <v>34</v>
      </c>
      <c r="VHV208" s="506" t="s">
        <v>34</v>
      </c>
      <c r="VHW208" s="506" t="s">
        <v>34</v>
      </c>
      <c r="VHX208" s="506" t="s">
        <v>34</v>
      </c>
      <c r="VHY208" s="506" t="s">
        <v>34</v>
      </c>
      <c r="VHZ208" s="506" t="s">
        <v>34</v>
      </c>
      <c r="VIA208" s="506" t="s">
        <v>34</v>
      </c>
      <c r="VIB208" s="506" t="s">
        <v>34</v>
      </c>
      <c r="VIC208" s="506" t="s">
        <v>34</v>
      </c>
      <c r="VID208" s="506" t="s">
        <v>34</v>
      </c>
      <c r="VIE208" s="506" t="s">
        <v>34</v>
      </c>
      <c r="VIF208" s="506" t="s">
        <v>34</v>
      </c>
      <c r="VIG208" s="506" t="s">
        <v>34</v>
      </c>
      <c r="VIH208" s="506" t="s">
        <v>34</v>
      </c>
      <c r="VII208" s="506" t="s">
        <v>34</v>
      </c>
      <c r="VIJ208" s="506" t="s">
        <v>34</v>
      </c>
      <c r="VIK208" s="506" t="s">
        <v>34</v>
      </c>
      <c r="VIL208" s="506" t="s">
        <v>34</v>
      </c>
      <c r="VIM208" s="506" t="s">
        <v>34</v>
      </c>
      <c r="VIN208" s="506" t="s">
        <v>34</v>
      </c>
      <c r="VIO208" s="506" t="s">
        <v>34</v>
      </c>
      <c r="VIP208" s="506" t="s">
        <v>34</v>
      </c>
      <c r="VIQ208" s="506" t="s">
        <v>34</v>
      </c>
      <c r="VIR208" s="506" t="s">
        <v>34</v>
      </c>
      <c r="VIS208" s="506" t="s">
        <v>34</v>
      </c>
      <c r="VIT208" s="506" t="s">
        <v>34</v>
      </c>
      <c r="VIU208" s="506" t="s">
        <v>34</v>
      </c>
      <c r="VIV208" s="506" t="s">
        <v>34</v>
      </c>
      <c r="VIW208" s="506" t="s">
        <v>34</v>
      </c>
      <c r="VIX208" s="506" t="s">
        <v>34</v>
      </c>
      <c r="VIY208" s="506" t="s">
        <v>34</v>
      </c>
      <c r="VIZ208" s="506" t="s">
        <v>34</v>
      </c>
      <c r="VJA208" s="506" t="s">
        <v>34</v>
      </c>
      <c r="VJB208" s="506" t="s">
        <v>34</v>
      </c>
      <c r="VJC208" s="506" t="s">
        <v>34</v>
      </c>
      <c r="VJD208" s="506" t="s">
        <v>34</v>
      </c>
      <c r="VJE208" s="506" t="s">
        <v>34</v>
      </c>
      <c r="VJF208" s="506" t="s">
        <v>34</v>
      </c>
      <c r="VJG208" s="506" t="s">
        <v>34</v>
      </c>
      <c r="VJH208" s="506" t="s">
        <v>34</v>
      </c>
      <c r="VJI208" s="506" t="s">
        <v>34</v>
      </c>
      <c r="VJJ208" s="506" t="s">
        <v>34</v>
      </c>
      <c r="VJK208" s="506" t="s">
        <v>34</v>
      </c>
      <c r="VJL208" s="506" t="s">
        <v>34</v>
      </c>
      <c r="VJM208" s="506" t="s">
        <v>34</v>
      </c>
      <c r="VJN208" s="506" t="s">
        <v>34</v>
      </c>
      <c r="VJO208" s="506" t="s">
        <v>34</v>
      </c>
      <c r="VJP208" s="506" t="s">
        <v>34</v>
      </c>
      <c r="VJQ208" s="506" t="s">
        <v>34</v>
      </c>
      <c r="VJR208" s="506" t="s">
        <v>34</v>
      </c>
      <c r="VJS208" s="506" t="s">
        <v>34</v>
      </c>
      <c r="VJT208" s="506" t="s">
        <v>34</v>
      </c>
      <c r="VJU208" s="506" t="s">
        <v>34</v>
      </c>
      <c r="VJV208" s="506" t="s">
        <v>34</v>
      </c>
      <c r="VJW208" s="506" t="s">
        <v>34</v>
      </c>
      <c r="VJX208" s="506" t="s">
        <v>34</v>
      </c>
      <c r="VJY208" s="506" t="s">
        <v>34</v>
      </c>
      <c r="VJZ208" s="506" t="s">
        <v>34</v>
      </c>
      <c r="VKA208" s="506" t="s">
        <v>34</v>
      </c>
      <c r="VKB208" s="506" t="s">
        <v>34</v>
      </c>
      <c r="VKC208" s="506" t="s">
        <v>34</v>
      </c>
      <c r="VKD208" s="506" t="s">
        <v>34</v>
      </c>
      <c r="VKE208" s="506" t="s">
        <v>34</v>
      </c>
      <c r="VKF208" s="506" t="s">
        <v>34</v>
      </c>
      <c r="VKG208" s="506" t="s">
        <v>34</v>
      </c>
      <c r="VKH208" s="506" t="s">
        <v>34</v>
      </c>
      <c r="VKI208" s="506" t="s">
        <v>34</v>
      </c>
      <c r="VKJ208" s="506" t="s">
        <v>34</v>
      </c>
      <c r="VKK208" s="506" t="s">
        <v>34</v>
      </c>
      <c r="VKL208" s="506" t="s">
        <v>34</v>
      </c>
      <c r="VKM208" s="506" t="s">
        <v>34</v>
      </c>
      <c r="VKN208" s="506" t="s">
        <v>34</v>
      </c>
      <c r="VKO208" s="506" t="s">
        <v>34</v>
      </c>
      <c r="VKP208" s="506" t="s">
        <v>34</v>
      </c>
      <c r="VKQ208" s="506" t="s">
        <v>34</v>
      </c>
      <c r="VKR208" s="506" t="s">
        <v>34</v>
      </c>
      <c r="VKS208" s="506" t="s">
        <v>34</v>
      </c>
      <c r="VKT208" s="506" t="s">
        <v>34</v>
      </c>
      <c r="VKU208" s="506" t="s">
        <v>34</v>
      </c>
      <c r="VKV208" s="506" t="s">
        <v>34</v>
      </c>
      <c r="VKW208" s="506" t="s">
        <v>34</v>
      </c>
      <c r="VKX208" s="506" t="s">
        <v>34</v>
      </c>
      <c r="VKY208" s="506" t="s">
        <v>34</v>
      </c>
      <c r="VKZ208" s="506" t="s">
        <v>34</v>
      </c>
      <c r="VLA208" s="506" t="s">
        <v>34</v>
      </c>
      <c r="VLB208" s="506" t="s">
        <v>34</v>
      </c>
      <c r="VLC208" s="506" t="s">
        <v>34</v>
      </c>
      <c r="VLD208" s="506" t="s">
        <v>34</v>
      </c>
      <c r="VLE208" s="506" t="s">
        <v>34</v>
      </c>
      <c r="VLF208" s="506" t="s">
        <v>34</v>
      </c>
      <c r="VLG208" s="506" t="s">
        <v>34</v>
      </c>
      <c r="VLH208" s="506" t="s">
        <v>34</v>
      </c>
      <c r="VLI208" s="506" t="s">
        <v>34</v>
      </c>
      <c r="VLJ208" s="506" t="s">
        <v>34</v>
      </c>
      <c r="VLK208" s="506" t="s">
        <v>34</v>
      </c>
      <c r="VLL208" s="506" t="s">
        <v>34</v>
      </c>
      <c r="VLM208" s="506" t="s">
        <v>34</v>
      </c>
      <c r="VLN208" s="506" t="s">
        <v>34</v>
      </c>
      <c r="VLO208" s="506" t="s">
        <v>34</v>
      </c>
      <c r="VLP208" s="506" t="s">
        <v>34</v>
      </c>
      <c r="VLQ208" s="506" t="s">
        <v>34</v>
      </c>
      <c r="VLR208" s="506" t="s">
        <v>34</v>
      </c>
      <c r="VLS208" s="506" t="s">
        <v>34</v>
      </c>
      <c r="VLT208" s="506" t="s">
        <v>34</v>
      </c>
      <c r="VLU208" s="506" t="s">
        <v>34</v>
      </c>
      <c r="VLV208" s="506" t="s">
        <v>34</v>
      </c>
      <c r="VLW208" s="506" t="s">
        <v>34</v>
      </c>
      <c r="VLX208" s="506" t="s">
        <v>34</v>
      </c>
      <c r="VLY208" s="506" t="s">
        <v>34</v>
      </c>
      <c r="VLZ208" s="506" t="s">
        <v>34</v>
      </c>
      <c r="VMA208" s="506" t="s">
        <v>34</v>
      </c>
      <c r="VMB208" s="506" t="s">
        <v>34</v>
      </c>
      <c r="VMC208" s="506" t="s">
        <v>34</v>
      </c>
      <c r="VMD208" s="506" t="s">
        <v>34</v>
      </c>
      <c r="VME208" s="506" t="s">
        <v>34</v>
      </c>
      <c r="VMF208" s="506" t="s">
        <v>34</v>
      </c>
      <c r="VMG208" s="506" t="s">
        <v>34</v>
      </c>
      <c r="VMH208" s="506" t="s">
        <v>34</v>
      </c>
      <c r="VMI208" s="506" t="s">
        <v>34</v>
      </c>
      <c r="VMJ208" s="506" t="s">
        <v>34</v>
      </c>
      <c r="VMK208" s="506" t="s">
        <v>34</v>
      </c>
      <c r="VML208" s="506" t="s">
        <v>34</v>
      </c>
      <c r="VMM208" s="506" t="s">
        <v>34</v>
      </c>
      <c r="VMN208" s="506" t="s">
        <v>34</v>
      </c>
      <c r="VMO208" s="506" t="s">
        <v>34</v>
      </c>
      <c r="VMP208" s="506" t="s">
        <v>34</v>
      </c>
      <c r="VMQ208" s="506" t="s">
        <v>34</v>
      </c>
      <c r="VMR208" s="506" t="s">
        <v>34</v>
      </c>
      <c r="VMS208" s="506" t="s">
        <v>34</v>
      </c>
      <c r="VMT208" s="506" t="s">
        <v>34</v>
      </c>
      <c r="VMU208" s="506" t="s">
        <v>34</v>
      </c>
      <c r="VMV208" s="506" t="s">
        <v>34</v>
      </c>
      <c r="VMW208" s="506" t="s">
        <v>34</v>
      </c>
      <c r="VMX208" s="506" t="s">
        <v>34</v>
      </c>
      <c r="VMY208" s="506" t="s">
        <v>34</v>
      </c>
      <c r="VMZ208" s="506" t="s">
        <v>34</v>
      </c>
      <c r="VNA208" s="506" t="s">
        <v>34</v>
      </c>
      <c r="VNB208" s="506" t="s">
        <v>34</v>
      </c>
      <c r="VNC208" s="506" t="s">
        <v>34</v>
      </c>
      <c r="VND208" s="506" t="s">
        <v>34</v>
      </c>
      <c r="VNE208" s="506" t="s">
        <v>34</v>
      </c>
      <c r="VNF208" s="506" t="s">
        <v>34</v>
      </c>
      <c r="VNG208" s="506" t="s">
        <v>34</v>
      </c>
      <c r="VNH208" s="506" t="s">
        <v>34</v>
      </c>
      <c r="VNI208" s="506" t="s">
        <v>34</v>
      </c>
      <c r="VNJ208" s="506" t="s">
        <v>34</v>
      </c>
      <c r="VNK208" s="506" t="s">
        <v>34</v>
      </c>
      <c r="VNL208" s="506" t="s">
        <v>34</v>
      </c>
      <c r="VNM208" s="506" t="s">
        <v>34</v>
      </c>
      <c r="VNN208" s="506" t="s">
        <v>34</v>
      </c>
      <c r="VNO208" s="506" t="s">
        <v>34</v>
      </c>
      <c r="VNP208" s="506" t="s">
        <v>34</v>
      </c>
      <c r="VNQ208" s="506" t="s">
        <v>34</v>
      </c>
      <c r="VNR208" s="506" t="s">
        <v>34</v>
      </c>
      <c r="VNS208" s="506" t="s">
        <v>34</v>
      </c>
      <c r="VNT208" s="506" t="s">
        <v>34</v>
      </c>
      <c r="VNU208" s="506" t="s">
        <v>34</v>
      </c>
      <c r="VNV208" s="506" t="s">
        <v>34</v>
      </c>
      <c r="VNW208" s="506" t="s">
        <v>34</v>
      </c>
      <c r="VNX208" s="506" t="s">
        <v>34</v>
      </c>
      <c r="VNY208" s="506" t="s">
        <v>34</v>
      </c>
      <c r="VNZ208" s="506" t="s">
        <v>34</v>
      </c>
      <c r="VOA208" s="506" t="s">
        <v>34</v>
      </c>
      <c r="VOB208" s="506" t="s">
        <v>34</v>
      </c>
      <c r="VOC208" s="506" t="s">
        <v>34</v>
      </c>
      <c r="VOD208" s="506" t="s">
        <v>34</v>
      </c>
      <c r="VOE208" s="506" t="s">
        <v>34</v>
      </c>
      <c r="VOF208" s="506" t="s">
        <v>34</v>
      </c>
      <c r="VOG208" s="506" t="s">
        <v>34</v>
      </c>
      <c r="VOH208" s="506" t="s">
        <v>34</v>
      </c>
      <c r="VOI208" s="506" t="s">
        <v>34</v>
      </c>
      <c r="VOJ208" s="506" t="s">
        <v>34</v>
      </c>
      <c r="VOK208" s="506" t="s">
        <v>34</v>
      </c>
      <c r="VOL208" s="506" t="s">
        <v>34</v>
      </c>
      <c r="VOM208" s="506" t="s">
        <v>34</v>
      </c>
      <c r="VON208" s="506" t="s">
        <v>34</v>
      </c>
      <c r="VOO208" s="506" t="s">
        <v>34</v>
      </c>
      <c r="VOP208" s="506" t="s">
        <v>34</v>
      </c>
      <c r="VOQ208" s="506" t="s">
        <v>34</v>
      </c>
      <c r="VOR208" s="506" t="s">
        <v>34</v>
      </c>
      <c r="VOS208" s="506" t="s">
        <v>34</v>
      </c>
      <c r="VOT208" s="506" t="s">
        <v>34</v>
      </c>
      <c r="VOU208" s="506" t="s">
        <v>34</v>
      </c>
      <c r="VOV208" s="506" t="s">
        <v>34</v>
      </c>
      <c r="VOW208" s="506" t="s">
        <v>34</v>
      </c>
      <c r="VOX208" s="506" t="s">
        <v>34</v>
      </c>
      <c r="VOY208" s="506" t="s">
        <v>34</v>
      </c>
      <c r="VOZ208" s="506" t="s">
        <v>34</v>
      </c>
      <c r="VPA208" s="506" t="s">
        <v>34</v>
      </c>
      <c r="VPB208" s="506" t="s">
        <v>34</v>
      </c>
      <c r="VPC208" s="506" t="s">
        <v>34</v>
      </c>
      <c r="VPD208" s="506" t="s">
        <v>34</v>
      </c>
      <c r="VPE208" s="506" t="s">
        <v>34</v>
      </c>
      <c r="VPF208" s="506" t="s">
        <v>34</v>
      </c>
      <c r="VPG208" s="506" t="s">
        <v>34</v>
      </c>
      <c r="VPH208" s="506" t="s">
        <v>34</v>
      </c>
      <c r="VPI208" s="506" t="s">
        <v>34</v>
      </c>
      <c r="VPJ208" s="506" t="s">
        <v>34</v>
      </c>
      <c r="VPK208" s="506" t="s">
        <v>34</v>
      </c>
      <c r="VPL208" s="506" t="s">
        <v>34</v>
      </c>
      <c r="VPM208" s="506" t="s">
        <v>34</v>
      </c>
      <c r="VPN208" s="506" t="s">
        <v>34</v>
      </c>
      <c r="VPO208" s="506" t="s">
        <v>34</v>
      </c>
      <c r="VPP208" s="506" t="s">
        <v>34</v>
      </c>
      <c r="VPQ208" s="506" t="s">
        <v>34</v>
      </c>
      <c r="VPR208" s="506" t="s">
        <v>34</v>
      </c>
      <c r="VPS208" s="506" t="s">
        <v>34</v>
      </c>
      <c r="VPT208" s="506" t="s">
        <v>34</v>
      </c>
      <c r="VPU208" s="506" t="s">
        <v>34</v>
      </c>
      <c r="VPV208" s="506" t="s">
        <v>34</v>
      </c>
      <c r="VPW208" s="506" t="s">
        <v>34</v>
      </c>
      <c r="VPX208" s="506" t="s">
        <v>34</v>
      </c>
      <c r="VPY208" s="506" t="s">
        <v>34</v>
      </c>
      <c r="VPZ208" s="506" t="s">
        <v>34</v>
      </c>
      <c r="VQA208" s="506" t="s">
        <v>34</v>
      </c>
      <c r="VQB208" s="506" t="s">
        <v>34</v>
      </c>
      <c r="VQC208" s="506" t="s">
        <v>34</v>
      </c>
      <c r="VQD208" s="506" t="s">
        <v>34</v>
      </c>
      <c r="VQE208" s="506" t="s">
        <v>34</v>
      </c>
      <c r="VQF208" s="506" t="s">
        <v>34</v>
      </c>
      <c r="VQG208" s="506" t="s">
        <v>34</v>
      </c>
      <c r="VQH208" s="506" t="s">
        <v>34</v>
      </c>
      <c r="VQI208" s="506" t="s">
        <v>34</v>
      </c>
      <c r="VQJ208" s="506" t="s">
        <v>34</v>
      </c>
      <c r="VQK208" s="506" t="s">
        <v>34</v>
      </c>
      <c r="VQL208" s="506" t="s">
        <v>34</v>
      </c>
      <c r="VQM208" s="506" t="s">
        <v>34</v>
      </c>
      <c r="VQN208" s="506" t="s">
        <v>34</v>
      </c>
      <c r="VQO208" s="506" t="s">
        <v>34</v>
      </c>
      <c r="VQP208" s="506" t="s">
        <v>34</v>
      </c>
      <c r="VQQ208" s="506" t="s">
        <v>34</v>
      </c>
      <c r="VQR208" s="506" t="s">
        <v>34</v>
      </c>
      <c r="VQS208" s="506" t="s">
        <v>34</v>
      </c>
      <c r="VQT208" s="506" t="s">
        <v>34</v>
      </c>
      <c r="VQU208" s="506" t="s">
        <v>34</v>
      </c>
      <c r="VQV208" s="506" t="s">
        <v>34</v>
      </c>
      <c r="VQW208" s="506" t="s">
        <v>34</v>
      </c>
      <c r="VQX208" s="506" t="s">
        <v>34</v>
      </c>
      <c r="VQY208" s="506" t="s">
        <v>34</v>
      </c>
      <c r="VQZ208" s="506" t="s">
        <v>34</v>
      </c>
      <c r="VRA208" s="506" t="s">
        <v>34</v>
      </c>
      <c r="VRB208" s="506" t="s">
        <v>34</v>
      </c>
      <c r="VRC208" s="506" t="s">
        <v>34</v>
      </c>
      <c r="VRD208" s="506" t="s">
        <v>34</v>
      </c>
      <c r="VRE208" s="506" t="s">
        <v>34</v>
      </c>
      <c r="VRF208" s="506" t="s">
        <v>34</v>
      </c>
      <c r="VRG208" s="506" t="s">
        <v>34</v>
      </c>
      <c r="VRH208" s="506" t="s">
        <v>34</v>
      </c>
      <c r="VRI208" s="506" t="s">
        <v>34</v>
      </c>
      <c r="VRJ208" s="506" t="s">
        <v>34</v>
      </c>
      <c r="VRK208" s="506" t="s">
        <v>34</v>
      </c>
      <c r="VRL208" s="506" t="s">
        <v>34</v>
      </c>
      <c r="VRM208" s="506" t="s">
        <v>34</v>
      </c>
      <c r="VRN208" s="506" t="s">
        <v>34</v>
      </c>
      <c r="VRO208" s="506" t="s">
        <v>34</v>
      </c>
      <c r="VRP208" s="506" t="s">
        <v>34</v>
      </c>
      <c r="VRQ208" s="506" t="s">
        <v>34</v>
      </c>
      <c r="VRR208" s="506" t="s">
        <v>34</v>
      </c>
      <c r="VRS208" s="506" t="s">
        <v>34</v>
      </c>
      <c r="VRT208" s="506" t="s">
        <v>34</v>
      </c>
      <c r="VRU208" s="506" t="s">
        <v>34</v>
      </c>
      <c r="VRV208" s="506" t="s">
        <v>34</v>
      </c>
      <c r="VRW208" s="506" t="s">
        <v>34</v>
      </c>
      <c r="VRX208" s="506" t="s">
        <v>34</v>
      </c>
      <c r="VRY208" s="506" t="s">
        <v>34</v>
      </c>
      <c r="VRZ208" s="506" t="s">
        <v>34</v>
      </c>
      <c r="VSA208" s="506" t="s">
        <v>34</v>
      </c>
      <c r="VSB208" s="506" t="s">
        <v>34</v>
      </c>
      <c r="VSC208" s="506" t="s">
        <v>34</v>
      </c>
      <c r="VSD208" s="506" t="s">
        <v>34</v>
      </c>
      <c r="VSE208" s="506" t="s">
        <v>34</v>
      </c>
      <c r="VSF208" s="506" t="s">
        <v>34</v>
      </c>
      <c r="VSG208" s="506" t="s">
        <v>34</v>
      </c>
      <c r="VSH208" s="506" t="s">
        <v>34</v>
      </c>
      <c r="VSI208" s="506" t="s">
        <v>34</v>
      </c>
      <c r="VSJ208" s="506" t="s">
        <v>34</v>
      </c>
      <c r="VSK208" s="506" t="s">
        <v>34</v>
      </c>
      <c r="VSL208" s="506" t="s">
        <v>34</v>
      </c>
      <c r="VSM208" s="506" t="s">
        <v>34</v>
      </c>
      <c r="VSN208" s="506" t="s">
        <v>34</v>
      </c>
      <c r="VSO208" s="506" t="s">
        <v>34</v>
      </c>
      <c r="VSP208" s="506" t="s">
        <v>34</v>
      </c>
      <c r="VSQ208" s="506" t="s">
        <v>34</v>
      </c>
      <c r="VSR208" s="506" t="s">
        <v>34</v>
      </c>
      <c r="VSS208" s="506" t="s">
        <v>34</v>
      </c>
      <c r="VST208" s="506" t="s">
        <v>34</v>
      </c>
      <c r="VSU208" s="506" t="s">
        <v>34</v>
      </c>
      <c r="VSV208" s="506" t="s">
        <v>34</v>
      </c>
      <c r="VSW208" s="506" t="s">
        <v>34</v>
      </c>
      <c r="VSX208" s="506" t="s">
        <v>34</v>
      </c>
      <c r="VSY208" s="506" t="s">
        <v>34</v>
      </c>
      <c r="VSZ208" s="506" t="s">
        <v>34</v>
      </c>
      <c r="VTA208" s="506" t="s">
        <v>34</v>
      </c>
      <c r="VTB208" s="506" t="s">
        <v>34</v>
      </c>
      <c r="VTC208" s="506" t="s">
        <v>34</v>
      </c>
      <c r="VTD208" s="506" t="s">
        <v>34</v>
      </c>
      <c r="VTE208" s="506" t="s">
        <v>34</v>
      </c>
      <c r="VTF208" s="506" t="s">
        <v>34</v>
      </c>
      <c r="VTG208" s="506" t="s">
        <v>34</v>
      </c>
      <c r="VTH208" s="506" t="s">
        <v>34</v>
      </c>
      <c r="VTI208" s="506" t="s">
        <v>34</v>
      </c>
      <c r="VTJ208" s="506" t="s">
        <v>34</v>
      </c>
      <c r="VTK208" s="506" t="s">
        <v>34</v>
      </c>
      <c r="VTL208" s="506" t="s">
        <v>34</v>
      </c>
      <c r="VTM208" s="506" t="s">
        <v>34</v>
      </c>
      <c r="VTN208" s="506" t="s">
        <v>34</v>
      </c>
      <c r="VTO208" s="506" t="s">
        <v>34</v>
      </c>
      <c r="VTP208" s="506" t="s">
        <v>34</v>
      </c>
      <c r="VTQ208" s="506" t="s">
        <v>34</v>
      </c>
      <c r="VTR208" s="506" t="s">
        <v>34</v>
      </c>
      <c r="VTS208" s="506" t="s">
        <v>34</v>
      </c>
      <c r="VTT208" s="506" t="s">
        <v>34</v>
      </c>
      <c r="VTU208" s="506" t="s">
        <v>34</v>
      </c>
      <c r="VTV208" s="506" t="s">
        <v>34</v>
      </c>
      <c r="VTW208" s="506" t="s">
        <v>34</v>
      </c>
      <c r="VTX208" s="506" t="s">
        <v>34</v>
      </c>
      <c r="VTY208" s="506" t="s">
        <v>34</v>
      </c>
      <c r="VTZ208" s="506" t="s">
        <v>34</v>
      </c>
      <c r="VUA208" s="506" t="s">
        <v>34</v>
      </c>
      <c r="VUB208" s="506" t="s">
        <v>34</v>
      </c>
      <c r="VUC208" s="506" t="s">
        <v>34</v>
      </c>
      <c r="VUD208" s="506" t="s">
        <v>34</v>
      </c>
      <c r="VUE208" s="506" t="s">
        <v>34</v>
      </c>
      <c r="VUF208" s="506" t="s">
        <v>34</v>
      </c>
      <c r="VUG208" s="506" t="s">
        <v>34</v>
      </c>
      <c r="VUH208" s="506" t="s">
        <v>34</v>
      </c>
      <c r="VUI208" s="506" t="s">
        <v>34</v>
      </c>
      <c r="VUJ208" s="506" t="s">
        <v>34</v>
      </c>
      <c r="VUK208" s="506" t="s">
        <v>34</v>
      </c>
      <c r="VUL208" s="506" t="s">
        <v>34</v>
      </c>
      <c r="VUM208" s="506" t="s">
        <v>34</v>
      </c>
      <c r="VUN208" s="506" t="s">
        <v>34</v>
      </c>
      <c r="VUO208" s="506" t="s">
        <v>34</v>
      </c>
      <c r="VUP208" s="506" t="s">
        <v>34</v>
      </c>
      <c r="VUQ208" s="506" t="s">
        <v>34</v>
      </c>
      <c r="VUR208" s="506" t="s">
        <v>34</v>
      </c>
      <c r="VUS208" s="506" t="s">
        <v>34</v>
      </c>
      <c r="VUT208" s="506" t="s">
        <v>34</v>
      </c>
      <c r="VUU208" s="506" t="s">
        <v>34</v>
      </c>
      <c r="VUV208" s="506" t="s">
        <v>34</v>
      </c>
      <c r="VUW208" s="506" t="s">
        <v>34</v>
      </c>
      <c r="VUX208" s="506" t="s">
        <v>34</v>
      </c>
      <c r="VUY208" s="506" t="s">
        <v>34</v>
      </c>
      <c r="VUZ208" s="506" t="s">
        <v>34</v>
      </c>
      <c r="VVA208" s="506" t="s">
        <v>34</v>
      </c>
      <c r="VVB208" s="506" t="s">
        <v>34</v>
      </c>
      <c r="VVC208" s="506" t="s">
        <v>34</v>
      </c>
      <c r="VVD208" s="506" t="s">
        <v>34</v>
      </c>
      <c r="VVE208" s="506" t="s">
        <v>34</v>
      </c>
      <c r="VVF208" s="506" t="s">
        <v>34</v>
      </c>
      <c r="VVG208" s="506" t="s">
        <v>34</v>
      </c>
      <c r="VVH208" s="506" t="s">
        <v>34</v>
      </c>
      <c r="VVI208" s="506" t="s">
        <v>34</v>
      </c>
      <c r="VVJ208" s="506" t="s">
        <v>34</v>
      </c>
      <c r="VVK208" s="506" t="s">
        <v>34</v>
      </c>
      <c r="VVL208" s="506" t="s">
        <v>34</v>
      </c>
      <c r="VVM208" s="506" t="s">
        <v>34</v>
      </c>
      <c r="VVN208" s="506" t="s">
        <v>34</v>
      </c>
      <c r="VVO208" s="506" t="s">
        <v>34</v>
      </c>
      <c r="VVP208" s="506" t="s">
        <v>34</v>
      </c>
      <c r="VVQ208" s="506" t="s">
        <v>34</v>
      </c>
      <c r="VVR208" s="506" t="s">
        <v>34</v>
      </c>
      <c r="VVS208" s="506" t="s">
        <v>34</v>
      </c>
      <c r="VVT208" s="506" t="s">
        <v>34</v>
      </c>
      <c r="VVU208" s="506" t="s">
        <v>34</v>
      </c>
      <c r="VVV208" s="506" t="s">
        <v>34</v>
      </c>
      <c r="VVW208" s="506" t="s">
        <v>34</v>
      </c>
      <c r="VVX208" s="506" t="s">
        <v>34</v>
      </c>
      <c r="VVY208" s="506" t="s">
        <v>34</v>
      </c>
      <c r="VVZ208" s="506" t="s">
        <v>34</v>
      </c>
      <c r="VWA208" s="506" t="s">
        <v>34</v>
      </c>
      <c r="VWB208" s="506" t="s">
        <v>34</v>
      </c>
      <c r="VWC208" s="506" t="s">
        <v>34</v>
      </c>
      <c r="VWD208" s="506" t="s">
        <v>34</v>
      </c>
      <c r="VWE208" s="506" t="s">
        <v>34</v>
      </c>
      <c r="VWF208" s="506" t="s">
        <v>34</v>
      </c>
      <c r="VWG208" s="506" t="s">
        <v>34</v>
      </c>
      <c r="VWH208" s="506" t="s">
        <v>34</v>
      </c>
      <c r="VWI208" s="506" t="s">
        <v>34</v>
      </c>
      <c r="VWJ208" s="506" t="s">
        <v>34</v>
      </c>
      <c r="VWK208" s="506" t="s">
        <v>34</v>
      </c>
      <c r="VWL208" s="506" t="s">
        <v>34</v>
      </c>
      <c r="VWM208" s="506" t="s">
        <v>34</v>
      </c>
      <c r="VWN208" s="506" t="s">
        <v>34</v>
      </c>
      <c r="VWO208" s="506" t="s">
        <v>34</v>
      </c>
      <c r="VWP208" s="506" t="s">
        <v>34</v>
      </c>
      <c r="VWQ208" s="506" t="s">
        <v>34</v>
      </c>
      <c r="VWR208" s="506" t="s">
        <v>34</v>
      </c>
      <c r="VWS208" s="506" t="s">
        <v>34</v>
      </c>
      <c r="VWT208" s="506" t="s">
        <v>34</v>
      </c>
      <c r="VWU208" s="506" t="s">
        <v>34</v>
      </c>
      <c r="VWV208" s="506" t="s">
        <v>34</v>
      </c>
      <c r="VWW208" s="506" t="s">
        <v>34</v>
      </c>
      <c r="VWX208" s="506" t="s">
        <v>34</v>
      </c>
      <c r="VWY208" s="506" t="s">
        <v>34</v>
      </c>
      <c r="VWZ208" s="506" t="s">
        <v>34</v>
      </c>
      <c r="VXA208" s="506" t="s">
        <v>34</v>
      </c>
      <c r="VXB208" s="506" t="s">
        <v>34</v>
      </c>
      <c r="VXC208" s="506" t="s">
        <v>34</v>
      </c>
      <c r="VXD208" s="506" t="s">
        <v>34</v>
      </c>
      <c r="VXE208" s="506" t="s">
        <v>34</v>
      </c>
      <c r="VXF208" s="506" t="s">
        <v>34</v>
      </c>
      <c r="VXG208" s="506" t="s">
        <v>34</v>
      </c>
      <c r="VXH208" s="506" t="s">
        <v>34</v>
      </c>
      <c r="VXI208" s="506" t="s">
        <v>34</v>
      </c>
      <c r="VXJ208" s="506" t="s">
        <v>34</v>
      </c>
      <c r="VXK208" s="506" t="s">
        <v>34</v>
      </c>
      <c r="VXL208" s="506" t="s">
        <v>34</v>
      </c>
      <c r="VXM208" s="506" t="s">
        <v>34</v>
      </c>
      <c r="VXN208" s="506" t="s">
        <v>34</v>
      </c>
      <c r="VXO208" s="506" t="s">
        <v>34</v>
      </c>
      <c r="VXP208" s="506" t="s">
        <v>34</v>
      </c>
      <c r="VXQ208" s="506" t="s">
        <v>34</v>
      </c>
      <c r="VXR208" s="506" t="s">
        <v>34</v>
      </c>
      <c r="VXS208" s="506" t="s">
        <v>34</v>
      </c>
      <c r="VXT208" s="506" t="s">
        <v>34</v>
      </c>
      <c r="VXU208" s="506" t="s">
        <v>34</v>
      </c>
      <c r="VXV208" s="506" t="s">
        <v>34</v>
      </c>
      <c r="VXW208" s="506" t="s">
        <v>34</v>
      </c>
      <c r="VXX208" s="506" t="s">
        <v>34</v>
      </c>
      <c r="VXY208" s="506" t="s">
        <v>34</v>
      </c>
      <c r="VXZ208" s="506" t="s">
        <v>34</v>
      </c>
      <c r="VYA208" s="506" t="s">
        <v>34</v>
      </c>
      <c r="VYB208" s="506" t="s">
        <v>34</v>
      </c>
      <c r="VYC208" s="506" t="s">
        <v>34</v>
      </c>
      <c r="VYD208" s="506" t="s">
        <v>34</v>
      </c>
      <c r="VYE208" s="506" t="s">
        <v>34</v>
      </c>
      <c r="VYF208" s="506" t="s">
        <v>34</v>
      </c>
      <c r="VYG208" s="506" t="s">
        <v>34</v>
      </c>
      <c r="VYH208" s="506" t="s">
        <v>34</v>
      </c>
      <c r="VYI208" s="506" t="s">
        <v>34</v>
      </c>
      <c r="VYJ208" s="506" t="s">
        <v>34</v>
      </c>
      <c r="VYK208" s="506" t="s">
        <v>34</v>
      </c>
      <c r="VYL208" s="506" t="s">
        <v>34</v>
      </c>
      <c r="VYM208" s="506" t="s">
        <v>34</v>
      </c>
      <c r="VYN208" s="506" t="s">
        <v>34</v>
      </c>
      <c r="VYO208" s="506" t="s">
        <v>34</v>
      </c>
      <c r="VYP208" s="506" t="s">
        <v>34</v>
      </c>
      <c r="VYQ208" s="506" t="s">
        <v>34</v>
      </c>
      <c r="VYR208" s="506" t="s">
        <v>34</v>
      </c>
      <c r="VYS208" s="506" t="s">
        <v>34</v>
      </c>
      <c r="VYT208" s="506" t="s">
        <v>34</v>
      </c>
      <c r="VYU208" s="506" t="s">
        <v>34</v>
      </c>
      <c r="VYV208" s="506" t="s">
        <v>34</v>
      </c>
      <c r="VYW208" s="506" t="s">
        <v>34</v>
      </c>
      <c r="VYX208" s="506" t="s">
        <v>34</v>
      </c>
      <c r="VYY208" s="506" t="s">
        <v>34</v>
      </c>
      <c r="VYZ208" s="506" t="s">
        <v>34</v>
      </c>
      <c r="VZA208" s="506" t="s">
        <v>34</v>
      </c>
      <c r="VZB208" s="506" t="s">
        <v>34</v>
      </c>
      <c r="VZC208" s="506" t="s">
        <v>34</v>
      </c>
      <c r="VZD208" s="506" t="s">
        <v>34</v>
      </c>
      <c r="VZE208" s="506" t="s">
        <v>34</v>
      </c>
      <c r="VZF208" s="506" t="s">
        <v>34</v>
      </c>
      <c r="VZG208" s="506" t="s">
        <v>34</v>
      </c>
      <c r="VZH208" s="506" t="s">
        <v>34</v>
      </c>
      <c r="VZI208" s="506" t="s">
        <v>34</v>
      </c>
      <c r="VZJ208" s="506" t="s">
        <v>34</v>
      </c>
      <c r="VZK208" s="506" t="s">
        <v>34</v>
      </c>
      <c r="VZL208" s="506" t="s">
        <v>34</v>
      </c>
      <c r="VZM208" s="506" t="s">
        <v>34</v>
      </c>
      <c r="VZN208" s="506" t="s">
        <v>34</v>
      </c>
      <c r="VZO208" s="506" t="s">
        <v>34</v>
      </c>
      <c r="VZP208" s="506" t="s">
        <v>34</v>
      </c>
      <c r="VZQ208" s="506" t="s">
        <v>34</v>
      </c>
      <c r="VZR208" s="506" t="s">
        <v>34</v>
      </c>
      <c r="VZS208" s="506" t="s">
        <v>34</v>
      </c>
      <c r="VZT208" s="506" t="s">
        <v>34</v>
      </c>
      <c r="VZU208" s="506" t="s">
        <v>34</v>
      </c>
      <c r="VZV208" s="506" t="s">
        <v>34</v>
      </c>
      <c r="VZW208" s="506" t="s">
        <v>34</v>
      </c>
      <c r="VZX208" s="506" t="s">
        <v>34</v>
      </c>
      <c r="VZY208" s="506" t="s">
        <v>34</v>
      </c>
      <c r="VZZ208" s="506" t="s">
        <v>34</v>
      </c>
      <c r="WAA208" s="506" t="s">
        <v>34</v>
      </c>
      <c r="WAB208" s="506" t="s">
        <v>34</v>
      </c>
      <c r="WAC208" s="506" t="s">
        <v>34</v>
      </c>
      <c r="WAD208" s="506" t="s">
        <v>34</v>
      </c>
      <c r="WAE208" s="506" t="s">
        <v>34</v>
      </c>
      <c r="WAF208" s="506" t="s">
        <v>34</v>
      </c>
      <c r="WAG208" s="506" t="s">
        <v>34</v>
      </c>
      <c r="WAH208" s="506" t="s">
        <v>34</v>
      </c>
      <c r="WAI208" s="506" t="s">
        <v>34</v>
      </c>
      <c r="WAJ208" s="506" t="s">
        <v>34</v>
      </c>
      <c r="WAK208" s="506" t="s">
        <v>34</v>
      </c>
      <c r="WAL208" s="506" t="s">
        <v>34</v>
      </c>
      <c r="WAM208" s="506" t="s">
        <v>34</v>
      </c>
      <c r="WAN208" s="506" t="s">
        <v>34</v>
      </c>
      <c r="WAO208" s="506" t="s">
        <v>34</v>
      </c>
      <c r="WAP208" s="506" t="s">
        <v>34</v>
      </c>
      <c r="WAQ208" s="506" t="s">
        <v>34</v>
      </c>
      <c r="WAR208" s="506" t="s">
        <v>34</v>
      </c>
      <c r="WAS208" s="506" t="s">
        <v>34</v>
      </c>
      <c r="WAT208" s="506" t="s">
        <v>34</v>
      </c>
      <c r="WAU208" s="506" t="s">
        <v>34</v>
      </c>
      <c r="WAV208" s="506" t="s">
        <v>34</v>
      </c>
      <c r="WAW208" s="506" t="s">
        <v>34</v>
      </c>
      <c r="WAX208" s="506" t="s">
        <v>34</v>
      </c>
      <c r="WAY208" s="506" t="s">
        <v>34</v>
      </c>
      <c r="WAZ208" s="506" t="s">
        <v>34</v>
      </c>
      <c r="WBA208" s="506" t="s">
        <v>34</v>
      </c>
      <c r="WBB208" s="506" t="s">
        <v>34</v>
      </c>
      <c r="WBC208" s="506" t="s">
        <v>34</v>
      </c>
      <c r="WBD208" s="506" t="s">
        <v>34</v>
      </c>
      <c r="WBE208" s="506" t="s">
        <v>34</v>
      </c>
      <c r="WBF208" s="506" t="s">
        <v>34</v>
      </c>
      <c r="WBG208" s="506" t="s">
        <v>34</v>
      </c>
      <c r="WBH208" s="506" t="s">
        <v>34</v>
      </c>
      <c r="WBI208" s="506" t="s">
        <v>34</v>
      </c>
      <c r="WBJ208" s="506" t="s">
        <v>34</v>
      </c>
      <c r="WBK208" s="506" t="s">
        <v>34</v>
      </c>
      <c r="WBL208" s="506" t="s">
        <v>34</v>
      </c>
      <c r="WBM208" s="506" t="s">
        <v>34</v>
      </c>
      <c r="WBN208" s="506" t="s">
        <v>34</v>
      </c>
      <c r="WBO208" s="506" t="s">
        <v>34</v>
      </c>
      <c r="WBP208" s="506" t="s">
        <v>34</v>
      </c>
      <c r="WBQ208" s="506" t="s">
        <v>34</v>
      </c>
      <c r="WBR208" s="506" t="s">
        <v>34</v>
      </c>
      <c r="WBS208" s="506" t="s">
        <v>34</v>
      </c>
      <c r="WBT208" s="506" t="s">
        <v>34</v>
      </c>
      <c r="WBU208" s="506" t="s">
        <v>34</v>
      </c>
      <c r="WBV208" s="506" t="s">
        <v>34</v>
      </c>
      <c r="WBW208" s="506" t="s">
        <v>34</v>
      </c>
      <c r="WBX208" s="506" t="s">
        <v>34</v>
      </c>
      <c r="WBY208" s="506" t="s">
        <v>34</v>
      </c>
      <c r="WBZ208" s="506" t="s">
        <v>34</v>
      </c>
      <c r="WCA208" s="506" t="s">
        <v>34</v>
      </c>
      <c r="WCB208" s="506" t="s">
        <v>34</v>
      </c>
      <c r="WCC208" s="506" t="s">
        <v>34</v>
      </c>
      <c r="WCD208" s="506" t="s">
        <v>34</v>
      </c>
      <c r="WCE208" s="506" t="s">
        <v>34</v>
      </c>
      <c r="WCF208" s="506" t="s">
        <v>34</v>
      </c>
      <c r="WCG208" s="506" t="s">
        <v>34</v>
      </c>
      <c r="WCH208" s="506" t="s">
        <v>34</v>
      </c>
      <c r="WCI208" s="506" t="s">
        <v>34</v>
      </c>
      <c r="WCJ208" s="506" t="s">
        <v>34</v>
      </c>
      <c r="WCK208" s="506" t="s">
        <v>34</v>
      </c>
      <c r="WCL208" s="506" t="s">
        <v>34</v>
      </c>
      <c r="WCM208" s="506" t="s">
        <v>34</v>
      </c>
      <c r="WCN208" s="506" t="s">
        <v>34</v>
      </c>
      <c r="WCO208" s="506" t="s">
        <v>34</v>
      </c>
      <c r="WCP208" s="506" t="s">
        <v>34</v>
      </c>
      <c r="WCQ208" s="506" t="s">
        <v>34</v>
      </c>
      <c r="WCR208" s="506" t="s">
        <v>34</v>
      </c>
      <c r="WCS208" s="506" t="s">
        <v>34</v>
      </c>
      <c r="WCT208" s="506" t="s">
        <v>34</v>
      </c>
      <c r="WCU208" s="506" t="s">
        <v>34</v>
      </c>
      <c r="WCV208" s="506" t="s">
        <v>34</v>
      </c>
      <c r="WCW208" s="506" t="s">
        <v>34</v>
      </c>
      <c r="WCX208" s="506" t="s">
        <v>34</v>
      </c>
      <c r="WCY208" s="506" t="s">
        <v>34</v>
      </c>
      <c r="WCZ208" s="506" t="s">
        <v>34</v>
      </c>
      <c r="WDA208" s="506" t="s">
        <v>34</v>
      </c>
      <c r="WDB208" s="506" t="s">
        <v>34</v>
      </c>
      <c r="WDC208" s="506" t="s">
        <v>34</v>
      </c>
      <c r="WDD208" s="506" t="s">
        <v>34</v>
      </c>
      <c r="WDE208" s="506" t="s">
        <v>34</v>
      </c>
      <c r="WDF208" s="506" t="s">
        <v>34</v>
      </c>
      <c r="WDG208" s="506" t="s">
        <v>34</v>
      </c>
      <c r="WDH208" s="506" t="s">
        <v>34</v>
      </c>
      <c r="WDI208" s="506" t="s">
        <v>34</v>
      </c>
      <c r="WDJ208" s="506" t="s">
        <v>34</v>
      </c>
      <c r="WDK208" s="506" t="s">
        <v>34</v>
      </c>
      <c r="WDL208" s="506" t="s">
        <v>34</v>
      </c>
      <c r="WDM208" s="506" t="s">
        <v>34</v>
      </c>
      <c r="WDN208" s="506" t="s">
        <v>34</v>
      </c>
      <c r="WDO208" s="506" t="s">
        <v>34</v>
      </c>
      <c r="WDP208" s="506" t="s">
        <v>34</v>
      </c>
      <c r="WDQ208" s="506" t="s">
        <v>34</v>
      </c>
      <c r="WDR208" s="506" t="s">
        <v>34</v>
      </c>
      <c r="WDS208" s="506" t="s">
        <v>34</v>
      </c>
      <c r="WDT208" s="506" t="s">
        <v>34</v>
      </c>
      <c r="WDU208" s="506" t="s">
        <v>34</v>
      </c>
      <c r="WDV208" s="506" t="s">
        <v>34</v>
      </c>
      <c r="WDW208" s="506" t="s">
        <v>34</v>
      </c>
      <c r="WDX208" s="506" t="s">
        <v>34</v>
      </c>
      <c r="WDY208" s="506" t="s">
        <v>34</v>
      </c>
      <c r="WDZ208" s="506" t="s">
        <v>34</v>
      </c>
      <c r="WEA208" s="506" t="s">
        <v>34</v>
      </c>
      <c r="WEB208" s="506" t="s">
        <v>34</v>
      </c>
      <c r="WEC208" s="506" t="s">
        <v>34</v>
      </c>
      <c r="WED208" s="506" t="s">
        <v>34</v>
      </c>
      <c r="WEE208" s="506" t="s">
        <v>34</v>
      </c>
      <c r="WEF208" s="506" t="s">
        <v>34</v>
      </c>
      <c r="WEG208" s="506" t="s">
        <v>34</v>
      </c>
      <c r="WEH208" s="506" t="s">
        <v>34</v>
      </c>
      <c r="WEI208" s="506" t="s">
        <v>34</v>
      </c>
      <c r="WEJ208" s="506" t="s">
        <v>34</v>
      </c>
      <c r="WEK208" s="506" t="s">
        <v>34</v>
      </c>
      <c r="WEL208" s="506" t="s">
        <v>34</v>
      </c>
      <c r="WEM208" s="506" t="s">
        <v>34</v>
      </c>
      <c r="WEN208" s="506" t="s">
        <v>34</v>
      </c>
      <c r="WEO208" s="506" t="s">
        <v>34</v>
      </c>
      <c r="WEP208" s="506" t="s">
        <v>34</v>
      </c>
      <c r="WEQ208" s="506" t="s">
        <v>34</v>
      </c>
      <c r="WER208" s="506" t="s">
        <v>34</v>
      </c>
      <c r="WES208" s="506" t="s">
        <v>34</v>
      </c>
      <c r="WET208" s="506" t="s">
        <v>34</v>
      </c>
      <c r="WEU208" s="506" t="s">
        <v>34</v>
      </c>
      <c r="WEV208" s="506" t="s">
        <v>34</v>
      </c>
      <c r="WEW208" s="506" t="s">
        <v>34</v>
      </c>
      <c r="WEX208" s="506" t="s">
        <v>34</v>
      </c>
      <c r="WEY208" s="506" t="s">
        <v>34</v>
      </c>
      <c r="WEZ208" s="506" t="s">
        <v>34</v>
      </c>
      <c r="WFA208" s="506" t="s">
        <v>34</v>
      </c>
      <c r="WFB208" s="506" t="s">
        <v>34</v>
      </c>
      <c r="WFC208" s="506" t="s">
        <v>34</v>
      </c>
      <c r="WFD208" s="506" t="s">
        <v>34</v>
      </c>
      <c r="WFE208" s="506" t="s">
        <v>34</v>
      </c>
      <c r="WFF208" s="506" t="s">
        <v>34</v>
      </c>
      <c r="WFG208" s="506" t="s">
        <v>34</v>
      </c>
      <c r="WFH208" s="506" t="s">
        <v>34</v>
      </c>
      <c r="WFI208" s="506" t="s">
        <v>34</v>
      </c>
      <c r="WFJ208" s="506" t="s">
        <v>34</v>
      </c>
      <c r="WFK208" s="506" t="s">
        <v>34</v>
      </c>
      <c r="WFL208" s="506" t="s">
        <v>34</v>
      </c>
      <c r="WFM208" s="506" t="s">
        <v>34</v>
      </c>
      <c r="WFN208" s="506" t="s">
        <v>34</v>
      </c>
      <c r="WFO208" s="506" t="s">
        <v>34</v>
      </c>
      <c r="WFP208" s="506" t="s">
        <v>34</v>
      </c>
      <c r="WFQ208" s="506" t="s">
        <v>34</v>
      </c>
      <c r="WFR208" s="506" t="s">
        <v>34</v>
      </c>
      <c r="WFS208" s="506" t="s">
        <v>34</v>
      </c>
      <c r="WFT208" s="506" t="s">
        <v>34</v>
      </c>
      <c r="WFU208" s="506" t="s">
        <v>34</v>
      </c>
      <c r="WFV208" s="506" t="s">
        <v>34</v>
      </c>
      <c r="WFW208" s="506" t="s">
        <v>34</v>
      </c>
      <c r="WFX208" s="506" t="s">
        <v>34</v>
      </c>
      <c r="WFY208" s="506" t="s">
        <v>34</v>
      </c>
      <c r="WFZ208" s="506" t="s">
        <v>34</v>
      </c>
      <c r="WGA208" s="506" t="s">
        <v>34</v>
      </c>
      <c r="WGB208" s="506" t="s">
        <v>34</v>
      </c>
      <c r="WGC208" s="506" t="s">
        <v>34</v>
      </c>
      <c r="WGD208" s="506" t="s">
        <v>34</v>
      </c>
      <c r="WGE208" s="506" t="s">
        <v>34</v>
      </c>
      <c r="WGF208" s="506" t="s">
        <v>34</v>
      </c>
      <c r="WGG208" s="506" t="s">
        <v>34</v>
      </c>
      <c r="WGH208" s="506" t="s">
        <v>34</v>
      </c>
      <c r="WGI208" s="506" t="s">
        <v>34</v>
      </c>
      <c r="WGJ208" s="506" t="s">
        <v>34</v>
      </c>
      <c r="WGK208" s="506" t="s">
        <v>34</v>
      </c>
      <c r="WGL208" s="506" t="s">
        <v>34</v>
      </c>
      <c r="WGM208" s="506" t="s">
        <v>34</v>
      </c>
      <c r="WGN208" s="506" t="s">
        <v>34</v>
      </c>
      <c r="WGO208" s="506" t="s">
        <v>34</v>
      </c>
      <c r="WGP208" s="506" t="s">
        <v>34</v>
      </c>
      <c r="WGQ208" s="506" t="s">
        <v>34</v>
      </c>
      <c r="WGR208" s="506" t="s">
        <v>34</v>
      </c>
      <c r="WGS208" s="506" t="s">
        <v>34</v>
      </c>
      <c r="WGT208" s="506" t="s">
        <v>34</v>
      </c>
      <c r="WGU208" s="506" t="s">
        <v>34</v>
      </c>
      <c r="WGV208" s="506" t="s">
        <v>34</v>
      </c>
      <c r="WGW208" s="506" t="s">
        <v>34</v>
      </c>
      <c r="WGX208" s="506" t="s">
        <v>34</v>
      </c>
      <c r="WGY208" s="506" t="s">
        <v>34</v>
      </c>
      <c r="WGZ208" s="506" t="s">
        <v>34</v>
      </c>
      <c r="WHA208" s="506" t="s">
        <v>34</v>
      </c>
      <c r="WHB208" s="506" t="s">
        <v>34</v>
      </c>
      <c r="WHC208" s="506" t="s">
        <v>34</v>
      </c>
      <c r="WHD208" s="506" t="s">
        <v>34</v>
      </c>
      <c r="WHE208" s="506" t="s">
        <v>34</v>
      </c>
      <c r="WHF208" s="506" t="s">
        <v>34</v>
      </c>
      <c r="WHG208" s="506" t="s">
        <v>34</v>
      </c>
      <c r="WHH208" s="506" t="s">
        <v>34</v>
      </c>
      <c r="WHI208" s="506" t="s">
        <v>34</v>
      </c>
      <c r="WHJ208" s="506" t="s">
        <v>34</v>
      </c>
      <c r="WHK208" s="506" t="s">
        <v>34</v>
      </c>
      <c r="WHL208" s="506" t="s">
        <v>34</v>
      </c>
      <c r="WHM208" s="506" t="s">
        <v>34</v>
      </c>
      <c r="WHN208" s="506" t="s">
        <v>34</v>
      </c>
      <c r="WHO208" s="506" t="s">
        <v>34</v>
      </c>
      <c r="WHP208" s="506" t="s">
        <v>34</v>
      </c>
      <c r="WHQ208" s="506" t="s">
        <v>34</v>
      </c>
      <c r="WHR208" s="506" t="s">
        <v>34</v>
      </c>
      <c r="WHS208" s="506" t="s">
        <v>34</v>
      </c>
      <c r="WHT208" s="506" t="s">
        <v>34</v>
      </c>
      <c r="WHU208" s="506" t="s">
        <v>34</v>
      </c>
      <c r="WHV208" s="506" t="s">
        <v>34</v>
      </c>
      <c r="WHW208" s="506" t="s">
        <v>34</v>
      </c>
      <c r="WHX208" s="506" t="s">
        <v>34</v>
      </c>
      <c r="WHY208" s="506" t="s">
        <v>34</v>
      </c>
      <c r="WHZ208" s="506" t="s">
        <v>34</v>
      </c>
      <c r="WIA208" s="506" t="s">
        <v>34</v>
      </c>
      <c r="WIB208" s="506" t="s">
        <v>34</v>
      </c>
      <c r="WIC208" s="506" t="s">
        <v>34</v>
      </c>
      <c r="WID208" s="506" t="s">
        <v>34</v>
      </c>
      <c r="WIE208" s="506" t="s">
        <v>34</v>
      </c>
      <c r="WIF208" s="506" t="s">
        <v>34</v>
      </c>
      <c r="WIG208" s="506" t="s">
        <v>34</v>
      </c>
      <c r="WIH208" s="506" t="s">
        <v>34</v>
      </c>
      <c r="WII208" s="506" t="s">
        <v>34</v>
      </c>
      <c r="WIJ208" s="506" t="s">
        <v>34</v>
      </c>
      <c r="WIK208" s="506" t="s">
        <v>34</v>
      </c>
      <c r="WIL208" s="506" t="s">
        <v>34</v>
      </c>
      <c r="WIM208" s="506" t="s">
        <v>34</v>
      </c>
      <c r="WIN208" s="506" t="s">
        <v>34</v>
      </c>
      <c r="WIO208" s="506" t="s">
        <v>34</v>
      </c>
      <c r="WIP208" s="506" t="s">
        <v>34</v>
      </c>
      <c r="WIQ208" s="506" t="s">
        <v>34</v>
      </c>
      <c r="WIR208" s="506" t="s">
        <v>34</v>
      </c>
      <c r="WIS208" s="506" t="s">
        <v>34</v>
      </c>
      <c r="WIT208" s="506" t="s">
        <v>34</v>
      </c>
      <c r="WIU208" s="506" t="s">
        <v>34</v>
      </c>
      <c r="WIV208" s="506" t="s">
        <v>34</v>
      </c>
      <c r="WIW208" s="506" t="s">
        <v>34</v>
      </c>
      <c r="WIX208" s="506" t="s">
        <v>34</v>
      </c>
      <c r="WIY208" s="506" t="s">
        <v>34</v>
      </c>
      <c r="WIZ208" s="506" t="s">
        <v>34</v>
      </c>
      <c r="WJA208" s="506" t="s">
        <v>34</v>
      </c>
      <c r="WJB208" s="506" t="s">
        <v>34</v>
      </c>
      <c r="WJC208" s="506" t="s">
        <v>34</v>
      </c>
      <c r="WJD208" s="506" t="s">
        <v>34</v>
      </c>
      <c r="WJE208" s="506" t="s">
        <v>34</v>
      </c>
      <c r="WJF208" s="506" t="s">
        <v>34</v>
      </c>
      <c r="WJG208" s="506" t="s">
        <v>34</v>
      </c>
      <c r="WJH208" s="506" t="s">
        <v>34</v>
      </c>
      <c r="WJI208" s="506" t="s">
        <v>34</v>
      </c>
      <c r="WJJ208" s="506" t="s">
        <v>34</v>
      </c>
      <c r="WJK208" s="506" t="s">
        <v>34</v>
      </c>
      <c r="WJL208" s="506" t="s">
        <v>34</v>
      </c>
      <c r="WJM208" s="506" t="s">
        <v>34</v>
      </c>
      <c r="WJN208" s="506" t="s">
        <v>34</v>
      </c>
      <c r="WJO208" s="506" t="s">
        <v>34</v>
      </c>
      <c r="WJP208" s="506" t="s">
        <v>34</v>
      </c>
      <c r="WJQ208" s="506" t="s">
        <v>34</v>
      </c>
      <c r="WJR208" s="506" t="s">
        <v>34</v>
      </c>
      <c r="WJS208" s="506" t="s">
        <v>34</v>
      </c>
      <c r="WJT208" s="506" t="s">
        <v>34</v>
      </c>
      <c r="WJU208" s="506" t="s">
        <v>34</v>
      </c>
      <c r="WJV208" s="506" t="s">
        <v>34</v>
      </c>
      <c r="WJW208" s="506" t="s">
        <v>34</v>
      </c>
      <c r="WJX208" s="506" t="s">
        <v>34</v>
      </c>
      <c r="WJY208" s="506" t="s">
        <v>34</v>
      </c>
      <c r="WJZ208" s="506" t="s">
        <v>34</v>
      </c>
      <c r="WKA208" s="506" t="s">
        <v>34</v>
      </c>
      <c r="WKB208" s="506" t="s">
        <v>34</v>
      </c>
      <c r="WKC208" s="506" t="s">
        <v>34</v>
      </c>
      <c r="WKD208" s="506" t="s">
        <v>34</v>
      </c>
      <c r="WKE208" s="506" t="s">
        <v>34</v>
      </c>
      <c r="WKF208" s="506" t="s">
        <v>34</v>
      </c>
      <c r="WKG208" s="506" t="s">
        <v>34</v>
      </c>
      <c r="WKH208" s="506" t="s">
        <v>34</v>
      </c>
      <c r="WKI208" s="506" t="s">
        <v>34</v>
      </c>
      <c r="WKJ208" s="506" t="s">
        <v>34</v>
      </c>
      <c r="WKK208" s="506" t="s">
        <v>34</v>
      </c>
      <c r="WKL208" s="506" t="s">
        <v>34</v>
      </c>
      <c r="WKM208" s="506" t="s">
        <v>34</v>
      </c>
      <c r="WKN208" s="506" t="s">
        <v>34</v>
      </c>
      <c r="WKO208" s="506" t="s">
        <v>34</v>
      </c>
      <c r="WKP208" s="506" t="s">
        <v>34</v>
      </c>
      <c r="WKQ208" s="506" t="s">
        <v>34</v>
      </c>
      <c r="WKR208" s="506" t="s">
        <v>34</v>
      </c>
      <c r="WKS208" s="506" t="s">
        <v>34</v>
      </c>
      <c r="WKT208" s="506" t="s">
        <v>34</v>
      </c>
      <c r="WKU208" s="506" t="s">
        <v>34</v>
      </c>
      <c r="WKV208" s="506" t="s">
        <v>34</v>
      </c>
      <c r="WKW208" s="506" t="s">
        <v>34</v>
      </c>
      <c r="WKX208" s="506" t="s">
        <v>34</v>
      </c>
      <c r="WKY208" s="506" t="s">
        <v>34</v>
      </c>
      <c r="WKZ208" s="506" t="s">
        <v>34</v>
      </c>
      <c r="WLA208" s="506" t="s">
        <v>34</v>
      </c>
      <c r="WLB208" s="506" t="s">
        <v>34</v>
      </c>
      <c r="WLC208" s="506" t="s">
        <v>34</v>
      </c>
      <c r="WLD208" s="506" t="s">
        <v>34</v>
      </c>
      <c r="WLE208" s="506" t="s">
        <v>34</v>
      </c>
      <c r="WLF208" s="506" t="s">
        <v>34</v>
      </c>
      <c r="WLG208" s="506" t="s">
        <v>34</v>
      </c>
      <c r="WLH208" s="506" t="s">
        <v>34</v>
      </c>
      <c r="WLI208" s="506" t="s">
        <v>34</v>
      </c>
      <c r="WLJ208" s="506" t="s">
        <v>34</v>
      </c>
      <c r="WLK208" s="506" t="s">
        <v>34</v>
      </c>
      <c r="WLL208" s="506" t="s">
        <v>34</v>
      </c>
      <c r="WLM208" s="506" t="s">
        <v>34</v>
      </c>
      <c r="WLN208" s="506" t="s">
        <v>34</v>
      </c>
      <c r="WLO208" s="506" t="s">
        <v>34</v>
      </c>
      <c r="WLP208" s="506" t="s">
        <v>34</v>
      </c>
      <c r="WLQ208" s="506" t="s">
        <v>34</v>
      </c>
      <c r="WLR208" s="506" t="s">
        <v>34</v>
      </c>
      <c r="WLS208" s="506" t="s">
        <v>34</v>
      </c>
      <c r="WLT208" s="506" t="s">
        <v>34</v>
      </c>
      <c r="WLU208" s="506" t="s">
        <v>34</v>
      </c>
      <c r="WLV208" s="506" t="s">
        <v>34</v>
      </c>
      <c r="WLW208" s="506" t="s">
        <v>34</v>
      </c>
      <c r="WLX208" s="506" t="s">
        <v>34</v>
      </c>
      <c r="WLY208" s="506" t="s">
        <v>34</v>
      </c>
      <c r="WLZ208" s="506" t="s">
        <v>34</v>
      </c>
      <c r="WMA208" s="506" t="s">
        <v>34</v>
      </c>
      <c r="WMB208" s="506" t="s">
        <v>34</v>
      </c>
      <c r="WMC208" s="506" t="s">
        <v>34</v>
      </c>
      <c r="WMD208" s="506" t="s">
        <v>34</v>
      </c>
      <c r="WME208" s="506" t="s">
        <v>34</v>
      </c>
      <c r="WMF208" s="506" t="s">
        <v>34</v>
      </c>
      <c r="WMG208" s="506" t="s">
        <v>34</v>
      </c>
      <c r="WMH208" s="506" t="s">
        <v>34</v>
      </c>
      <c r="WMI208" s="506" t="s">
        <v>34</v>
      </c>
      <c r="WMJ208" s="506" t="s">
        <v>34</v>
      </c>
      <c r="WMK208" s="506" t="s">
        <v>34</v>
      </c>
      <c r="WML208" s="506" t="s">
        <v>34</v>
      </c>
      <c r="WMM208" s="506" t="s">
        <v>34</v>
      </c>
      <c r="WMN208" s="506" t="s">
        <v>34</v>
      </c>
      <c r="WMO208" s="506" t="s">
        <v>34</v>
      </c>
      <c r="WMP208" s="506" t="s">
        <v>34</v>
      </c>
      <c r="WMQ208" s="506" t="s">
        <v>34</v>
      </c>
      <c r="WMR208" s="506" t="s">
        <v>34</v>
      </c>
      <c r="WMS208" s="506" t="s">
        <v>34</v>
      </c>
      <c r="WMT208" s="506" t="s">
        <v>34</v>
      </c>
      <c r="WMU208" s="506" t="s">
        <v>34</v>
      </c>
      <c r="WMV208" s="506" t="s">
        <v>34</v>
      </c>
      <c r="WMW208" s="506" t="s">
        <v>34</v>
      </c>
      <c r="WMX208" s="506" t="s">
        <v>34</v>
      </c>
      <c r="WMY208" s="506" t="s">
        <v>34</v>
      </c>
      <c r="WMZ208" s="506" t="s">
        <v>34</v>
      </c>
      <c r="WNA208" s="506" t="s">
        <v>34</v>
      </c>
      <c r="WNB208" s="506" t="s">
        <v>34</v>
      </c>
      <c r="WNC208" s="506" t="s">
        <v>34</v>
      </c>
      <c r="WND208" s="506" t="s">
        <v>34</v>
      </c>
      <c r="WNE208" s="506" t="s">
        <v>34</v>
      </c>
      <c r="WNF208" s="506" t="s">
        <v>34</v>
      </c>
      <c r="WNG208" s="506" t="s">
        <v>34</v>
      </c>
      <c r="WNH208" s="506" t="s">
        <v>34</v>
      </c>
      <c r="WNI208" s="506" t="s">
        <v>34</v>
      </c>
      <c r="WNJ208" s="506" t="s">
        <v>34</v>
      </c>
      <c r="WNK208" s="506" t="s">
        <v>34</v>
      </c>
      <c r="WNL208" s="506" t="s">
        <v>34</v>
      </c>
      <c r="WNM208" s="506" t="s">
        <v>34</v>
      </c>
      <c r="WNN208" s="506" t="s">
        <v>34</v>
      </c>
      <c r="WNO208" s="506" t="s">
        <v>34</v>
      </c>
      <c r="WNP208" s="506" t="s">
        <v>34</v>
      </c>
      <c r="WNQ208" s="506" t="s">
        <v>34</v>
      </c>
      <c r="WNR208" s="506" t="s">
        <v>34</v>
      </c>
      <c r="WNS208" s="506" t="s">
        <v>34</v>
      </c>
      <c r="WNT208" s="506" t="s">
        <v>34</v>
      </c>
      <c r="WNU208" s="506" t="s">
        <v>34</v>
      </c>
      <c r="WNV208" s="506" t="s">
        <v>34</v>
      </c>
      <c r="WNW208" s="506" t="s">
        <v>34</v>
      </c>
      <c r="WNX208" s="506" t="s">
        <v>34</v>
      </c>
      <c r="WNY208" s="506" t="s">
        <v>34</v>
      </c>
      <c r="WNZ208" s="506" t="s">
        <v>34</v>
      </c>
      <c r="WOA208" s="506" t="s">
        <v>34</v>
      </c>
      <c r="WOB208" s="506" t="s">
        <v>34</v>
      </c>
      <c r="WOC208" s="506" t="s">
        <v>34</v>
      </c>
      <c r="WOD208" s="506" t="s">
        <v>34</v>
      </c>
      <c r="WOE208" s="506" t="s">
        <v>34</v>
      </c>
      <c r="WOF208" s="506" t="s">
        <v>34</v>
      </c>
      <c r="WOG208" s="506" t="s">
        <v>34</v>
      </c>
      <c r="WOH208" s="506" t="s">
        <v>34</v>
      </c>
      <c r="WOI208" s="506" t="s">
        <v>34</v>
      </c>
      <c r="WOJ208" s="506" t="s">
        <v>34</v>
      </c>
      <c r="WOK208" s="506" t="s">
        <v>34</v>
      </c>
      <c r="WOL208" s="506" t="s">
        <v>34</v>
      </c>
      <c r="WOM208" s="506" t="s">
        <v>34</v>
      </c>
      <c r="WON208" s="506" t="s">
        <v>34</v>
      </c>
      <c r="WOO208" s="506" t="s">
        <v>34</v>
      </c>
      <c r="WOP208" s="506" t="s">
        <v>34</v>
      </c>
      <c r="WOQ208" s="506" t="s">
        <v>34</v>
      </c>
      <c r="WOR208" s="506" t="s">
        <v>34</v>
      </c>
      <c r="WOS208" s="506" t="s">
        <v>34</v>
      </c>
      <c r="WOT208" s="506" t="s">
        <v>34</v>
      </c>
      <c r="WOU208" s="506" t="s">
        <v>34</v>
      </c>
      <c r="WOV208" s="506" t="s">
        <v>34</v>
      </c>
      <c r="WOW208" s="506" t="s">
        <v>34</v>
      </c>
      <c r="WOX208" s="506" t="s">
        <v>34</v>
      </c>
      <c r="WOY208" s="506" t="s">
        <v>34</v>
      </c>
      <c r="WOZ208" s="506" t="s">
        <v>34</v>
      </c>
      <c r="WPA208" s="506" t="s">
        <v>34</v>
      </c>
      <c r="WPB208" s="506" t="s">
        <v>34</v>
      </c>
      <c r="WPC208" s="506" t="s">
        <v>34</v>
      </c>
      <c r="WPD208" s="506" t="s">
        <v>34</v>
      </c>
      <c r="WPE208" s="506" t="s">
        <v>34</v>
      </c>
      <c r="WPF208" s="506" t="s">
        <v>34</v>
      </c>
      <c r="WPG208" s="506" t="s">
        <v>34</v>
      </c>
      <c r="WPH208" s="506" t="s">
        <v>34</v>
      </c>
      <c r="WPI208" s="506" t="s">
        <v>34</v>
      </c>
      <c r="WPJ208" s="506" t="s">
        <v>34</v>
      </c>
      <c r="WPK208" s="506" t="s">
        <v>34</v>
      </c>
      <c r="WPL208" s="506" t="s">
        <v>34</v>
      </c>
      <c r="WPM208" s="506" t="s">
        <v>34</v>
      </c>
      <c r="WPN208" s="506" t="s">
        <v>34</v>
      </c>
      <c r="WPO208" s="506" t="s">
        <v>34</v>
      </c>
      <c r="WPP208" s="506" t="s">
        <v>34</v>
      </c>
      <c r="WPQ208" s="506" t="s">
        <v>34</v>
      </c>
      <c r="WPR208" s="506" t="s">
        <v>34</v>
      </c>
      <c r="WPS208" s="506" t="s">
        <v>34</v>
      </c>
      <c r="WPT208" s="506" t="s">
        <v>34</v>
      </c>
      <c r="WPU208" s="506" t="s">
        <v>34</v>
      </c>
      <c r="WPV208" s="506" t="s">
        <v>34</v>
      </c>
      <c r="WPW208" s="506" t="s">
        <v>34</v>
      </c>
      <c r="WPX208" s="506" t="s">
        <v>34</v>
      </c>
      <c r="WPY208" s="506" t="s">
        <v>34</v>
      </c>
      <c r="WPZ208" s="506" t="s">
        <v>34</v>
      </c>
      <c r="WQA208" s="506" t="s">
        <v>34</v>
      </c>
      <c r="WQB208" s="506" t="s">
        <v>34</v>
      </c>
      <c r="WQC208" s="506" t="s">
        <v>34</v>
      </c>
      <c r="WQD208" s="506" t="s">
        <v>34</v>
      </c>
      <c r="WQE208" s="506" t="s">
        <v>34</v>
      </c>
      <c r="WQF208" s="506" t="s">
        <v>34</v>
      </c>
      <c r="WQG208" s="506" t="s">
        <v>34</v>
      </c>
      <c r="WQH208" s="506" t="s">
        <v>34</v>
      </c>
      <c r="WQI208" s="506" t="s">
        <v>34</v>
      </c>
      <c r="WQJ208" s="506" t="s">
        <v>34</v>
      </c>
      <c r="WQK208" s="506" t="s">
        <v>34</v>
      </c>
      <c r="WQL208" s="506" t="s">
        <v>34</v>
      </c>
      <c r="WQM208" s="506" t="s">
        <v>34</v>
      </c>
      <c r="WQN208" s="506" t="s">
        <v>34</v>
      </c>
      <c r="WQO208" s="506" t="s">
        <v>34</v>
      </c>
      <c r="WQP208" s="506" t="s">
        <v>34</v>
      </c>
      <c r="WQQ208" s="506" t="s">
        <v>34</v>
      </c>
      <c r="WQR208" s="506" t="s">
        <v>34</v>
      </c>
      <c r="WQS208" s="506" t="s">
        <v>34</v>
      </c>
      <c r="WQT208" s="506" t="s">
        <v>34</v>
      </c>
      <c r="WQU208" s="506" t="s">
        <v>34</v>
      </c>
      <c r="WQV208" s="506" t="s">
        <v>34</v>
      </c>
      <c r="WQW208" s="506" t="s">
        <v>34</v>
      </c>
      <c r="WQX208" s="506" t="s">
        <v>34</v>
      </c>
      <c r="WQY208" s="506" t="s">
        <v>34</v>
      </c>
      <c r="WQZ208" s="506" t="s">
        <v>34</v>
      </c>
      <c r="WRA208" s="506" t="s">
        <v>34</v>
      </c>
      <c r="WRB208" s="506" t="s">
        <v>34</v>
      </c>
      <c r="WRC208" s="506" t="s">
        <v>34</v>
      </c>
      <c r="WRD208" s="506" t="s">
        <v>34</v>
      </c>
      <c r="WRE208" s="506" t="s">
        <v>34</v>
      </c>
      <c r="WRF208" s="506" t="s">
        <v>34</v>
      </c>
      <c r="WRG208" s="506" t="s">
        <v>34</v>
      </c>
      <c r="WRH208" s="506" t="s">
        <v>34</v>
      </c>
      <c r="WRI208" s="506" t="s">
        <v>34</v>
      </c>
      <c r="WRJ208" s="506" t="s">
        <v>34</v>
      </c>
      <c r="WRK208" s="506" t="s">
        <v>34</v>
      </c>
      <c r="WRL208" s="506" t="s">
        <v>34</v>
      </c>
      <c r="WRM208" s="506" t="s">
        <v>34</v>
      </c>
      <c r="WRN208" s="506" t="s">
        <v>34</v>
      </c>
      <c r="WRO208" s="506" t="s">
        <v>34</v>
      </c>
      <c r="WRP208" s="506" t="s">
        <v>34</v>
      </c>
      <c r="WRQ208" s="506" t="s">
        <v>34</v>
      </c>
      <c r="WRR208" s="506" t="s">
        <v>34</v>
      </c>
      <c r="WRS208" s="506" t="s">
        <v>34</v>
      </c>
      <c r="WRT208" s="506" t="s">
        <v>34</v>
      </c>
      <c r="WRU208" s="506" t="s">
        <v>34</v>
      </c>
      <c r="WRV208" s="506" t="s">
        <v>34</v>
      </c>
      <c r="WRW208" s="506" t="s">
        <v>34</v>
      </c>
      <c r="WRX208" s="506" t="s">
        <v>34</v>
      </c>
      <c r="WRY208" s="506" t="s">
        <v>34</v>
      </c>
      <c r="WRZ208" s="506" t="s">
        <v>34</v>
      </c>
      <c r="WSA208" s="506" t="s">
        <v>34</v>
      </c>
      <c r="WSB208" s="506" t="s">
        <v>34</v>
      </c>
      <c r="WSC208" s="506" t="s">
        <v>34</v>
      </c>
      <c r="WSD208" s="506" t="s">
        <v>34</v>
      </c>
      <c r="WSE208" s="506" t="s">
        <v>34</v>
      </c>
      <c r="WSF208" s="506" t="s">
        <v>34</v>
      </c>
      <c r="WSG208" s="506" t="s">
        <v>34</v>
      </c>
      <c r="WSH208" s="506" t="s">
        <v>34</v>
      </c>
      <c r="WSI208" s="506" t="s">
        <v>34</v>
      </c>
      <c r="WSJ208" s="506" t="s">
        <v>34</v>
      </c>
      <c r="WSK208" s="506" t="s">
        <v>34</v>
      </c>
      <c r="WSL208" s="506" t="s">
        <v>34</v>
      </c>
      <c r="WSM208" s="506" t="s">
        <v>34</v>
      </c>
      <c r="WSN208" s="506" t="s">
        <v>34</v>
      </c>
      <c r="WSO208" s="506" t="s">
        <v>34</v>
      </c>
      <c r="WSP208" s="506" t="s">
        <v>34</v>
      </c>
      <c r="WSQ208" s="506" t="s">
        <v>34</v>
      </c>
      <c r="WSR208" s="506" t="s">
        <v>34</v>
      </c>
      <c r="WSS208" s="506" t="s">
        <v>34</v>
      </c>
      <c r="WST208" s="506" t="s">
        <v>34</v>
      </c>
      <c r="WSU208" s="506" t="s">
        <v>34</v>
      </c>
      <c r="WSV208" s="506" t="s">
        <v>34</v>
      </c>
      <c r="WSW208" s="506" t="s">
        <v>34</v>
      </c>
      <c r="WSX208" s="506" t="s">
        <v>34</v>
      </c>
      <c r="WSY208" s="506" t="s">
        <v>34</v>
      </c>
      <c r="WSZ208" s="506" t="s">
        <v>34</v>
      </c>
      <c r="WTA208" s="506" t="s">
        <v>34</v>
      </c>
      <c r="WTB208" s="506" t="s">
        <v>34</v>
      </c>
      <c r="WTC208" s="506" t="s">
        <v>34</v>
      </c>
      <c r="WTD208" s="506" t="s">
        <v>34</v>
      </c>
      <c r="WTE208" s="506" t="s">
        <v>34</v>
      </c>
      <c r="WTF208" s="506" t="s">
        <v>34</v>
      </c>
      <c r="WTG208" s="506" t="s">
        <v>34</v>
      </c>
      <c r="WTH208" s="506" t="s">
        <v>34</v>
      </c>
      <c r="WTI208" s="506" t="s">
        <v>34</v>
      </c>
      <c r="WTJ208" s="506" t="s">
        <v>34</v>
      </c>
      <c r="WTK208" s="506" t="s">
        <v>34</v>
      </c>
      <c r="WTL208" s="506" t="s">
        <v>34</v>
      </c>
      <c r="WTM208" s="506" t="s">
        <v>34</v>
      </c>
      <c r="WTN208" s="506" t="s">
        <v>34</v>
      </c>
      <c r="WTO208" s="506" t="s">
        <v>34</v>
      </c>
      <c r="WTP208" s="506" t="s">
        <v>34</v>
      </c>
      <c r="WTQ208" s="506" t="s">
        <v>34</v>
      </c>
      <c r="WTR208" s="506" t="s">
        <v>34</v>
      </c>
      <c r="WTS208" s="506" t="s">
        <v>34</v>
      </c>
      <c r="WTT208" s="506" t="s">
        <v>34</v>
      </c>
      <c r="WTU208" s="506" t="s">
        <v>34</v>
      </c>
      <c r="WTV208" s="506" t="s">
        <v>34</v>
      </c>
      <c r="WTW208" s="506" t="s">
        <v>34</v>
      </c>
      <c r="WTX208" s="506" t="s">
        <v>34</v>
      </c>
      <c r="WTY208" s="506" t="s">
        <v>34</v>
      </c>
      <c r="WTZ208" s="506" t="s">
        <v>34</v>
      </c>
      <c r="WUA208" s="506" t="s">
        <v>34</v>
      </c>
      <c r="WUB208" s="506" t="s">
        <v>34</v>
      </c>
      <c r="WUC208" s="506" t="s">
        <v>34</v>
      </c>
      <c r="WUD208" s="506" t="s">
        <v>34</v>
      </c>
      <c r="WUE208" s="506" t="s">
        <v>34</v>
      </c>
      <c r="WUF208" s="506" t="s">
        <v>34</v>
      </c>
      <c r="WUG208" s="506" t="s">
        <v>34</v>
      </c>
      <c r="WUH208" s="506" t="s">
        <v>34</v>
      </c>
      <c r="WUI208" s="506" t="s">
        <v>34</v>
      </c>
      <c r="WUJ208" s="506" t="s">
        <v>34</v>
      </c>
      <c r="WUK208" s="506" t="s">
        <v>34</v>
      </c>
      <c r="WUL208" s="506" t="s">
        <v>34</v>
      </c>
      <c r="WUM208" s="506" t="s">
        <v>34</v>
      </c>
      <c r="WUN208" s="506" t="s">
        <v>34</v>
      </c>
      <c r="WUO208" s="506" t="s">
        <v>34</v>
      </c>
      <c r="WUP208" s="506" t="s">
        <v>34</v>
      </c>
      <c r="WUQ208" s="506" t="s">
        <v>34</v>
      </c>
      <c r="WUR208" s="506" t="s">
        <v>34</v>
      </c>
      <c r="WUS208" s="506" t="s">
        <v>34</v>
      </c>
      <c r="WUT208" s="506" t="s">
        <v>34</v>
      </c>
      <c r="WUU208" s="506" t="s">
        <v>34</v>
      </c>
      <c r="WUV208" s="506" t="s">
        <v>34</v>
      </c>
      <c r="WUW208" s="506" t="s">
        <v>34</v>
      </c>
      <c r="WUX208" s="506" t="s">
        <v>34</v>
      </c>
      <c r="WUY208" s="506" t="s">
        <v>34</v>
      </c>
      <c r="WUZ208" s="506" t="s">
        <v>34</v>
      </c>
      <c r="WVA208" s="506" t="s">
        <v>34</v>
      </c>
      <c r="WVB208" s="506" t="s">
        <v>34</v>
      </c>
      <c r="WVC208" s="506" t="s">
        <v>34</v>
      </c>
      <c r="WVD208" s="506" t="s">
        <v>34</v>
      </c>
      <c r="WVE208" s="506" t="s">
        <v>34</v>
      </c>
      <c r="WVF208" s="506" t="s">
        <v>34</v>
      </c>
      <c r="WVG208" s="506" t="s">
        <v>34</v>
      </c>
      <c r="WVH208" s="506" t="s">
        <v>34</v>
      </c>
      <c r="WVI208" s="506" t="s">
        <v>34</v>
      </c>
      <c r="WVJ208" s="506" t="s">
        <v>34</v>
      </c>
      <c r="WVK208" s="506" t="s">
        <v>34</v>
      </c>
      <c r="WVL208" s="506" t="s">
        <v>34</v>
      </c>
      <c r="WVM208" s="506" t="s">
        <v>34</v>
      </c>
      <c r="WVN208" s="506" t="s">
        <v>34</v>
      </c>
      <c r="WVO208" s="506" t="s">
        <v>34</v>
      </c>
      <c r="WVP208" s="506" t="s">
        <v>34</v>
      </c>
      <c r="WVQ208" s="506" t="s">
        <v>34</v>
      </c>
      <c r="WVR208" s="506" t="s">
        <v>34</v>
      </c>
      <c r="WVS208" s="506" t="s">
        <v>34</v>
      </c>
      <c r="WVT208" s="506" t="s">
        <v>34</v>
      </c>
      <c r="WVU208" s="506" t="s">
        <v>34</v>
      </c>
      <c r="WVV208" s="506" t="s">
        <v>34</v>
      </c>
      <c r="WVW208" s="506" t="s">
        <v>34</v>
      </c>
      <c r="WVX208" s="506" t="s">
        <v>34</v>
      </c>
      <c r="WVY208" s="506" t="s">
        <v>34</v>
      </c>
      <c r="WVZ208" s="506" t="s">
        <v>34</v>
      </c>
      <c r="WWA208" s="506" t="s">
        <v>34</v>
      </c>
      <c r="WWB208" s="506" t="s">
        <v>34</v>
      </c>
      <c r="WWC208" s="506" t="s">
        <v>34</v>
      </c>
      <c r="WWD208" s="506" t="s">
        <v>34</v>
      </c>
      <c r="WWE208" s="506" t="s">
        <v>34</v>
      </c>
      <c r="WWF208" s="506" t="s">
        <v>34</v>
      </c>
      <c r="WWG208" s="506" t="s">
        <v>34</v>
      </c>
      <c r="WWH208" s="506" t="s">
        <v>34</v>
      </c>
      <c r="WWI208" s="506" t="s">
        <v>34</v>
      </c>
      <c r="WWJ208" s="506" t="s">
        <v>34</v>
      </c>
      <c r="WWK208" s="506" t="s">
        <v>34</v>
      </c>
      <c r="WWL208" s="506" t="s">
        <v>34</v>
      </c>
      <c r="WWM208" s="506" t="s">
        <v>34</v>
      </c>
      <c r="WWN208" s="506" t="s">
        <v>34</v>
      </c>
      <c r="WWO208" s="506" t="s">
        <v>34</v>
      </c>
      <c r="WWP208" s="506" t="s">
        <v>34</v>
      </c>
      <c r="WWQ208" s="506" t="s">
        <v>34</v>
      </c>
      <c r="WWR208" s="506" t="s">
        <v>34</v>
      </c>
      <c r="WWS208" s="506" t="s">
        <v>34</v>
      </c>
      <c r="WWT208" s="506" t="s">
        <v>34</v>
      </c>
      <c r="WWU208" s="506" t="s">
        <v>34</v>
      </c>
      <c r="WWV208" s="506" t="s">
        <v>34</v>
      </c>
      <c r="WWW208" s="506" t="s">
        <v>34</v>
      </c>
      <c r="WWX208" s="506" t="s">
        <v>34</v>
      </c>
      <c r="WWY208" s="506" t="s">
        <v>34</v>
      </c>
      <c r="WWZ208" s="506" t="s">
        <v>34</v>
      </c>
      <c r="WXA208" s="506" t="s">
        <v>34</v>
      </c>
      <c r="WXB208" s="506" t="s">
        <v>34</v>
      </c>
      <c r="WXC208" s="506" t="s">
        <v>34</v>
      </c>
      <c r="WXD208" s="506" t="s">
        <v>34</v>
      </c>
      <c r="WXE208" s="506" t="s">
        <v>34</v>
      </c>
      <c r="WXF208" s="506" t="s">
        <v>34</v>
      </c>
      <c r="WXG208" s="506" t="s">
        <v>34</v>
      </c>
      <c r="WXH208" s="506" t="s">
        <v>34</v>
      </c>
      <c r="WXI208" s="506" t="s">
        <v>34</v>
      </c>
      <c r="WXJ208" s="506" t="s">
        <v>34</v>
      </c>
      <c r="WXK208" s="506" t="s">
        <v>34</v>
      </c>
      <c r="WXL208" s="506" t="s">
        <v>34</v>
      </c>
      <c r="WXM208" s="506" t="s">
        <v>34</v>
      </c>
      <c r="WXN208" s="506" t="s">
        <v>34</v>
      </c>
      <c r="WXO208" s="506" t="s">
        <v>34</v>
      </c>
      <c r="WXP208" s="506" t="s">
        <v>34</v>
      </c>
      <c r="WXQ208" s="506" t="s">
        <v>34</v>
      </c>
      <c r="WXR208" s="506" t="s">
        <v>34</v>
      </c>
      <c r="WXS208" s="506" t="s">
        <v>34</v>
      </c>
      <c r="WXT208" s="506" t="s">
        <v>34</v>
      </c>
      <c r="WXU208" s="506" t="s">
        <v>34</v>
      </c>
      <c r="WXV208" s="506" t="s">
        <v>34</v>
      </c>
      <c r="WXW208" s="506" t="s">
        <v>34</v>
      </c>
      <c r="WXX208" s="506" t="s">
        <v>34</v>
      </c>
      <c r="WXY208" s="506" t="s">
        <v>34</v>
      </c>
      <c r="WXZ208" s="506" t="s">
        <v>34</v>
      </c>
      <c r="WYA208" s="506" t="s">
        <v>34</v>
      </c>
      <c r="WYB208" s="506" t="s">
        <v>34</v>
      </c>
      <c r="WYC208" s="506" t="s">
        <v>34</v>
      </c>
      <c r="WYD208" s="506" t="s">
        <v>34</v>
      </c>
      <c r="WYE208" s="506" t="s">
        <v>34</v>
      </c>
      <c r="WYF208" s="506" t="s">
        <v>34</v>
      </c>
      <c r="WYG208" s="506" t="s">
        <v>34</v>
      </c>
      <c r="WYH208" s="506" t="s">
        <v>34</v>
      </c>
      <c r="WYI208" s="506" t="s">
        <v>34</v>
      </c>
      <c r="WYJ208" s="506" t="s">
        <v>34</v>
      </c>
      <c r="WYK208" s="506" t="s">
        <v>34</v>
      </c>
      <c r="WYL208" s="506" t="s">
        <v>34</v>
      </c>
      <c r="WYM208" s="506" t="s">
        <v>34</v>
      </c>
      <c r="WYN208" s="506" t="s">
        <v>34</v>
      </c>
      <c r="WYO208" s="506" t="s">
        <v>34</v>
      </c>
      <c r="WYP208" s="506" t="s">
        <v>34</v>
      </c>
      <c r="WYQ208" s="506" t="s">
        <v>34</v>
      </c>
      <c r="WYR208" s="506" t="s">
        <v>34</v>
      </c>
      <c r="WYS208" s="506" t="s">
        <v>34</v>
      </c>
      <c r="WYT208" s="506" t="s">
        <v>34</v>
      </c>
      <c r="WYU208" s="506" t="s">
        <v>34</v>
      </c>
      <c r="WYV208" s="506" t="s">
        <v>34</v>
      </c>
      <c r="WYW208" s="506" t="s">
        <v>34</v>
      </c>
      <c r="WYX208" s="506" t="s">
        <v>34</v>
      </c>
      <c r="WYY208" s="506" t="s">
        <v>34</v>
      </c>
      <c r="WYZ208" s="506" t="s">
        <v>34</v>
      </c>
      <c r="WZA208" s="506" t="s">
        <v>34</v>
      </c>
      <c r="WZB208" s="506" t="s">
        <v>34</v>
      </c>
      <c r="WZC208" s="506" t="s">
        <v>34</v>
      </c>
      <c r="WZD208" s="506" t="s">
        <v>34</v>
      </c>
      <c r="WZE208" s="506" t="s">
        <v>34</v>
      </c>
      <c r="WZF208" s="506" t="s">
        <v>34</v>
      </c>
      <c r="WZG208" s="506" t="s">
        <v>34</v>
      </c>
      <c r="WZH208" s="506" t="s">
        <v>34</v>
      </c>
      <c r="WZI208" s="506" t="s">
        <v>34</v>
      </c>
      <c r="WZJ208" s="506" t="s">
        <v>34</v>
      </c>
      <c r="WZK208" s="506" t="s">
        <v>34</v>
      </c>
      <c r="WZL208" s="506" t="s">
        <v>34</v>
      </c>
      <c r="WZM208" s="506" t="s">
        <v>34</v>
      </c>
      <c r="WZN208" s="506" t="s">
        <v>34</v>
      </c>
      <c r="WZO208" s="506" t="s">
        <v>34</v>
      </c>
      <c r="WZP208" s="506" t="s">
        <v>34</v>
      </c>
      <c r="WZQ208" s="506" t="s">
        <v>34</v>
      </c>
      <c r="WZR208" s="506" t="s">
        <v>34</v>
      </c>
      <c r="WZS208" s="506" t="s">
        <v>34</v>
      </c>
      <c r="WZT208" s="506" t="s">
        <v>34</v>
      </c>
      <c r="WZU208" s="506" t="s">
        <v>34</v>
      </c>
      <c r="WZV208" s="506" t="s">
        <v>34</v>
      </c>
      <c r="WZW208" s="506" t="s">
        <v>34</v>
      </c>
      <c r="WZX208" s="506" t="s">
        <v>34</v>
      </c>
      <c r="WZY208" s="506" t="s">
        <v>34</v>
      </c>
      <c r="WZZ208" s="506" t="s">
        <v>34</v>
      </c>
      <c r="XAA208" s="506" t="s">
        <v>34</v>
      </c>
      <c r="XAB208" s="506" t="s">
        <v>34</v>
      </c>
      <c r="XAC208" s="506" t="s">
        <v>34</v>
      </c>
      <c r="XAD208" s="506" t="s">
        <v>34</v>
      </c>
      <c r="XAE208" s="506" t="s">
        <v>34</v>
      </c>
      <c r="XAF208" s="506" t="s">
        <v>34</v>
      </c>
      <c r="XAG208" s="506" t="s">
        <v>34</v>
      </c>
      <c r="XAH208" s="506" t="s">
        <v>34</v>
      </c>
      <c r="XAI208" s="506" t="s">
        <v>34</v>
      </c>
      <c r="XAJ208" s="506" t="s">
        <v>34</v>
      </c>
      <c r="XAK208" s="506" t="s">
        <v>34</v>
      </c>
      <c r="XAL208" s="506" t="s">
        <v>34</v>
      </c>
      <c r="XAM208" s="506" t="s">
        <v>34</v>
      </c>
      <c r="XAN208" s="506" t="s">
        <v>34</v>
      </c>
      <c r="XAO208" s="506" t="s">
        <v>34</v>
      </c>
      <c r="XAP208" s="506" t="s">
        <v>34</v>
      </c>
      <c r="XAQ208" s="506" t="s">
        <v>34</v>
      </c>
      <c r="XAR208" s="506" t="s">
        <v>34</v>
      </c>
      <c r="XAS208" s="506" t="s">
        <v>34</v>
      </c>
      <c r="XAT208" s="506" t="s">
        <v>34</v>
      </c>
      <c r="XAU208" s="506" t="s">
        <v>34</v>
      </c>
      <c r="XAV208" s="506" t="s">
        <v>34</v>
      </c>
      <c r="XAW208" s="506" t="s">
        <v>34</v>
      </c>
      <c r="XAX208" s="506" t="s">
        <v>34</v>
      </c>
      <c r="XAY208" s="506" t="s">
        <v>34</v>
      </c>
      <c r="XAZ208" s="506" t="s">
        <v>34</v>
      </c>
      <c r="XBA208" s="506" t="s">
        <v>34</v>
      </c>
      <c r="XBB208" s="506" t="s">
        <v>34</v>
      </c>
      <c r="XBC208" s="506" t="s">
        <v>34</v>
      </c>
      <c r="XBD208" s="506" t="s">
        <v>34</v>
      </c>
      <c r="XBE208" s="506" t="s">
        <v>34</v>
      </c>
      <c r="XBF208" s="506" t="s">
        <v>34</v>
      </c>
      <c r="XBG208" s="506" t="s">
        <v>34</v>
      </c>
      <c r="XBH208" s="506" t="s">
        <v>34</v>
      </c>
      <c r="XBI208" s="506" t="s">
        <v>34</v>
      </c>
      <c r="XBJ208" s="506" t="s">
        <v>34</v>
      </c>
      <c r="XBK208" s="506" t="s">
        <v>34</v>
      </c>
      <c r="XBL208" s="506" t="s">
        <v>34</v>
      </c>
      <c r="XBM208" s="506" t="s">
        <v>34</v>
      </c>
      <c r="XBN208" s="506" t="s">
        <v>34</v>
      </c>
      <c r="XBO208" s="506" t="s">
        <v>34</v>
      </c>
      <c r="XBP208" s="506" t="s">
        <v>34</v>
      </c>
      <c r="XBQ208" s="506" t="s">
        <v>34</v>
      </c>
      <c r="XBR208" s="506" t="s">
        <v>34</v>
      </c>
      <c r="XBS208" s="506" t="s">
        <v>34</v>
      </c>
      <c r="XBT208" s="506" t="s">
        <v>34</v>
      </c>
      <c r="XBU208" s="506" t="s">
        <v>34</v>
      </c>
      <c r="XBV208" s="506" t="s">
        <v>34</v>
      </c>
      <c r="XBW208" s="506" t="s">
        <v>34</v>
      </c>
      <c r="XBX208" s="506" t="s">
        <v>34</v>
      </c>
      <c r="XBY208" s="506" t="s">
        <v>34</v>
      </c>
      <c r="XBZ208" s="506" t="s">
        <v>34</v>
      </c>
      <c r="XCA208" s="506" t="s">
        <v>34</v>
      </c>
      <c r="XCB208" s="506" t="s">
        <v>34</v>
      </c>
      <c r="XCC208" s="506" t="s">
        <v>34</v>
      </c>
      <c r="XCD208" s="506" t="s">
        <v>34</v>
      </c>
      <c r="XCE208" s="506" t="s">
        <v>34</v>
      </c>
      <c r="XCF208" s="506" t="s">
        <v>34</v>
      </c>
      <c r="XCG208" s="506" t="s">
        <v>34</v>
      </c>
      <c r="XCH208" s="506" t="s">
        <v>34</v>
      </c>
      <c r="XCI208" s="506" t="s">
        <v>34</v>
      </c>
      <c r="XCJ208" s="506" t="s">
        <v>34</v>
      </c>
      <c r="XCK208" s="506" t="s">
        <v>34</v>
      </c>
      <c r="XCL208" s="506" t="s">
        <v>34</v>
      </c>
      <c r="XCM208" s="506" t="s">
        <v>34</v>
      </c>
      <c r="XCN208" s="506" t="s">
        <v>34</v>
      </c>
      <c r="XCO208" s="506" t="s">
        <v>34</v>
      </c>
      <c r="XCP208" s="506" t="s">
        <v>34</v>
      </c>
      <c r="XCQ208" s="506" t="s">
        <v>34</v>
      </c>
      <c r="XCR208" s="506" t="s">
        <v>34</v>
      </c>
      <c r="XCS208" s="506" t="s">
        <v>34</v>
      </c>
      <c r="XCT208" s="506" t="s">
        <v>34</v>
      </c>
      <c r="XCU208" s="506" t="s">
        <v>34</v>
      </c>
      <c r="XCV208" s="506" t="s">
        <v>34</v>
      </c>
      <c r="XCW208" s="506" t="s">
        <v>34</v>
      </c>
      <c r="XCX208" s="506" t="s">
        <v>34</v>
      </c>
      <c r="XCY208" s="506" t="s">
        <v>34</v>
      </c>
      <c r="XCZ208" s="506" t="s">
        <v>34</v>
      </c>
      <c r="XDA208" s="506" t="s">
        <v>34</v>
      </c>
      <c r="XDB208" s="506" t="s">
        <v>34</v>
      </c>
      <c r="XDC208" s="506" t="s">
        <v>34</v>
      </c>
      <c r="XDD208" s="506" t="s">
        <v>34</v>
      </c>
      <c r="XDE208" s="506" t="s">
        <v>34</v>
      </c>
      <c r="XDF208" s="506" t="s">
        <v>34</v>
      </c>
      <c r="XDG208" s="506" t="s">
        <v>34</v>
      </c>
      <c r="XDH208" s="506" t="s">
        <v>34</v>
      </c>
      <c r="XDI208" s="506" t="s">
        <v>34</v>
      </c>
      <c r="XDJ208" s="506" t="s">
        <v>34</v>
      </c>
      <c r="XDK208" s="506" t="s">
        <v>34</v>
      </c>
      <c r="XDL208" s="506" t="s">
        <v>34</v>
      </c>
      <c r="XDM208" s="506" t="s">
        <v>34</v>
      </c>
      <c r="XDN208" s="506" t="s">
        <v>34</v>
      </c>
      <c r="XDO208" s="506" t="s">
        <v>34</v>
      </c>
      <c r="XDP208" s="506" t="s">
        <v>34</v>
      </c>
      <c r="XDQ208" s="506" t="s">
        <v>34</v>
      </c>
      <c r="XDR208" s="506" t="s">
        <v>34</v>
      </c>
      <c r="XDS208" s="506" t="s">
        <v>34</v>
      </c>
      <c r="XDT208" s="506" t="s">
        <v>34</v>
      </c>
      <c r="XDU208" s="506" t="s">
        <v>34</v>
      </c>
      <c r="XDV208" s="506" t="s">
        <v>34</v>
      </c>
      <c r="XDW208" s="506" t="s">
        <v>34</v>
      </c>
      <c r="XDX208" s="506" t="s">
        <v>34</v>
      </c>
      <c r="XDY208" s="506" t="s">
        <v>34</v>
      </c>
      <c r="XDZ208" s="506" t="s">
        <v>34</v>
      </c>
      <c r="XEA208" s="506" t="s">
        <v>34</v>
      </c>
      <c r="XEB208" s="506" t="s">
        <v>34</v>
      </c>
      <c r="XEC208" s="506" t="s">
        <v>34</v>
      </c>
      <c r="XED208" s="506" t="s">
        <v>34</v>
      </c>
      <c r="XEE208" s="506" t="s">
        <v>34</v>
      </c>
      <c r="XEF208" s="506" t="s">
        <v>34</v>
      </c>
      <c r="XEG208" s="506" t="s">
        <v>34</v>
      </c>
      <c r="XEH208" s="506" t="s">
        <v>34</v>
      </c>
      <c r="XEI208" s="506" t="s">
        <v>34</v>
      </c>
      <c r="XEJ208" s="506" t="s">
        <v>34</v>
      </c>
      <c r="XEK208" s="506" t="s">
        <v>34</v>
      </c>
      <c r="XEL208" s="506" t="s">
        <v>34</v>
      </c>
      <c r="XEM208" s="506" t="s">
        <v>34</v>
      </c>
      <c r="XEN208" s="506" t="s">
        <v>34</v>
      </c>
      <c r="XEO208" s="506" t="s">
        <v>34</v>
      </c>
      <c r="XEP208" s="506" t="s">
        <v>34</v>
      </c>
      <c r="XEQ208" s="506" t="s">
        <v>34</v>
      </c>
      <c r="XER208" s="506" t="s">
        <v>34</v>
      </c>
      <c r="XES208" s="506" t="s">
        <v>34</v>
      </c>
      <c r="XET208" s="506" t="s">
        <v>34</v>
      </c>
      <c r="XEU208" s="506" t="s">
        <v>34</v>
      </c>
      <c r="XEV208" s="506" t="s">
        <v>34</v>
      </c>
      <c r="XEW208" s="506" t="s">
        <v>34</v>
      </c>
      <c r="XEX208" s="506" t="s">
        <v>34</v>
      </c>
      <c r="XEY208" s="506" t="s">
        <v>34</v>
      </c>
      <c r="XEZ208" s="506" t="s">
        <v>34</v>
      </c>
      <c r="XFA208" s="506" t="s">
        <v>34</v>
      </c>
      <c r="XFB208" s="506" t="s">
        <v>34</v>
      </c>
      <c r="XFC208" s="506" t="s">
        <v>34</v>
      </c>
      <c r="XFD208" s="506" t="s">
        <v>34</v>
      </c>
    </row>
    <row r="209" spans="1:16384" s="527" customFormat="1" ht="20.100000000000001" customHeight="1">
      <c r="A209" s="521" t="s">
        <v>517</v>
      </c>
      <c r="B209" s="524" t="s">
        <v>1413</v>
      </c>
      <c r="C209" s="499" t="s">
        <v>10</v>
      </c>
      <c r="D209" s="577" t="s">
        <v>1371</v>
      </c>
      <c r="E209" s="521">
        <v>0</v>
      </c>
      <c r="F209" s="522">
        <v>0.76</v>
      </c>
      <c r="G209" s="522">
        <v>0</v>
      </c>
      <c r="H209" s="522">
        <v>0</v>
      </c>
      <c r="I209" s="522">
        <v>0</v>
      </c>
      <c r="J209" s="523">
        <v>2.0499999999999998</v>
      </c>
      <c r="K209" s="524">
        <v>2.0499999999999998</v>
      </c>
      <c r="L209" s="521">
        <v>0</v>
      </c>
      <c r="M209" s="522">
        <v>1.35</v>
      </c>
      <c r="N209" s="522">
        <v>0</v>
      </c>
      <c r="O209" s="522">
        <v>0</v>
      </c>
      <c r="P209" s="522">
        <v>0</v>
      </c>
      <c r="Q209" s="523">
        <v>4.03</v>
      </c>
      <c r="R209" s="524">
        <v>4.03</v>
      </c>
      <c r="S209" s="525">
        <f>((R209/K209)-1)*100</f>
        <v>96.585365853658558</v>
      </c>
      <c r="DJ209" s="527" t="s">
        <v>517</v>
      </c>
      <c r="DK209" s="527" t="s">
        <v>517</v>
      </c>
      <c r="DL209" s="527" t="s">
        <v>517</v>
      </c>
      <c r="DM209" s="527" t="s">
        <v>517</v>
      </c>
      <c r="DN209" s="527" t="s">
        <v>517</v>
      </c>
      <c r="DO209" s="527" t="s">
        <v>517</v>
      </c>
      <c r="DP209" s="527" t="s">
        <v>517</v>
      </c>
      <c r="DQ209" s="527" t="s">
        <v>517</v>
      </c>
      <c r="DR209" s="527" t="s">
        <v>517</v>
      </c>
      <c r="DS209" s="527" t="s">
        <v>517</v>
      </c>
      <c r="DT209" s="527" t="s">
        <v>517</v>
      </c>
      <c r="DU209" s="527" t="s">
        <v>517</v>
      </c>
      <c r="DV209" s="527" t="s">
        <v>517</v>
      </c>
      <c r="DW209" s="527" t="s">
        <v>517</v>
      </c>
      <c r="DX209" s="527" t="s">
        <v>517</v>
      </c>
      <c r="DY209" s="527" t="s">
        <v>517</v>
      </c>
      <c r="DZ209" s="527" t="s">
        <v>517</v>
      </c>
      <c r="EA209" s="527" t="s">
        <v>517</v>
      </c>
      <c r="EB209" s="527" t="s">
        <v>517</v>
      </c>
      <c r="EC209" s="527" t="s">
        <v>517</v>
      </c>
      <c r="ED209" s="527" t="s">
        <v>517</v>
      </c>
      <c r="EE209" s="527" t="s">
        <v>517</v>
      </c>
      <c r="EF209" s="527" t="s">
        <v>517</v>
      </c>
      <c r="EG209" s="527" t="s">
        <v>517</v>
      </c>
      <c r="EH209" s="527" t="s">
        <v>517</v>
      </c>
      <c r="EI209" s="527" t="s">
        <v>517</v>
      </c>
      <c r="EJ209" s="527" t="s">
        <v>517</v>
      </c>
      <c r="EK209" s="527" t="s">
        <v>517</v>
      </c>
      <c r="EL209" s="527" t="s">
        <v>517</v>
      </c>
      <c r="EM209" s="527" t="s">
        <v>517</v>
      </c>
      <c r="EN209" s="527" t="s">
        <v>517</v>
      </c>
      <c r="EO209" s="527" t="s">
        <v>517</v>
      </c>
      <c r="EP209" s="527" t="s">
        <v>517</v>
      </c>
      <c r="EQ209" s="527" t="s">
        <v>517</v>
      </c>
      <c r="ER209" s="527" t="s">
        <v>517</v>
      </c>
      <c r="ES209" s="527" t="s">
        <v>517</v>
      </c>
      <c r="ET209" s="527" t="s">
        <v>517</v>
      </c>
      <c r="EU209" s="527" t="s">
        <v>517</v>
      </c>
      <c r="EV209" s="527" t="s">
        <v>517</v>
      </c>
      <c r="EW209" s="527" t="s">
        <v>517</v>
      </c>
      <c r="EX209" s="527" t="s">
        <v>517</v>
      </c>
      <c r="EY209" s="527" t="s">
        <v>517</v>
      </c>
      <c r="EZ209" s="527" t="s">
        <v>517</v>
      </c>
      <c r="FA209" s="527" t="s">
        <v>517</v>
      </c>
      <c r="FB209" s="527" t="s">
        <v>517</v>
      </c>
      <c r="FC209" s="527" t="s">
        <v>517</v>
      </c>
      <c r="FD209" s="527" t="s">
        <v>517</v>
      </c>
      <c r="FE209" s="527" t="s">
        <v>517</v>
      </c>
      <c r="FF209" s="527" t="s">
        <v>517</v>
      </c>
      <c r="FG209" s="527" t="s">
        <v>517</v>
      </c>
      <c r="FH209" s="527" t="s">
        <v>517</v>
      </c>
      <c r="FI209" s="527" t="s">
        <v>517</v>
      </c>
      <c r="FJ209" s="527" t="s">
        <v>517</v>
      </c>
      <c r="FK209" s="527" t="s">
        <v>517</v>
      </c>
      <c r="FL209" s="527" t="s">
        <v>517</v>
      </c>
      <c r="FM209" s="527" t="s">
        <v>517</v>
      </c>
      <c r="FN209" s="527" t="s">
        <v>517</v>
      </c>
      <c r="FO209" s="527" t="s">
        <v>517</v>
      </c>
      <c r="FP209" s="527" t="s">
        <v>517</v>
      </c>
      <c r="FQ209" s="527" t="s">
        <v>517</v>
      </c>
      <c r="FR209" s="527" t="s">
        <v>517</v>
      </c>
      <c r="FS209" s="527" t="s">
        <v>517</v>
      </c>
      <c r="FT209" s="527" t="s">
        <v>517</v>
      </c>
      <c r="FU209" s="527" t="s">
        <v>517</v>
      </c>
      <c r="FV209" s="527" t="s">
        <v>517</v>
      </c>
      <c r="FW209" s="527" t="s">
        <v>517</v>
      </c>
      <c r="FX209" s="527" t="s">
        <v>517</v>
      </c>
      <c r="FY209" s="527" t="s">
        <v>517</v>
      </c>
      <c r="FZ209" s="527" t="s">
        <v>517</v>
      </c>
      <c r="GA209" s="527" t="s">
        <v>517</v>
      </c>
      <c r="GB209" s="527" t="s">
        <v>517</v>
      </c>
      <c r="GC209" s="527" t="s">
        <v>517</v>
      </c>
      <c r="GD209" s="527" t="s">
        <v>517</v>
      </c>
      <c r="GE209" s="527" t="s">
        <v>517</v>
      </c>
      <c r="GF209" s="527" t="s">
        <v>517</v>
      </c>
      <c r="GG209" s="527" t="s">
        <v>517</v>
      </c>
      <c r="GH209" s="527" t="s">
        <v>517</v>
      </c>
      <c r="GI209" s="527" t="s">
        <v>517</v>
      </c>
      <c r="GJ209" s="527" t="s">
        <v>517</v>
      </c>
      <c r="GK209" s="527" t="s">
        <v>517</v>
      </c>
      <c r="GL209" s="527" t="s">
        <v>517</v>
      </c>
      <c r="GM209" s="527" t="s">
        <v>517</v>
      </c>
      <c r="GN209" s="527" t="s">
        <v>517</v>
      </c>
      <c r="GO209" s="527" t="s">
        <v>517</v>
      </c>
      <c r="GP209" s="527" t="s">
        <v>517</v>
      </c>
      <c r="GQ209" s="527" t="s">
        <v>517</v>
      </c>
      <c r="GR209" s="527" t="s">
        <v>517</v>
      </c>
      <c r="GS209" s="527" t="s">
        <v>517</v>
      </c>
      <c r="GT209" s="527" t="s">
        <v>517</v>
      </c>
      <c r="GU209" s="527" t="s">
        <v>517</v>
      </c>
      <c r="GV209" s="527" t="s">
        <v>517</v>
      </c>
      <c r="GW209" s="527" t="s">
        <v>517</v>
      </c>
      <c r="GX209" s="527" t="s">
        <v>517</v>
      </c>
      <c r="GY209" s="527" t="s">
        <v>517</v>
      </c>
      <c r="GZ209" s="527" t="s">
        <v>517</v>
      </c>
      <c r="HA209" s="527" t="s">
        <v>517</v>
      </c>
      <c r="HB209" s="527" t="s">
        <v>517</v>
      </c>
      <c r="HC209" s="527" t="s">
        <v>517</v>
      </c>
      <c r="HD209" s="527" t="s">
        <v>517</v>
      </c>
      <c r="HE209" s="527" t="s">
        <v>517</v>
      </c>
      <c r="HF209" s="527" t="s">
        <v>517</v>
      </c>
      <c r="HG209" s="527" t="s">
        <v>517</v>
      </c>
      <c r="HH209" s="527" t="s">
        <v>517</v>
      </c>
      <c r="HI209" s="527" t="s">
        <v>517</v>
      </c>
      <c r="HJ209" s="527" t="s">
        <v>517</v>
      </c>
      <c r="HK209" s="527" t="s">
        <v>517</v>
      </c>
      <c r="HL209" s="527" t="s">
        <v>517</v>
      </c>
      <c r="HM209" s="527" t="s">
        <v>517</v>
      </c>
      <c r="HN209" s="527" t="s">
        <v>517</v>
      </c>
      <c r="HO209" s="527" t="s">
        <v>517</v>
      </c>
      <c r="HP209" s="527" t="s">
        <v>517</v>
      </c>
      <c r="HQ209" s="527" t="s">
        <v>517</v>
      </c>
      <c r="HR209" s="527" t="s">
        <v>517</v>
      </c>
      <c r="HS209" s="527" t="s">
        <v>517</v>
      </c>
      <c r="HT209" s="527" t="s">
        <v>517</v>
      </c>
      <c r="HU209" s="527" t="s">
        <v>517</v>
      </c>
      <c r="HV209" s="527" t="s">
        <v>517</v>
      </c>
      <c r="HW209" s="527" t="s">
        <v>517</v>
      </c>
      <c r="HX209" s="527" t="s">
        <v>517</v>
      </c>
      <c r="HY209" s="527" t="s">
        <v>517</v>
      </c>
      <c r="HZ209" s="527" t="s">
        <v>517</v>
      </c>
      <c r="IA209" s="527" t="s">
        <v>517</v>
      </c>
      <c r="IB209" s="527" t="s">
        <v>517</v>
      </c>
      <c r="IC209" s="527" t="s">
        <v>517</v>
      </c>
      <c r="ID209" s="527" t="s">
        <v>517</v>
      </c>
      <c r="IE209" s="527" t="s">
        <v>517</v>
      </c>
      <c r="IF209" s="527" t="s">
        <v>517</v>
      </c>
      <c r="IG209" s="527" t="s">
        <v>517</v>
      </c>
      <c r="IH209" s="527" t="s">
        <v>517</v>
      </c>
      <c r="II209" s="527" t="s">
        <v>517</v>
      </c>
      <c r="IJ209" s="527" t="s">
        <v>517</v>
      </c>
      <c r="IK209" s="527" t="s">
        <v>517</v>
      </c>
      <c r="IL209" s="527" t="s">
        <v>517</v>
      </c>
      <c r="IM209" s="527" t="s">
        <v>517</v>
      </c>
      <c r="IN209" s="527" t="s">
        <v>517</v>
      </c>
      <c r="IO209" s="527" t="s">
        <v>517</v>
      </c>
      <c r="IP209" s="527" t="s">
        <v>517</v>
      </c>
      <c r="IQ209" s="527" t="s">
        <v>517</v>
      </c>
      <c r="IR209" s="527" t="s">
        <v>517</v>
      </c>
      <c r="IS209" s="527" t="s">
        <v>517</v>
      </c>
      <c r="IT209" s="527" t="s">
        <v>517</v>
      </c>
      <c r="IU209" s="527" t="s">
        <v>517</v>
      </c>
      <c r="IV209" s="527" t="s">
        <v>517</v>
      </c>
      <c r="IW209" s="527" t="s">
        <v>517</v>
      </c>
      <c r="IX209" s="527" t="s">
        <v>517</v>
      </c>
      <c r="IY209" s="527" t="s">
        <v>517</v>
      </c>
      <c r="IZ209" s="527" t="s">
        <v>517</v>
      </c>
      <c r="JA209" s="527" t="s">
        <v>517</v>
      </c>
      <c r="JB209" s="527" t="s">
        <v>517</v>
      </c>
      <c r="JC209" s="527" t="s">
        <v>517</v>
      </c>
      <c r="JD209" s="527" t="s">
        <v>517</v>
      </c>
      <c r="JE209" s="527" t="s">
        <v>517</v>
      </c>
      <c r="JF209" s="527" t="s">
        <v>517</v>
      </c>
      <c r="JG209" s="527" t="s">
        <v>517</v>
      </c>
      <c r="JH209" s="527" t="s">
        <v>517</v>
      </c>
      <c r="JI209" s="527" t="s">
        <v>517</v>
      </c>
      <c r="JJ209" s="527" t="s">
        <v>517</v>
      </c>
      <c r="JK209" s="527" t="s">
        <v>517</v>
      </c>
      <c r="JL209" s="527" t="s">
        <v>517</v>
      </c>
      <c r="JM209" s="527" t="s">
        <v>517</v>
      </c>
      <c r="JN209" s="527" t="s">
        <v>517</v>
      </c>
      <c r="JO209" s="527" t="s">
        <v>517</v>
      </c>
      <c r="JP209" s="527" t="s">
        <v>517</v>
      </c>
      <c r="JQ209" s="527" t="s">
        <v>517</v>
      </c>
      <c r="JR209" s="527" t="s">
        <v>517</v>
      </c>
      <c r="JS209" s="527" t="s">
        <v>517</v>
      </c>
      <c r="JT209" s="527" t="s">
        <v>517</v>
      </c>
      <c r="JU209" s="527" t="s">
        <v>517</v>
      </c>
      <c r="JV209" s="527" t="s">
        <v>517</v>
      </c>
      <c r="JW209" s="527" t="s">
        <v>517</v>
      </c>
      <c r="JX209" s="527" t="s">
        <v>517</v>
      </c>
      <c r="JY209" s="527" t="s">
        <v>517</v>
      </c>
      <c r="JZ209" s="527" t="s">
        <v>517</v>
      </c>
      <c r="KA209" s="527" t="s">
        <v>517</v>
      </c>
      <c r="KB209" s="527" t="s">
        <v>517</v>
      </c>
      <c r="KC209" s="527" t="s">
        <v>517</v>
      </c>
      <c r="KD209" s="527" t="s">
        <v>517</v>
      </c>
      <c r="KE209" s="527" t="s">
        <v>517</v>
      </c>
      <c r="KF209" s="527" t="s">
        <v>517</v>
      </c>
      <c r="KG209" s="527" t="s">
        <v>517</v>
      </c>
      <c r="KH209" s="527" t="s">
        <v>517</v>
      </c>
      <c r="KI209" s="527" t="s">
        <v>517</v>
      </c>
      <c r="KJ209" s="527" t="s">
        <v>517</v>
      </c>
      <c r="KK209" s="527" t="s">
        <v>517</v>
      </c>
      <c r="KL209" s="527" t="s">
        <v>517</v>
      </c>
      <c r="KM209" s="527" t="s">
        <v>517</v>
      </c>
      <c r="KN209" s="527" t="s">
        <v>517</v>
      </c>
      <c r="KO209" s="527" t="s">
        <v>517</v>
      </c>
      <c r="KP209" s="527" t="s">
        <v>517</v>
      </c>
      <c r="KQ209" s="527" t="s">
        <v>517</v>
      </c>
      <c r="KR209" s="527" t="s">
        <v>517</v>
      </c>
      <c r="KS209" s="527" t="s">
        <v>517</v>
      </c>
      <c r="KT209" s="527" t="s">
        <v>517</v>
      </c>
      <c r="KU209" s="527" t="s">
        <v>517</v>
      </c>
      <c r="KV209" s="527" t="s">
        <v>517</v>
      </c>
      <c r="KW209" s="527" t="s">
        <v>517</v>
      </c>
      <c r="KX209" s="527" t="s">
        <v>517</v>
      </c>
      <c r="KY209" s="527" t="s">
        <v>517</v>
      </c>
      <c r="KZ209" s="527" t="s">
        <v>517</v>
      </c>
      <c r="LA209" s="527" t="s">
        <v>517</v>
      </c>
      <c r="LB209" s="527" t="s">
        <v>517</v>
      </c>
      <c r="LC209" s="527" t="s">
        <v>517</v>
      </c>
      <c r="LD209" s="527" t="s">
        <v>517</v>
      </c>
      <c r="LE209" s="527" t="s">
        <v>517</v>
      </c>
      <c r="LF209" s="527" t="s">
        <v>517</v>
      </c>
      <c r="LG209" s="527" t="s">
        <v>517</v>
      </c>
      <c r="LH209" s="527" t="s">
        <v>517</v>
      </c>
      <c r="LI209" s="527" t="s">
        <v>517</v>
      </c>
      <c r="LJ209" s="527" t="s">
        <v>517</v>
      </c>
      <c r="LK209" s="527" t="s">
        <v>517</v>
      </c>
      <c r="LL209" s="527" t="s">
        <v>517</v>
      </c>
      <c r="LM209" s="527" t="s">
        <v>517</v>
      </c>
      <c r="LN209" s="527" t="s">
        <v>517</v>
      </c>
      <c r="LO209" s="527" t="s">
        <v>517</v>
      </c>
      <c r="LP209" s="527" t="s">
        <v>517</v>
      </c>
      <c r="LQ209" s="527" t="s">
        <v>517</v>
      </c>
      <c r="LR209" s="527" t="s">
        <v>517</v>
      </c>
      <c r="LS209" s="527" t="s">
        <v>517</v>
      </c>
      <c r="LT209" s="527" t="s">
        <v>517</v>
      </c>
      <c r="LU209" s="527" t="s">
        <v>517</v>
      </c>
      <c r="LV209" s="527" t="s">
        <v>517</v>
      </c>
      <c r="LW209" s="527" t="s">
        <v>517</v>
      </c>
      <c r="LX209" s="527" t="s">
        <v>517</v>
      </c>
      <c r="LY209" s="527" t="s">
        <v>517</v>
      </c>
      <c r="LZ209" s="527" t="s">
        <v>517</v>
      </c>
      <c r="MA209" s="527" t="s">
        <v>517</v>
      </c>
      <c r="MB209" s="527" t="s">
        <v>517</v>
      </c>
      <c r="MC209" s="527" t="s">
        <v>517</v>
      </c>
      <c r="MD209" s="527" t="s">
        <v>517</v>
      </c>
      <c r="ME209" s="527" t="s">
        <v>517</v>
      </c>
      <c r="MF209" s="527" t="s">
        <v>517</v>
      </c>
      <c r="MG209" s="527" t="s">
        <v>517</v>
      </c>
      <c r="MH209" s="527" t="s">
        <v>517</v>
      </c>
      <c r="MI209" s="527" t="s">
        <v>517</v>
      </c>
      <c r="MJ209" s="527" t="s">
        <v>517</v>
      </c>
      <c r="MK209" s="527" t="s">
        <v>517</v>
      </c>
      <c r="ML209" s="527" t="s">
        <v>517</v>
      </c>
      <c r="MM209" s="527" t="s">
        <v>517</v>
      </c>
      <c r="MN209" s="527" t="s">
        <v>517</v>
      </c>
      <c r="MO209" s="527" t="s">
        <v>517</v>
      </c>
      <c r="MP209" s="527" t="s">
        <v>517</v>
      </c>
      <c r="MQ209" s="527" t="s">
        <v>517</v>
      </c>
      <c r="MR209" s="527" t="s">
        <v>517</v>
      </c>
      <c r="MS209" s="527" t="s">
        <v>517</v>
      </c>
      <c r="MT209" s="527" t="s">
        <v>517</v>
      </c>
      <c r="MU209" s="527" t="s">
        <v>517</v>
      </c>
      <c r="MV209" s="527" t="s">
        <v>517</v>
      </c>
      <c r="MW209" s="527" t="s">
        <v>517</v>
      </c>
      <c r="MX209" s="527" t="s">
        <v>517</v>
      </c>
      <c r="MY209" s="527" t="s">
        <v>517</v>
      </c>
      <c r="MZ209" s="527" t="s">
        <v>517</v>
      </c>
      <c r="NA209" s="527" t="s">
        <v>517</v>
      </c>
      <c r="NB209" s="527" t="s">
        <v>517</v>
      </c>
      <c r="NC209" s="527" t="s">
        <v>517</v>
      </c>
      <c r="ND209" s="527" t="s">
        <v>517</v>
      </c>
      <c r="NE209" s="527" t="s">
        <v>517</v>
      </c>
      <c r="NF209" s="527" t="s">
        <v>517</v>
      </c>
      <c r="NG209" s="527" t="s">
        <v>517</v>
      </c>
      <c r="NH209" s="527" t="s">
        <v>517</v>
      </c>
      <c r="NI209" s="527" t="s">
        <v>517</v>
      </c>
      <c r="NJ209" s="527" t="s">
        <v>517</v>
      </c>
      <c r="NK209" s="527" t="s">
        <v>517</v>
      </c>
      <c r="NL209" s="527" t="s">
        <v>517</v>
      </c>
      <c r="NM209" s="527" t="s">
        <v>517</v>
      </c>
      <c r="NN209" s="527" t="s">
        <v>517</v>
      </c>
      <c r="NO209" s="527" t="s">
        <v>517</v>
      </c>
      <c r="NP209" s="527" t="s">
        <v>517</v>
      </c>
      <c r="NQ209" s="527" t="s">
        <v>517</v>
      </c>
      <c r="NR209" s="527" t="s">
        <v>517</v>
      </c>
      <c r="NS209" s="527" t="s">
        <v>517</v>
      </c>
      <c r="NT209" s="527" t="s">
        <v>517</v>
      </c>
      <c r="NU209" s="527" t="s">
        <v>517</v>
      </c>
      <c r="NV209" s="527" t="s">
        <v>517</v>
      </c>
      <c r="NW209" s="527" t="s">
        <v>517</v>
      </c>
      <c r="NX209" s="527" t="s">
        <v>517</v>
      </c>
      <c r="NY209" s="527" t="s">
        <v>517</v>
      </c>
      <c r="NZ209" s="527" t="s">
        <v>517</v>
      </c>
      <c r="OA209" s="527" t="s">
        <v>517</v>
      </c>
      <c r="OB209" s="527" t="s">
        <v>517</v>
      </c>
      <c r="OC209" s="527" t="s">
        <v>517</v>
      </c>
      <c r="OD209" s="527" t="s">
        <v>517</v>
      </c>
      <c r="OE209" s="527" t="s">
        <v>517</v>
      </c>
      <c r="OF209" s="527" t="s">
        <v>517</v>
      </c>
      <c r="OG209" s="527" t="s">
        <v>517</v>
      </c>
      <c r="OH209" s="527" t="s">
        <v>517</v>
      </c>
      <c r="OI209" s="527" t="s">
        <v>517</v>
      </c>
      <c r="OJ209" s="527" t="s">
        <v>517</v>
      </c>
      <c r="OK209" s="527" t="s">
        <v>517</v>
      </c>
      <c r="OL209" s="527" t="s">
        <v>517</v>
      </c>
      <c r="OM209" s="527" t="s">
        <v>517</v>
      </c>
      <c r="ON209" s="527" t="s">
        <v>517</v>
      </c>
      <c r="OO209" s="527" t="s">
        <v>517</v>
      </c>
      <c r="OP209" s="527" t="s">
        <v>517</v>
      </c>
      <c r="OQ209" s="527" t="s">
        <v>517</v>
      </c>
      <c r="OR209" s="527" t="s">
        <v>517</v>
      </c>
      <c r="OS209" s="527" t="s">
        <v>517</v>
      </c>
      <c r="OT209" s="527" t="s">
        <v>517</v>
      </c>
      <c r="OU209" s="527" t="s">
        <v>517</v>
      </c>
      <c r="OV209" s="527" t="s">
        <v>517</v>
      </c>
      <c r="OW209" s="527" t="s">
        <v>517</v>
      </c>
      <c r="OX209" s="527" t="s">
        <v>517</v>
      </c>
      <c r="OY209" s="527" t="s">
        <v>517</v>
      </c>
      <c r="OZ209" s="527" t="s">
        <v>517</v>
      </c>
      <c r="PA209" s="527" t="s">
        <v>517</v>
      </c>
      <c r="PB209" s="527" t="s">
        <v>517</v>
      </c>
      <c r="PC209" s="527" t="s">
        <v>517</v>
      </c>
      <c r="PD209" s="527" t="s">
        <v>517</v>
      </c>
      <c r="PE209" s="527" t="s">
        <v>517</v>
      </c>
      <c r="PF209" s="527" t="s">
        <v>517</v>
      </c>
      <c r="PG209" s="527" t="s">
        <v>517</v>
      </c>
      <c r="PH209" s="527" t="s">
        <v>517</v>
      </c>
      <c r="PI209" s="527" t="s">
        <v>517</v>
      </c>
      <c r="PJ209" s="527" t="s">
        <v>517</v>
      </c>
      <c r="PK209" s="527" t="s">
        <v>517</v>
      </c>
      <c r="PL209" s="527" t="s">
        <v>517</v>
      </c>
      <c r="PM209" s="527" t="s">
        <v>517</v>
      </c>
      <c r="PN209" s="527" t="s">
        <v>517</v>
      </c>
      <c r="PO209" s="527" t="s">
        <v>517</v>
      </c>
      <c r="PP209" s="527" t="s">
        <v>517</v>
      </c>
      <c r="PQ209" s="527" t="s">
        <v>517</v>
      </c>
      <c r="PR209" s="527" t="s">
        <v>517</v>
      </c>
      <c r="PS209" s="527" t="s">
        <v>517</v>
      </c>
      <c r="PT209" s="527" t="s">
        <v>517</v>
      </c>
      <c r="PU209" s="527" t="s">
        <v>517</v>
      </c>
      <c r="PV209" s="527" t="s">
        <v>517</v>
      </c>
      <c r="PW209" s="527" t="s">
        <v>517</v>
      </c>
      <c r="PX209" s="527" t="s">
        <v>517</v>
      </c>
      <c r="PY209" s="527" t="s">
        <v>517</v>
      </c>
      <c r="PZ209" s="527" t="s">
        <v>517</v>
      </c>
      <c r="QA209" s="527" t="s">
        <v>517</v>
      </c>
      <c r="QB209" s="527" t="s">
        <v>517</v>
      </c>
      <c r="QC209" s="527" t="s">
        <v>517</v>
      </c>
      <c r="QD209" s="527" t="s">
        <v>517</v>
      </c>
      <c r="QE209" s="527" t="s">
        <v>517</v>
      </c>
      <c r="QF209" s="527" t="s">
        <v>517</v>
      </c>
      <c r="QG209" s="527" t="s">
        <v>517</v>
      </c>
      <c r="QH209" s="527" t="s">
        <v>517</v>
      </c>
      <c r="QI209" s="527" t="s">
        <v>517</v>
      </c>
      <c r="QJ209" s="527" t="s">
        <v>517</v>
      </c>
      <c r="QK209" s="527" t="s">
        <v>517</v>
      </c>
      <c r="QL209" s="527" t="s">
        <v>517</v>
      </c>
      <c r="QM209" s="527" t="s">
        <v>517</v>
      </c>
      <c r="QN209" s="527" t="s">
        <v>517</v>
      </c>
      <c r="QO209" s="527" t="s">
        <v>517</v>
      </c>
      <c r="QP209" s="527" t="s">
        <v>517</v>
      </c>
      <c r="QQ209" s="527" t="s">
        <v>517</v>
      </c>
      <c r="QR209" s="527" t="s">
        <v>517</v>
      </c>
      <c r="QS209" s="527" t="s">
        <v>517</v>
      </c>
      <c r="QT209" s="527" t="s">
        <v>517</v>
      </c>
      <c r="QU209" s="527" t="s">
        <v>517</v>
      </c>
      <c r="QV209" s="527" t="s">
        <v>517</v>
      </c>
      <c r="QW209" s="527" t="s">
        <v>517</v>
      </c>
      <c r="QX209" s="527" t="s">
        <v>517</v>
      </c>
      <c r="QY209" s="527" t="s">
        <v>517</v>
      </c>
      <c r="QZ209" s="527" t="s">
        <v>517</v>
      </c>
      <c r="RA209" s="527" t="s">
        <v>517</v>
      </c>
      <c r="RB209" s="527" t="s">
        <v>517</v>
      </c>
      <c r="RC209" s="527" t="s">
        <v>517</v>
      </c>
      <c r="RD209" s="527" t="s">
        <v>517</v>
      </c>
      <c r="RE209" s="527" t="s">
        <v>517</v>
      </c>
      <c r="RF209" s="527" t="s">
        <v>517</v>
      </c>
      <c r="RG209" s="527" t="s">
        <v>517</v>
      </c>
      <c r="RH209" s="527" t="s">
        <v>517</v>
      </c>
      <c r="RI209" s="527" t="s">
        <v>517</v>
      </c>
      <c r="RJ209" s="527" t="s">
        <v>517</v>
      </c>
      <c r="RK209" s="527" t="s">
        <v>517</v>
      </c>
      <c r="RL209" s="527" t="s">
        <v>517</v>
      </c>
      <c r="RM209" s="527" t="s">
        <v>517</v>
      </c>
      <c r="RN209" s="527" t="s">
        <v>517</v>
      </c>
      <c r="RO209" s="527" t="s">
        <v>517</v>
      </c>
      <c r="RP209" s="527" t="s">
        <v>517</v>
      </c>
      <c r="RQ209" s="527" t="s">
        <v>517</v>
      </c>
      <c r="RR209" s="527" t="s">
        <v>517</v>
      </c>
      <c r="RS209" s="527" t="s">
        <v>517</v>
      </c>
      <c r="RT209" s="527" t="s">
        <v>517</v>
      </c>
      <c r="RU209" s="527" t="s">
        <v>517</v>
      </c>
      <c r="RV209" s="527" t="s">
        <v>517</v>
      </c>
      <c r="RW209" s="527" t="s">
        <v>517</v>
      </c>
      <c r="RX209" s="527" t="s">
        <v>517</v>
      </c>
      <c r="RY209" s="527" t="s">
        <v>517</v>
      </c>
      <c r="RZ209" s="527" t="s">
        <v>517</v>
      </c>
      <c r="SA209" s="527" t="s">
        <v>517</v>
      </c>
      <c r="SB209" s="527" t="s">
        <v>517</v>
      </c>
      <c r="SC209" s="527" t="s">
        <v>517</v>
      </c>
      <c r="SD209" s="527" t="s">
        <v>517</v>
      </c>
      <c r="SE209" s="527" t="s">
        <v>517</v>
      </c>
      <c r="SF209" s="527" t="s">
        <v>517</v>
      </c>
      <c r="SG209" s="527" t="s">
        <v>517</v>
      </c>
      <c r="SH209" s="527" t="s">
        <v>517</v>
      </c>
      <c r="SI209" s="527" t="s">
        <v>517</v>
      </c>
      <c r="SJ209" s="527" t="s">
        <v>517</v>
      </c>
      <c r="SK209" s="527" t="s">
        <v>517</v>
      </c>
      <c r="SL209" s="527" t="s">
        <v>517</v>
      </c>
      <c r="SM209" s="527" t="s">
        <v>517</v>
      </c>
      <c r="SN209" s="527" t="s">
        <v>517</v>
      </c>
      <c r="SO209" s="527" t="s">
        <v>517</v>
      </c>
      <c r="SP209" s="527" t="s">
        <v>517</v>
      </c>
      <c r="SQ209" s="527" t="s">
        <v>517</v>
      </c>
      <c r="SR209" s="527" t="s">
        <v>517</v>
      </c>
      <c r="SS209" s="527" t="s">
        <v>517</v>
      </c>
      <c r="ST209" s="527" t="s">
        <v>517</v>
      </c>
      <c r="SU209" s="527" t="s">
        <v>517</v>
      </c>
      <c r="SV209" s="527" t="s">
        <v>517</v>
      </c>
      <c r="SW209" s="527" t="s">
        <v>517</v>
      </c>
      <c r="SX209" s="527" t="s">
        <v>517</v>
      </c>
      <c r="SY209" s="527" t="s">
        <v>517</v>
      </c>
      <c r="SZ209" s="527" t="s">
        <v>517</v>
      </c>
      <c r="TA209" s="527" t="s">
        <v>517</v>
      </c>
      <c r="TB209" s="527" t="s">
        <v>517</v>
      </c>
      <c r="TC209" s="527" t="s">
        <v>517</v>
      </c>
      <c r="TD209" s="527" t="s">
        <v>517</v>
      </c>
      <c r="TE209" s="527" t="s">
        <v>517</v>
      </c>
      <c r="TF209" s="527" t="s">
        <v>517</v>
      </c>
      <c r="TG209" s="527" t="s">
        <v>517</v>
      </c>
      <c r="TH209" s="527" t="s">
        <v>517</v>
      </c>
      <c r="TI209" s="527" t="s">
        <v>517</v>
      </c>
      <c r="TJ209" s="527" t="s">
        <v>517</v>
      </c>
      <c r="TK209" s="527" t="s">
        <v>517</v>
      </c>
      <c r="TL209" s="527" t="s">
        <v>517</v>
      </c>
      <c r="TM209" s="527" t="s">
        <v>517</v>
      </c>
      <c r="TN209" s="527" t="s">
        <v>517</v>
      </c>
      <c r="TO209" s="527" t="s">
        <v>517</v>
      </c>
      <c r="TP209" s="527" t="s">
        <v>517</v>
      </c>
      <c r="TQ209" s="527" t="s">
        <v>517</v>
      </c>
      <c r="TR209" s="527" t="s">
        <v>517</v>
      </c>
      <c r="TS209" s="527" t="s">
        <v>517</v>
      </c>
      <c r="TT209" s="527" t="s">
        <v>517</v>
      </c>
      <c r="TU209" s="527" t="s">
        <v>517</v>
      </c>
      <c r="TV209" s="527" t="s">
        <v>517</v>
      </c>
      <c r="TW209" s="527" t="s">
        <v>517</v>
      </c>
      <c r="TX209" s="527" t="s">
        <v>517</v>
      </c>
      <c r="TY209" s="527" t="s">
        <v>517</v>
      </c>
      <c r="TZ209" s="527" t="s">
        <v>517</v>
      </c>
      <c r="UA209" s="527" t="s">
        <v>517</v>
      </c>
      <c r="UB209" s="527" t="s">
        <v>517</v>
      </c>
      <c r="UC209" s="527" t="s">
        <v>517</v>
      </c>
      <c r="UD209" s="527" t="s">
        <v>517</v>
      </c>
      <c r="UE209" s="527" t="s">
        <v>517</v>
      </c>
      <c r="UF209" s="527" t="s">
        <v>517</v>
      </c>
      <c r="UG209" s="527" t="s">
        <v>517</v>
      </c>
      <c r="UH209" s="527" t="s">
        <v>517</v>
      </c>
      <c r="UI209" s="527" t="s">
        <v>517</v>
      </c>
      <c r="UJ209" s="527" t="s">
        <v>517</v>
      </c>
      <c r="UK209" s="527" t="s">
        <v>517</v>
      </c>
      <c r="UL209" s="527" t="s">
        <v>517</v>
      </c>
      <c r="UM209" s="527" t="s">
        <v>517</v>
      </c>
      <c r="UN209" s="527" t="s">
        <v>517</v>
      </c>
      <c r="UO209" s="527" t="s">
        <v>517</v>
      </c>
      <c r="UP209" s="527" t="s">
        <v>517</v>
      </c>
      <c r="UQ209" s="527" t="s">
        <v>517</v>
      </c>
      <c r="UR209" s="527" t="s">
        <v>517</v>
      </c>
      <c r="US209" s="527" t="s">
        <v>517</v>
      </c>
      <c r="UT209" s="527" t="s">
        <v>517</v>
      </c>
      <c r="UU209" s="527" t="s">
        <v>517</v>
      </c>
      <c r="UV209" s="527" t="s">
        <v>517</v>
      </c>
      <c r="UW209" s="527" t="s">
        <v>517</v>
      </c>
      <c r="UX209" s="527" t="s">
        <v>517</v>
      </c>
      <c r="UY209" s="527" t="s">
        <v>517</v>
      </c>
      <c r="UZ209" s="527" t="s">
        <v>517</v>
      </c>
      <c r="VA209" s="527" t="s">
        <v>517</v>
      </c>
      <c r="VB209" s="527" t="s">
        <v>517</v>
      </c>
      <c r="VC209" s="527" t="s">
        <v>517</v>
      </c>
      <c r="VD209" s="527" t="s">
        <v>517</v>
      </c>
      <c r="VE209" s="527" t="s">
        <v>517</v>
      </c>
      <c r="VF209" s="527" t="s">
        <v>517</v>
      </c>
      <c r="VG209" s="527" t="s">
        <v>517</v>
      </c>
      <c r="VH209" s="527" t="s">
        <v>517</v>
      </c>
      <c r="VI209" s="527" t="s">
        <v>517</v>
      </c>
      <c r="VJ209" s="527" t="s">
        <v>517</v>
      </c>
      <c r="VK209" s="527" t="s">
        <v>517</v>
      </c>
      <c r="VL209" s="527" t="s">
        <v>517</v>
      </c>
      <c r="VM209" s="527" t="s">
        <v>517</v>
      </c>
      <c r="VN209" s="527" t="s">
        <v>517</v>
      </c>
      <c r="VO209" s="527" t="s">
        <v>517</v>
      </c>
      <c r="VP209" s="527" t="s">
        <v>517</v>
      </c>
      <c r="VQ209" s="527" t="s">
        <v>517</v>
      </c>
      <c r="VR209" s="527" t="s">
        <v>517</v>
      </c>
      <c r="VS209" s="527" t="s">
        <v>517</v>
      </c>
      <c r="VT209" s="527" t="s">
        <v>517</v>
      </c>
      <c r="VU209" s="527" t="s">
        <v>517</v>
      </c>
      <c r="VV209" s="527" t="s">
        <v>517</v>
      </c>
      <c r="VW209" s="527" t="s">
        <v>517</v>
      </c>
      <c r="VX209" s="527" t="s">
        <v>517</v>
      </c>
      <c r="VY209" s="527" t="s">
        <v>517</v>
      </c>
      <c r="VZ209" s="527" t="s">
        <v>517</v>
      </c>
      <c r="WA209" s="527" t="s">
        <v>517</v>
      </c>
      <c r="WB209" s="527" t="s">
        <v>517</v>
      </c>
      <c r="WC209" s="527" t="s">
        <v>517</v>
      </c>
      <c r="WD209" s="527" t="s">
        <v>517</v>
      </c>
      <c r="WE209" s="527" t="s">
        <v>517</v>
      </c>
      <c r="WF209" s="527" t="s">
        <v>517</v>
      </c>
      <c r="WG209" s="527" t="s">
        <v>517</v>
      </c>
      <c r="WH209" s="527" t="s">
        <v>517</v>
      </c>
      <c r="WI209" s="527" t="s">
        <v>517</v>
      </c>
      <c r="WJ209" s="527" t="s">
        <v>517</v>
      </c>
      <c r="WK209" s="527" t="s">
        <v>517</v>
      </c>
      <c r="WL209" s="527" t="s">
        <v>517</v>
      </c>
      <c r="WM209" s="527" t="s">
        <v>517</v>
      </c>
      <c r="WN209" s="527" t="s">
        <v>517</v>
      </c>
      <c r="WO209" s="527" t="s">
        <v>517</v>
      </c>
      <c r="WP209" s="527" t="s">
        <v>517</v>
      </c>
      <c r="WQ209" s="527" t="s">
        <v>517</v>
      </c>
      <c r="WR209" s="527" t="s">
        <v>517</v>
      </c>
      <c r="WS209" s="527" t="s">
        <v>517</v>
      </c>
      <c r="WT209" s="527" t="s">
        <v>517</v>
      </c>
      <c r="WU209" s="527" t="s">
        <v>517</v>
      </c>
      <c r="WV209" s="527" t="s">
        <v>517</v>
      </c>
      <c r="WW209" s="527" t="s">
        <v>517</v>
      </c>
      <c r="WX209" s="527" t="s">
        <v>517</v>
      </c>
      <c r="WY209" s="527" t="s">
        <v>517</v>
      </c>
      <c r="WZ209" s="527" t="s">
        <v>517</v>
      </c>
      <c r="XA209" s="527" t="s">
        <v>517</v>
      </c>
      <c r="XB209" s="527" t="s">
        <v>517</v>
      </c>
      <c r="XC209" s="527" t="s">
        <v>517</v>
      </c>
      <c r="XD209" s="527" t="s">
        <v>517</v>
      </c>
      <c r="XE209" s="527" t="s">
        <v>517</v>
      </c>
      <c r="XF209" s="527" t="s">
        <v>517</v>
      </c>
      <c r="XG209" s="527" t="s">
        <v>517</v>
      </c>
      <c r="XH209" s="527" t="s">
        <v>517</v>
      </c>
      <c r="XI209" s="527" t="s">
        <v>517</v>
      </c>
      <c r="XJ209" s="527" t="s">
        <v>517</v>
      </c>
      <c r="XK209" s="527" t="s">
        <v>517</v>
      </c>
      <c r="XL209" s="527" t="s">
        <v>517</v>
      </c>
      <c r="XM209" s="527" t="s">
        <v>517</v>
      </c>
      <c r="XN209" s="527" t="s">
        <v>517</v>
      </c>
      <c r="XO209" s="527" t="s">
        <v>517</v>
      </c>
      <c r="XP209" s="527" t="s">
        <v>517</v>
      </c>
      <c r="XQ209" s="527" t="s">
        <v>517</v>
      </c>
      <c r="XR209" s="527" t="s">
        <v>517</v>
      </c>
      <c r="XS209" s="527" t="s">
        <v>517</v>
      </c>
      <c r="XT209" s="527" t="s">
        <v>517</v>
      </c>
      <c r="XU209" s="527" t="s">
        <v>517</v>
      </c>
      <c r="XV209" s="527" t="s">
        <v>517</v>
      </c>
      <c r="XW209" s="527" t="s">
        <v>517</v>
      </c>
      <c r="XX209" s="527" t="s">
        <v>517</v>
      </c>
      <c r="XY209" s="527" t="s">
        <v>517</v>
      </c>
      <c r="XZ209" s="527" t="s">
        <v>517</v>
      </c>
      <c r="YA209" s="527" t="s">
        <v>517</v>
      </c>
      <c r="YB209" s="527" t="s">
        <v>517</v>
      </c>
      <c r="YC209" s="527" t="s">
        <v>517</v>
      </c>
      <c r="YD209" s="527" t="s">
        <v>517</v>
      </c>
      <c r="YE209" s="527" t="s">
        <v>517</v>
      </c>
      <c r="YF209" s="527" t="s">
        <v>517</v>
      </c>
      <c r="YG209" s="527" t="s">
        <v>517</v>
      </c>
      <c r="YH209" s="527" t="s">
        <v>517</v>
      </c>
      <c r="YI209" s="527" t="s">
        <v>517</v>
      </c>
      <c r="YJ209" s="527" t="s">
        <v>517</v>
      </c>
      <c r="YK209" s="527" t="s">
        <v>517</v>
      </c>
      <c r="YL209" s="527" t="s">
        <v>517</v>
      </c>
      <c r="YM209" s="527" t="s">
        <v>517</v>
      </c>
      <c r="YN209" s="527" t="s">
        <v>517</v>
      </c>
      <c r="YO209" s="527" t="s">
        <v>517</v>
      </c>
      <c r="YP209" s="527" t="s">
        <v>517</v>
      </c>
      <c r="YQ209" s="527" t="s">
        <v>517</v>
      </c>
      <c r="YR209" s="527" t="s">
        <v>517</v>
      </c>
      <c r="YS209" s="527" t="s">
        <v>517</v>
      </c>
      <c r="YT209" s="527" t="s">
        <v>517</v>
      </c>
      <c r="YU209" s="527" t="s">
        <v>517</v>
      </c>
      <c r="YV209" s="527" t="s">
        <v>517</v>
      </c>
      <c r="YW209" s="527" t="s">
        <v>517</v>
      </c>
      <c r="YX209" s="527" t="s">
        <v>517</v>
      </c>
      <c r="YY209" s="527" t="s">
        <v>517</v>
      </c>
      <c r="YZ209" s="527" t="s">
        <v>517</v>
      </c>
      <c r="ZA209" s="527" t="s">
        <v>517</v>
      </c>
      <c r="ZB209" s="527" t="s">
        <v>517</v>
      </c>
      <c r="ZC209" s="527" t="s">
        <v>517</v>
      </c>
      <c r="ZD209" s="527" t="s">
        <v>517</v>
      </c>
      <c r="ZE209" s="527" t="s">
        <v>517</v>
      </c>
      <c r="ZF209" s="527" t="s">
        <v>517</v>
      </c>
      <c r="ZG209" s="527" t="s">
        <v>517</v>
      </c>
      <c r="ZH209" s="527" t="s">
        <v>517</v>
      </c>
      <c r="ZI209" s="527" t="s">
        <v>517</v>
      </c>
      <c r="ZJ209" s="527" t="s">
        <v>517</v>
      </c>
      <c r="ZK209" s="527" t="s">
        <v>517</v>
      </c>
      <c r="ZL209" s="527" t="s">
        <v>517</v>
      </c>
      <c r="ZM209" s="527" t="s">
        <v>517</v>
      </c>
      <c r="ZN209" s="527" t="s">
        <v>517</v>
      </c>
      <c r="ZO209" s="527" t="s">
        <v>517</v>
      </c>
      <c r="ZP209" s="527" t="s">
        <v>517</v>
      </c>
      <c r="ZQ209" s="527" t="s">
        <v>517</v>
      </c>
      <c r="ZR209" s="527" t="s">
        <v>517</v>
      </c>
      <c r="ZS209" s="527" t="s">
        <v>517</v>
      </c>
      <c r="ZT209" s="527" t="s">
        <v>517</v>
      </c>
      <c r="ZU209" s="527" t="s">
        <v>517</v>
      </c>
      <c r="ZV209" s="527" t="s">
        <v>517</v>
      </c>
      <c r="ZW209" s="527" t="s">
        <v>517</v>
      </c>
      <c r="ZX209" s="527" t="s">
        <v>517</v>
      </c>
      <c r="ZY209" s="527" t="s">
        <v>517</v>
      </c>
      <c r="ZZ209" s="527" t="s">
        <v>517</v>
      </c>
      <c r="AAA209" s="527" t="s">
        <v>517</v>
      </c>
      <c r="AAB209" s="527" t="s">
        <v>517</v>
      </c>
      <c r="AAC209" s="527" t="s">
        <v>517</v>
      </c>
      <c r="AAD209" s="527" t="s">
        <v>517</v>
      </c>
      <c r="AAE209" s="527" t="s">
        <v>517</v>
      </c>
      <c r="AAF209" s="527" t="s">
        <v>517</v>
      </c>
      <c r="AAG209" s="527" t="s">
        <v>517</v>
      </c>
      <c r="AAH209" s="527" t="s">
        <v>517</v>
      </c>
      <c r="AAI209" s="527" t="s">
        <v>517</v>
      </c>
      <c r="AAJ209" s="527" t="s">
        <v>517</v>
      </c>
      <c r="AAK209" s="527" t="s">
        <v>517</v>
      </c>
      <c r="AAL209" s="527" t="s">
        <v>517</v>
      </c>
      <c r="AAM209" s="527" t="s">
        <v>517</v>
      </c>
      <c r="AAN209" s="527" t="s">
        <v>517</v>
      </c>
      <c r="AAO209" s="527" t="s">
        <v>517</v>
      </c>
      <c r="AAP209" s="527" t="s">
        <v>517</v>
      </c>
      <c r="AAQ209" s="527" t="s">
        <v>517</v>
      </c>
      <c r="AAR209" s="527" t="s">
        <v>517</v>
      </c>
      <c r="AAS209" s="527" t="s">
        <v>517</v>
      </c>
      <c r="AAT209" s="527" t="s">
        <v>517</v>
      </c>
      <c r="AAU209" s="527" t="s">
        <v>517</v>
      </c>
      <c r="AAV209" s="527" t="s">
        <v>517</v>
      </c>
      <c r="AAW209" s="527" t="s">
        <v>517</v>
      </c>
      <c r="AAX209" s="527" t="s">
        <v>517</v>
      </c>
      <c r="AAY209" s="527" t="s">
        <v>517</v>
      </c>
      <c r="AAZ209" s="527" t="s">
        <v>517</v>
      </c>
      <c r="ABA209" s="527" t="s">
        <v>517</v>
      </c>
      <c r="ABB209" s="527" t="s">
        <v>517</v>
      </c>
      <c r="ABC209" s="527" t="s">
        <v>517</v>
      </c>
      <c r="ABD209" s="527" t="s">
        <v>517</v>
      </c>
      <c r="ABE209" s="527" t="s">
        <v>517</v>
      </c>
      <c r="ABF209" s="527" t="s">
        <v>517</v>
      </c>
      <c r="ABG209" s="527" t="s">
        <v>517</v>
      </c>
      <c r="ABH209" s="527" t="s">
        <v>517</v>
      </c>
      <c r="ABI209" s="527" t="s">
        <v>517</v>
      </c>
      <c r="ABJ209" s="527" t="s">
        <v>517</v>
      </c>
      <c r="ABK209" s="527" t="s">
        <v>517</v>
      </c>
      <c r="ABL209" s="527" t="s">
        <v>517</v>
      </c>
      <c r="ABM209" s="527" t="s">
        <v>517</v>
      </c>
      <c r="ABN209" s="527" t="s">
        <v>517</v>
      </c>
      <c r="ABO209" s="527" t="s">
        <v>517</v>
      </c>
      <c r="ABP209" s="527" t="s">
        <v>517</v>
      </c>
      <c r="ABQ209" s="527" t="s">
        <v>517</v>
      </c>
      <c r="ABR209" s="527" t="s">
        <v>517</v>
      </c>
      <c r="ABS209" s="527" t="s">
        <v>517</v>
      </c>
      <c r="ABT209" s="527" t="s">
        <v>517</v>
      </c>
      <c r="ABU209" s="527" t="s">
        <v>517</v>
      </c>
      <c r="ABV209" s="527" t="s">
        <v>517</v>
      </c>
      <c r="ABW209" s="527" t="s">
        <v>517</v>
      </c>
      <c r="ABX209" s="527" t="s">
        <v>517</v>
      </c>
      <c r="ABY209" s="527" t="s">
        <v>517</v>
      </c>
      <c r="ABZ209" s="527" t="s">
        <v>517</v>
      </c>
      <c r="ACA209" s="527" t="s">
        <v>517</v>
      </c>
      <c r="ACB209" s="527" t="s">
        <v>517</v>
      </c>
      <c r="ACC209" s="527" t="s">
        <v>517</v>
      </c>
      <c r="ACD209" s="527" t="s">
        <v>517</v>
      </c>
      <c r="ACE209" s="527" t="s">
        <v>517</v>
      </c>
      <c r="ACF209" s="527" t="s">
        <v>517</v>
      </c>
      <c r="ACG209" s="527" t="s">
        <v>517</v>
      </c>
      <c r="ACH209" s="527" t="s">
        <v>517</v>
      </c>
      <c r="ACI209" s="527" t="s">
        <v>517</v>
      </c>
      <c r="ACJ209" s="527" t="s">
        <v>517</v>
      </c>
      <c r="ACK209" s="527" t="s">
        <v>517</v>
      </c>
      <c r="ACL209" s="527" t="s">
        <v>517</v>
      </c>
      <c r="ACM209" s="527" t="s">
        <v>517</v>
      </c>
      <c r="ACN209" s="527" t="s">
        <v>517</v>
      </c>
      <c r="ACO209" s="527" t="s">
        <v>517</v>
      </c>
      <c r="ACP209" s="527" t="s">
        <v>517</v>
      </c>
      <c r="ACQ209" s="527" t="s">
        <v>517</v>
      </c>
      <c r="ACR209" s="527" t="s">
        <v>517</v>
      </c>
      <c r="ACS209" s="527" t="s">
        <v>517</v>
      </c>
      <c r="ACT209" s="527" t="s">
        <v>517</v>
      </c>
      <c r="ACU209" s="527" t="s">
        <v>517</v>
      </c>
      <c r="ACV209" s="527" t="s">
        <v>517</v>
      </c>
      <c r="ACW209" s="527" t="s">
        <v>517</v>
      </c>
      <c r="ACX209" s="527" t="s">
        <v>517</v>
      </c>
      <c r="ACY209" s="527" t="s">
        <v>517</v>
      </c>
      <c r="ACZ209" s="527" t="s">
        <v>517</v>
      </c>
      <c r="ADA209" s="527" t="s">
        <v>517</v>
      </c>
      <c r="ADB209" s="527" t="s">
        <v>517</v>
      </c>
      <c r="ADC209" s="527" t="s">
        <v>517</v>
      </c>
      <c r="ADD209" s="527" t="s">
        <v>517</v>
      </c>
      <c r="ADE209" s="527" t="s">
        <v>517</v>
      </c>
      <c r="ADF209" s="527" t="s">
        <v>517</v>
      </c>
      <c r="ADG209" s="527" t="s">
        <v>517</v>
      </c>
      <c r="ADH209" s="527" t="s">
        <v>517</v>
      </c>
      <c r="ADI209" s="527" t="s">
        <v>517</v>
      </c>
      <c r="ADJ209" s="527" t="s">
        <v>517</v>
      </c>
      <c r="ADK209" s="527" t="s">
        <v>517</v>
      </c>
      <c r="ADL209" s="527" t="s">
        <v>517</v>
      </c>
      <c r="ADM209" s="527" t="s">
        <v>517</v>
      </c>
      <c r="ADN209" s="527" t="s">
        <v>517</v>
      </c>
      <c r="ADO209" s="527" t="s">
        <v>517</v>
      </c>
      <c r="ADP209" s="527" t="s">
        <v>517</v>
      </c>
      <c r="ADQ209" s="527" t="s">
        <v>517</v>
      </c>
      <c r="ADR209" s="527" t="s">
        <v>517</v>
      </c>
      <c r="ADS209" s="527" t="s">
        <v>517</v>
      </c>
      <c r="ADT209" s="527" t="s">
        <v>517</v>
      </c>
      <c r="ADU209" s="527" t="s">
        <v>517</v>
      </c>
      <c r="ADV209" s="527" t="s">
        <v>517</v>
      </c>
      <c r="ADW209" s="527" t="s">
        <v>517</v>
      </c>
      <c r="ADX209" s="527" t="s">
        <v>517</v>
      </c>
      <c r="ADY209" s="527" t="s">
        <v>517</v>
      </c>
      <c r="ADZ209" s="527" t="s">
        <v>517</v>
      </c>
      <c r="AEA209" s="527" t="s">
        <v>517</v>
      </c>
      <c r="AEB209" s="527" t="s">
        <v>517</v>
      </c>
      <c r="AEC209" s="527" t="s">
        <v>517</v>
      </c>
      <c r="AED209" s="527" t="s">
        <v>517</v>
      </c>
      <c r="AEE209" s="527" t="s">
        <v>517</v>
      </c>
      <c r="AEF209" s="527" t="s">
        <v>517</v>
      </c>
      <c r="AEG209" s="527" t="s">
        <v>517</v>
      </c>
      <c r="AEH209" s="527" t="s">
        <v>517</v>
      </c>
      <c r="AEI209" s="527" t="s">
        <v>517</v>
      </c>
      <c r="AEJ209" s="527" t="s">
        <v>517</v>
      </c>
      <c r="AEK209" s="527" t="s">
        <v>517</v>
      </c>
      <c r="AEL209" s="527" t="s">
        <v>517</v>
      </c>
      <c r="AEM209" s="527" t="s">
        <v>517</v>
      </c>
      <c r="AEN209" s="527" t="s">
        <v>517</v>
      </c>
      <c r="AEO209" s="527" t="s">
        <v>517</v>
      </c>
      <c r="AEP209" s="527" t="s">
        <v>517</v>
      </c>
      <c r="AEQ209" s="527" t="s">
        <v>517</v>
      </c>
      <c r="AER209" s="527" t="s">
        <v>517</v>
      </c>
      <c r="AES209" s="527" t="s">
        <v>517</v>
      </c>
      <c r="AET209" s="527" t="s">
        <v>517</v>
      </c>
      <c r="AEU209" s="527" t="s">
        <v>517</v>
      </c>
      <c r="AEV209" s="527" t="s">
        <v>517</v>
      </c>
      <c r="AEW209" s="527" t="s">
        <v>517</v>
      </c>
      <c r="AEX209" s="527" t="s">
        <v>517</v>
      </c>
      <c r="AEY209" s="527" t="s">
        <v>517</v>
      </c>
      <c r="AEZ209" s="527" t="s">
        <v>517</v>
      </c>
      <c r="AFA209" s="527" t="s">
        <v>517</v>
      </c>
      <c r="AFB209" s="527" t="s">
        <v>517</v>
      </c>
      <c r="AFC209" s="527" t="s">
        <v>517</v>
      </c>
      <c r="AFD209" s="527" t="s">
        <v>517</v>
      </c>
      <c r="AFE209" s="527" t="s">
        <v>517</v>
      </c>
      <c r="AFF209" s="527" t="s">
        <v>517</v>
      </c>
      <c r="AFG209" s="527" t="s">
        <v>517</v>
      </c>
      <c r="AFH209" s="527" t="s">
        <v>517</v>
      </c>
      <c r="AFI209" s="527" t="s">
        <v>517</v>
      </c>
      <c r="AFJ209" s="527" t="s">
        <v>517</v>
      </c>
      <c r="AFK209" s="527" t="s">
        <v>517</v>
      </c>
      <c r="AFL209" s="527" t="s">
        <v>517</v>
      </c>
      <c r="AFM209" s="527" t="s">
        <v>517</v>
      </c>
      <c r="AFN209" s="527" t="s">
        <v>517</v>
      </c>
      <c r="AFO209" s="527" t="s">
        <v>517</v>
      </c>
      <c r="AFP209" s="527" t="s">
        <v>517</v>
      </c>
      <c r="AFQ209" s="527" t="s">
        <v>517</v>
      </c>
      <c r="AFR209" s="527" t="s">
        <v>517</v>
      </c>
      <c r="AFS209" s="527" t="s">
        <v>517</v>
      </c>
      <c r="AFT209" s="527" t="s">
        <v>517</v>
      </c>
      <c r="AFU209" s="527" t="s">
        <v>517</v>
      </c>
      <c r="AFV209" s="527" t="s">
        <v>517</v>
      </c>
      <c r="AFW209" s="527" t="s">
        <v>517</v>
      </c>
      <c r="AFX209" s="527" t="s">
        <v>517</v>
      </c>
      <c r="AFY209" s="527" t="s">
        <v>517</v>
      </c>
      <c r="AFZ209" s="527" t="s">
        <v>517</v>
      </c>
      <c r="AGA209" s="527" t="s">
        <v>517</v>
      </c>
      <c r="AGB209" s="527" t="s">
        <v>517</v>
      </c>
      <c r="AGC209" s="527" t="s">
        <v>517</v>
      </c>
      <c r="AGD209" s="527" t="s">
        <v>517</v>
      </c>
      <c r="AGE209" s="527" t="s">
        <v>517</v>
      </c>
      <c r="AGF209" s="527" t="s">
        <v>517</v>
      </c>
      <c r="AGG209" s="527" t="s">
        <v>517</v>
      </c>
      <c r="AGH209" s="527" t="s">
        <v>517</v>
      </c>
      <c r="AGI209" s="527" t="s">
        <v>517</v>
      </c>
      <c r="AGJ209" s="527" t="s">
        <v>517</v>
      </c>
      <c r="AGK209" s="527" t="s">
        <v>517</v>
      </c>
      <c r="AGL209" s="527" t="s">
        <v>517</v>
      </c>
      <c r="AGM209" s="527" t="s">
        <v>517</v>
      </c>
      <c r="AGN209" s="527" t="s">
        <v>517</v>
      </c>
      <c r="AGO209" s="527" t="s">
        <v>517</v>
      </c>
      <c r="AGP209" s="527" t="s">
        <v>517</v>
      </c>
      <c r="AGQ209" s="527" t="s">
        <v>517</v>
      </c>
      <c r="AGR209" s="527" t="s">
        <v>517</v>
      </c>
      <c r="AGS209" s="527" t="s">
        <v>517</v>
      </c>
      <c r="AGT209" s="527" t="s">
        <v>517</v>
      </c>
      <c r="AGU209" s="527" t="s">
        <v>517</v>
      </c>
      <c r="AGV209" s="527" t="s">
        <v>517</v>
      </c>
      <c r="AGW209" s="527" t="s">
        <v>517</v>
      </c>
      <c r="AGX209" s="527" t="s">
        <v>517</v>
      </c>
      <c r="AGY209" s="527" t="s">
        <v>517</v>
      </c>
      <c r="AGZ209" s="527" t="s">
        <v>517</v>
      </c>
      <c r="AHA209" s="527" t="s">
        <v>517</v>
      </c>
      <c r="AHB209" s="527" t="s">
        <v>517</v>
      </c>
      <c r="AHC209" s="527" t="s">
        <v>517</v>
      </c>
      <c r="AHD209" s="527" t="s">
        <v>517</v>
      </c>
      <c r="AHE209" s="527" t="s">
        <v>517</v>
      </c>
      <c r="AHF209" s="527" t="s">
        <v>517</v>
      </c>
      <c r="AHG209" s="527" t="s">
        <v>517</v>
      </c>
      <c r="AHH209" s="527" t="s">
        <v>517</v>
      </c>
      <c r="AHI209" s="527" t="s">
        <v>517</v>
      </c>
      <c r="AHJ209" s="527" t="s">
        <v>517</v>
      </c>
      <c r="AHK209" s="527" t="s">
        <v>517</v>
      </c>
      <c r="AHL209" s="527" t="s">
        <v>517</v>
      </c>
      <c r="AHM209" s="527" t="s">
        <v>517</v>
      </c>
      <c r="AHN209" s="527" t="s">
        <v>517</v>
      </c>
      <c r="AHO209" s="527" t="s">
        <v>517</v>
      </c>
      <c r="AHP209" s="527" t="s">
        <v>517</v>
      </c>
      <c r="AHQ209" s="527" t="s">
        <v>517</v>
      </c>
      <c r="AHR209" s="527" t="s">
        <v>517</v>
      </c>
      <c r="AHS209" s="527" t="s">
        <v>517</v>
      </c>
      <c r="AHT209" s="527" t="s">
        <v>517</v>
      </c>
      <c r="AHU209" s="527" t="s">
        <v>517</v>
      </c>
      <c r="AHV209" s="527" t="s">
        <v>517</v>
      </c>
      <c r="AHW209" s="527" t="s">
        <v>517</v>
      </c>
      <c r="AHX209" s="527" t="s">
        <v>517</v>
      </c>
      <c r="AHY209" s="527" t="s">
        <v>517</v>
      </c>
      <c r="AHZ209" s="527" t="s">
        <v>517</v>
      </c>
      <c r="AIA209" s="527" t="s">
        <v>517</v>
      </c>
      <c r="AIB209" s="527" t="s">
        <v>517</v>
      </c>
      <c r="AIC209" s="527" t="s">
        <v>517</v>
      </c>
      <c r="AID209" s="527" t="s">
        <v>517</v>
      </c>
      <c r="AIE209" s="527" t="s">
        <v>517</v>
      </c>
      <c r="AIF209" s="527" t="s">
        <v>517</v>
      </c>
      <c r="AIG209" s="527" t="s">
        <v>517</v>
      </c>
      <c r="AIH209" s="527" t="s">
        <v>517</v>
      </c>
      <c r="AII209" s="527" t="s">
        <v>517</v>
      </c>
      <c r="AIJ209" s="527" t="s">
        <v>517</v>
      </c>
      <c r="AIK209" s="527" t="s">
        <v>517</v>
      </c>
      <c r="AIL209" s="527" t="s">
        <v>517</v>
      </c>
      <c r="AIM209" s="527" t="s">
        <v>517</v>
      </c>
      <c r="AIN209" s="527" t="s">
        <v>517</v>
      </c>
      <c r="AIO209" s="527" t="s">
        <v>517</v>
      </c>
      <c r="AIP209" s="527" t="s">
        <v>517</v>
      </c>
      <c r="AIQ209" s="527" t="s">
        <v>517</v>
      </c>
      <c r="AIR209" s="527" t="s">
        <v>517</v>
      </c>
      <c r="AIS209" s="527" t="s">
        <v>517</v>
      </c>
      <c r="AIT209" s="527" t="s">
        <v>517</v>
      </c>
      <c r="AIU209" s="527" t="s">
        <v>517</v>
      </c>
      <c r="AIV209" s="527" t="s">
        <v>517</v>
      </c>
      <c r="AIW209" s="527" t="s">
        <v>517</v>
      </c>
      <c r="AIX209" s="527" t="s">
        <v>517</v>
      </c>
      <c r="AIY209" s="527" t="s">
        <v>517</v>
      </c>
      <c r="AIZ209" s="527" t="s">
        <v>517</v>
      </c>
      <c r="AJA209" s="527" t="s">
        <v>517</v>
      </c>
      <c r="AJB209" s="527" t="s">
        <v>517</v>
      </c>
      <c r="AJC209" s="527" t="s">
        <v>517</v>
      </c>
      <c r="AJD209" s="527" t="s">
        <v>517</v>
      </c>
      <c r="AJE209" s="527" t="s">
        <v>517</v>
      </c>
      <c r="AJF209" s="527" t="s">
        <v>517</v>
      </c>
      <c r="AJG209" s="527" t="s">
        <v>517</v>
      </c>
      <c r="AJH209" s="527" t="s">
        <v>517</v>
      </c>
      <c r="AJI209" s="527" t="s">
        <v>517</v>
      </c>
      <c r="AJJ209" s="527" t="s">
        <v>517</v>
      </c>
      <c r="AJK209" s="527" t="s">
        <v>517</v>
      </c>
      <c r="AJL209" s="527" t="s">
        <v>517</v>
      </c>
      <c r="AJM209" s="527" t="s">
        <v>517</v>
      </c>
      <c r="AJN209" s="527" t="s">
        <v>517</v>
      </c>
      <c r="AJO209" s="527" t="s">
        <v>517</v>
      </c>
      <c r="AJP209" s="527" t="s">
        <v>517</v>
      </c>
      <c r="AJQ209" s="527" t="s">
        <v>517</v>
      </c>
      <c r="AJR209" s="527" t="s">
        <v>517</v>
      </c>
      <c r="AJS209" s="527" t="s">
        <v>517</v>
      </c>
      <c r="AJT209" s="527" t="s">
        <v>517</v>
      </c>
      <c r="AJU209" s="527" t="s">
        <v>517</v>
      </c>
      <c r="AJV209" s="527" t="s">
        <v>517</v>
      </c>
      <c r="AJW209" s="527" t="s">
        <v>517</v>
      </c>
      <c r="AJX209" s="527" t="s">
        <v>517</v>
      </c>
      <c r="AJY209" s="527" t="s">
        <v>517</v>
      </c>
      <c r="AJZ209" s="527" t="s">
        <v>517</v>
      </c>
      <c r="AKA209" s="527" t="s">
        <v>517</v>
      </c>
      <c r="AKB209" s="527" t="s">
        <v>517</v>
      </c>
      <c r="AKC209" s="527" t="s">
        <v>517</v>
      </c>
      <c r="AKD209" s="527" t="s">
        <v>517</v>
      </c>
      <c r="AKE209" s="527" t="s">
        <v>517</v>
      </c>
      <c r="AKF209" s="527" t="s">
        <v>517</v>
      </c>
      <c r="AKG209" s="527" t="s">
        <v>517</v>
      </c>
      <c r="AKH209" s="527" t="s">
        <v>517</v>
      </c>
      <c r="AKI209" s="527" t="s">
        <v>517</v>
      </c>
      <c r="AKJ209" s="527" t="s">
        <v>517</v>
      </c>
      <c r="AKK209" s="527" t="s">
        <v>517</v>
      </c>
      <c r="AKL209" s="527" t="s">
        <v>517</v>
      </c>
      <c r="AKM209" s="527" t="s">
        <v>517</v>
      </c>
      <c r="AKN209" s="527" t="s">
        <v>517</v>
      </c>
      <c r="AKO209" s="527" t="s">
        <v>517</v>
      </c>
      <c r="AKP209" s="527" t="s">
        <v>517</v>
      </c>
      <c r="AKQ209" s="527" t="s">
        <v>517</v>
      </c>
      <c r="AKR209" s="527" t="s">
        <v>517</v>
      </c>
      <c r="AKS209" s="527" t="s">
        <v>517</v>
      </c>
      <c r="AKT209" s="527" t="s">
        <v>517</v>
      </c>
      <c r="AKU209" s="527" t="s">
        <v>517</v>
      </c>
      <c r="AKV209" s="527" t="s">
        <v>517</v>
      </c>
      <c r="AKW209" s="527" t="s">
        <v>517</v>
      </c>
      <c r="AKX209" s="527" t="s">
        <v>517</v>
      </c>
      <c r="AKY209" s="527" t="s">
        <v>517</v>
      </c>
      <c r="AKZ209" s="527" t="s">
        <v>517</v>
      </c>
      <c r="ALA209" s="527" t="s">
        <v>517</v>
      </c>
      <c r="ALB209" s="527" t="s">
        <v>517</v>
      </c>
      <c r="ALC209" s="527" t="s">
        <v>517</v>
      </c>
      <c r="ALD209" s="527" t="s">
        <v>517</v>
      </c>
      <c r="ALE209" s="527" t="s">
        <v>517</v>
      </c>
      <c r="ALF209" s="527" t="s">
        <v>517</v>
      </c>
      <c r="ALG209" s="527" t="s">
        <v>517</v>
      </c>
      <c r="ALH209" s="527" t="s">
        <v>517</v>
      </c>
      <c r="ALI209" s="527" t="s">
        <v>517</v>
      </c>
      <c r="ALJ209" s="527" t="s">
        <v>517</v>
      </c>
      <c r="ALK209" s="527" t="s">
        <v>517</v>
      </c>
      <c r="ALL209" s="527" t="s">
        <v>517</v>
      </c>
      <c r="ALM209" s="527" t="s">
        <v>517</v>
      </c>
      <c r="ALN209" s="527" t="s">
        <v>517</v>
      </c>
      <c r="ALO209" s="527" t="s">
        <v>517</v>
      </c>
      <c r="ALP209" s="527" t="s">
        <v>517</v>
      </c>
      <c r="ALQ209" s="527" t="s">
        <v>517</v>
      </c>
      <c r="ALR209" s="527" t="s">
        <v>517</v>
      </c>
      <c r="ALS209" s="527" t="s">
        <v>517</v>
      </c>
      <c r="ALT209" s="527" t="s">
        <v>517</v>
      </c>
      <c r="ALU209" s="527" t="s">
        <v>517</v>
      </c>
      <c r="ALV209" s="527" t="s">
        <v>517</v>
      </c>
      <c r="ALW209" s="527" t="s">
        <v>517</v>
      </c>
      <c r="ALX209" s="527" t="s">
        <v>517</v>
      </c>
      <c r="ALY209" s="527" t="s">
        <v>517</v>
      </c>
      <c r="ALZ209" s="527" t="s">
        <v>517</v>
      </c>
      <c r="AMA209" s="527" t="s">
        <v>517</v>
      </c>
      <c r="AMB209" s="527" t="s">
        <v>517</v>
      </c>
      <c r="AMC209" s="527" t="s">
        <v>517</v>
      </c>
      <c r="AMD209" s="527" t="s">
        <v>517</v>
      </c>
      <c r="AME209" s="527" t="s">
        <v>517</v>
      </c>
      <c r="AMF209" s="527" t="s">
        <v>517</v>
      </c>
      <c r="AMG209" s="527" t="s">
        <v>517</v>
      </c>
      <c r="AMH209" s="527" t="s">
        <v>517</v>
      </c>
      <c r="AMI209" s="527" t="s">
        <v>517</v>
      </c>
      <c r="AMJ209" s="527" t="s">
        <v>517</v>
      </c>
      <c r="AMK209" s="527" t="s">
        <v>517</v>
      </c>
      <c r="AML209" s="527" t="s">
        <v>517</v>
      </c>
      <c r="AMM209" s="527" t="s">
        <v>517</v>
      </c>
      <c r="AMN209" s="527" t="s">
        <v>517</v>
      </c>
      <c r="AMO209" s="527" t="s">
        <v>517</v>
      </c>
      <c r="AMP209" s="527" t="s">
        <v>517</v>
      </c>
      <c r="AMQ209" s="527" t="s">
        <v>517</v>
      </c>
      <c r="AMR209" s="527" t="s">
        <v>517</v>
      </c>
      <c r="AMS209" s="527" t="s">
        <v>517</v>
      </c>
      <c r="AMT209" s="527" t="s">
        <v>517</v>
      </c>
      <c r="AMU209" s="527" t="s">
        <v>517</v>
      </c>
      <c r="AMV209" s="527" t="s">
        <v>517</v>
      </c>
      <c r="AMW209" s="527" t="s">
        <v>517</v>
      </c>
      <c r="AMX209" s="527" t="s">
        <v>517</v>
      </c>
      <c r="AMY209" s="527" t="s">
        <v>517</v>
      </c>
      <c r="AMZ209" s="527" t="s">
        <v>517</v>
      </c>
      <c r="ANA209" s="527" t="s">
        <v>517</v>
      </c>
      <c r="ANB209" s="527" t="s">
        <v>517</v>
      </c>
      <c r="ANC209" s="527" t="s">
        <v>517</v>
      </c>
      <c r="AND209" s="527" t="s">
        <v>517</v>
      </c>
      <c r="ANE209" s="527" t="s">
        <v>517</v>
      </c>
      <c r="ANF209" s="527" t="s">
        <v>517</v>
      </c>
      <c r="ANG209" s="527" t="s">
        <v>517</v>
      </c>
      <c r="ANH209" s="527" t="s">
        <v>517</v>
      </c>
      <c r="ANI209" s="527" t="s">
        <v>517</v>
      </c>
      <c r="ANJ209" s="527" t="s">
        <v>517</v>
      </c>
      <c r="ANK209" s="527" t="s">
        <v>517</v>
      </c>
      <c r="ANL209" s="527" t="s">
        <v>517</v>
      </c>
      <c r="ANM209" s="527" t="s">
        <v>517</v>
      </c>
      <c r="ANN209" s="527" t="s">
        <v>517</v>
      </c>
      <c r="ANO209" s="527" t="s">
        <v>517</v>
      </c>
      <c r="ANP209" s="527" t="s">
        <v>517</v>
      </c>
      <c r="ANQ209" s="527" t="s">
        <v>517</v>
      </c>
      <c r="ANR209" s="527" t="s">
        <v>517</v>
      </c>
      <c r="ANS209" s="527" t="s">
        <v>517</v>
      </c>
      <c r="ANT209" s="527" t="s">
        <v>517</v>
      </c>
      <c r="ANU209" s="527" t="s">
        <v>517</v>
      </c>
      <c r="ANV209" s="527" t="s">
        <v>517</v>
      </c>
      <c r="ANW209" s="527" t="s">
        <v>517</v>
      </c>
      <c r="ANX209" s="527" t="s">
        <v>517</v>
      </c>
      <c r="ANY209" s="527" t="s">
        <v>517</v>
      </c>
      <c r="ANZ209" s="527" t="s">
        <v>517</v>
      </c>
      <c r="AOA209" s="527" t="s">
        <v>517</v>
      </c>
      <c r="AOB209" s="527" t="s">
        <v>517</v>
      </c>
      <c r="AOC209" s="527" t="s">
        <v>517</v>
      </c>
      <c r="AOD209" s="527" t="s">
        <v>517</v>
      </c>
      <c r="AOE209" s="527" t="s">
        <v>517</v>
      </c>
      <c r="AOF209" s="527" t="s">
        <v>517</v>
      </c>
      <c r="AOG209" s="527" t="s">
        <v>517</v>
      </c>
      <c r="AOH209" s="527" t="s">
        <v>517</v>
      </c>
      <c r="AOI209" s="527" t="s">
        <v>517</v>
      </c>
      <c r="AOJ209" s="527" t="s">
        <v>517</v>
      </c>
      <c r="AOK209" s="527" t="s">
        <v>517</v>
      </c>
      <c r="AOL209" s="527" t="s">
        <v>517</v>
      </c>
      <c r="AOM209" s="527" t="s">
        <v>517</v>
      </c>
      <c r="AON209" s="527" t="s">
        <v>517</v>
      </c>
      <c r="AOO209" s="527" t="s">
        <v>517</v>
      </c>
      <c r="AOP209" s="527" t="s">
        <v>517</v>
      </c>
      <c r="AOQ209" s="527" t="s">
        <v>517</v>
      </c>
      <c r="AOR209" s="527" t="s">
        <v>517</v>
      </c>
      <c r="AOS209" s="527" t="s">
        <v>517</v>
      </c>
      <c r="AOT209" s="527" t="s">
        <v>517</v>
      </c>
      <c r="AOU209" s="527" t="s">
        <v>517</v>
      </c>
      <c r="AOV209" s="527" t="s">
        <v>517</v>
      </c>
      <c r="AOW209" s="527" t="s">
        <v>517</v>
      </c>
      <c r="AOX209" s="527" t="s">
        <v>517</v>
      </c>
      <c r="AOY209" s="527" t="s">
        <v>517</v>
      </c>
      <c r="AOZ209" s="527" t="s">
        <v>517</v>
      </c>
      <c r="APA209" s="527" t="s">
        <v>517</v>
      </c>
      <c r="APB209" s="527" t="s">
        <v>517</v>
      </c>
      <c r="APC209" s="527" t="s">
        <v>517</v>
      </c>
      <c r="APD209" s="527" t="s">
        <v>517</v>
      </c>
      <c r="APE209" s="527" t="s">
        <v>517</v>
      </c>
      <c r="APF209" s="527" t="s">
        <v>517</v>
      </c>
      <c r="APG209" s="527" t="s">
        <v>517</v>
      </c>
      <c r="APH209" s="527" t="s">
        <v>517</v>
      </c>
      <c r="API209" s="527" t="s">
        <v>517</v>
      </c>
      <c r="APJ209" s="527" t="s">
        <v>517</v>
      </c>
      <c r="APK209" s="527" t="s">
        <v>517</v>
      </c>
      <c r="APL209" s="527" t="s">
        <v>517</v>
      </c>
      <c r="APM209" s="527" t="s">
        <v>517</v>
      </c>
      <c r="APN209" s="527" t="s">
        <v>517</v>
      </c>
      <c r="APO209" s="527" t="s">
        <v>517</v>
      </c>
      <c r="APP209" s="527" t="s">
        <v>517</v>
      </c>
      <c r="APQ209" s="527" t="s">
        <v>517</v>
      </c>
      <c r="APR209" s="527" t="s">
        <v>517</v>
      </c>
      <c r="APS209" s="527" t="s">
        <v>517</v>
      </c>
      <c r="APT209" s="527" t="s">
        <v>517</v>
      </c>
      <c r="APU209" s="527" t="s">
        <v>517</v>
      </c>
      <c r="APV209" s="527" t="s">
        <v>517</v>
      </c>
      <c r="APW209" s="527" t="s">
        <v>517</v>
      </c>
      <c r="APX209" s="527" t="s">
        <v>517</v>
      </c>
      <c r="APY209" s="527" t="s">
        <v>517</v>
      </c>
      <c r="APZ209" s="527" t="s">
        <v>517</v>
      </c>
      <c r="AQA209" s="527" t="s">
        <v>517</v>
      </c>
      <c r="AQB209" s="527" t="s">
        <v>517</v>
      </c>
      <c r="AQC209" s="527" t="s">
        <v>517</v>
      </c>
      <c r="AQD209" s="527" t="s">
        <v>517</v>
      </c>
      <c r="AQE209" s="527" t="s">
        <v>517</v>
      </c>
      <c r="AQF209" s="527" t="s">
        <v>517</v>
      </c>
      <c r="AQG209" s="527" t="s">
        <v>517</v>
      </c>
      <c r="AQH209" s="527" t="s">
        <v>517</v>
      </c>
      <c r="AQI209" s="527" t="s">
        <v>517</v>
      </c>
      <c r="AQJ209" s="527" t="s">
        <v>517</v>
      </c>
      <c r="AQK209" s="527" t="s">
        <v>517</v>
      </c>
      <c r="AQL209" s="527" t="s">
        <v>517</v>
      </c>
      <c r="AQM209" s="527" t="s">
        <v>517</v>
      </c>
      <c r="AQN209" s="527" t="s">
        <v>517</v>
      </c>
      <c r="AQO209" s="527" t="s">
        <v>517</v>
      </c>
      <c r="AQP209" s="527" t="s">
        <v>517</v>
      </c>
      <c r="AQQ209" s="527" t="s">
        <v>517</v>
      </c>
      <c r="AQR209" s="527" t="s">
        <v>517</v>
      </c>
      <c r="AQS209" s="527" t="s">
        <v>517</v>
      </c>
      <c r="AQT209" s="527" t="s">
        <v>517</v>
      </c>
      <c r="AQU209" s="527" t="s">
        <v>517</v>
      </c>
      <c r="AQV209" s="527" t="s">
        <v>517</v>
      </c>
      <c r="AQW209" s="527" t="s">
        <v>517</v>
      </c>
      <c r="AQX209" s="527" t="s">
        <v>517</v>
      </c>
      <c r="AQY209" s="527" t="s">
        <v>517</v>
      </c>
      <c r="AQZ209" s="527" t="s">
        <v>517</v>
      </c>
      <c r="ARA209" s="527" t="s">
        <v>517</v>
      </c>
      <c r="ARB209" s="527" t="s">
        <v>517</v>
      </c>
      <c r="ARC209" s="527" t="s">
        <v>517</v>
      </c>
      <c r="ARD209" s="527" t="s">
        <v>517</v>
      </c>
      <c r="ARE209" s="527" t="s">
        <v>517</v>
      </c>
      <c r="ARF209" s="527" t="s">
        <v>517</v>
      </c>
      <c r="ARG209" s="527" t="s">
        <v>517</v>
      </c>
      <c r="ARH209" s="527" t="s">
        <v>517</v>
      </c>
      <c r="ARI209" s="527" t="s">
        <v>517</v>
      </c>
      <c r="ARJ209" s="527" t="s">
        <v>517</v>
      </c>
      <c r="ARK209" s="527" t="s">
        <v>517</v>
      </c>
      <c r="ARL209" s="527" t="s">
        <v>517</v>
      </c>
      <c r="ARM209" s="527" t="s">
        <v>517</v>
      </c>
      <c r="ARN209" s="527" t="s">
        <v>517</v>
      </c>
      <c r="ARO209" s="527" t="s">
        <v>517</v>
      </c>
      <c r="ARP209" s="527" t="s">
        <v>517</v>
      </c>
      <c r="ARQ209" s="527" t="s">
        <v>517</v>
      </c>
      <c r="ARR209" s="527" t="s">
        <v>517</v>
      </c>
      <c r="ARS209" s="527" t="s">
        <v>517</v>
      </c>
      <c r="ART209" s="527" t="s">
        <v>517</v>
      </c>
      <c r="ARU209" s="527" t="s">
        <v>517</v>
      </c>
      <c r="ARV209" s="527" t="s">
        <v>517</v>
      </c>
      <c r="ARW209" s="527" t="s">
        <v>517</v>
      </c>
      <c r="ARX209" s="527" t="s">
        <v>517</v>
      </c>
      <c r="ARY209" s="527" t="s">
        <v>517</v>
      </c>
      <c r="ARZ209" s="527" t="s">
        <v>517</v>
      </c>
      <c r="ASA209" s="527" t="s">
        <v>517</v>
      </c>
      <c r="ASB209" s="527" t="s">
        <v>517</v>
      </c>
      <c r="ASC209" s="527" t="s">
        <v>517</v>
      </c>
      <c r="ASD209" s="527" t="s">
        <v>517</v>
      </c>
      <c r="ASE209" s="527" t="s">
        <v>517</v>
      </c>
      <c r="ASF209" s="527" t="s">
        <v>517</v>
      </c>
      <c r="ASG209" s="527" t="s">
        <v>517</v>
      </c>
      <c r="ASH209" s="527" t="s">
        <v>517</v>
      </c>
      <c r="ASI209" s="527" t="s">
        <v>517</v>
      </c>
      <c r="ASJ209" s="527" t="s">
        <v>517</v>
      </c>
      <c r="ASK209" s="527" t="s">
        <v>517</v>
      </c>
      <c r="ASL209" s="527" t="s">
        <v>517</v>
      </c>
      <c r="ASM209" s="527" t="s">
        <v>517</v>
      </c>
      <c r="ASN209" s="527" t="s">
        <v>517</v>
      </c>
      <c r="ASO209" s="527" t="s">
        <v>517</v>
      </c>
      <c r="ASP209" s="527" t="s">
        <v>517</v>
      </c>
      <c r="ASQ209" s="527" t="s">
        <v>517</v>
      </c>
      <c r="ASR209" s="527" t="s">
        <v>517</v>
      </c>
      <c r="ASS209" s="527" t="s">
        <v>517</v>
      </c>
      <c r="AST209" s="527" t="s">
        <v>517</v>
      </c>
      <c r="ASU209" s="527" t="s">
        <v>517</v>
      </c>
      <c r="ASV209" s="527" t="s">
        <v>517</v>
      </c>
      <c r="ASW209" s="527" t="s">
        <v>517</v>
      </c>
      <c r="ASX209" s="527" t="s">
        <v>517</v>
      </c>
      <c r="ASY209" s="527" t="s">
        <v>517</v>
      </c>
      <c r="ASZ209" s="527" t="s">
        <v>517</v>
      </c>
      <c r="ATA209" s="527" t="s">
        <v>517</v>
      </c>
      <c r="ATB209" s="527" t="s">
        <v>517</v>
      </c>
      <c r="ATC209" s="527" t="s">
        <v>517</v>
      </c>
      <c r="ATD209" s="527" t="s">
        <v>517</v>
      </c>
      <c r="ATE209" s="527" t="s">
        <v>517</v>
      </c>
      <c r="ATF209" s="527" t="s">
        <v>517</v>
      </c>
      <c r="ATG209" s="527" t="s">
        <v>517</v>
      </c>
      <c r="ATH209" s="527" t="s">
        <v>517</v>
      </c>
      <c r="ATI209" s="527" t="s">
        <v>517</v>
      </c>
      <c r="ATJ209" s="527" t="s">
        <v>517</v>
      </c>
      <c r="ATK209" s="527" t="s">
        <v>517</v>
      </c>
      <c r="ATL209" s="527" t="s">
        <v>517</v>
      </c>
      <c r="ATM209" s="527" t="s">
        <v>517</v>
      </c>
      <c r="ATN209" s="527" t="s">
        <v>517</v>
      </c>
      <c r="ATO209" s="527" t="s">
        <v>517</v>
      </c>
      <c r="ATP209" s="527" t="s">
        <v>517</v>
      </c>
      <c r="ATQ209" s="527" t="s">
        <v>517</v>
      </c>
      <c r="ATR209" s="527" t="s">
        <v>517</v>
      </c>
      <c r="ATS209" s="527" t="s">
        <v>517</v>
      </c>
      <c r="ATT209" s="527" t="s">
        <v>517</v>
      </c>
      <c r="ATU209" s="527" t="s">
        <v>517</v>
      </c>
      <c r="ATV209" s="527" t="s">
        <v>517</v>
      </c>
      <c r="ATW209" s="527" t="s">
        <v>517</v>
      </c>
      <c r="ATX209" s="527" t="s">
        <v>517</v>
      </c>
      <c r="ATY209" s="527" t="s">
        <v>517</v>
      </c>
      <c r="ATZ209" s="527" t="s">
        <v>517</v>
      </c>
      <c r="AUA209" s="527" t="s">
        <v>517</v>
      </c>
      <c r="AUB209" s="527" t="s">
        <v>517</v>
      </c>
      <c r="AUC209" s="527" t="s">
        <v>517</v>
      </c>
      <c r="AUD209" s="527" t="s">
        <v>517</v>
      </c>
      <c r="AUE209" s="527" t="s">
        <v>517</v>
      </c>
      <c r="AUF209" s="527" t="s">
        <v>517</v>
      </c>
      <c r="AUG209" s="527" t="s">
        <v>517</v>
      </c>
      <c r="AUH209" s="527" t="s">
        <v>517</v>
      </c>
      <c r="AUI209" s="527" t="s">
        <v>517</v>
      </c>
      <c r="AUJ209" s="527" t="s">
        <v>517</v>
      </c>
      <c r="AUK209" s="527" t="s">
        <v>517</v>
      </c>
      <c r="AUL209" s="527" t="s">
        <v>517</v>
      </c>
      <c r="AUM209" s="527" t="s">
        <v>517</v>
      </c>
      <c r="AUN209" s="527" t="s">
        <v>517</v>
      </c>
      <c r="AUO209" s="527" t="s">
        <v>517</v>
      </c>
      <c r="AUP209" s="527" t="s">
        <v>517</v>
      </c>
      <c r="AUQ209" s="527" t="s">
        <v>517</v>
      </c>
      <c r="AUR209" s="527" t="s">
        <v>517</v>
      </c>
      <c r="AUS209" s="527" t="s">
        <v>517</v>
      </c>
      <c r="AUT209" s="527" t="s">
        <v>517</v>
      </c>
      <c r="AUU209" s="527" t="s">
        <v>517</v>
      </c>
      <c r="AUV209" s="527" t="s">
        <v>517</v>
      </c>
      <c r="AUW209" s="527" t="s">
        <v>517</v>
      </c>
      <c r="AUX209" s="527" t="s">
        <v>517</v>
      </c>
      <c r="AUY209" s="527" t="s">
        <v>517</v>
      </c>
      <c r="AUZ209" s="527" t="s">
        <v>517</v>
      </c>
      <c r="AVA209" s="527" t="s">
        <v>517</v>
      </c>
      <c r="AVB209" s="527" t="s">
        <v>517</v>
      </c>
      <c r="AVC209" s="527" t="s">
        <v>517</v>
      </c>
      <c r="AVD209" s="527" t="s">
        <v>517</v>
      </c>
      <c r="AVE209" s="527" t="s">
        <v>517</v>
      </c>
      <c r="AVF209" s="527" t="s">
        <v>517</v>
      </c>
      <c r="AVG209" s="527" t="s">
        <v>517</v>
      </c>
      <c r="AVH209" s="527" t="s">
        <v>517</v>
      </c>
      <c r="AVI209" s="527" t="s">
        <v>517</v>
      </c>
      <c r="AVJ209" s="527" t="s">
        <v>517</v>
      </c>
      <c r="AVK209" s="527" t="s">
        <v>517</v>
      </c>
      <c r="AVL209" s="527" t="s">
        <v>517</v>
      </c>
      <c r="AVM209" s="527" t="s">
        <v>517</v>
      </c>
      <c r="AVN209" s="527" t="s">
        <v>517</v>
      </c>
      <c r="AVO209" s="527" t="s">
        <v>517</v>
      </c>
      <c r="AVP209" s="527" t="s">
        <v>517</v>
      </c>
      <c r="AVQ209" s="527" t="s">
        <v>517</v>
      </c>
      <c r="AVR209" s="527" t="s">
        <v>517</v>
      </c>
      <c r="AVS209" s="527" t="s">
        <v>517</v>
      </c>
      <c r="AVT209" s="527" t="s">
        <v>517</v>
      </c>
      <c r="AVU209" s="527" t="s">
        <v>517</v>
      </c>
      <c r="AVV209" s="527" t="s">
        <v>517</v>
      </c>
      <c r="AVW209" s="527" t="s">
        <v>517</v>
      </c>
      <c r="AVX209" s="527" t="s">
        <v>517</v>
      </c>
      <c r="AVY209" s="527" t="s">
        <v>517</v>
      </c>
      <c r="AVZ209" s="527" t="s">
        <v>517</v>
      </c>
      <c r="AWA209" s="527" t="s">
        <v>517</v>
      </c>
      <c r="AWB209" s="527" t="s">
        <v>517</v>
      </c>
      <c r="AWC209" s="527" t="s">
        <v>517</v>
      </c>
      <c r="AWD209" s="527" t="s">
        <v>517</v>
      </c>
      <c r="AWE209" s="527" t="s">
        <v>517</v>
      </c>
      <c r="AWF209" s="527" t="s">
        <v>517</v>
      </c>
      <c r="AWG209" s="527" t="s">
        <v>517</v>
      </c>
      <c r="AWH209" s="527" t="s">
        <v>517</v>
      </c>
      <c r="AWI209" s="527" t="s">
        <v>517</v>
      </c>
      <c r="AWJ209" s="527" t="s">
        <v>517</v>
      </c>
      <c r="AWK209" s="527" t="s">
        <v>517</v>
      </c>
      <c r="AWL209" s="527" t="s">
        <v>517</v>
      </c>
      <c r="AWM209" s="527" t="s">
        <v>517</v>
      </c>
      <c r="AWN209" s="527" t="s">
        <v>517</v>
      </c>
      <c r="AWO209" s="527" t="s">
        <v>517</v>
      </c>
      <c r="AWP209" s="527" t="s">
        <v>517</v>
      </c>
      <c r="AWQ209" s="527" t="s">
        <v>517</v>
      </c>
      <c r="AWR209" s="527" t="s">
        <v>517</v>
      </c>
      <c r="AWS209" s="527" t="s">
        <v>517</v>
      </c>
      <c r="AWT209" s="527" t="s">
        <v>517</v>
      </c>
      <c r="AWU209" s="527" t="s">
        <v>517</v>
      </c>
      <c r="AWV209" s="527" t="s">
        <v>517</v>
      </c>
      <c r="AWW209" s="527" t="s">
        <v>517</v>
      </c>
      <c r="AWX209" s="527" t="s">
        <v>517</v>
      </c>
      <c r="AWY209" s="527" t="s">
        <v>517</v>
      </c>
      <c r="AWZ209" s="527" t="s">
        <v>517</v>
      </c>
      <c r="AXA209" s="527" t="s">
        <v>517</v>
      </c>
      <c r="AXB209" s="527" t="s">
        <v>517</v>
      </c>
      <c r="AXC209" s="527" t="s">
        <v>517</v>
      </c>
      <c r="AXD209" s="527" t="s">
        <v>517</v>
      </c>
      <c r="AXE209" s="527" t="s">
        <v>517</v>
      </c>
      <c r="AXF209" s="527" t="s">
        <v>517</v>
      </c>
      <c r="AXG209" s="527" t="s">
        <v>517</v>
      </c>
      <c r="AXH209" s="527" t="s">
        <v>517</v>
      </c>
      <c r="AXI209" s="527" t="s">
        <v>517</v>
      </c>
      <c r="AXJ209" s="527" t="s">
        <v>517</v>
      </c>
      <c r="AXK209" s="527" t="s">
        <v>517</v>
      </c>
      <c r="AXL209" s="527" t="s">
        <v>517</v>
      </c>
      <c r="AXM209" s="527" t="s">
        <v>517</v>
      </c>
      <c r="AXN209" s="527" t="s">
        <v>517</v>
      </c>
      <c r="AXO209" s="527" t="s">
        <v>517</v>
      </c>
      <c r="AXP209" s="527" t="s">
        <v>517</v>
      </c>
      <c r="AXQ209" s="527" t="s">
        <v>517</v>
      </c>
      <c r="AXR209" s="527" t="s">
        <v>517</v>
      </c>
      <c r="AXS209" s="527" t="s">
        <v>517</v>
      </c>
      <c r="AXT209" s="527" t="s">
        <v>517</v>
      </c>
      <c r="AXU209" s="527" t="s">
        <v>517</v>
      </c>
      <c r="AXV209" s="527" t="s">
        <v>517</v>
      </c>
      <c r="AXW209" s="527" t="s">
        <v>517</v>
      </c>
      <c r="AXX209" s="527" t="s">
        <v>517</v>
      </c>
      <c r="AXY209" s="527" t="s">
        <v>517</v>
      </c>
      <c r="AXZ209" s="527" t="s">
        <v>517</v>
      </c>
      <c r="AYA209" s="527" t="s">
        <v>517</v>
      </c>
      <c r="AYB209" s="527" t="s">
        <v>517</v>
      </c>
      <c r="AYC209" s="527" t="s">
        <v>517</v>
      </c>
      <c r="AYD209" s="527" t="s">
        <v>517</v>
      </c>
      <c r="AYE209" s="527" t="s">
        <v>517</v>
      </c>
      <c r="AYF209" s="527" t="s">
        <v>517</v>
      </c>
      <c r="AYG209" s="527" t="s">
        <v>517</v>
      </c>
      <c r="AYH209" s="527" t="s">
        <v>517</v>
      </c>
      <c r="AYI209" s="527" t="s">
        <v>517</v>
      </c>
      <c r="AYJ209" s="527" t="s">
        <v>517</v>
      </c>
      <c r="AYK209" s="527" t="s">
        <v>517</v>
      </c>
      <c r="AYL209" s="527" t="s">
        <v>517</v>
      </c>
      <c r="AYM209" s="527" t="s">
        <v>517</v>
      </c>
      <c r="AYN209" s="527" t="s">
        <v>517</v>
      </c>
      <c r="AYO209" s="527" t="s">
        <v>517</v>
      </c>
      <c r="AYP209" s="527" t="s">
        <v>517</v>
      </c>
      <c r="AYQ209" s="527" t="s">
        <v>517</v>
      </c>
      <c r="AYR209" s="527" t="s">
        <v>517</v>
      </c>
      <c r="AYS209" s="527" t="s">
        <v>517</v>
      </c>
      <c r="AYT209" s="527" t="s">
        <v>517</v>
      </c>
      <c r="AYU209" s="527" t="s">
        <v>517</v>
      </c>
      <c r="AYV209" s="527" t="s">
        <v>517</v>
      </c>
      <c r="AYW209" s="527" t="s">
        <v>517</v>
      </c>
      <c r="AYX209" s="527" t="s">
        <v>517</v>
      </c>
      <c r="AYY209" s="527" t="s">
        <v>517</v>
      </c>
      <c r="AYZ209" s="527" t="s">
        <v>517</v>
      </c>
      <c r="AZA209" s="527" t="s">
        <v>517</v>
      </c>
      <c r="AZB209" s="527" t="s">
        <v>517</v>
      </c>
      <c r="AZC209" s="527" t="s">
        <v>517</v>
      </c>
      <c r="AZD209" s="527" t="s">
        <v>517</v>
      </c>
      <c r="AZE209" s="527" t="s">
        <v>517</v>
      </c>
      <c r="AZF209" s="527" t="s">
        <v>517</v>
      </c>
      <c r="AZG209" s="527" t="s">
        <v>517</v>
      </c>
      <c r="AZH209" s="527" t="s">
        <v>517</v>
      </c>
      <c r="AZI209" s="527" t="s">
        <v>517</v>
      </c>
      <c r="AZJ209" s="527" t="s">
        <v>517</v>
      </c>
      <c r="AZK209" s="527" t="s">
        <v>517</v>
      </c>
      <c r="AZL209" s="527" t="s">
        <v>517</v>
      </c>
      <c r="AZM209" s="527" t="s">
        <v>517</v>
      </c>
      <c r="AZN209" s="527" t="s">
        <v>517</v>
      </c>
      <c r="AZO209" s="527" t="s">
        <v>517</v>
      </c>
      <c r="AZP209" s="527" t="s">
        <v>517</v>
      </c>
      <c r="AZQ209" s="527" t="s">
        <v>517</v>
      </c>
      <c r="AZR209" s="527" t="s">
        <v>517</v>
      </c>
      <c r="AZS209" s="527" t="s">
        <v>517</v>
      </c>
      <c r="AZT209" s="527" t="s">
        <v>517</v>
      </c>
      <c r="AZU209" s="527" t="s">
        <v>517</v>
      </c>
      <c r="AZV209" s="527" t="s">
        <v>517</v>
      </c>
      <c r="AZW209" s="527" t="s">
        <v>517</v>
      </c>
      <c r="AZX209" s="527" t="s">
        <v>517</v>
      </c>
      <c r="AZY209" s="527" t="s">
        <v>517</v>
      </c>
      <c r="AZZ209" s="527" t="s">
        <v>517</v>
      </c>
      <c r="BAA209" s="527" t="s">
        <v>517</v>
      </c>
      <c r="BAB209" s="527" t="s">
        <v>517</v>
      </c>
      <c r="BAC209" s="527" t="s">
        <v>517</v>
      </c>
      <c r="BAD209" s="527" t="s">
        <v>517</v>
      </c>
      <c r="BAE209" s="527" t="s">
        <v>517</v>
      </c>
      <c r="BAF209" s="527" t="s">
        <v>517</v>
      </c>
      <c r="BAG209" s="527" t="s">
        <v>517</v>
      </c>
      <c r="BAH209" s="527" t="s">
        <v>517</v>
      </c>
      <c r="BAI209" s="527" t="s">
        <v>517</v>
      </c>
      <c r="BAJ209" s="527" t="s">
        <v>517</v>
      </c>
      <c r="BAK209" s="527" t="s">
        <v>517</v>
      </c>
      <c r="BAL209" s="527" t="s">
        <v>517</v>
      </c>
      <c r="BAM209" s="527" t="s">
        <v>517</v>
      </c>
      <c r="BAN209" s="527" t="s">
        <v>517</v>
      </c>
      <c r="BAO209" s="527" t="s">
        <v>517</v>
      </c>
      <c r="BAP209" s="527" t="s">
        <v>517</v>
      </c>
      <c r="BAQ209" s="527" t="s">
        <v>517</v>
      </c>
      <c r="BAR209" s="527" t="s">
        <v>517</v>
      </c>
      <c r="BAS209" s="527" t="s">
        <v>517</v>
      </c>
      <c r="BAT209" s="527" t="s">
        <v>517</v>
      </c>
      <c r="BAU209" s="527" t="s">
        <v>517</v>
      </c>
      <c r="BAV209" s="527" t="s">
        <v>517</v>
      </c>
      <c r="BAW209" s="527" t="s">
        <v>517</v>
      </c>
      <c r="BAX209" s="527" t="s">
        <v>517</v>
      </c>
      <c r="BAY209" s="527" t="s">
        <v>517</v>
      </c>
      <c r="BAZ209" s="527" t="s">
        <v>517</v>
      </c>
      <c r="BBA209" s="527" t="s">
        <v>517</v>
      </c>
      <c r="BBB209" s="527" t="s">
        <v>517</v>
      </c>
      <c r="BBC209" s="527" t="s">
        <v>517</v>
      </c>
      <c r="BBD209" s="527" t="s">
        <v>517</v>
      </c>
      <c r="BBE209" s="527" t="s">
        <v>517</v>
      </c>
      <c r="BBF209" s="527" t="s">
        <v>517</v>
      </c>
      <c r="BBG209" s="527" t="s">
        <v>517</v>
      </c>
      <c r="BBH209" s="527" t="s">
        <v>517</v>
      </c>
      <c r="BBI209" s="527" t="s">
        <v>517</v>
      </c>
      <c r="BBJ209" s="527" t="s">
        <v>517</v>
      </c>
      <c r="BBK209" s="527" t="s">
        <v>517</v>
      </c>
      <c r="BBL209" s="527" t="s">
        <v>517</v>
      </c>
      <c r="BBM209" s="527" t="s">
        <v>517</v>
      </c>
      <c r="BBN209" s="527" t="s">
        <v>517</v>
      </c>
      <c r="BBO209" s="527" t="s">
        <v>517</v>
      </c>
      <c r="BBP209" s="527" t="s">
        <v>517</v>
      </c>
      <c r="BBQ209" s="527" t="s">
        <v>517</v>
      </c>
      <c r="BBR209" s="527" t="s">
        <v>517</v>
      </c>
      <c r="BBS209" s="527" t="s">
        <v>517</v>
      </c>
      <c r="BBT209" s="527" t="s">
        <v>517</v>
      </c>
      <c r="BBU209" s="527" t="s">
        <v>517</v>
      </c>
      <c r="BBV209" s="527" t="s">
        <v>517</v>
      </c>
      <c r="BBW209" s="527" t="s">
        <v>517</v>
      </c>
      <c r="BBX209" s="527" t="s">
        <v>517</v>
      </c>
      <c r="BBY209" s="527" t="s">
        <v>517</v>
      </c>
      <c r="BBZ209" s="527" t="s">
        <v>517</v>
      </c>
      <c r="BCA209" s="527" t="s">
        <v>517</v>
      </c>
      <c r="BCB209" s="527" t="s">
        <v>517</v>
      </c>
      <c r="BCC209" s="527" t="s">
        <v>517</v>
      </c>
      <c r="BCD209" s="527" t="s">
        <v>517</v>
      </c>
      <c r="BCE209" s="527" t="s">
        <v>517</v>
      </c>
      <c r="BCF209" s="527" t="s">
        <v>517</v>
      </c>
      <c r="BCG209" s="527" t="s">
        <v>517</v>
      </c>
      <c r="BCH209" s="527" t="s">
        <v>517</v>
      </c>
      <c r="BCI209" s="527" t="s">
        <v>517</v>
      </c>
      <c r="BCJ209" s="527" t="s">
        <v>517</v>
      </c>
      <c r="BCK209" s="527" t="s">
        <v>517</v>
      </c>
      <c r="BCL209" s="527" t="s">
        <v>517</v>
      </c>
      <c r="BCM209" s="527" t="s">
        <v>517</v>
      </c>
      <c r="BCN209" s="527" t="s">
        <v>517</v>
      </c>
      <c r="BCO209" s="527" t="s">
        <v>517</v>
      </c>
      <c r="BCP209" s="527" t="s">
        <v>517</v>
      </c>
      <c r="BCQ209" s="527" t="s">
        <v>517</v>
      </c>
      <c r="BCR209" s="527" t="s">
        <v>517</v>
      </c>
      <c r="BCS209" s="527" t="s">
        <v>517</v>
      </c>
      <c r="BCT209" s="527" t="s">
        <v>517</v>
      </c>
      <c r="BCU209" s="527" t="s">
        <v>517</v>
      </c>
      <c r="BCV209" s="527" t="s">
        <v>517</v>
      </c>
      <c r="BCW209" s="527" t="s">
        <v>517</v>
      </c>
      <c r="BCX209" s="527" t="s">
        <v>517</v>
      </c>
      <c r="BCY209" s="527" t="s">
        <v>517</v>
      </c>
      <c r="BCZ209" s="527" t="s">
        <v>517</v>
      </c>
      <c r="BDA209" s="527" t="s">
        <v>517</v>
      </c>
      <c r="BDB209" s="527" t="s">
        <v>517</v>
      </c>
      <c r="BDC209" s="527" t="s">
        <v>517</v>
      </c>
      <c r="BDD209" s="527" t="s">
        <v>517</v>
      </c>
      <c r="BDE209" s="527" t="s">
        <v>517</v>
      </c>
      <c r="BDF209" s="527" t="s">
        <v>517</v>
      </c>
      <c r="BDG209" s="527" t="s">
        <v>517</v>
      </c>
      <c r="BDH209" s="527" t="s">
        <v>517</v>
      </c>
      <c r="BDI209" s="527" t="s">
        <v>517</v>
      </c>
      <c r="BDJ209" s="527" t="s">
        <v>517</v>
      </c>
      <c r="BDK209" s="527" t="s">
        <v>517</v>
      </c>
      <c r="BDL209" s="527" t="s">
        <v>517</v>
      </c>
      <c r="BDM209" s="527" t="s">
        <v>517</v>
      </c>
      <c r="BDN209" s="527" t="s">
        <v>517</v>
      </c>
      <c r="BDO209" s="527" t="s">
        <v>517</v>
      </c>
      <c r="BDP209" s="527" t="s">
        <v>517</v>
      </c>
      <c r="BDQ209" s="527" t="s">
        <v>517</v>
      </c>
      <c r="BDR209" s="527" t="s">
        <v>517</v>
      </c>
      <c r="BDS209" s="527" t="s">
        <v>517</v>
      </c>
      <c r="BDT209" s="527" t="s">
        <v>517</v>
      </c>
      <c r="BDU209" s="527" t="s">
        <v>517</v>
      </c>
      <c r="BDV209" s="527" t="s">
        <v>517</v>
      </c>
      <c r="BDW209" s="527" t="s">
        <v>517</v>
      </c>
      <c r="BDX209" s="527" t="s">
        <v>517</v>
      </c>
      <c r="BDY209" s="527" t="s">
        <v>517</v>
      </c>
      <c r="BDZ209" s="527" t="s">
        <v>517</v>
      </c>
      <c r="BEA209" s="527" t="s">
        <v>517</v>
      </c>
      <c r="BEB209" s="527" t="s">
        <v>517</v>
      </c>
      <c r="BEC209" s="527" t="s">
        <v>517</v>
      </c>
      <c r="BED209" s="527" t="s">
        <v>517</v>
      </c>
      <c r="BEE209" s="527" t="s">
        <v>517</v>
      </c>
      <c r="BEF209" s="527" t="s">
        <v>517</v>
      </c>
      <c r="BEG209" s="527" t="s">
        <v>517</v>
      </c>
      <c r="BEH209" s="527" t="s">
        <v>517</v>
      </c>
      <c r="BEI209" s="527" t="s">
        <v>517</v>
      </c>
      <c r="BEJ209" s="527" t="s">
        <v>517</v>
      </c>
      <c r="BEK209" s="527" t="s">
        <v>517</v>
      </c>
      <c r="BEL209" s="527" t="s">
        <v>517</v>
      </c>
      <c r="BEM209" s="527" t="s">
        <v>517</v>
      </c>
      <c r="BEN209" s="527" t="s">
        <v>517</v>
      </c>
      <c r="BEO209" s="527" t="s">
        <v>517</v>
      </c>
      <c r="BEP209" s="527" t="s">
        <v>517</v>
      </c>
      <c r="BEQ209" s="527" t="s">
        <v>517</v>
      </c>
      <c r="BER209" s="527" t="s">
        <v>517</v>
      </c>
      <c r="BES209" s="527" t="s">
        <v>517</v>
      </c>
      <c r="BET209" s="527" t="s">
        <v>517</v>
      </c>
      <c r="BEU209" s="527" t="s">
        <v>517</v>
      </c>
      <c r="BEV209" s="527" t="s">
        <v>517</v>
      </c>
      <c r="BEW209" s="527" t="s">
        <v>517</v>
      </c>
      <c r="BEX209" s="527" t="s">
        <v>517</v>
      </c>
      <c r="BEY209" s="527" t="s">
        <v>517</v>
      </c>
      <c r="BEZ209" s="527" t="s">
        <v>517</v>
      </c>
      <c r="BFA209" s="527" t="s">
        <v>517</v>
      </c>
      <c r="BFB209" s="527" t="s">
        <v>517</v>
      </c>
      <c r="BFC209" s="527" t="s">
        <v>517</v>
      </c>
      <c r="BFD209" s="527" t="s">
        <v>517</v>
      </c>
      <c r="BFE209" s="527" t="s">
        <v>517</v>
      </c>
      <c r="BFF209" s="527" t="s">
        <v>517</v>
      </c>
      <c r="BFG209" s="527" t="s">
        <v>517</v>
      </c>
      <c r="BFH209" s="527" t="s">
        <v>517</v>
      </c>
      <c r="BFI209" s="527" t="s">
        <v>517</v>
      </c>
      <c r="BFJ209" s="527" t="s">
        <v>517</v>
      </c>
      <c r="BFK209" s="527" t="s">
        <v>517</v>
      </c>
      <c r="BFL209" s="527" t="s">
        <v>517</v>
      </c>
      <c r="BFM209" s="527" t="s">
        <v>517</v>
      </c>
      <c r="BFN209" s="527" t="s">
        <v>517</v>
      </c>
      <c r="BFO209" s="527" t="s">
        <v>517</v>
      </c>
      <c r="BFP209" s="527" t="s">
        <v>517</v>
      </c>
      <c r="BFQ209" s="527" t="s">
        <v>517</v>
      </c>
      <c r="BFR209" s="527" t="s">
        <v>517</v>
      </c>
      <c r="BFS209" s="527" t="s">
        <v>517</v>
      </c>
      <c r="BFT209" s="527" t="s">
        <v>517</v>
      </c>
      <c r="BFU209" s="527" t="s">
        <v>517</v>
      </c>
      <c r="BFV209" s="527" t="s">
        <v>517</v>
      </c>
      <c r="BFW209" s="527" t="s">
        <v>517</v>
      </c>
      <c r="BFX209" s="527" t="s">
        <v>517</v>
      </c>
      <c r="BFY209" s="527" t="s">
        <v>517</v>
      </c>
      <c r="BFZ209" s="527" t="s">
        <v>517</v>
      </c>
      <c r="BGA209" s="527" t="s">
        <v>517</v>
      </c>
      <c r="BGB209" s="527" t="s">
        <v>517</v>
      </c>
      <c r="BGC209" s="527" t="s">
        <v>517</v>
      </c>
      <c r="BGD209" s="527" t="s">
        <v>517</v>
      </c>
      <c r="BGE209" s="527" t="s">
        <v>517</v>
      </c>
      <c r="BGF209" s="527" t="s">
        <v>517</v>
      </c>
      <c r="BGG209" s="527" t="s">
        <v>517</v>
      </c>
      <c r="BGH209" s="527" t="s">
        <v>517</v>
      </c>
      <c r="BGI209" s="527" t="s">
        <v>517</v>
      </c>
      <c r="BGJ209" s="527" t="s">
        <v>517</v>
      </c>
      <c r="BGK209" s="527" t="s">
        <v>517</v>
      </c>
      <c r="BGL209" s="527" t="s">
        <v>517</v>
      </c>
      <c r="BGM209" s="527" t="s">
        <v>517</v>
      </c>
      <c r="BGN209" s="527" t="s">
        <v>517</v>
      </c>
      <c r="BGO209" s="527" t="s">
        <v>517</v>
      </c>
      <c r="BGP209" s="527" t="s">
        <v>517</v>
      </c>
      <c r="BGQ209" s="527" t="s">
        <v>517</v>
      </c>
      <c r="BGR209" s="527" t="s">
        <v>517</v>
      </c>
      <c r="BGS209" s="527" t="s">
        <v>517</v>
      </c>
      <c r="BGT209" s="527" t="s">
        <v>517</v>
      </c>
      <c r="BGU209" s="527" t="s">
        <v>517</v>
      </c>
      <c r="BGV209" s="527" t="s">
        <v>517</v>
      </c>
      <c r="BGW209" s="527" t="s">
        <v>517</v>
      </c>
      <c r="BGX209" s="527" t="s">
        <v>517</v>
      </c>
      <c r="BGY209" s="527" t="s">
        <v>517</v>
      </c>
      <c r="BGZ209" s="527" t="s">
        <v>517</v>
      </c>
      <c r="BHA209" s="527" t="s">
        <v>517</v>
      </c>
      <c r="BHB209" s="527" t="s">
        <v>517</v>
      </c>
      <c r="BHC209" s="527" t="s">
        <v>517</v>
      </c>
      <c r="BHD209" s="527" t="s">
        <v>517</v>
      </c>
      <c r="BHE209" s="527" t="s">
        <v>517</v>
      </c>
      <c r="BHF209" s="527" t="s">
        <v>517</v>
      </c>
      <c r="BHG209" s="527" t="s">
        <v>517</v>
      </c>
      <c r="BHH209" s="527" t="s">
        <v>517</v>
      </c>
      <c r="BHI209" s="527" t="s">
        <v>517</v>
      </c>
      <c r="BHJ209" s="527" t="s">
        <v>517</v>
      </c>
      <c r="BHK209" s="527" t="s">
        <v>517</v>
      </c>
      <c r="BHL209" s="527" t="s">
        <v>517</v>
      </c>
      <c r="BHM209" s="527" t="s">
        <v>517</v>
      </c>
      <c r="BHN209" s="527" t="s">
        <v>517</v>
      </c>
      <c r="BHO209" s="527" t="s">
        <v>517</v>
      </c>
      <c r="BHP209" s="527" t="s">
        <v>517</v>
      </c>
      <c r="BHQ209" s="527" t="s">
        <v>517</v>
      </c>
      <c r="BHR209" s="527" t="s">
        <v>517</v>
      </c>
      <c r="BHS209" s="527" t="s">
        <v>517</v>
      </c>
      <c r="BHT209" s="527" t="s">
        <v>517</v>
      </c>
      <c r="BHU209" s="527" t="s">
        <v>517</v>
      </c>
      <c r="BHV209" s="527" t="s">
        <v>517</v>
      </c>
      <c r="BHW209" s="527" t="s">
        <v>517</v>
      </c>
      <c r="BHX209" s="527" t="s">
        <v>517</v>
      </c>
      <c r="BHY209" s="527" t="s">
        <v>517</v>
      </c>
      <c r="BHZ209" s="527" t="s">
        <v>517</v>
      </c>
      <c r="BIA209" s="527" t="s">
        <v>517</v>
      </c>
      <c r="BIB209" s="527" t="s">
        <v>517</v>
      </c>
      <c r="BIC209" s="527" t="s">
        <v>517</v>
      </c>
      <c r="BID209" s="527" t="s">
        <v>517</v>
      </c>
      <c r="BIE209" s="527" t="s">
        <v>517</v>
      </c>
      <c r="BIF209" s="527" t="s">
        <v>517</v>
      </c>
      <c r="BIG209" s="527" t="s">
        <v>517</v>
      </c>
      <c r="BIH209" s="527" t="s">
        <v>517</v>
      </c>
      <c r="BII209" s="527" t="s">
        <v>517</v>
      </c>
      <c r="BIJ209" s="527" t="s">
        <v>517</v>
      </c>
      <c r="BIK209" s="527" t="s">
        <v>517</v>
      </c>
      <c r="BIL209" s="527" t="s">
        <v>517</v>
      </c>
      <c r="BIM209" s="527" t="s">
        <v>517</v>
      </c>
      <c r="BIN209" s="527" t="s">
        <v>517</v>
      </c>
      <c r="BIO209" s="527" t="s">
        <v>517</v>
      </c>
      <c r="BIP209" s="527" t="s">
        <v>517</v>
      </c>
      <c r="BIQ209" s="527" t="s">
        <v>517</v>
      </c>
      <c r="BIR209" s="527" t="s">
        <v>517</v>
      </c>
      <c r="BIS209" s="527" t="s">
        <v>517</v>
      </c>
      <c r="BIT209" s="527" t="s">
        <v>517</v>
      </c>
      <c r="BIU209" s="527" t="s">
        <v>517</v>
      </c>
      <c r="BIV209" s="527" t="s">
        <v>517</v>
      </c>
      <c r="BIW209" s="527" t="s">
        <v>517</v>
      </c>
      <c r="BIX209" s="527" t="s">
        <v>517</v>
      </c>
      <c r="BIY209" s="527" t="s">
        <v>517</v>
      </c>
      <c r="BIZ209" s="527" t="s">
        <v>517</v>
      </c>
      <c r="BJA209" s="527" t="s">
        <v>517</v>
      </c>
      <c r="BJB209" s="527" t="s">
        <v>517</v>
      </c>
      <c r="BJC209" s="527" t="s">
        <v>517</v>
      </c>
      <c r="BJD209" s="527" t="s">
        <v>517</v>
      </c>
      <c r="BJE209" s="527" t="s">
        <v>517</v>
      </c>
      <c r="BJF209" s="527" t="s">
        <v>517</v>
      </c>
      <c r="BJG209" s="527" t="s">
        <v>517</v>
      </c>
      <c r="BJH209" s="527" t="s">
        <v>517</v>
      </c>
      <c r="BJI209" s="527" t="s">
        <v>517</v>
      </c>
      <c r="BJJ209" s="527" t="s">
        <v>517</v>
      </c>
      <c r="BJK209" s="527" t="s">
        <v>517</v>
      </c>
      <c r="BJL209" s="527" t="s">
        <v>517</v>
      </c>
      <c r="BJM209" s="527" t="s">
        <v>517</v>
      </c>
      <c r="BJN209" s="527" t="s">
        <v>517</v>
      </c>
      <c r="BJO209" s="527" t="s">
        <v>517</v>
      </c>
      <c r="BJP209" s="527" t="s">
        <v>517</v>
      </c>
      <c r="BJQ209" s="527" t="s">
        <v>517</v>
      </c>
      <c r="BJR209" s="527" t="s">
        <v>517</v>
      </c>
      <c r="BJS209" s="527" t="s">
        <v>517</v>
      </c>
      <c r="BJT209" s="527" t="s">
        <v>517</v>
      </c>
      <c r="BJU209" s="527" t="s">
        <v>517</v>
      </c>
      <c r="BJV209" s="527" t="s">
        <v>517</v>
      </c>
      <c r="BJW209" s="527" t="s">
        <v>517</v>
      </c>
      <c r="BJX209" s="527" t="s">
        <v>517</v>
      </c>
      <c r="BJY209" s="527" t="s">
        <v>517</v>
      </c>
      <c r="BJZ209" s="527" t="s">
        <v>517</v>
      </c>
      <c r="BKA209" s="527" t="s">
        <v>517</v>
      </c>
      <c r="BKB209" s="527" t="s">
        <v>517</v>
      </c>
      <c r="BKC209" s="527" t="s">
        <v>517</v>
      </c>
      <c r="BKD209" s="527" t="s">
        <v>517</v>
      </c>
      <c r="BKE209" s="527" t="s">
        <v>517</v>
      </c>
      <c r="BKF209" s="527" t="s">
        <v>517</v>
      </c>
      <c r="BKG209" s="527" t="s">
        <v>517</v>
      </c>
      <c r="BKH209" s="527" t="s">
        <v>517</v>
      </c>
      <c r="BKI209" s="527" t="s">
        <v>517</v>
      </c>
      <c r="BKJ209" s="527" t="s">
        <v>517</v>
      </c>
      <c r="BKK209" s="527" t="s">
        <v>517</v>
      </c>
      <c r="BKL209" s="527" t="s">
        <v>517</v>
      </c>
      <c r="BKM209" s="527" t="s">
        <v>517</v>
      </c>
      <c r="BKN209" s="527" t="s">
        <v>517</v>
      </c>
      <c r="BKO209" s="527" t="s">
        <v>517</v>
      </c>
      <c r="BKP209" s="527" t="s">
        <v>517</v>
      </c>
      <c r="BKQ209" s="527" t="s">
        <v>517</v>
      </c>
      <c r="BKR209" s="527" t="s">
        <v>517</v>
      </c>
      <c r="BKS209" s="527" t="s">
        <v>517</v>
      </c>
      <c r="BKT209" s="527" t="s">
        <v>517</v>
      </c>
      <c r="BKU209" s="527" t="s">
        <v>517</v>
      </c>
      <c r="BKV209" s="527" t="s">
        <v>517</v>
      </c>
      <c r="BKW209" s="527" t="s">
        <v>517</v>
      </c>
      <c r="BKX209" s="527" t="s">
        <v>517</v>
      </c>
      <c r="BKY209" s="527" t="s">
        <v>517</v>
      </c>
      <c r="BKZ209" s="527" t="s">
        <v>517</v>
      </c>
      <c r="BLA209" s="527" t="s">
        <v>517</v>
      </c>
      <c r="BLB209" s="527" t="s">
        <v>517</v>
      </c>
      <c r="BLC209" s="527" t="s">
        <v>517</v>
      </c>
      <c r="BLD209" s="527" t="s">
        <v>517</v>
      </c>
      <c r="BLE209" s="527" t="s">
        <v>517</v>
      </c>
      <c r="BLF209" s="527" t="s">
        <v>517</v>
      </c>
      <c r="BLG209" s="527" t="s">
        <v>517</v>
      </c>
      <c r="BLH209" s="527" t="s">
        <v>517</v>
      </c>
      <c r="BLI209" s="527" t="s">
        <v>517</v>
      </c>
      <c r="BLJ209" s="527" t="s">
        <v>517</v>
      </c>
      <c r="BLK209" s="527" t="s">
        <v>517</v>
      </c>
      <c r="BLL209" s="527" t="s">
        <v>517</v>
      </c>
      <c r="BLM209" s="527" t="s">
        <v>517</v>
      </c>
      <c r="BLN209" s="527" t="s">
        <v>517</v>
      </c>
      <c r="BLO209" s="527" t="s">
        <v>517</v>
      </c>
      <c r="BLP209" s="527" t="s">
        <v>517</v>
      </c>
      <c r="BLQ209" s="527" t="s">
        <v>517</v>
      </c>
      <c r="BLR209" s="527" t="s">
        <v>517</v>
      </c>
      <c r="BLS209" s="527" t="s">
        <v>517</v>
      </c>
      <c r="BLT209" s="527" t="s">
        <v>517</v>
      </c>
      <c r="BLU209" s="527" t="s">
        <v>517</v>
      </c>
      <c r="BLV209" s="527" t="s">
        <v>517</v>
      </c>
      <c r="BLW209" s="527" t="s">
        <v>517</v>
      </c>
      <c r="BLX209" s="527" t="s">
        <v>517</v>
      </c>
      <c r="BLY209" s="527" t="s">
        <v>517</v>
      </c>
      <c r="BLZ209" s="527" t="s">
        <v>517</v>
      </c>
      <c r="BMA209" s="527" t="s">
        <v>517</v>
      </c>
      <c r="BMB209" s="527" t="s">
        <v>517</v>
      </c>
      <c r="BMC209" s="527" t="s">
        <v>517</v>
      </c>
      <c r="BMD209" s="527" t="s">
        <v>517</v>
      </c>
      <c r="BME209" s="527" t="s">
        <v>517</v>
      </c>
      <c r="BMF209" s="527" t="s">
        <v>517</v>
      </c>
      <c r="BMG209" s="527" t="s">
        <v>517</v>
      </c>
      <c r="BMH209" s="527" t="s">
        <v>517</v>
      </c>
      <c r="BMI209" s="527" t="s">
        <v>517</v>
      </c>
      <c r="BMJ209" s="527" t="s">
        <v>517</v>
      </c>
      <c r="BMK209" s="527" t="s">
        <v>517</v>
      </c>
      <c r="BML209" s="527" t="s">
        <v>517</v>
      </c>
      <c r="BMM209" s="527" t="s">
        <v>517</v>
      </c>
      <c r="BMN209" s="527" t="s">
        <v>517</v>
      </c>
      <c r="BMO209" s="527" t="s">
        <v>517</v>
      </c>
      <c r="BMP209" s="527" t="s">
        <v>517</v>
      </c>
      <c r="BMQ209" s="527" t="s">
        <v>517</v>
      </c>
      <c r="BMR209" s="527" t="s">
        <v>517</v>
      </c>
      <c r="BMS209" s="527" t="s">
        <v>517</v>
      </c>
      <c r="BMT209" s="527" t="s">
        <v>517</v>
      </c>
      <c r="BMU209" s="527" t="s">
        <v>517</v>
      </c>
      <c r="BMV209" s="527" t="s">
        <v>517</v>
      </c>
      <c r="BMW209" s="527" t="s">
        <v>517</v>
      </c>
      <c r="BMX209" s="527" t="s">
        <v>517</v>
      </c>
      <c r="BMY209" s="527" t="s">
        <v>517</v>
      </c>
      <c r="BMZ209" s="527" t="s">
        <v>517</v>
      </c>
      <c r="BNA209" s="527" t="s">
        <v>517</v>
      </c>
      <c r="BNB209" s="527" t="s">
        <v>517</v>
      </c>
      <c r="BNC209" s="527" t="s">
        <v>517</v>
      </c>
      <c r="BND209" s="527" t="s">
        <v>517</v>
      </c>
      <c r="BNE209" s="527" t="s">
        <v>517</v>
      </c>
      <c r="BNF209" s="527" t="s">
        <v>517</v>
      </c>
      <c r="BNG209" s="527" t="s">
        <v>517</v>
      </c>
      <c r="BNH209" s="527" t="s">
        <v>517</v>
      </c>
      <c r="BNI209" s="527" t="s">
        <v>517</v>
      </c>
      <c r="BNJ209" s="527" t="s">
        <v>517</v>
      </c>
      <c r="BNK209" s="527" t="s">
        <v>517</v>
      </c>
      <c r="BNL209" s="527" t="s">
        <v>517</v>
      </c>
      <c r="BNM209" s="527" t="s">
        <v>517</v>
      </c>
      <c r="BNN209" s="527" t="s">
        <v>517</v>
      </c>
      <c r="BNO209" s="527" t="s">
        <v>517</v>
      </c>
      <c r="BNP209" s="527" t="s">
        <v>517</v>
      </c>
      <c r="BNQ209" s="527" t="s">
        <v>517</v>
      </c>
      <c r="BNR209" s="527" t="s">
        <v>517</v>
      </c>
      <c r="BNS209" s="527" t="s">
        <v>517</v>
      </c>
      <c r="BNT209" s="527" t="s">
        <v>517</v>
      </c>
      <c r="BNU209" s="527" t="s">
        <v>517</v>
      </c>
      <c r="BNV209" s="527" t="s">
        <v>517</v>
      </c>
      <c r="BNW209" s="527" t="s">
        <v>517</v>
      </c>
      <c r="BNX209" s="527" t="s">
        <v>517</v>
      </c>
      <c r="BNY209" s="527" t="s">
        <v>517</v>
      </c>
      <c r="BNZ209" s="527" t="s">
        <v>517</v>
      </c>
      <c r="BOA209" s="527" t="s">
        <v>517</v>
      </c>
      <c r="BOB209" s="527" t="s">
        <v>517</v>
      </c>
      <c r="BOC209" s="527" t="s">
        <v>517</v>
      </c>
      <c r="BOD209" s="527" t="s">
        <v>517</v>
      </c>
      <c r="BOE209" s="527" t="s">
        <v>517</v>
      </c>
      <c r="BOF209" s="527" t="s">
        <v>517</v>
      </c>
      <c r="BOG209" s="527" t="s">
        <v>517</v>
      </c>
      <c r="BOH209" s="527" t="s">
        <v>517</v>
      </c>
      <c r="BOI209" s="527" t="s">
        <v>517</v>
      </c>
      <c r="BOJ209" s="527" t="s">
        <v>517</v>
      </c>
      <c r="BOK209" s="527" t="s">
        <v>517</v>
      </c>
      <c r="BOL209" s="527" t="s">
        <v>517</v>
      </c>
      <c r="BOM209" s="527" t="s">
        <v>517</v>
      </c>
      <c r="BON209" s="527" t="s">
        <v>517</v>
      </c>
      <c r="BOO209" s="527" t="s">
        <v>517</v>
      </c>
      <c r="BOP209" s="527" t="s">
        <v>517</v>
      </c>
      <c r="BOQ209" s="527" t="s">
        <v>517</v>
      </c>
      <c r="BOR209" s="527" t="s">
        <v>517</v>
      </c>
      <c r="BOS209" s="527" t="s">
        <v>517</v>
      </c>
      <c r="BOT209" s="527" t="s">
        <v>517</v>
      </c>
      <c r="BOU209" s="527" t="s">
        <v>517</v>
      </c>
      <c r="BOV209" s="527" t="s">
        <v>517</v>
      </c>
      <c r="BOW209" s="527" t="s">
        <v>517</v>
      </c>
      <c r="BOX209" s="527" t="s">
        <v>517</v>
      </c>
      <c r="BOY209" s="527" t="s">
        <v>517</v>
      </c>
      <c r="BOZ209" s="527" t="s">
        <v>517</v>
      </c>
      <c r="BPA209" s="527" t="s">
        <v>517</v>
      </c>
      <c r="BPB209" s="527" t="s">
        <v>517</v>
      </c>
      <c r="BPC209" s="527" t="s">
        <v>517</v>
      </c>
      <c r="BPD209" s="527" t="s">
        <v>517</v>
      </c>
      <c r="BPE209" s="527" t="s">
        <v>517</v>
      </c>
      <c r="BPF209" s="527" t="s">
        <v>517</v>
      </c>
      <c r="BPG209" s="527" t="s">
        <v>517</v>
      </c>
      <c r="BPH209" s="527" t="s">
        <v>517</v>
      </c>
      <c r="BPI209" s="527" t="s">
        <v>517</v>
      </c>
      <c r="BPJ209" s="527" t="s">
        <v>517</v>
      </c>
      <c r="BPK209" s="527" t="s">
        <v>517</v>
      </c>
      <c r="BPL209" s="527" t="s">
        <v>517</v>
      </c>
      <c r="BPM209" s="527" t="s">
        <v>517</v>
      </c>
      <c r="BPN209" s="527" t="s">
        <v>517</v>
      </c>
      <c r="BPO209" s="527" t="s">
        <v>517</v>
      </c>
      <c r="BPP209" s="527" t="s">
        <v>517</v>
      </c>
      <c r="BPQ209" s="527" t="s">
        <v>517</v>
      </c>
      <c r="BPR209" s="527" t="s">
        <v>517</v>
      </c>
      <c r="BPS209" s="527" t="s">
        <v>517</v>
      </c>
      <c r="BPT209" s="527" t="s">
        <v>517</v>
      </c>
      <c r="BPU209" s="527" t="s">
        <v>517</v>
      </c>
      <c r="BPV209" s="527" t="s">
        <v>517</v>
      </c>
      <c r="BPW209" s="527" t="s">
        <v>517</v>
      </c>
      <c r="BPX209" s="527" t="s">
        <v>517</v>
      </c>
      <c r="BPY209" s="527" t="s">
        <v>517</v>
      </c>
      <c r="BPZ209" s="527" t="s">
        <v>517</v>
      </c>
      <c r="BQA209" s="527" t="s">
        <v>517</v>
      </c>
      <c r="BQB209" s="527" t="s">
        <v>517</v>
      </c>
      <c r="BQC209" s="527" t="s">
        <v>517</v>
      </c>
      <c r="BQD209" s="527" t="s">
        <v>517</v>
      </c>
      <c r="BQE209" s="527" t="s">
        <v>517</v>
      </c>
      <c r="BQF209" s="527" t="s">
        <v>517</v>
      </c>
      <c r="BQG209" s="527" t="s">
        <v>517</v>
      </c>
      <c r="BQH209" s="527" t="s">
        <v>517</v>
      </c>
      <c r="BQI209" s="527" t="s">
        <v>517</v>
      </c>
      <c r="BQJ209" s="527" t="s">
        <v>517</v>
      </c>
      <c r="BQK209" s="527" t="s">
        <v>517</v>
      </c>
      <c r="BQL209" s="527" t="s">
        <v>517</v>
      </c>
      <c r="BQM209" s="527" t="s">
        <v>517</v>
      </c>
      <c r="BQN209" s="527" t="s">
        <v>517</v>
      </c>
      <c r="BQO209" s="527" t="s">
        <v>517</v>
      </c>
      <c r="BQP209" s="527" t="s">
        <v>517</v>
      </c>
      <c r="BQQ209" s="527" t="s">
        <v>517</v>
      </c>
      <c r="BQR209" s="527" t="s">
        <v>517</v>
      </c>
      <c r="BQS209" s="527" t="s">
        <v>517</v>
      </c>
      <c r="BQT209" s="527" t="s">
        <v>517</v>
      </c>
      <c r="BQU209" s="527" t="s">
        <v>517</v>
      </c>
      <c r="BQV209" s="527" t="s">
        <v>517</v>
      </c>
      <c r="BQW209" s="527" t="s">
        <v>517</v>
      </c>
      <c r="BQX209" s="527" t="s">
        <v>517</v>
      </c>
      <c r="BQY209" s="527" t="s">
        <v>517</v>
      </c>
      <c r="BQZ209" s="527" t="s">
        <v>517</v>
      </c>
      <c r="BRA209" s="527" t="s">
        <v>517</v>
      </c>
      <c r="BRB209" s="527" t="s">
        <v>517</v>
      </c>
      <c r="BRC209" s="527" t="s">
        <v>517</v>
      </c>
      <c r="BRD209" s="527" t="s">
        <v>517</v>
      </c>
      <c r="BRE209" s="527" t="s">
        <v>517</v>
      </c>
      <c r="BRF209" s="527" t="s">
        <v>517</v>
      </c>
      <c r="BRG209" s="527" t="s">
        <v>517</v>
      </c>
      <c r="BRH209" s="527" t="s">
        <v>517</v>
      </c>
      <c r="BRI209" s="527" t="s">
        <v>517</v>
      </c>
      <c r="BRJ209" s="527" t="s">
        <v>517</v>
      </c>
      <c r="BRK209" s="527" t="s">
        <v>517</v>
      </c>
      <c r="BRL209" s="527" t="s">
        <v>517</v>
      </c>
      <c r="BRM209" s="527" t="s">
        <v>517</v>
      </c>
      <c r="BRN209" s="527" t="s">
        <v>517</v>
      </c>
      <c r="BRO209" s="527" t="s">
        <v>517</v>
      </c>
      <c r="BRP209" s="527" t="s">
        <v>517</v>
      </c>
      <c r="BRQ209" s="527" t="s">
        <v>517</v>
      </c>
      <c r="BRR209" s="527" t="s">
        <v>517</v>
      </c>
      <c r="BRS209" s="527" t="s">
        <v>517</v>
      </c>
      <c r="BRT209" s="527" t="s">
        <v>517</v>
      </c>
      <c r="BRU209" s="527" t="s">
        <v>517</v>
      </c>
      <c r="BRV209" s="527" t="s">
        <v>517</v>
      </c>
      <c r="BRW209" s="527" t="s">
        <v>517</v>
      </c>
      <c r="BRX209" s="527" t="s">
        <v>517</v>
      </c>
      <c r="BRY209" s="527" t="s">
        <v>517</v>
      </c>
      <c r="BRZ209" s="527" t="s">
        <v>517</v>
      </c>
      <c r="BSA209" s="527" t="s">
        <v>517</v>
      </c>
      <c r="BSB209" s="527" t="s">
        <v>517</v>
      </c>
      <c r="BSC209" s="527" t="s">
        <v>517</v>
      </c>
      <c r="BSD209" s="527" t="s">
        <v>517</v>
      </c>
      <c r="BSE209" s="527" t="s">
        <v>517</v>
      </c>
      <c r="BSF209" s="527" t="s">
        <v>517</v>
      </c>
      <c r="BSG209" s="527" t="s">
        <v>517</v>
      </c>
      <c r="BSH209" s="527" t="s">
        <v>517</v>
      </c>
      <c r="BSI209" s="527" t="s">
        <v>517</v>
      </c>
      <c r="BSJ209" s="527" t="s">
        <v>517</v>
      </c>
      <c r="BSK209" s="527" t="s">
        <v>517</v>
      </c>
      <c r="BSL209" s="527" t="s">
        <v>517</v>
      </c>
      <c r="BSM209" s="527" t="s">
        <v>517</v>
      </c>
      <c r="BSN209" s="527" t="s">
        <v>517</v>
      </c>
      <c r="BSO209" s="527" t="s">
        <v>517</v>
      </c>
      <c r="BSP209" s="527" t="s">
        <v>517</v>
      </c>
      <c r="BSQ209" s="527" t="s">
        <v>517</v>
      </c>
      <c r="BSR209" s="527" t="s">
        <v>517</v>
      </c>
      <c r="BSS209" s="527" t="s">
        <v>517</v>
      </c>
      <c r="BST209" s="527" t="s">
        <v>517</v>
      </c>
      <c r="BSU209" s="527" t="s">
        <v>517</v>
      </c>
      <c r="BSV209" s="527" t="s">
        <v>517</v>
      </c>
      <c r="BSW209" s="527" t="s">
        <v>517</v>
      </c>
      <c r="BSX209" s="527" t="s">
        <v>517</v>
      </c>
      <c r="BSY209" s="527" t="s">
        <v>517</v>
      </c>
      <c r="BSZ209" s="527" t="s">
        <v>517</v>
      </c>
      <c r="BTA209" s="527" t="s">
        <v>517</v>
      </c>
      <c r="BTB209" s="527" t="s">
        <v>517</v>
      </c>
      <c r="BTC209" s="527" t="s">
        <v>517</v>
      </c>
      <c r="BTD209" s="527" t="s">
        <v>517</v>
      </c>
      <c r="BTE209" s="527" t="s">
        <v>517</v>
      </c>
      <c r="BTF209" s="527" t="s">
        <v>517</v>
      </c>
      <c r="BTG209" s="527" t="s">
        <v>517</v>
      </c>
      <c r="BTH209" s="527" t="s">
        <v>517</v>
      </c>
      <c r="BTI209" s="527" t="s">
        <v>517</v>
      </c>
      <c r="BTJ209" s="527" t="s">
        <v>517</v>
      </c>
      <c r="BTK209" s="527" t="s">
        <v>517</v>
      </c>
      <c r="BTL209" s="527" t="s">
        <v>517</v>
      </c>
      <c r="BTM209" s="527" t="s">
        <v>517</v>
      </c>
      <c r="BTN209" s="527" t="s">
        <v>517</v>
      </c>
      <c r="BTO209" s="527" t="s">
        <v>517</v>
      </c>
      <c r="BTP209" s="527" t="s">
        <v>517</v>
      </c>
      <c r="BTQ209" s="527" t="s">
        <v>517</v>
      </c>
      <c r="BTR209" s="527" t="s">
        <v>517</v>
      </c>
      <c r="BTS209" s="527" t="s">
        <v>517</v>
      </c>
      <c r="BTT209" s="527" t="s">
        <v>517</v>
      </c>
      <c r="BTU209" s="527" t="s">
        <v>517</v>
      </c>
      <c r="BTV209" s="527" t="s">
        <v>517</v>
      </c>
      <c r="BTW209" s="527" t="s">
        <v>517</v>
      </c>
      <c r="BTX209" s="527" t="s">
        <v>517</v>
      </c>
      <c r="BTY209" s="527" t="s">
        <v>517</v>
      </c>
      <c r="BTZ209" s="527" t="s">
        <v>517</v>
      </c>
      <c r="BUA209" s="527" t="s">
        <v>517</v>
      </c>
      <c r="BUB209" s="527" t="s">
        <v>517</v>
      </c>
      <c r="BUC209" s="527" t="s">
        <v>517</v>
      </c>
      <c r="BUD209" s="527" t="s">
        <v>517</v>
      </c>
      <c r="BUE209" s="527" t="s">
        <v>517</v>
      </c>
      <c r="BUF209" s="527" t="s">
        <v>517</v>
      </c>
      <c r="BUG209" s="527" t="s">
        <v>517</v>
      </c>
      <c r="BUH209" s="527" t="s">
        <v>517</v>
      </c>
      <c r="BUI209" s="527" t="s">
        <v>517</v>
      </c>
      <c r="BUJ209" s="527" t="s">
        <v>517</v>
      </c>
      <c r="BUK209" s="527" t="s">
        <v>517</v>
      </c>
      <c r="BUL209" s="527" t="s">
        <v>517</v>
      </c>
      <c r="BUM209" s="527" t="s">
        <v>517</v>
      </c>
      <c r="BUN209" s="527" t="s">
        <v>517</v>
      </c>
      <c r="BUO209" s="527" t="s">
        <v>517</v>
      </c>
      <c r="BUP209" s="527" t="s">
        <v>517</v>
      </c>
      <c r="BUQ209" s="527" t="s">
        <v>517</v>
      </c>
      <c r="BUR209" s="527" t="s">
        <v>517</v>
      </c>
      <c r="BUS209" s="527" t="s">
        <v>517</v>
      </c>
      <c r="BUT209" s="527" t="s">
        <v>517</v>
      </c>
      <c r="BUU209" s="527" t="s">
        <v>517</v>
      </c>
      <c r="BUV209" s="527" t="s">
        <v>517</v>
      </c>
      <c r="BUW209" s="527" t="s">
        <v>517</v>
      </c>
      <c r="BUX209" s="527" t="s">
        <v>517</v>
      </c>
      <c r="BUY209" s="527" t="s">
        <v>517</v>
      </c>
      <c r="BUZ209" s="527" t="s">
        <v>517</v>
      </c>
      <c r="BVA209" s="527" t="s">
        <v>517</v>
      </c>
      <c r="BVB209" s="527" t="s">
        <v>517</v>
      </c>
      <c r="BVC209" s="527" t="s">
        <v>517</v>
      </c>
      <c r="BVD209" s="527" t="s">
        <v>517</v>
      </c>
      <c r="BVE209" s="527" t="s">
        <v>517</v>
      </c>
      <c r="BVF209" s="527" t="s">
        <v>517</v>
      </c>
      <c r="BVG209" s="527" t="s">
        <v>517</v>
      </c>
      <c r="BVH209" s="527" t="s">
        <v>517</v>
      </c>
      <c r="BVI209" s="527" t="s">
        <v>517</v>
      </c>
      <c r="BVJ209" s="527" t="s">
        <v>517</v>
      </c>
      <c r="BVK209" s="527" t="s">
        <v>517</v>
      </c>
      <c r="BVL209" s="527" t="s">
        <v>517</v>
      </c>
      <c r="BVM209" s="527" t="s">
        <v>517</v>
      </c>
      <c r="BVN209" s="527" t="s">
        <v>517</v>
      </c>
      <c r="BVO209" s="527" t="s">
        <v>517</v>
      </c>
      <c r="BVP209" s="527" t="s">
        <v>517</v>
      </c>
      <c r="BVQ209" s="527" t="s">
        <v>517</v>
      </c>
      <c r="BVR209" s="527" t="s">
        <v>517</v>
      </c>
      <c r="BVS209" s="527" t="s">
        <v>517</v>
      </c>
      <c r="BVT209" s="527" t="s">
        <v>517</v>
      </c>
      <c r="BVU209" s="527" t="s">
        <v>517</v>
      </c>
      <c r="BVV209" s="527" t="s">
        <v>517</v>
      </c>
      <c r="BVW209" s="527" t="s">
        <v>517</v>
      </c>
      <c r="BVX209" s="527" t="s">
        <v>517</v>
      </c>
      <c r="BVY209" s="527" t="s">
        <v>517</v>
      </c>
      <c r="BVZ209" s="527" t="s">
        <v>517</v>
      </c>
      <c r="BWA209" s="527" t="s">
        <v>517</v>
      </c>
      <c r="BWB209" s="527" t="s">
        <v>517</v>
      </c>
      <c r="BWC209" s="527" t="s">
        <v>517</v>
      </c>
      <c r="BWD209" s="527" t="s">
        <v>517</v>
      </c>
      <c r="BWE209" s="527" t="s">
        <v>517</v>
      </c>
      <c r="BWF209" s="527" t="s">
        <v>517</v>
      </c>
      <c r="BWG209" s="527" t="s">
        <v>517</v>
      </c>
      <c r="BWH209" s="527" t="s">
        <v>517</v>
      </c>
      <c r="BWI209" s="527" t="s">
        <v>517</v>
      </c>
      <c r="BWJ209" s="527" t="s">
        <v>517</v>
      </c>
      <c r="BWK209" s="527" t="s">
        <v>517</v>
      </c>
      <c r="BWL209" s="527" t="s">
        <v>517</v>
      </c>
      <c r="BWM209" s="527" t="s">
        <v>517</v>
      </c>
      <c r="BWN209" s="527" t="s">
        <v>517</v>
      </c>
      <c r="BWO209" s="527" t="s">
        <v>517</v>
      </c>
      <c r="BWP209" s="527" t="s">
        <v>517</v>
      </c>
      <c r="BWQ209" s="527" t="s">
        <v>517</v>
      </c>
      <c r="BWR209" s="527" t="s">
        <v>517</v>
      </c>
      <c r="BWS209" s="527" t="s">
        <v>517</v>
      </c>
      <c r="BWT209" s="527" t="s">
        <v>517</v>
      </c>
      <c r="BWU209" s="527" t="s">
        <v>517</v>
      </c>
      <c r="BWV209" s="527" t="s">
        <v>517</v>
      </c>
      <c r="BWW209" s="527" t="s">
        <v>517</v>
      </c>
      <c r="BWX209" s="527" t="s">
        <v>517</v>
      </c>
      <c r="BWY209" s="527" t="s">
        <v>517</v>
      </c>
      <c r="BWZ209" s="527" t="s">
        <v>517</v>
      </c>
      <c r="BXA209" s="527" t="s">
        <v>517</v>
      </c>
      <c r="BXB209" s="527" t="s">
        <v>517</v>
      </c>
      <c r="BXC209" s="527" t="s">
        <v>517</v>
      </c>
      <c r="BXD209" s="527" t="s">
        <v>517</v>
      </c>
      <c r="BXE209" s="527" t="s">
        <v>517</v>
      </c>
      <c r="BXF209" s="527" t="s">
        <v>517</v>
      </c>
      <c r="BXG209" s="527" t="s">
        <v>517</v>
      </c>
      <c r="BXH209" s="527" t="s">
        <v>517</v>
      </c>
      <c r="BXI209" s="527" t="s">
        <v>517</v>
      </c>
      <c r="BXJ209" s="527" t="s">
        <v>517</v>
      </c>
      <c r="BXK209" s="527" t="s">
        <v>517</v>
      </c>
      <c r="BXL209" s="527" t="s">
        <v>517</v>
      </c>
      <c r="BXM209" s="527" t="s">
        <v>517</v>
      </c>
      <c r="BXN209" s="527" t="s">
        <v>517</v>
      </c>
      <c r="BXO209" s="527" t="s">
        <v>517</v>
      </c>
      <c r="BXP209" s="527" t="s">
        <v>517</v>
      </c>
      <c r="BXQ209" s="527" t="s">
        <v>517</v>
      </c>
      <c r="BXR209" s="527" t="s">
        <v>517</v>
      </c>
      <c r="BXS209" s="527" t="s">
        <v>517</v>
      </c>
      <c r="BXT209" s="527" t="s">
        <v>517</v>
      </c>
      <c r="BXU209" s="527" t="s">
        <v>517</v>
      </c>
      <c r="BXV209" s="527" t="s">
        <v>517</v>
      </c>
      <c r="BXW209" s="527" t="s">
        <v>517</v>
      </c>
      <c r="BXX209" s="527" t="s">
        <v>517</v>
      </c>
      <c r="BXY209" s="527" t="s">
        <v>517</v>
      </c>
      <c r="BXZ209" s="527" t="s">
        <v>517</v>
      </c>
      <c r="BYA209" s="527" t="s">
        <v>517</v>
      </c>
      <c r="BYB209" s="527" t="s">
        <v>517</v>
      </c>
      <c r="BYC209" s="527" t="s">
        <v>517</v>
      </c>
      <c r="BYD209" s="527" t="s">
        <v>517</v>
      </c>
      <c r="BYE209" s="527" t="s">
        <v>517</v>
      </c>
      <c r="BYF209" s="527" t="s">
        <v>517</v>
      </c>
      <c r="BYG209" s="527" t="s">
        <v>517</v>
      </c>
      <c r="BYH209" s="527" t="s">
        <v>517</v>
      </c>
      <c r="BYI209" s="527" t="s">
        <v>517</v>
      </c>
      <c r="BYJ209" s="527" t="s">
        <v>517</v>
      </c>
      <c r="BYK209" s="527" t="s">
        <v>517</v>
      </c>
      <c r="BYL209" s="527" t="s">
        <v>517</v>
      </c>
      <c r="BYM209" s="527" t="s">
        <v>517</v>
      </c>
      <c r="BYN209" s="527" t="s">
        <v>517</v>
      </c>
      <c r="BYO209" s="527" t="s">
        <v>517</v>
      </c>
      <c r="BYP209" s="527" t="s">
        <v>517</v>
      </c>
      <c r="BYQ209" s="527" t="s">
        <v>517</v>
      </c>
      <c r="BYR209" s="527" t="s">
        <v>517</v>
      </c>
      <c r="BYS209" s="527" t="s">
        <v>517</v>
      </c>
      <c r="BYT209" s="527" t="s">
        <v>517</v>
      </c>
      <c r="BYU209" s="527" t="s">
        <v>517</v>
      </c>
      <c r="BYV209" s="527" t="s">
        <v>517</v>
      </c>
      <c r="BYW209" s="527" t="s">
        <v>517</v>
      </c>
      <c r="BYX209" s="527" t="s">
        <v>517</v>
      </c>
      <c r="BYY209" s="527" t="s">
        <v>517</v>
      </c>
      <c r="BYZ209" s="527" t="s">
        <v>517</v>
      </c>
      <c r="BZA209" s="527" t="s">
        <v>517</v>
      </c>
      <c r="BZB209" s="527" t="s">
        <v>517</v>
      </c>
      <c r="BZC209" s="527" t="s">
        <v>517</v>
      </c>
      <c r="BZD209" s="527" t="s">
        <v>517</v>
      </c>
      <c r="BZE209" s="527" t="s">
        <v>517</v>
      </c>
      <c r="BZF209" s="527" t="s">
        <v>517</v>
      </c>
      <c r="BZG209" s="527" t="s">
        <v>517</v>
      </c>
      <c r="BZH209" s="527" t="s">
        <v>517</v>
      </c>
      <c r="BZI209" s="527" t="s">
        <v>517</v>
      </c>
      <c r="BZJ209" s="527" t="s">
        <v>517</v>
      </c>
      <c r="BZK209" s="527" t="s">
        <v>517</v>
      </c>
      <c r="BZL209" s="527" t="s">
        <v>517</v>
      </c>
      <c r="BZM209" s="527" t="s">
        <v>517</v>
      </c>
      <c r="BZN209" s="527" t="s">
        <v>517</v>
      </c>
      <c r="BZO209" s="527" t="s">
        <v>517</v>
      </c>
      <c r="BZP209" s="527" t="s">
        <v>517</v>
      </c>
      <c r="BZQ209" s="527" t="s">
        <v>517</v>
      </c>
      <c r="BZR209" s="527" t="s">
        <v>517</v>
      </c>
      <c r="BZS209" s="527" t="s">
        <v>517</v>
      </c>
      <c r="BZT209" s="527" t="s">
        <v>517</v>
      </c>
      <c r="BZU209" s="527" t="s">
        <v>517</v>
      </c>
      <c r="BZV209" s="527" t="s">
        <v>517</v>
      </c>
      <c r="BZW209" s="527" t="s">
        <v>517</v>
      </c>
      <c r="BZX209" s="527" t="s">
        <v>517</v>
      </c>
      <c r="BZY209" s="527" t="s">
        <v>517</v>
      </c>
      <c r="BZZ209" s="527" t="s">
        <v>517</v>
      </c>
      <c r="CAA209" s="527" t="s">
        <v>517</v>
      </c>
      <c r="CAB209" s="527" t="s">
        <v>517</v>
      </c>
      <c r="CAC209" s="527" t="s">
        <v>517</v>
      </c>
      <c r="CAD209" s="527" t="s">
        <v>517</v>
      </c>
      <c r="CAE209" s="527" t="s">
        <v>517</v>
      </c>
      <c r="CAF209" s="527" t="s">
        <v>517</v>
      </c>
      <c r="CAG209" s="527" t="s">
        <v>517</v>
      </c>
      <c r="CAH209" s="527" t="s">
        <v>517</v>
      </c>
      <c r="CAI209" s="527" t="s">
        <v>517</v>
      </c>
      <c r="CAJ209" s="527" t="s">
        <v>517</v>
      </c>
      <c r="CAK209" s="527" t="s">
        <v>517</v>
      </c>
      <c r="CAL209" s="527" t="s">
        <v>517</v>
      </c>
      <c r="CAM209" s="527" t="s">
        <v>517</v>
      </c>
      <c r="CAN209" s="527" t="s">
        <v>517</v>
      </c>
      <c r="CAO209" s="527" t="s">
        <v>517</v>
      </c>
      <c r="CAP209" s="527" t="s">
        <v>517</v>
      </c>
      <c r="CAQ209" s="527" t="s">
        <v>517</v>
      </c>
      <c r="CAR209" s="527" t="s">
        <v>517</v>
      </c>
      <c r="CAS209" s="527" t="s">
        <v>517</v>
      </c>
      <c r="CAT209" s="527" t="s">
        <v>517</v>
      </c>
      <c r="CAU209" s="527" t="s">
        <v>517</v>
      </c>
      <c r="CAV209" s="527" t="s">
        <v>517</v>
      </c>
      <c r="CAW209" s="527" t="s">
        <v>517</v>
      </c>
      <c r="CAX209" s="527" t="s">
        <v>517</v>
      </c>
      <c r="CAY209" s="527" t="s">
        <v>517</v>
      </c>
      <c r="CAZ209" s="527" t="s">
        <v>517</v>
      </c>
      <c r="CBA209" s="527" t="s">
        <v>517</v>
      </c>
      <c r="CBB209" s="527" t="s">
        <v>517</v>
      </c>
      <c r="CBC209" s="527" t="s">
        <v>517</v>
      </c>
      <c r="CBD209" s="527" t="s">
        <v>517</v>
      </c>
      <c r="CBE209" s="527" t="s">
        <v>517</v>
      </c>
      <c r="CBF209" s="527" t="s">
        <v>517</v>
      </c>
      <c r="CBG209" s="527" t="s">
        <v>517</v>
      </c>
      <c r="CBH209" s="527" t="s">
        <v>517</v>
      </c>
      <c r="CBI209" s="527" t="s">
        <v>517</v>
      </c>
      <c r="CBJ209" s="527" t="s">
        <v>517</v>
      </c>
      <c r="CBK209" s="527" t="s">
        <v>517</v>
      </c>
      <c r="CBL209" s="527" t="s">
        <v>517</v>
      </c>
      <c r="CBM209" s="527" t="s">
        <v>517</v>
      </c>
      <c r="CBN209" s="527" t="s">
        <v>517</v>
      </c>
      <c r="CBO209" s="527" t="s">
        <v>517</v>
      </c>
      <c r="CBP209" s="527" t="s">
        <v>517</v>
      </c>
      <c r="CBQ209" s="527" t="s">
        <v>517</v>
      </c>
      <c r="CBR209" s="527" t="s">
        <v>517</v>
      </c>
      <c r="CBS209" s="527" t="s">
        <v>517</v>
      </c>
      <c r="CBT209" s="527" t="s">
        <v>517</v>
      </c>
      <c r="CBU209" s="527" t="s">
        <v>517</v>
      </c>
      <c r="CBV209" s="527" t="s">
        <v>517</v>
      </c>
      <c r="CBW209" s="527" t="s">
        <v>517</v>
      </c>
      <c r="CBX209" s="527" t="s">
        <v>517</v>
      </c>
      <c r="CBY209" s="527" t="s">
        <v>517</v>
      </c>
      <c r="CBZ209" s="527" t="s">
        <v>517</v>
      </c>
      <c r="CCA209" s="527" t="s">
        <v>517</v>
      </c>
      <c r="CCB209" s="527" t="s">
        <v>517</v>
      </c>
      <c r="CCC209" s="527" t="s">
        <v>517</v>
      </c>
      <c r="CCD209" s="527" t="s">
        <v>517</v>
      </c>
      <c r="CCE209" s="527" t="s">
        <v>517</v>
      </c>
      <c r="CCF209" s="527" t="s">
        <v>517</v>
      </c>
      <c r="CCG209" s="527" t="s">
        <v>517</v>
      </c>
      <c r="CCH209" s="527" t="s">
        <v>517</v>
      </c>
      <c r="CCI209" s="527" t="s">
        <v>517</v>
      </c>
      <c r="CCJ209" s="527" t="s">
        <v>517</v>
      </c>
      <c r="CCK209" s="527" t="s">
        <v>517</v>
      </c>
      <c r="CCL209" s="527" t="s">
        <v>517</v>
      </c>
      <c r="CCM209" s="527" t="s">
        <v>517</v>
      </c>
      <c r="CCN209" s="527" t="s">
        <v>517</v>
      </c>
      <c r="CCO209" s="527" t="s">
        <v>517</v>
      </c>
      <c r="CCP209" s="527" t="s">
        <v>517</v>
      </c>
      <c r="CCQ209" s="527" t="s">
        <v>517</v>
      </c>
      <c r="CCR209" s="527" t="s">
        <v>517</v>
      </c>
      <c r="CCS209" s="527" t="s">
        <v>517</v>
      </c>
      <c r="CCT209" s="527" t="s">
        <v>517</v>
      </c>
      <c r="CCU209" s="527" t="s">
        <v>517</v>
      </c>
      <c r="CCV209" s="527" t="s">
        <v>517</v>
      </c>
      <c r="CCW209" s="527" t="s">
        <v>517</v>
      </c>
      <c r="CCX209" s="527" t="s">
        <v>517</v>
      </c>
      <c r="CCY209" s="527" t="s">
        <v>517</v>
      </c>
      <c r="CCZ209" s="527" t="s">
        <v>517</v>
      </c>
      <c r="CDA209" s="527" t="s">
        <v>517</v>
      </c>
      <c r="CDB209" s="527" t="s">
        <v>517</v>
      </c>
      <c r="CDC209" s="527" t="s">
        <v>517</v>
      </c>
      <c r="CDD209" s="527" t="s">
        <v>517</v>
      </c>
      <c r="CDE209" s="527" t="s">
        <v>517</v>
      </c>
      <c r="CDF209" s="527" t="s">
        <v>517</v>
      </c>
      <c r="CDG209" s="527" t="s">
        <v>517</v>
      </c>
      <c r="CDH209" s="527" t="s">
        <v>517</v>
      </c>
      <c r="CDI209" s="527" t="s">
        <v>517</v>
      </c>
      <c r="CDJ209" s="527" t="s">
        <v>517</v>
      </c>
      <c r="CDK209" s="527" t="s">
        <v>517</v>
      </c>
      <c r="CDL209" s="527" t="s">
        <v>517</v>
      </c>
      <c r="CDM209" s="527" t="s">
        <v>517</v>
      </c>
      <c r="CDN209" s="527" t="s">
        <v>517</v>
      </c>
      <c r="CDO209" s="527" t="s">
        <v>517</v>
      </c>
      <c r="CDP209" s="527" t="s">
        <v>517</v>
      </c>
      <c r="CDQ209" s="527" t="s">
        <v>517</v>
      </c>
      <c r="CDR209" s="527" t="s">
        <v>517</v>
      </c>
      <c r="CDS209" s="527" t="s">
        <v>517</v>
      </c>
      <c r="CDT209" s="527" t="s">
        <v>517</v>
      </c>
      <c r="CDU209" s="527" t="s">
        <v>517</v>
      </c>
      <c r="CDV209" s="527" t="s">
        <v>517</v>
      </c>
      <c r="CDW209" s="527" t="s">
        <v>517</v>
      </c>
      <c r="CDX209" s="527" t="s">
        <v>517</v>
      </c>
      <c r="CDY209" s="527" t="s">
        <v>517</v>
      </c>
      <c r="CDZ209" s="527" t="s">
        <v>517</v>
      </c>
      <c r="CEA209" s="527" t="s">
        <v>517</v>
      </c>
      <c r="CEB209" s="527" t="s">
        <v>517</v>
      </c>
      <c r="CEC209" s="527" t="s">
        <v>517</v>
      </c>
      <c r="CED209" s="527" t="s">
        <v>517</v>
      </c>
      <c r="CEE209" s="527" t="s">
        <v>517</v>
      </c>
      <c r="CEF209" s="527" t="s">
        <v>517</v>
      </c>
      <c r="CEG209" s="527" t="s">
        <v>517</v>
      </c>
      <c r="CEH209" s="527" t="s">
        <v>517</v>
      </c>
      <c r="CEI209" s="527" t="s">
        <v>517</v>
      </c>
      <c r="CEJ209" s="527" t="s">
        <v>517</v>
      </c>
      <c r="CEK209" s="527" t="s">
        <v>517</v>
      </c>
      <c r="CEL209" s="527" t="s">
        <v>517</v>
      </c>
      <c r="CEM209" s="527" t="s">
        <v>517</v>
      </c>
      <c r="CEN209" s="527" t="s">
        <v>517</v>
      </c>
      <c r="CEO209" s="527" t="s">
        <v>517</v>
      </c>
      <c r="CEP209" s="527" t="s">
        <v>517</v>
      </c>
      <c r="CEQ209" s="527" t="s">
        <v>517</v>
      </c>
      <c r="CER209" s="527" t="s">
        <v>517</v>
      </c>
      <c r="CES209" s="527" t="s">
        <v>517</v>
      </c>
      <c r="CET209" s="527" t="s">
        <v>517</v>
      </c>
      <c r="CEU209" s="527" t="s">
        <v>517</v>
      </c>
      <c r="CEV209" s="527" t="s">
        <v>517</v>
      </c>
      <c r="CEW209" s="527" t="s">
        <v>517</v>
      </c>
      <c r="CEX209" s="527" t="s">
        <v>517</v>
      </c>
      <c r="CEY209" s="527" t="s">
        <v>517</v>
      </c>
      <c r="CEZ209" s="527" t="s">
        <v>517</v>
      </c>
      <c r="CFA209" s="527" t="s">
        <v>517</v>
      </c>
      <c r="CFB209" s="527" t="s">
        <v>517</v>
      </c>
      <c r="CFC209" s="527" t="s">
        <v>517</v>
      </c>
      <c r="CFD209" s="527" t="s">
        <v>517</v>
      </c>
      <c r="CFE209" s="527" t="s">
        <v>517</v>
      </c>
      <c r="CFF209" s="527" t="s">
        <v>517</v>
      </c>
      <c r="CFG209" s="527" t="s">
        <v>517</v>
      </c>
      <c r="CFH209" s="527" t="s">
        <v>517</v>
      </c>
      <c r="CFI209" s="527" t="s">
        <v>517</v>
      </c>
      <c r="CFJ209" s="527" t="s">
        <v>517</v>
      </c>
      <c r="CFK209" s="527" t="s">
        <v>517</v>
      </c>
      <c r="CFL209" s="527" t="s">
        <v>517</v>
      </c>
      <c r="CFM209" s="527" t="s">
        <v>517</v>
      </c>
      <c r="CFN209" s="527" t="s">
        <v>517</v>
      </c>
      <c r="CFO209" s="527" t="s">
        <v>517</v>
      </c>
      <c r="CFP209" s="527" t="s">
        <v>517</v>
      </c>
      <c r="CFQ209" s="527" t="s">
        <v>517</v>
      </c>
      <c r="CFR209" s="527" t="s">
        <v>517</v>
      </c>
      <c r="CFS209" s="527" t="s">
        <v>517</v>
      </c>
      <c r="CFT209" s="527" t="s">
        <v>517</v>
      </c>
      <c r="CFU209" s="527" t="s">
        <v>517</v>
      </c>
      <c r="CFV209" s="527" t="s">
        <v>517</v>
      </c>
      <c r="CFW209" s="527" t="s">
        <v>517</v>
      </c>
      <c r="CFX209" s="527" t="s">
        <v>517</v>
      </c>
      <c r="CFY209" s="527" t="s">
        <v>517</v>
      </c>
      <c r="CFZ209" s="527" t="s">
        <v>517</v>
      </c>
      <c r="CGA209" s="527" t="s">
        <v>517</v>
      </c>
      <c r="CGB209" s="527" t="s">
        <v>517</v>
      </c>
      <c r="CGC209" s="527" t="s">
        <v>517</v>
      </c>
      <c r="CGD209" s="527" t="s">
        <v>517</v>
      </c>
      <c r="CGE209" s="527" t="s">
        <v>517</v>
      </c>
      <c r="CGF209" s="527" t="s">
        <v>517</v>
      </c>
      <c r="CGG209" s="527" t="s">
        <v>517</v>
      </c>
      <c r="CGH209" s="527" t="s">
        <v>517</v>
      </c>
      <c r="CGI209" s="527" t="s">
        <v>517</v>
      </c>
      <c r="CGJ209" s="527" t="s">
        <v>517</v>
      </c>
      <c r="CGK209" s="527" t="s">
        <v>517</v>
      </c>
      <c r="CGL209" s="527" t="s">
        <v>517</v>
      </c>
      <c r="CGM209" s="527" t="s">
        <v>517</v>
      </c>
      <c r="CGN209" s="527" t="s">
        <v>517</v>
      </c>
      <c r="CGO209" s="527" t="s">
        <v>517</v>
      </c>
      <c r="CGP209" s="527" t="s">
        <v>517</v>
      </c>
      <c r="CGQ209" s="527" t="s">
        <v>517</v>
      </c>
      <c r="CGR209" s="527" t="s">
        <v>517</v>
      </c>
      <c r="CGS209" s="527" t="s">
        <v>517</v>
      </c>
      <c r="CGT209" s="527" t="s">
        <v>517</v>
      </c>
      <c r="CGU209" s="527" t="s">
        <v>517</v>
      </c>
      <c r="CGV209" s="527" t="s">
        <v>517</v>
      </c>
      <c r="CGW209" s="527" t="s">
        <v>517</v>
      </c>
      <c r="CGX209" s="527" t="s">
        <v>517</v>
      </c>
      <c r="CGY209" s="527" t="s">
        <v>517</v>
      </c>
      <c r="CGZ209" s="527" t="s">
        <v>517</v>
      </c>
      <c r="CHA209" s="527" t="s">
        <v>517</v>
      </c>
      <c r="CHB209" s="527" t="s">
        <v>517</v>
      </c>
      <c r="CHC209" s="527" t="s">
        <v>517</v>
      </c>
      <c r="CHD209" s="527" t="s">
        <v>517</v>
      </c>
      <c r="CHE209" s="527" t="s">
        <v>517</v>
      </c>
      <c r="CHF209" s="527" t="s">
        <v>517</v>
      </c>
      <c r="CHG209" s="527" t="s">
        <v>517</v>
      </c>
      <c r="CHH209" s="527" t="s">
        <v>517</v>
      </c>
      <c r="CHI209" s="527" t="s">
        <v>517</v>
      </c>
      <c r="CHJ209" s="527" t="s">
        <v>517</v>
      </c>
      <c r="CHK209" s="527" t="s">
        <v>517</v>
      </c>
      <c r="CHL209" s="527" t="s">
        <v>517</v>
      </c>
      <c r="CHM209" s="527" t="s">
        <v>517</v>
      </c>
      <c r="CHN209" s="527" t="s">
        <v>517</v>
      </c>
      <c r="CHO209" s="527" t="s">
        <v>517</v>
      </c>
      <c r="CHP209" s="527" t="s">
        <v>517</v>
      </c>
      <c r="CHQ209" s="527" t="s">
        <v>517</v>
      </c>
      <c r="CHR209" s="527" t="s">
        <v>517</v>
      </c>
      <c r="CHS209" s="527" t="s">
        <v>517</v>
      </c>
      <c r="CHT209" s="527" t="s">
        <v>517</v>
      </c>
      <c r="CHU209" s="527" t="s">
        <v>517</v>
      </c>
      <c r="CHV209" s="527" t="s">
        <v>517</v>
      </c>
      <c r="CHW209" s="527" t="s">
        <v>517</v>
      </c>
      <c r="CHX209" s="527" t="s">
        <v>517</v>
      </c>
      <c r="CHY209" s="527" t="s">
        <v>517</v>
      </c>
      <c r="CHZ209" s="527" t="s">
        <v>517</v>
      </c>
      <c r="CIA209" s="527" t="s">
        <v>517</v>
      </c>
      <c r="CIB209" s="527" t="s">
        <v>517</v>
      </c>
      <c r="CIC209" s="527" t="s">
        <v>517</v>
      </c>
      <c r="CID209" s="527" t="s">
        <v>517</v>
      </c>
      <c r="CIE209" s="527" t="s">
        <v>517</v>
      </c>
      <c r="CIF209" s="527" t="s">
        <v>517</v>
      </c>
      <c r="CIG209" s="527" t="s">
        <v>517</v>
      </c>
      <c r="CIH209" s="527" t="s">
        <v>517</v>
      </c>
      <c r="CII209" s="527" t="s">
        <v>517</v>
      </c>
      <c r="CIJ209" s="527" t="s">
        <v>517</v>
      </c>
      <c r="CIK209" s="527" t="s">
        <v>517</v>
      </c>
      <c r="CIL209" s="527" t="s">
        <v>517</v>
      </c>
      <c r="CIM209" s="527" t="s">
        <v>517</v>
      </c>
      <c r="CIN209" s="527" t="s">
        <v>517</v>
      </c>
      <c r="CIO209" s="527" t="s">
        <v>517</v>
      </c>
      <c r="CIP209" s="527" t="s">
        <v>517</v>
      </c>
      <c r="CIQ209" s="527" t="s">
        <v>517</v>
      </c>
      <c r="CIR209" s="527" t="s">
        <v>517</v>
      </c>
      <c r="CIS209" s="527" t="s">
        <v>517</v>
      </c>
      <c r="CIT209" s="527" t="s">
        <v>517</v>
      </c>
      <c r="CIU209" s="527" t="s">
        <v>517</v>
      </c>
      <c r="CIV209" s="527" t="s">
        <v>517</v>
      </c>
      <c r="CIW209" s="527" t="s">
        <v>517</v>
      </c>
      <c r="CIX209" s="527" t="s">
        <v>517</v>
      </c>
      <c r="CIY209" s="527" t="s">
        <v>517</v>
      </c>
      <c r="CIZ209" s="527" t="s">
        <v>517</v>
      </c>
      <c r="CJA209" s="527" t="s">
        <v>517</v>
      </c>
      <c r="CJB209" s="527" t="s">
        <v>517</v>
      </c>
      <c r="CJC209" s="527" t="s">
        <v>517</v>
      </c>
      <c r="CJD209" s="527" t="s">
        <v>517</v>
      </c>
      <c r="CJE209" s="527" t="s">
        <v>517</v>
      </c>
      <c r="CJF209" s="527" t="s">
        <v>517</v>
      </c>
      <c r="CJG209" s="527" t="s">
        <v>517</v>
      </c>
      <c r="CJH209" s="527" t="s">
        <v>517</v>
      </c>
      <c r="CJI209" s="527" t="s">
        <v>517</v>
      </c>
      <c r="CJJ209" s="527" t="s">
        <v>517</v>
      </c>
      <c r="CJK209" s="527" t="s">
        <v>517</v>
      </c>
      <c r="CJL209" s="527" t="s">
        <v>517</v>
      </c>
      <c r="CJM209" s="527" t="s">
        <v>517</v>
      </c>
      <c r="CJN209" s="527" t="s">
        <v>517</v>
      </c>
      <c r="CJO209" s="527" t="s">
        <v>517</v>
      </c>
      <c r="CJP209" s="527" t="s">
        <v>517</v>
      </c>
      <c r="CJQ209" s="527" t="s">
        <v>517</v>
      </c>
      <c r="CJR209" s="527" t="s">
        <v>517</v>
      </c>
      <c r="CJS209" s="527" t="s">
        <v>517</v>
      </c>
      <c r="CJT209" s="527" t="s">
        <v>517</v>
      </c>
      <c r="CJU209" s="527" t="s">
        <v>517</v>
      </c>
      <c r="CJV209" s="527" t="s">
        <v>517</v>
      </c>
      <c r="CJW209" s="527" t="s">
        <v>517</v>
      </c>
      <c r="CJX209" s="527" t="s">
        <v>517</v>
      </c>
      <c r="CJY209" s="527" t="s">
        <v>517</v>
      </c>
      <c r="CJZ209" s="527" t="s">
        <v>517</v>
      </c>
      <c r="CKA209" s="527" t="s">
        <v>517</v>
      </c>
      <c r="CKB209" s="527" t="s">
        <v>517</v>
      </c>
      <c r="CKC209" s="527" t="s">
        <v>517</v>
      </c>
      <c r="CKD209" s="527" t="s">
        <v>517</v>
      </c>
      <c r="CKE209" s="527" t="s">
        <v>517</v>
      </c>
      <c r="CKF209" s="527" t="s">
        <v>517</v>
      </c>
      <c r="CKG209" s="527" t="s">
        <v>517</v>
      </c>
      <c r="CKH209" s="527" t="s">
        <v>517</v>
      </c>
      <c r="CKI209" s="527" t="s">
        <v>517</v>
      </c>
      <c r="CKJ209" s="527" t="s">
        <v>517</v>
      </c>
      <c r="CKK209" s="527" t="s">
        <v>517</v>
      </c>
      <c r="CKL209" s="527" t="s">
        <v>517</v>
      </c>
      <c r="CKM209" s="527" t="s">
        <v>517</v>
      </c>
      <c r="CKN209" s="527" t="s">
        <v>517</v>
      </c>
      <c r="CKO209" s="527" t="s">
        <v>517</v>
      </c>
      <c r="CKP209" s="527" t="s">
        <v>517</v>
      </c>
      <c r="CKQ209" s="527" t="s">
        <v>517</v>
      </c>
      <c r="CKR209" s="527" t="s">
        <v>517</v>
      </c>
      <c r="CKS209" s="527" t="s">
        <v>517</v>
      </c>
      <c r="CKT209" s="527" t="s">
        <v>517</v>
      </c>
      <c r="CKU209" s="527" t="s">
        <v>517</v>
      </c>
      <c r="CKV209" s="527" t="s">
        <v>517</v>
      </c>
      <c r="CKW209" s="527" t="s">
        <v>517</v>
      </c>
      <c r="CKX209" s="527" t="s">
        <v>517</v>
      </c>
      <c r="CKY209" s="527" t="s">
        <v>517</v>
      </c>
      <c r="CKZ209" s="527" t="s">
        <v>517</v>
      </c>
      <c r="CLA209" s="527" t="s">
        <v>517</v>
      </c>
      <c r="CLB209" s="527" t="s">
        <v>517</v>
      </c>
      <c r="CLC209" s="527" t="s">
        <v>517</v>
      </c>
      <c r="CLD209" s="527" t="s">
        <v>517</v>
      </c>
      <c r="CLE209" s="527" t="s">
        <v>517</v>
      </c>
      <c r="CLF209" s="527" t="s">
        <v>517</v>
      </c>
      <c r="CLG209" s="527" t="s">
        <v>517</v>
      </c>
      <c r="CLH209" s="527" t="s">
        <v>517</v>
      </c>
      <c r="CLI209" s="527" t="s">
        <v>517</v>
      </c>
      <c r="CLJ209" s="527" t="s">
        <v>517</v>
      </c>
      <c r="CLK209" s="527" t="s">
        <v>517</v>
      </c>
      <c r="CLL209" s="527" t="s">
        <v>517</v>
      </c>
      <c r="CLM209" s="527" t="s">
        <v>517</v>
      </c>
      <c r="CLN209" s="527" t="s">
        <v>517</v>
      </c>
      <c r="CLO209" s="527" t="s">
        <v>517</v>
      </c>
      <c r="CLP209" s="527" t="s">
        <v>517</v>
      </c>
      <c r="CLQ209" s="527" t="s">
        <v>517</v>
      </c>
      <c r="CLR209" s="527" t="s">
        <v>517</v>
      </c>
      <c r="CLS209" s="527" t="s">
        <v>517</v>
      </c>
      <c r="CLT209" s="527" t="s">
        <v>517</v>
      </c>
      <c r="CLU209" s="527" t="s">
        <v>517</v>
      </c>
      <c r="CLV209" s="527" t="s">
        <v>517</v>
      </c>
      <c r="CLW209" s="527" t="s">
        <v>517</v>
      </c>
      <c r="CLX209" s="527" t="s">
        <v>517</v>
      </c>
      <c r="CLY209" s="527" t="s">
        <v>517</v>
      </c>
      <c r="CLZ209" s="527" t="s">
        <v>517</v>
      </c>
      <c r="CMA209" s="527" t="s">
        <v>517</v>
      </c>
      <c r="CMB209" s="527" t="s">
        <v>517</v>
      </c>
      <c r="CMC209" s="527" t="s">
        <v>517</v>
      </c>
      <c r="CMD209" s="527" t="s">
        <v>517</v>
      </c>
      <c r="CME209" s="527" t="s">
        <v>517</v>
      </c>
      <c r="CMF209" s="527" t="s">
        <v>517</v>
      </c>
      <c r="CMG209" s="527" t="s">
        <v>517</v>
      </c>
      <c r="CMH209" s="527" t="s">
        <v>517</v>
      </c>
      <c r="CMI209" s="527" t="s">
        <v>517</v>
      </c>
      <c r="CMJ209" s="527" t="s">
        <v>517</v>
      </c>
      <c r="CMK209" s="527" t="s">
        <v>517</v>
      </c>
      <c r="CML209" s="527" t="s">
        <v>517</v>
      </c>
      <c r="CMM209" s="527" t="s">
        <v>517</v>
      </c>
      <c r="CMN209" s="527" t="s">
        <v>517</v>
      </c>
      <c r="CMO209" s="527" t="s">
        <v>517</v>
      </c>
      <c r="CMP209" s="527" t="s">
        <v>517</v>
      </c>
      <c r="CMQ209" s="527" t="s">
        <v>517</v>
      </c>
      <c r="CMR209" s="527" t="s">
        <v>517</v>
      </c>
      <c r="CMS209" s="527" t="s">
        <v>517</v>
      </c>
      <c r="CMT209" s="527" t="s">
        <v>517</v>
      </c>
      <c r="CMU209" s="527" t="s">
        <v>517</v>
      </c>
      <c r="CMV209" s="527" t="s">
        <v>517</v>
      </c>
      <c r="CMW209" s="527" t="s">
        <v>517</v>
      </c>
      <c r="CMX209" s="527" t="s">
        <v>517</v>
      </c>
      <c r="CMY209" s="527" t="s">
        <v>517</v>
      </c>
      <c r="CMZ209" s="527" t="s">
        <v>517</v>
      </c>
      <c r="CNA209" s="527" t="s">
        <v>517</v>
      </c>
      <c r="CNB209" s="527" t="s">
        <v>517</v>
      </c>
      <c r="CNC209" s="527" t="s">
        <v>517</v>
      </c>
      <c r="CND209" s="527" t="s">
        <v>517</v>
      </c>
      <c r="CNE209" s="527" t="s">
        <v>517</v>
      </c>
      <c r="CNF209" s="527" t="s">
        <v>517</v>
      </c>
      <c r="CNG209" s="527" t="s">
        <v>517</v>
      </c>
      <c r="CNH209" s="527" t="s">
        <v>517</v>
      </c>
      <c r="CNI209" s="527" t="s">
        <v>517</v>
      </c>
      <c r="CNJ209" s="527" t="s">
        <v>517</v>
      </c>
      <c r="CNK209" s="527" t="s">
        <v>517</v>
      </c>
      <c r="CNL209" s="527" t="s">
        <v>517</v>
      </c>
      <c r="CNM209" s="527" t="s">
        <v>517</v>
      </c>
      <c r="CNN209" s="527" t="s">
        <v>517</v>
      </c>
      <c r="CNO209" s="527" t="s">
        <v>517</v>
      </c>
      <c r="CNP209" s="527" t="s">
        <v>517</v>
      </c>
      <c r="CNQ209" s="527" t="s">
        <v>517</v>
      </c>
      <c r="CNR209" s="527" t="s">
        <v>517</v>
      </c>
      <c r="CNS209" s="527" t="s">
        <v>517</v>
      </c>
      <c r="CNT209" s="527" t="s">
        <v>517</v>
      </c>
      <c r="CNU209" s="527" t="s">
        <v>517</v>
      </c>
      <c r="CNV209" s="527" t="s">
        <v>517</v>
      </c>
      <c r="CNW209" s="527" t="s">
        <v>517</v>
      </c>
      <c r="CNX209" s="527" t="s">
        <v>517</v>
      </c>
      <c r="CNY209" s="527" t="s">
        <v>517</v>
      </c>
      <c r="CNZ209" s="527" t="s">
        <v>517</v>
      </c>
      <c r="COA209" s="527" t="s">
        <v>517</v>
      </c>
      <c r="COB209" s="527" t="s">
        <v>517</v>
      </c>
      <c r="COC209" s="527" t="s">
        <v>517</v>
      </c>
      <c r="COD209" s="527" t="s">
        <v>517</v>
      </c>
      <c r="COE209" s="527" t="s">
        <v>517</v>
      </c>
      <c r="COF209" s="527" t="s">
        <v>517</v>
      </c>
      <c r="COG209" s="527" t="s">
        <v>517</v>
      </c>
      <c r="COH209" s="527" t="s">
        <v>517</v>
      </c>
      <c r="COI209" s="527" t="s">
        <v>517</v>
      </c>
      <c r="COJ209" s="527" t="s">
        <v>517</v>
      </c>
      <c r="COK209" s="527" t="s">
        <v>517</v>
      </c>
      <c r="COL209" s="527" t="s">
        <v>517</v>
      </c>
      <c r="COM209" s="527" t="s">
        <v>517</v>
      </c>
      <c r="CON209" s="527" t="s">
        <v>517</v>
      </c>
      <c r="COO209" s="527" t="s">
        <v>517</v>
      </c>
      <c r="COP209" s="527" t="s">
        <v>517</v>
      </c>
      <c r="COQ209" s="527" t="s">
        <v>517</v>
      </c>
      <c r="COR209" s="527" t="s">
        <v>517</v>
      </c>
      <c r="COS209" s="527" t="s">
        <v>517</v>
      </c>
      <c r="COT209" s="527" t="s">
        <v>517</v>
      </c>
      <c r="COU209" s="527" t="s">
        <v>517</v>
      </c>
      <c r="COV209" s="527" t="s">
        <v>517</v>
      </c>
      <c r="COW209" s="527" t="s">
        <v>517</v>
      </c>
      <c r="COX209" s="527" t="s">
        <v>517</v>
      </c>
      <c r="COY209" s="527" t="s">
        <v>517</v>
      </c>
      <c r="COZ209" s="527" t="s">
        <v>517</v>
      </c>
      <c r="CPA209" s="527" t="s">
        <v>517</v>
      </c>
      <c r="CPB209" s="527" t="s">
        <v>517</v>
      </c>
      <c r="CPC209" s="527" t="s">
        <v>517</v>
      </c>
      <c r="CPD209" s="527" t="s">
        <v>517</v>
      </c>
      <c r="CPE209" s="527" t="s">
        <v>517</v>
      </c>
      <c r="CPF209" s="527" t="s">
        <v>517</v>
      </c>
      <c r="CPG209" s="527" t="s">
        <v>517</v>
      </c>
      <c r="CPH209" s="527" t="s">
        <v>517</v>
      </c>
      <c r="CPI209" s="527" t="s">
        <v>517</v>
      </c>
      <c r="CPJ209" s="527" t="s">
        <v>517</v>
      </c>
      <c r="CPK209" s="527" t="s">
        <v>517</v>
      </c>
      <c r="CPL209" s="527" t="s">
        <v>517</v>
      </c>
      <c r="CPM209" s="527" t="s">
        <v>517</v>
      </c>
      <c r="CPN209" s="527" t="s">
        <v>517</v>
      </c>
      <c r="CPO209" s="527" t="s">
        <v>517</v>
      </c>
      <c r="CPP209" s="527" t="s">
        <v>517</v>
      </c>
      <c r="CPQ209" s="527" t="s">
        <v>517</v>
      </c>
      <c r="CPR209" s="527" t="s">
        <v>517</v>
      </c>
      <c r="CPS209" s="527" t="s">
        <v>517</v>
      </c>
      <c r="CPT209" s="527" t="s">
        <v>517</v>
      </c>
      <c r="CPU209" s="527" t="s">
        <v>517</v>
      </c>
      <c r="CPV209" s="527" t="s">
        <v>517</v>
      </c>
      <c r="CPW209" s="527" t="s">
        <v>517</v>
      </c>
      <c r="CPX209" s="527" t="s">
        <v>517</v>
      </c>
      <c r="CPY209" s="527" t="s">
        <v>517</v>
      </c>
      <c r="CPZ209" s="527" t="s">
        <v>517</v>
      </c>
      <c r="CQA209" s="527" t="s">
        <v>517</v>
      </c>
      <c r="CQB209" s="527" t="s">
        <v>517</v>
      </c>
      <c r="CQC209" s="527" t="s">
        <v>517</v>
      </c>
      <c r="CQD209" s="527" t="s">
        <v>517</v>
      </c>
      <c r="CQE209" s="527" t="s">
        <v>517</v>
      </c>
      <c r="CQF209" s="527" t="s">
        <v>517</v>
      </c>
      <c r="CQG209" s="527" t="s">
        <v>517</v>
      </c>
      <c r="CQH209" s="527" t="s">
        <v>517</v>
      </c>
      <c r="CQI209" s="527" t="s">
        <v>517</v>
      </c>
      <c r="CQJ209" s="527" t="s">
        <v>517</v>
      </c>
      <c r="CQK209" s="527" t="s">
        <v>517</v>
      </c>
      <c r="CQL209" s="527" t="s">
        <v>517</v>
      </c>
      <c r="CQM209" s="527" t="s">
        <v>517</v>
      </c>
      <c r="CQN209" s="527" t="s">
        <v>517</v>
      </c>
      <c r="CQO209" s="527" t="s">
        <v>517</v>
      </c>
      <c r="CQP209" s="527" t="s">
        <v>517</v>
      </c>
      <c r="CQQ209" s="527" t="s">
        <v>517</v>
      </c>
      <c r="CQR209" s="527" t="s">
        <v>517</v>
      </c>
      <c r="CQS209" s="527" t="s">
        <v>517</v>
      </c>
      <c r="CQT209" s="527" t="s">
        <v>517</v>
      </c>
      <c r="CQU209" s="527" t="s">
        <v>517</v>
      </c>
      <c r="CQV209" s="527" t="s">
        <v>517</v>
      </c>
      <c r="CQW209" s="527" t="s">
        <v>517</v>
      </c>
      <c r="CQX209" s="527" t="s">
        <v>517</v>
      </c>
      <c r="CQY209" s="527" t="s">
        <v>517</v>
      </c>
      <c r="CQZ209" s="527" t="s">
        <v>517</v>
      </c>
      <c r="CRA209" s="527" t="s">
        <v>517</v>
      </c>
      <c r="CRB209" s="527" t="s">
        <v>517</v>
      </c>
      <c r="CRC209" s="527" t="s">
        <v>517</v>
      </c>
      <c r="CRD209" s="527" t="s">
        <v>517</v>
      </c>
      <c r="CRE209" s="527" t="s">
        <v>517</v>
      </c>
      <c r="CRF209" s="527" t="s">
        <v>517</v>
      </c>
      <c r="CRG209" s="527" t="s">
        <v>517</v>
      </c>
      <c r="CRH209" s="527" t="s">
        <v>517</v>
      </c>
      <c r="CRI209" s="527" t="s">
        <v>517</v>
      </c>
      <c r="CRJ209" s="527" t="s">
        <v>517</v>
      </c>
      <c r="CRK209" s="527" t="s">
        <v>517</v>
      </c>
      <c r="CRL209" s="527" t="s">
        <v>517</v>
      </c>
      <c r="CRM209" s="527" t="s">
        <v>517</v>
      </c>
      <c r="CRN209" s="527" t="s">
        <v>517</v>
      </c>
      <c r="CRO209" s="527" t="s">
        <v>517</v>
      </c>
      <c r="CRP209" s="527" t="s">
        <v>517</v>
      </c>
      <c r="CRQ209" s="527" t="s">
        <v>517</v>
      </c>
      <c r="CRR209" s="527" t="s">
        <v>517</v>
      </c>
      <c r="CRS209" s="527" t="s">
        <v>517</v>
      </c>
      <c r="CRT209" s="527" t="s">
        <v>517</v>
      </c>
      <c r="CRU209" s="527" t="s">
        <v>517</v>
      </c>
      <c r="CRV209" s="527" t="s">
        <v>517</v>
      </c>
      <c r="CRW209" s="527" t="s">
        <v>517</v>
      </c>
      <c r="CRX209" s="527" t="s">
        <v>517</v>
      </c>
      <c r="CRY209" s="527" t="s">
        <v>517</v>
      </c>
      <c r="CRZ209" s="527" t="s">
        <v>517</v>
      </c>
      <c r="CSA209" s="527" t="s">
        <v>517</v>
      </c>
      <c r="CSB209" s="527" t="s">
        <v>517</v>
      </c>
      <c r="CSC209" s="527" t="s">
        <v>517</v>
      </c>
      <c r="CSD209" s="527" t="s">
        <v>517</v>
      </c>
      <c r="CSE209" s="527" t="s">
        <v>517</v>
      </c>
      <c r="CSF209" s="527" t="s">
        <v>517</v>
      </c>
      <c r="CSG209" s="527" t="s">
        <v>517</v>
      </c>
      <c r="CSH209" s="527" t="s">
        <v>517</v>
      </c>
      <c r="CSI209" s="527" t="s">
        <v>517</v>
      </c>
      <c r="CSJ209" s="527" t="s">
        <v>517</v>
      </c>
      <c r="CSK209" s="527" t="s">
        <v>517</v>
      </c>
      <c r="CSL209" s="527" t="s">
        <v>517</v>
      </c>
      <c r="CSM209" s="527" t="s">
        <v>517</v>
      </c>
      <c r="CSN209" s="527" t="s">
        <v>517</v>
      </c>
      <c r="CSO209" s="527" t="s">
        <v>517</v>
      </c>
      <c r="CSP209" s="527" t="s">
        <v>517</v>
      </c>
      <c r="CSQ209" s="527" t="s">
        <v>517</v>
      </c>
      <c r="CSR209" s="527" t="s">
        <v>517</v>
      </c>
      <c r="CSS209" s="527" t="s">
        <v>517</v>
      </c>
      <c r="CST209" s="527" t="s">
        <v>517</v>
      </c>
      <c r="CSU209" s="527" t="s">
        <v>517</v>
      </c>
      <c r="CSV209" s="527" t="s">
        <v>517</v>
      </c>
      <c r="CSW209" s="527" t="s">
        <v>517</v>
      </c>
      <c r="CSX209" s="527" t="s">
        <v>517</v>
      </c>
      <c r="CSY209" s="527" t="s">
        <v>517</v>
      </c>
      <c r="CSZ209" s="527" t="s">
        <v>517</v>
      </c>
      <c r="CTA209" s="527" t="s">
        <v>517</v>
      </c>
      <c r="CTB209" s="527" t="s">
        <v>517</v>
      </c>
      <c r="CTC209" s="527" t="s">
        <v>517</v>
      </c>
      <c r="CTD209" s="527" t="s">
        <v>517</v>
      </c>
      <c r="CTE209" s="527" t="s">
        <v>517</v>
      </c>
      <c r="CTF209" s="527" t="s">
        <v>517</v>
      </c>
      <c r="CTG209" s="527" t="s">
        <v>517</v>
      </c>
      <c r="CTH209" s="527" t="s">
        <v>517</v>
      </c>
      <c r="CTI209" s="527" t="s">
        <v>517</v>
      </c>
      <c r="CTJ209" s="527" t="s">
        <v>517</v>
      </c>
      <c r="CTK209" s="527" t="s">
        <v>517</v>
      </c>
      <c r="CTL209" s="527" t="s">
        <v>517</v>
      </c>
      <c r="CTM209" s="527" t="s">
        <v>517</v>
      </c>
      <c r="CTN209" s="527" t="s">
        <v>517</v>
      </c>
      <c r="CTO209" s="527" t="s">
        <v>517</v>
      </c>
      <c r="CTP209" s="527" t="s">
        <v>517</v>
      </c>
      <c r="CTQ209" s="527" t="s">
        <v>517</v>
      </c>
      <c r="CTR209" s="527" t="s">
        <v>517</v>
      </c>
      <c r="CTS209" s="527" t="s">
        <v>517</v>
      </c>
      <c r="CTT209" s="527" t="s">
        <v>517</v>
      </c>
      <c r="CTU209" s="527" t="s">
        <v>517</v>
      </c>
      <c r="CTV209" s="527" t="s">
        <v>517</v>
      </c>
      <c r="CTW209" s="527" t="s">
        <v>517</v>
      </c>
      <c r="CTX209" s="527" t="s">
        <v>517</v>
      </c>
      <c r="CTY209" s="527" t="s">
        <v>517</v>
      </c>
      <c r="CTZ209" s="527" t="s">
        <v>517</v>
      </c>
      <c r="CUA209" s="527" t="s">
        <v>517</v>
      </c>
      <c r="CUB209" s="527" t="s">
        <v>517</v>
      </c>
      <c r="CUC209" s="527" t="s">
        <v>517</v>
      </c>
      <c r="CUD209" s="527" t="s">
        <v>517</v>
      </c>
      <c r="CUE209" s="527" t="s">
        <v>517</v>
      </c>
      <c r="CUF209" s="527" t="s">
        <v>517</v>
      </c>
      <c r="CUG209" s="527" t="s">
        <v>517</v>
      </c>
      <c r="CUH209" s="527" t="s">
        <v>517</v>
      </c>
      <c r="CUI209" s="527" t="s">
        <v>517</v>
      </c>
      <c r="CUJ209" s="527" t="s">
        <v>517</v>
      </c>
      <c r="CUK209" s="527" t="s">
        <v>517</v>
      </c>
      <c r="CUL209" s="527" t="s">
        <v>517</v>
      </c>
      <c r="CUM209" s="527" t="s">
        <v>517</v>
      </c>
      <c r="CUN209" s="527" t="s">
        <v>517</v>
      </c>
      <c r="CUO209" s="527" t="s">
        <v>517</v>
      </c>
      <c r="CUP209" s="527" t="s">
        <v>517</v>
      </c>
      <c r="CUQ209" s="527" t="s">
        <v>517</v>
      </c>
      <c r="CUR209" s="527" t="s">
        <v>517</v>
      </c>
      <c r="CUS209" s="527" t="s">
        <v>517</v>
      </c>
      <c r="CUT209" s="527" t="s">
        <v>517</v>
      </c>
      <c r="CUU209" s="527" t="s">
        <v>517</v>
      </c>
      <c r="CUV209" s="527" t="s">
        <v>517</v>
      </c>
      <c r="CUW209" s="527" t="s">
        <v>517</v>
      </c>
      <c r="CUX209" s="527" t="s">
        <v>517</v>
      </c>
      <c r="CUY209" s="527" t="s">
        <v>517</v>
      </c>
      <c r="CUZ209" s="527" t="s">
        <v>517</v>
      </c>
      <c r="CVA209" s="527" t="s">
        <v>517</v>
      </c>
      <c r="CVB209" s="527" t="s">
        <v>517</v>
      </c>
      <c r="CVC209" s="527" t="s">
        <v>517</v>
      </c>
      <c r="CVD209" s="527" t="s">
        <v>517</v>
      </c>
      <c r="CVE209" s="527" t="s">
        <v>517</v>
      </c>
      <c r="CVF209" s="527" t="s">
        <v>517</v>
      </c>
      <c r="CVG209" s="527" t="s">
        <v>517</v>
      </c>
      <c r="CVH209" s="527" t="s">
        <v>517</v>
      </c>
      <c r="CVI209" s="527" t="s">
        <v>517</v>
      </c>
      <c r="CVJ209" s="527" t="s">
        <v>517</v>
      </c>
      <c r="CVK209" s="527" t="s">
        <v>517</v>
      </c>
      <c r="CVL209" s="527" t="s">
        <v>517</v>
      </c>
      <c r="CVM209" s="527" t="s">
        <v>517</v>
      </c>
      <c r="CVN209" s="527" t="s">
        <v>517</v>
      </c>
      <c r="CVO209" s="527" t="s">
        <v>517</v>
      </c>
      <c r="CVP209" s="527" t="s">
        <v>517</v>
      </c>
      <c r="CVQ209" s="527" t="s">
        <v>517</v>
      </c>
      <c r="CVR209" s="527" t="s">
        <v>517</v>
      </c>
      <c r="CVS209" s="527" t="s">
        <v>517</v>
      </c>
      <c r="CVT209" s="527" t="s">
        <v>517</v>
      </c>
      <c r="CVU209" s="527" t="s">
        <v>517</v>
      </c>
      <c r="CVV209" s="527" t="s">
        <v>517</v>
      </c>
      <c r="CVW209" s="527" t="s">
        <v>517</v>
      </c>
      <c r="CVX209" s="527" t="s">
        <v>517</v>
      </c>
      <c r="CVY209" s="527" t="s">
        <v>517</v>
      </c>
      <c r="CVZ209" s="527" t="s">
        <v>517</v>
      </c>
      <c r="CWA209" s="527" t="s">
        <v>517</v>
      </c>
      <c r="CWB209" s="527" t="s">
        <v>517</v>
      </c>
      <c r="CWC209" s="527" t="s">
        <v>517</v>
      </c>
      <c r="CWD209" s="527" t="s">
        <v>517</v>
      </c>
      <c r="CWE209" s="527" t="s">
        <v>517</v>
      </c>
      <c r="CWF209" s="527" t="s">
        <v>517</v>
      </c>
      <c r="CWG209" s="527" t="s">
        <v>517</v>
      </c>
      <c r="CWH209" s="527" t="s">
        <v>517</v>
      </c>
      <c r="CWI209" s="527" t="s">
        <v>517</v>
      </c>
      <c r="CWJ209" s="527" t="s">
        <v>517</v>
      </c>
      <c r="CWK209" s="527" t="s">
        <v>517</v>
      </c>
      <c r="CWL209" s="527" t="s">
        <v>517</v>
      </c>
      <c r="CWM209" s="527" t="s">
        <v>517</v>
      </c>
      <c r="CWN209" s="527" t="s">
        <v>517</v>
      </c>
      <c r="CWO209" s="527" t="s">
        <v>517</v>
      </c>
      <c r="CWP209" s="527" t="s">
        <v>517</v>
      </c>
      <c r="CWQ209" s="527" t="s">
        <v>517</v>
      </c>
      <c r="CWR209" s="527" t="s">
        <v>517</v>
      </c>
      <c r="CWS209" s="527" t="s">
        <v>517</v>
      </c>
      <c r="CWT209" s="527" t="s">
        <v>517</v>
      </c>
      <c r="CWU209" s="527" t="s">
        <v>517</v>
      </c>
      <c r="CWV209" s="527" t="s">
        <v>517</v>
      </c>
      <c r="CWW209" s="527" t="s">
        <v>517</v>
      </c>
      <c r="CWX209" s="527" t="s">
        <v>517</v>
      </c>
      <c r="CWY209" s="527" t="s">
        <v>517</v>
      </c>
      <c r="CWZ209" s="527" t="s">
        <v>517</v>
      </c>
      <c r="CXA209" s="527" t="s">
        <v>517</v>
      </c>
      <c r="CXB209" s="527" t="s">
        <v>517</v>
      </c>
      <c r="CXC209" s="527" t="s">
        <v>517</v>
      </c>
      <c r="CXD209" s="527" t="s">
        <v>517</v>
      </c>
      <c r="CXE209" s="527" t="s">
        <v>517</v>
      </c>
      <c r="CXF209" s="527" t="s">
        <v>517</v>
      </c>
      <c r="CXG209" s="527" t="s">
        <v>517</v>
      </c>
      <c r="CXH209" s="527" t="s">
        <v>517</v>
      </c>
      <c r="CXI209" s="527" t="s">
        <v>517</v>
      </c>
      <c r="CXJ209" s="527" t="s">
        <v>517</v>
      </c>
      <c r="CXK209" s="527" t="s">
        <v>517</v>
      </c>
      <c r="CXL209" s="527" t="s">
        <v>517</v>
      </c>
      <c r="CXM209" s="527" t="s">
        <v>517</v>
      </c>
      <c r="CXN209" s="527" t="s">
        <v>517</v>
      </c>
      <c r="CXO209" s="527" t="s">
        <v>517</v>
      </c>
      <c r="CXP209" s="527" t="s">
        <v>517</v>
      </c>
      <c r="CXQ209" s="527" t="s">
        <v>517</v>
      </c>
      <c r="CXR209" s="527" t="s">
        <v>517</v>
      </c>
      <c r="CXS209" s="527" t="s">
        <v>517</v>
      </c>
      <c r="CXT209" s="527" t="s">
        <v>517</v>
      </c>
      <c r="CXU209" s="527" t="s">
        <v>517</v>
      </c>
      <c r="CXV209" s="527" t="s">
        <v>517</v>
      </c>
      <c r="CXW209" s="527" t="s">
        <v>517</v>
      </c>
      <c r="CXX209" s="527" t="s">
        <v>517</v>
      </c>
      <c r="CXY209" s="527" t="s">
        <v>517</v>
      </c>
      <c r="CXZ209" s="527" t="s">
        <v>517</v>
      </c>
      <c r="CYA209" s="527" t="s">
        <v>517</v>
      </c>
      <c r="CYB209" s="527" t="s">
        <v>517</v>
      </c>
      <c r="CYC209" s="527" t="s">
        <v>517</v>
      </c>
      <c r="CYD209" s="527" t="s">
        <v>517</v>
      </c>
      <c r="CYE209" s="527" t="s">
        <v>517</v>
      </c>
      <c r="CYF209" s="527" t="s">
        <v>517</v>
      </c>
      <c r="CYG209" s="527" t="s">
        <v>517</v>
      </c>
      <c r="CYH209" s="527" t="s">
        <v>517</v>
      </c>
      <c r="CYI209" s="527" t="s">
        <v>517</v>
      </c>
      <c r="CYJ209" s="527" t="s">
        <v>517</v>
      </c>
      <c r="CYK209" s="527" t="s">
        <v>517</v>
      </c>
      <c r="CYL209" s="527" t="s">
        <v>517</v>
      </c>
      <c r="CYM209" s="527" t="s">
        <v>517</v>
      </c>
      <c r="CYN209" s="527" t="s">
        <v>517</v>
      </c>
      <c r="CYO209" s="527" t="s">
        <v>517</v>
      </c>
      <c r="CYP209" s="527" t="s">
        <v>517</v>
      </c>
      <c r="CYQ209" s="527" t="s">
        <v>517</v>
      </c>
      <c r="CYR209" s="527" t="s">
        <v>517</v>
      </c>
      <c r="CYS209" s="527" t="s">
        <v>517</v>
      </c>
      <c r="CYT209" s="527" t="s">
        <v>517</v>
      </c>
      <c r="CYU209" s="527" t="s">
        <v>517</v>
      </c>
      <c r="CYV209" s="527" t="s">
        <v>517</v>
      </c>
      <c r="CYW209" s="527" t="s">
        <v>517</v>
      </c>
      <c r="CYX209" s="527" t="s">
        <v>517</v>
      </c>
      <c r="CYY209" s="527" t="s">
        <v>517</v>
      </c>
      <c r="CYZ209" s="527" t="s">
        <v>517</v>
      </c>
      <c r="CZA209" s="527" t="s">
        <v>517</v>
      </c>
      <c r="CZB209" s="527" t="s">
        <v>517</v>
      </c>
      <c r="CZC209" s="527" t="s">
        <v>517</v>
      </c>
      <c r="CZD209" s="527" t="s">
        <v>517</v>
      </c>
      <c r="CZE209" s="527" t="s">
        <v>517</v>
      </c>
      <c r="CZF209" s="527" t="s">
        <v>517</v>
      </c>
      <c r="CZG209" s="527" t="s">
        <v>517</v>
      </c>
      <c r="CZH209" s="527" t="s">
        <v>517</v>
      </c>
      <c r="CZI209" s="527" t="s">
        <v>517</v>
      </c>
      <c r="CZJ209" s="527" t="s">
        <v>517</v>
      </c>
      <c r="CZK209" s="527" t="s">
        <v>517</v>
      </c>
      <c r="CZL209" s="527" t="s">
        <v>517</v>
      </c>
      <c r="CZM209" s="527" t="s">
        <v>517</v>
      </c>
      <c r="CZN209" s="527" t="s">
        <v>517</v>
      </c>
      <c r="CZO209" s="527" t="s">
        <v>517</v>
      </c>
      <c r="CZP209" s="527" t="s">
        <v>517</v>
      </c>
      <c r="CZQ209" s="527" t="s">
        <v>517</v>
      </c>
      <c r="CZR209" s="527" t="s">
        <v>517</v>
      </c>
      <c r="CZS209" s="527" t="s">
        <v>517</v>
      </c>
      <c r="CZT209" s="527" t="s">
        <v>517</v>
      </c>
      <c r="CZU209" s="527" t="s">
        <v>517</v>
      </c>
      <c r="CZV209" s="527" t="s">
        <v>517</v>
      </c>
      <c r="CZW209" s="527" t="s">
        <v>517</v>
      </c>
      <c r="CZX209" s="527" t="s">
        <v>517</v>
      </c>
      <c r="CZY209" s="527" t="s">
        <v>517</v>
      </c>
      <c r="CZZ209" s="527" t="s">
        <v>517</v>
      </c>
      <c r="DAA209" s="527" t="s">
        <v>517</v>
      </c>
      <c r="DAB209" s="527" t="s">
        <v>517</v>
      </c>
      <c r="DAC209" s="527" t="s">
        <v>517</v>
      </c>
      <c r="DAD209" s="527" t="s">
        <v>517</v>
      </c>
      <c r="DAE209" s="527" t="s">
        <v>517</v>
      </c>
      <c r="DAF209" s="527" t="s">
        <v>517</v>
      </c>
      <c r="DAG209" s="527" t="s">
        <v>517</v>
      </c>
      <c r="DAH209" s="527" t="s">
        <v>517</v>
      </c>
      <c r="DAI209" s="527" t="s">
        <v>517</v>
      </c>
      <c r="DAJ209" s="527" t="s">
        <v>517</v>
      </c>
      <c r="DAK209" s="527" t="s">
        <v>517</v>
      </c>
      <c r="DAL209" s="527" t="s">
        <v>517</v>
      </c>
      <c r="DAM209" s="527" t="s">
        <v>517</v>
      </c>
      <c r="DAN209" s="527" t="s">
        <v>517</v>
      </c>
      <c r="DAO209" s="527" t="s">
        <v>517</v>
      </c>
      <c r="DAP209" s="527" t="s">
        <v>517</v>
      </c>
      <c r="DAQ209" s="527" t="s">
        <v>517</v>
      </c>
      <c r="DAR209" s="527" t="s">
        <v>517</v>
      </c>
      <c r="DAS209" s="527" t="s">
        <v>517</v>
      </c>
      <c r="DAT209" s="527" t="s">
        <v>517</v>
      </c>
      <c r="DAU209" s="527" t="s">
        <v>517</v>
      </c>
      <c r="DAV209" s="527" t="s">
        <v>517</v>
      </c>
      <c r="DAW209" s="527" t="s">
        <v>517</v>
      </c>
      <c r="DAX209" s="527" t="s">
        <v>517</v>
      </c>
      <c r="DAY209" s="527" t="s">
        <v>517</v>
      </c>
      <c r="DAZ209" s="527" t="s">
        <v>517</v>
      </c>
      <c r="DBA209" s="527" t="s">
        <v>517</v>
      </c>
      <c r="DBB209" s="527" t="s">
        <v>517</v>
      </c>
      <c r="DBC209" s="527" t="s">
        <v>517</v>
      </c>
      <c r="DBD209" s="527" t="s">
        <v>517</v>
      </c>
      <c r="DBE209" s="527" t="s">
        <v>517</v>
      </c>
      <c r="DBF209" s="527" t="s">
        <v>517</v>
      </c>
      <c r="DBG209" s="527" t="s">
        <v>517</v>
      </c>
      <c r="DBH209" s="527" t="s">
        <v>517</v>
      </c>
      <c r="DBI209" s="527" t="s">
        <v>517</v>
      </c>
      <c r="DBJ209" s="527" t="s">
        <v>517</v>
      </c>
      <c r="DBK209" s="527" t="s">
        <v>517</v>
      </c>
      <c r="DBL209" s="527" t="s">
        <v>517</v>
      </c>
      <c r="DBM209" s="527" t="s">
        <v>517</v>
      </c>
      <c r="DBN209" s="527" t="s">
        <v>517</v>
      </c>
      <c r="DBO209" s="527" t="s">
        <v>517</v>
      </c>
      <c r="DBP209" s="527" t="s">
        <v>517</v>
      </c>
      <c r="DBQ209" s="527" t="s">
        <v>517</v>
      </c>
      <c r="DBR209" s="527" t="s">
        <v>517</v>
      </c>
      <c r="DBS209" s="527" t="s">
        <v>517</v>
      </c>
      <c r="DBT209" s="527" t="s">
        <v>517</v>
      </c>
      <c r="DBU209" s="527" t="s">
        <v>517</v>
      </c>
      <c r="DBV209" s="527" t="s">
        <v>517</v>
      </c>
      <c r="DBW209" s="527" t="s">
        <v>517</v>
      </c>
      <c r="DBX209" s="527" t="s">
        <v>517</v>
      </c>
      <c r="DBY209" s="527" t="s">
        <v>517</v>
      </c>
      <c r="DBZ209" s="527" t="s">
        <v>517</v>
      </c>
      <c r="DCA209" s="527" t="s">
        <v>517</v>
      </c>
      <c r="DCB209" s="527" t="s">
        <v>517</v>
      </c>
      <c r="DCC209" s="527" t="s">
        <v>517</v>
      </c>
      <c r="DCD209" s="527" t="s">
        <v>517</v>
      </c>
      <c r="DCE209" s="527" t="s">
        <v>517</v>
      </c>
      <c r="DCF209" s="527" t="s">
        <v>517</v>
      </c>
      <c r="DCG209" s="527" t="s">
        <v>517</v>
      </c>
      <c r="DCH209" s="527" t="s">
        <v>517</v>
      </c>
      <c r="DCI209" s="527" t="s">
        <v>517</v>
      </c>
      <c r="DCJ209" s="527" t="s">
        <v>517</v>
      </c>
      <c r="DCK209" s="527" t="s">
        <v>517</v>
      </c>
      <c r="DCL209" s="527" t="s">
        <v>517</v>
      </c>
      <c r="DCM209" s="527" t="s">
        <v>517</v>
      </c>
      <c r="DCN209" s="527" t="s">
        <v>517</v>
      </c>
      <c r="DCO209" s="527" t="s">
        <v>517</v>
      </c>
      <c r="DCP209" s="527" t="s">
        <v>517</v>
      </c>
      <c r="DCQ209" s="527" t="s">
        <v>517</v>
      </c>
      <c r="DCR209" s="527" t="s">
        <v>517</v>
      </c>
      <c r="DCS209" s="527" t="s">
        <v>517</v>
      </c>
      <c r="DCT209" s="527" t="s">
        <v>517</v>
      </c>
      <c r="DCU209" s="527" t="s">
        <v>517</v>
      </c>
      <c r="DCV209" s="527" t="s">
        <v>517</v>
      </c>
      <c r="DCW209" s="527" t="s">
        <v>517</v>
      </c>
      <c r="DCX209" s="527" t="s">
        <v>517</v>
      </c>
      <c r="DCY209" s="527" t="s">
        <v>517</v>
      </c>
      <c r="DCZ209" s="527" t="s">
        <v>517</v>
      </c>
      <c r="DDA209" s="527" t="s">
        <v>517</v>
      </c>
      <c r="DDB209" s="527" t="s">
        <v>517</v>
      </c>
      <c r="DDC209" s="527" t="s">
        <v>517</v>
      </c>
      <c r="DDD209" s="527" t="s">
        <v>517</v>
      </c>
      <c r="DDE209" s="527" t="s">
        <v>517</v>
      </c>
      <c r="DDF209" s="527" t="s">
        <v>517</v>
      </c>
      <c r="DDG209" s="527" t="s">
        <v>517</v>
      </c>
      <c r="DDH209" s="527" t="s">
        <v>517</v>
      </c>
      <c r="DDI209" s="527" t="s">
        <v>517</v>
      </c>
      <c r="DDJ209" s="527" t="s">
        <v>517</v>
      </c>
      <c r="DDK209" s="527" t="s">
        <v>517</v>
      </c>
      <c r="DDL209" s="527" t="s">
        <v>517</v>
      </c>
      <c r="DDM209" s="527" t="s">
        <v>517</v>
      </c>
      <c r="DDN209" s="527" t="s">
        <v>517</v>
      </c>
      <c r="DDO209" s="527" t="s">
        <v>517</v>
      </c>
      <c r="DDP209" s="527" t="s">
        <v>517</v>
      </c>
      <c r="DDQ209" s="527" t="s">
        <v>517</v>
      </c>
      <c r="DDR209" s="527" t="s">
        <v>517</v>
      </c>
      <c r="DDS209" s="527" t="s">
        <v>517</v>
      </c>
      <c r="DDT209" s="527" t="s">
        <v>517</v>
      </c>
      <c r="DDU209" s="527" t="s">
        <v>517</v>
      </c>
      <c r="DDV209" s="527" t="s">
        <v>517</v>
      </c>
      <c r="DDW209" s="527" t="s">
        <v>517</v>
      </c>
      <c r="DDX209" s="527" t="s">
        <v>517</v>
      </c>
      <c r="DDY209" s="527" t="s">
        <v>517</v>
      </c>
      <c r="DDZ209" s="527" t="s">
        <v>517</v>
      </c>
      <c r="DEA209" s="527" t="s">
        <v>517</v>
      </c>
      <c r="DEB209" s="527" t="s">
        <v>517</v>
      </c>
      <c r="DEC209" s="527" t="s">
        <v>517</v>
      </c>
      <c r="DED209" s="527" t="s">
        <v>517</v>
      </c>
      <c r="DEE209" s="527" t="s">
        <v>517</v>
      </c>
      <c r="DEF209" s="527" t="s">
        <v>517</v>
      </c>
      <c r="DEG209" s="527" t="s">
        <v>517</v>
      </c>
      <c r="DEH209" s="527" t="s">
        <v>517</v>
      </c>
      <c r="DEI209" s="527" t="s">
        <v>517</v>
      </c>
      <c r="DEJ209" s="527" t="s">
        <v>517</v>
      </c>
      <c r="DEK209" s="527" t="s">
        <v>517</v>
      </c>
      <c r="DEL209" s="527" t="s">
        <v>517</v>
      </c>
      <c r="DEM209" s="527" t="s">
        <v>517</v>
      </c>
      <c r="DEN209" s="527" t="s">
        <v>517</v>
      </c>
      <c r="DEO209" s="527" t="s">
        <v>517</v>
      </c>
      <c r="DEP209" s="527" t="s">
        <v>517</v>
      </c>
      <c r="DEQ209" s="527" t="s">
        <v>517</v>
      </c>
      <c r="DER209" s="527" t="s">
        <v>517</v>
      </c>
      <c r="DES209" s="527" t="s">
        <v>517</v>
      </c>
      <c r="DET209" s="527" t="s">
        <v>517</v>
      </c>
      <c r="DEU209" s="527" t="s">
        <v>517</v>
      </c>
      <c r="DEV209" s="527" t="s">
        <v>517</v>
      </c>
      <c r="DEW209" s="527" t="s">
        <v>517</v>
      </c>
      <c r="DEX209" s="527" t="s">
        <v>517</v>
      </c>
      <c r="DEY209" s="527" t="s">
        <v>517</v>
      </c>
      <c r="DEZ209" s="527" t="s">
        <v>517</v>
      </c>
      <c r="DFA209" s="527" t="s">
        <v>517</v>
      </c>
      <c r="DFB209" s="527" t="s">
        <v>517</v>
      </c>
      <c r="DFC209" s="527" t="s">
        <v>517</v>
      </c>
      <c r="DFD209" s="527" t="s">
        <v>517</v>
      </c>
      <c r="DFE209" s="527" t="s">
        <v>517</v>
      </c>
      <c r="DFF209" s="527" t="s">
        <v>517</v>
      </c>
      <c r="DFG209" s="527" t="s">
        <v>517</v>
      </c>
      <c r="DFH209" s="527" t="s">
        <v>517</v>
      </c>
      <c r="DFI209" s="527" t="s">
        <v>517</v>
      </c>
      <c r="DFJ209" s="527" t="s">
        <v>517</v>
      </c>
      <c r="DFK209" s="527" t="s">
        <v>517</v>
      </c>
      <c r="DFL209" s="527" t="s">
        <v>517</v>
      </c>
      <c r="DFM209" s="527" t="s">
        <v>517</v>
      </c>
      <c r="DFN209" s="527" t="s">
        <v>517</v>
      </c>
      <c r="DFO209" s="527" t="s">
        <v>517</v>
      </c>
      <c r="DFP209" s="527" t="s">
        <v>517</v>
      </c>
      <c r="DFQ209" s="527" t="s">
        <v>517</v>
      </c>
      <c r="DFR209" s="527" t="s">
        <v>517</v>
      </c>
      <c r="DFS209" s="527" t="s">
        <v>517</v>
      </c>
      <c r="DFT209" s="527" t="s">
        <v>517</v>
      </c>
      <c r="DFU209" s="527" t="s">
        <v>517</v>
      </c>
      <c r="DFV209" s="527" t="s">
        <v>517</v>
      </c>
      <c r="DFW209" s="527" t="s">
        <v>517</v>
      </c>
      <c r="DFX209" s="527" t="s">
        <v>517</v>
      </c>
      <c r="DFY209" s="527" t="s">
        <v>517</v>
      </c>
      <c r="DFZ209" s="527" t="s">
        <v>517</v>
      </c>
      <c r="DGA209" s="527" t="s">
        <v>517</v>
      </c>
      <c r="DGB209" s="527" t="s">
        <v>517</v>
      </c>
      <c r="DGC209" s="527" t="s">
        <v>517</v>
      </c>
      <c r="DGD209" s="527" t="s">
        <v>517</v>
      </c>
      <c r="DGE209" s="527" t="s">
        <v>517</v>
      </c>
      <c r="DGF209" s="527" t="s">
        <v>517</v>
      </c>
      <c r="DGG209" s="527" t="s">
        <v>517</v>
      </c>
      <c r="DGH209" s="527" t="s">
        <v>517</v>
      </c>
      <c r="DGI209" s="527" t="s">
        <v>517</v>
      </c>
      <c r="DGJ209" s="527" t="s">
        <v>517</v>
      </c>
      <c r="DGK209" s="527" t="s">
        <v>517</v>
      </c>
      <c r="DGL209" s="527" t="s">
        <v>517</v>
      </c>
      <c r="DGM209" s="527" t="s">
        <v>517</v>
      </c>
      <c r="DGN209" s="527" t="s">
        <v>517</v>
      </c>
      <c r="DGO209" s="527" t="s">
        <v>517</v>
      </c>
      <c r="DGP209" s="527" t="s">
        <v>517</v>
      </c>
      <c r="DGQ209" s="527" t="s">
        <v>517</v>
      </c>
      <c r="DGR209" s="527" t="s">
        <v>517</v>
      </c>
      <c r="DGS209" s="527" t="s">
        <v>517</v>
      </c>
      <c r="DGT209" s="527" t="s">
        <v>517</v>
      </c>
      <c r="DGU209" s="527" t="s">
        <v>517</v>
      </c>
      <c r="DGV209" s="527" t="s">
        <v>517</v>
      </c>
      <c r="DGW209" s="527" t="s">
        <v>517</v>
      </c>
      <c r="DGX209" s="527" t="s">
        <v>517</v>
      </c>
      <c r="DGY209" s="527" t="s">
        <v>517</v>
      </c>
      <c r="DGZ209" s="527" t="s">
        <v>517</v>
      </c>
      <c r="DHA209" s="527" t="s">
        <v>517</v>
      </c>
      <c r="DHB209" s="527" t="s">
        <v>517</v>
      </c>
      <c r="DHC209" s="527" t="s">
        <v>517</v>
      </c>
      <c r="DHD209" s="527" t="s">
        <v>517</v>
      </c>
      <c r="DHE209" s="527" t="s">
        <v>517</v>
      </c>
      <c r="DHF209" s="527" t="s">
        <v>517</v>
      </c>
      <c r="DHG209" s="527" t="s">
        <v>517</v>
      </c>
      <c r="DHH209" s="527" t="s">
        <v>517</v>
      </c>
      <c r="DHI209" s="527" t="s">
        <v>517</v>
      </c>
      <c r="DHJ209" s="527" t="s">
        <v>517</v>
      </c>
      <c r="DHK209" s="527" t="s">
        <v>517</v>
      </c>
      <c r="DHL209" s="527" t="s">
        <v>517</v>
      </c>
      <c r="DHM209" s="527" t="s">
        <v>517</v>
      </c>
      <c r="DHN209" s="527" t="s">
        <v>517</v>
      </c>
      <c r="DHO209" s="527" t="s">
        <v>517</v>
      </c>
      <c r="DHP209" s="527" t="s">
        <v>517</v>
      </c>
      <c r="DHQ209" s="527" t="s">
        <v>517</v>
      </c>
      <c r="DHR209" s="527" t="s">
        <v>517</v>
      </c>
      <c r="DHS209" s="527" t="s">
        <v>517</v>
      </c>
      <c r="DHT209" s="527" t="s">
        <v>517</v>
      </c>
      <c r="DHU209" s="527" t="s">
        <v>517</v>
      </c>
      <c r="DHV209" s="527" t="s">
        <v>517</v>
      </c>
      <c r="DHW209" s="527" t="s">
        <v>517</v>
      </c>
      <c r="DHX209" s="527" t="s">
        <v>517</v>
      </c>
      <c r="DHY209" s="527" t="s">
        <v>517</v>
      </c>
      <c r="DHZ209" s="527" t="s">
        <v>517</v>
      </c>
      <c r="DIA209" s="527" t="s">
        <v>517</v>
      </c>
      <c r="DIB209" s="527" t="s">
        <v>517</v>
      </c>
      <c r="DIC209" s="527" t="s">
        <v>517</v>
      </c>
      <c r="DID209" s="527" t="s">
        <v>517</v>
      </c>
      <c r="DIE209" s="527" t="s">
        <v>517</v>
      </c>
      <c r="DIF209" s="527" t="s">
        <v>517</v>
      </c>
      <c r="DIG209" s="527" t="s">
        <v>517</v>
      </c>
      <c r="DIH209" s="527" t="s">
        <v>517</v>
      </c>
      <c r="DII209" s="527" t="s">
        <v>517</v>
      </c>
      <c r="DIJ209" s="527" t="s">
        <v>517</v>
      </c>
      <c r="DIK209" s="527" t="s">
        <v>517</v>
      </c>
      <c r="DIL209" s="527" t="s">
        <v>517</v>
      </c>
      <c r="DIM209" s="527" t="s">
        <v>517</v>
      </c>
      <c r="DIN209" s="527" t="s">
        <v>517</v>
      </c>
      <c r="DIO209" s="527" t="s">
        <v>517</v>
      </c>
      <c r="DIP209" s="527" t="s">
        <v>517</v>
      </c>
      <c r="DIQ209" s="527" t="s">
        <v>517</v>
      </c>
      <c r="DIR209" s="527" t="s">
        <v>517</v>
      </c>
      <c r="DIS209" s="527" t="s">
        <v>517</v>
      </c>
      <c r="DIT209" s="527" t="s">
        <v>517</v>
      </c>
      <c r="DIU209" s="527" t="s">
        <v>517</v>
      </c>
      <c r="DIV209" s="527" t="s">
        <v>517</v>
      </c>
      <c r="DIW209" s="527" t="s">
        <v>517</v>
      </c>
      <c r="DIX209" s="527" t="s">
        <v>517</v>
      </c>
      <c r="DIY209" s="527" t="s">
        <v>517</v>
      </c>
      <c r="DIZ209" s="527" t="s">
        <v>517</v>
      </c>
      <c r="DJA209" s="527" t="s">
        <v>517</v>
      </c>
      <c r="DJB209" s="527" t="s">
        <v>517</v>
      </c>
      <c r="DJC209" s="527" t="s">
        <v>517</v>
      </c>
      <c r="DJD209" s="527" t="s">
        <v>517</v>
      </c>
      <c r="DJE209" s="527" t="s">
        <v>517</v>
      </c>
      <c r="DJF209" s="527" t="s">
        <v>517</v>
      </c>
      <c r="DJG209" s="527" t="s">
        <v>517</v>
      </c>
      <c r="DJH209" s="527" t="s">
        <v>517</v>
      </c>
      <c r="DJI209" s="527" t="s">
        <v>517</v>
      </c>
      <c r="DJJ209" s="527" t="s">
        <v>517</v>
      </c>
      <c r="DJK209" s="527" t="s">
        <v>517</v>
      </c>
      <c r="DJL209" s="527" t="s">
        <v>517</v>
      </c>
      <c r="DJM209" s="527" t="s">
        <v>517</v>
      </c>
      <c r="DJN209" s="527" t="s">
        <v>517</v>
      </c>
      <c r="DJO209" s="527" t="s">
        <v>517</v>
      </c>
      <c r="DJP209" s="527" t="s">
        <v>517</v>
      </c>
      <c r="DJQ209" s="527" t="s">
        <v>517</v>
      </c>
      <c r="DJR209" s="527" t="s">
        <v>517</v>
      </c>
      <c r="DJS209" s="527" t="s">
        <v>517</v>
      </c>
      <c r="DJT209" s="527" t="s">
        <v>517</v>
      </c>
      <c r="DJU209" s="527" t="s">
        <v>517</v>
      </c>
      <c r="DJV209" s="527" t="s">
        <v>517</v>
      </c>
      <c r="DJW209" s="527" t="s">
        <v>517</v>
      </c>
      <c r="DJX209" s="527" t="s">
        <v>517</v>
      </c>
      <c r="DJY209" s="527" t="s">
        <v>517</v>
      </c>
      <c r="DJZ209" s="527" t="s">
        <v>517</v>
      </c>
      <c r="DKA209" s="527" t="s">
        <v>517</v>
      </c>
      <c r="DKB209" s="527" t="s">
        <v>517</v>
      </c>
      <c r="DKC209" s="527" t="s">
        <v>517</v>
      </c>
      <c r="DKD209" s="527" t="s">
        <v>517</v>
      </c>
      <c r="DKE209" s="527" t="s">
        <v>517</v>
      </c>
      <c r="DKF209" s="527" t="s">
        <v>517</v>
      </c>
      <c r="DKG209" s="527" t="s">
        <v>517</v>
      </c>
      <c r="DKH209" s="527" t="s">
        <v>517</v>
      </c>
      <c r="DKI209" s="527" t="s">
        <v>517</v>
      </c>
      <c r="DKJ209" s="527" t="s">
        <v>517</v>
      </c>
      <c r="DKK209" s="527" t="s">
        <v>517</v>
      </c>
      <c r="DKL209" s="527" t="s">
        <v>517</v>
      </c>
      <c r="DKM209" s="527" t="s">
        <v>517</v>
      </c>
      <c r="DKN209" s="527" t="s">
        <v>517</v>
      </c>
      <c r="DKO209" s="527" t="s">
        <v>517</v>
      </c>
      <c r="DKP209" s="527" t="s">
        <v>517</v>
      </c>
      <c r="DKQ209" s="527" t="s">
        <v>517</v>
      </c>
      <c r="DKR209" s="527" t="s">
        <v>517</v>
      </c>
      <c r="DKS209" s="527" t="s">
        <v>517</v>
      </c>
      <c r="DKT209" s="527" t="s">
        <v>517</v>
      </c>
      <c r="DKU209" s="527" t="s">
        <v>517</v>
      </c>
      <c r="DKV209" s="527" t="s">
        <v>517</v>
      </c>
      <c r="DKW209" s="527" t="s">
        <v>517</v>
      </c>
      <c r="DKX209" s="527" t="s">
        <v>517</v>
      </c>
      <c r="DKY209" s="527" t="s">
        <v>517</v>
      </c>
      <c r="DKZ209" s="527" t="s">
        <v>517</v>
      </c>
      <c r="DLA209" s="527" t="s">
        <v>517</v>
      </c>
      <c r="DLB209" s="527" t="s">
        <v>517</v>
      </c>
      <c r="DLC209" s="527" t="s">
        <v>517</v>
      </c>
      <c r="DLD209" s="527" t="s">
        <v>517</v>
      </c>
      <c r="DLE209" s="527" t="s">
        <v>517</v>
      </c>
      <c r="DLF209" s="527" t="s">
        <v>517</v>
      </c>
      <c r="DLG209" s="527" t="s">
        <v>517</v>
      </c>
      <c r="DLH209" s="527" t="s">
        <v>517</v>
      </c>
      <c r="DLI209" s="527" t="s">
        <v>517</v>
      </c>
      <c r="DLJ209" s="527" t="s">
        <v>517</v>
      </c>
      <c r="DLK209" s="527" t="s">
        <v>517</v>
      </c>
      <c r="DLL209" s="527" t="s">
        <v>517</v>
      </c>
      <c r="DLM209" s="527" t="s">
        <v>517</v>
      </c>
      <c r="DLN209" s="527" t="s">
        <v>517</v>
      </c>
      <c r="DLO209" s="527" t="s">
        <v>517</v>
      </c>
      <c r="DLP209" s="527" t="s">
        <v>517</v>
      </c>
      <c r="DLQ209" s="527" t="s">
        <v>517</v>
      </c>
      <c r="DLR209" s="527" t="s">
        <v>517</v>
      </c>
      <c r="DLS209" s="527" t="s">
        <v>517</v>
      </c>
      <c r="DLT209" s="527" t="s">
        <v>517</v>
      </c>
      <c r="DLU209" s="527" t="s">
        <v>517</v>
      </c>
      <c r="DLV209" s="527" t="s">
        <v>517</v>
      </c>
      <c r="DLW209" s="527" t="s">
        <v>517</v>
      </c>
      <c r="DLX209" s="527" t="s">
        <v>517</v>
      </c>
      <c r="DLY209" s="527" t="s">
        <v>517</v>
      </c>
      <c r="DLZ209" s="527" t="s">
        <v>517</v>
      </c>
      <c r="DMA209" s="527" t="s">
        <v>517</v>
      </c>
      <c r="DMB209" s="527" t="s">
        <v>517</v>
      </c>
      <c r="DMC209" s="527" t="s">
        <v>517</v>
      </c>
      <c r="DMD209" s="527" t="s">
        <v>517</v>
      </c>
      <c r="DME209" s="527" t="s">
        <v>517</v>
      </c>
      <c r="DMF209" s="527" t="s">
        <v>517</v>
      </c>
      <c r="DMG209" s="527" t="s">
        <v>517</v>
      </c>
      <c r="DMH209" s="527" t="s">
        <v>517</v>
      </c>
      <c r="DMI209" s="527" t="s">
        <v>517</v>
      </c>
      <c r="DMJ209" s="527" t="s">
        <v>517</v>
      </c>
      <c r="DMK209" s="527" t="s">
        <v>517</v>
      </c>
      <c r="DML209" s="527" t="s">
        <v>517</v>
      </c>
      <c r="DMM209" s="527" t="s">
        <v>517</v>
      </c>
      <c r="DMN209" s="527" t="s">
        <v>517</v>
      </c>
      <c r="DMO209" s="527" t="s">
        <v>517</v>
      </c>
      <c r="DMP209" s="527" t="s">
        <v>517</v>
      </c>
      <c r="DMQ209" s="527" t="s">
        <v>517</v>
      </c>
      <c r="DMR209" s="527" t="s">
        <v>517</v>
      </c>
      <c r="DMS209" s="527" t="s">
        <v>517</v>
      </c>
      <c r="DMT209" s="527" t="s">
        <v>517</v>
      </c>
      <c r="DMU209" s="527" t="s">
        <v>517</v>
      </c>
      <c r="DMV209" s="527" t="s">
        <v>517</v>
      </c>
      <c r="DMW209" s="527" t="s">
        <v>517</v>
      </c>
      <c r="DMX209" s="527" t="s">
        <v>517</v>
      </c>
      <c r="DMY209" s="527" t="s">
        <v>517</v>
      </c>
      <c r="DMZ209" s="527" t="s">
        <v>517</v>
      </c>
      <c r="DNA209" s="527" t="s">
        <v>517</v>
      </c>
      <c r="DNB209" s="527" t="s">
        <v>517</v>
      </c>
      <c r="DNC209" s="527" t="s">
        <v>517</v>
      </c>
      <c r="DND209" s="527" t="s">
        <v>517</v>
      </c>
      <c r="DNE209" s="527" t="s">
        <v>517</v>
      </c>
      <c r="DNF209" s="527" t="s">
        <v>517</v>
      </c>
      <c r="DNG209" s="527" t="s">
        <v>517</v>
      </c>
      <c r="DNH209" s="527" t="s">
        <v>517</v>
      </c>
      <c r="DNI209" s="527" t="s">
        <v>517</v>
      </c>
      <c r="DNJ209" s="527" t="s">
        <v>517</v>
      </c>
      <c r="DNK209" s="527" t="s">
        <v>517</v>
      </c>
      <c r="DNL209" s="527" t="s">
        <v>517</v>
      </c>
      <c r="DNM209" s="527" t="s">
        <v>517</v>
      </c>
      <c r="DNN209" s="527" t="s">
        <v>517</v>
      </c>
      <c r="DNO209" s="527" t="s">
        <v>517</v>
      </c>
      <c r="DNP209" s="527" t="s">
        <v>517</v>
      </c>
      <c r="DNQ209" s="527" t="s">
        <v>517</v>
      </c>
      <c r="DNR209" s="527" t="s">
        <v>517</v>
      </c>
      <c r="DNS209" s="527" t="s">
        <v>517</v>
      </c>
      <c r="DNT209" s="527" t="s">
        <v>517</v>
      </c>
      <c r="DNU209" s="527" t="s">
        <v>517</v>
      </c>
      <c r="DNV209" s="527" t="s">
        <v>517</v>
      </c>
      <c r="DNW209" s="527" t="s">
        <v>517</v>
      </c>
      <c r="DNX209" s="527" t="s">
        <v>517</v>
      </c>
      <c r="DNY209" s="527" t="s">
        <v>517</v>
      </c>
      <c r="DNZ209" s="527" t="s">
        <v>517</v>
      </c>
      <c r="DOA209" s="527" t="s">
        <v>517</v>
      </c>
      <c r="DOB209" s="527" t="s">
        <v>517</v>
      </c>
      <c r="DOC209" s="527" t="s">
        <v>517</v>
      </c>
      <c r="DOD209" s="527" t="s">
        <v>517</v>
      </c>
      <c r="DOE209" s="527" t="s">
        <v>517</v>
      </c>
      <c r="DOF209" s="527" t="s">
        <v>517</v>
      </c>
      <c r="DOG209" s="527" t="s">
        <v>517</v>
      </c>
      <c r="DOH209" s="527" t="s">
        <v>517</v>
      </c>
      <c r="DOI209" s="527" t="s">
        <v>517</v>
      </c>
      <c r="DOJ209" s="527" t="s">
        <v>517</v>
      </c>
      <c r="DOK209" s="527" t="s">
        <v>517</v>
      </c>
      <c r="DOL209" s="527" t="s">
        <v>517</v>
      </c>
      <c r="DOM209" s="527" t="s">
        <v>517</v>
      </c>
      <c r="DON209" s="527" t="s">
        <v>517</v>
      </c>
      <c r="DOO209" s="527" t="s">
        <v>517</v>
      </c>
      <c r="DOP209" s="527" t="s">
        <v>517</v>
      </c>
      <c r="DOQ209" s="527" t="s">
        <v>517</v>
      </c>
      <c r="DOR209" s="527" t="s">
        <v>517</v>
      </c>
      <c r="DOS209" s="527" t="s">
        <v>517</v>
      </c>
      <c r="DOT209" s="527" t="s">
        <v>517</v>
      </c>
      <c r="DOU209" s="527" t="s">
        <v>517</v>
      </c>
      <c r="DOV209" s="527" t="s">
        <v>517</v>
      </c>
      <c r="DOW209" s="527" t="s">
        <v>517</v>
      </c>
      <c r="DOX209" s="527" t="s">
        <v>517</v>
      </c>
      <c r="DOY209" s="527" t="s">
        <v>517</v>
      </c>
      <c r="DOZ209" s="527" t="s">
        <v>517</v>
      </c>
      <c r="DPA209" s="527" t="s">
        <v>517</v>
      </c>
      <c r="DPB209" s="527" t="s">
        <v>517</v>
      </c>
      <c r="DPC209" s="527" t="s">
        <v>517</v>
      </c>
      <c r="DPD209" s="527" t="s">
        <v>517</v>
      </c>
      <c r="DPE209" s="527" t="s">
        <v>517</v>
      </c>
      <c r="DPF209" s="527" t="s">
        <v>517</v>
      </c>
      <c r="DPG209" s="527" t="s">
        <v>517</v>
      </c>
      <c r="DPH209" s="527" t="s">
        <v>517</v>
      </c>
      <c r="DPI209" s="527" t="s">
        <v>517</v>
      </c>
      <c r="DPJ209" s="527" t="s">
        <v>517</v>
      </c>
      <c r="DPK209" s="527" t="s">
        <v>517</v>
      </c>
      <c r="DPL209" s="527" t="s">
        <v>517</v>
      </c>
      <c r="DPM209" s="527" t="s">
        <v>517</v>
      </c>
      <c r="DPN209" s="527" t="s">
        <v>517</v>
      </c>
      <c r="DPO209" s="527" t="s">
        <v>517</v>
      </c>
      <c r="DPP209" s="527" t="s">
        <v>517</v>
      </c>
      <c r="DPQ209" s="527" t="s">
        <v>517</v>
      </c>
      <c r="DPR209" s="527" t="s">
        <v>517</v>
      </c>
      <c r="DPS209" s="527" t="s">
        <v>517</v>
      </c>
      <c r="DPT209" s="527" t="s">
        <v>517</v>
      </c>
      <c r="DPU209" s="527" t="s">
        <v>517</v>
      </c>
      <c r="DPV209" s="527" t="s">
        <v>517</v>
      </c>
      <c r="DPW209" s="527" t="s">
        <v>517</v>
      </c>
      <c r="DPX209" s="527" t="s">
        <v>517</v>
      </c>
      <c r="DPY209" s="527" t="s">
        <v>517</v>
      </c>
      <c r="DPZ209" s="527" t="s">
        <v>517</v>
      </c>
      <c r="DQA209" s="527" t="s">
        <v>517</v>
      </c>
      <c r="DQB209" s="527" t="s">
        <v>517</v>
      </c>
      <c r="DQC209" s="527" t="s">
        <v>517</v>
      </c>
      <c r="DQD209" s="527" t="s">
        <v>517</v>
      </c>
      <c r="DQE209" s="527" t="s">
        <v>517</v>
      </c>
      <c r="DQF209" s="527" t="s">
        <v>517</v>
      </c>
      <c r="DQG209" s="527" t="s">
        <v>517</v>
      </c>
      <c r="DQH209" s="527" t="s">
        <v>517</v>
      </c>
      <c r="DQI209" s="527" t="s">
        <v>517</v>
      </c>
      <c r="DQJ209" s="527" t="s">
        <v>517</v>
      </c>
      <c r="DQK209" s="527" t="s">
        <v>517</v>
      </c>
      <c r="DQL209" s="527" t="s">
        <v>517</v>
      </c>
      <c r="DQM209" s="527" t="s">
        <v>517</v>
      </c>
      <c r="DQN209" s="527" t="s">
        <v>517</v>
      </c>
      <c r="DQO209" s="527" t="s">
        <v>517</v>
      </c>
      <c r="DQP209" s="527" t="s">
        <v>517</v>
      </c>
      <c r="DQQ209" s="527" t="s">
        <v>517</v>
      </c>
      <c r="DQR209" s="527" t="s">
        <v>517</v>
      </c>
      <c r="DQS209" s="527" t="s">
        <v>517</v>
      </c>
      <c r="DQT209" s="527" t="s">
        <v>517</v>
      </c>
      <c r="DQU209" s="527" t="s">
        <v>517</v>
      </c>
      <c r="DQV209" s="527" t="s">
        <v>517</v>
      </c>
      <c r="DQW209" s="527" t="s">
        <v>517</v>
      </c>
      <c r="DQX209" s="527" t="s">
        <v>517</v>
      </c>
      <c r="DQY209" s="527" t="s">
        <v>517</v>
      </c>
      <c r="DQZ209" s="527" t="s">
        <v>517</v>
      </c>
      <c r="DRA209" s="527" t="s">
        <v>517</v>
      </c>
      <c r="DRB209" s="527" t="s">
        <v>517</v>
      </c>
      <c r="DRC209" s="527" t="s">
        <v>517</v>
      </c>
      <c r="DRD209" s="527" t="s">
        <v>517</v>
      </c>
      <c r="DRE209" s="527" t="s">
        <v>517</v>
      </c>
      <c r="DRF209" s="527" t="s">
        <v>517</v>
      </c>
      <c r="DRG209" s="527" t="s">
        <v>517</v>
      </c>
      <c r="DRH209" s="527" t="s">
        <v>517</v>
      </c>
      <c r="DRI209" s="527" t="s">
        <v>517</v>
      </c>
      <c r="DRJ209" s="527" t="s">
        <v>517</v>
      </c>
      <c r="DRK209" s="527" t="s">
        <v>517</v>
      </c>
      <c r="DRL209" s="527" t="s">
        <v>517</v>
      </c>
      <c r="DRM209" s="527" t="s">
        <v>517</v>
      </c>
      <c r="DRN209" s="527" t="s">
        <v>517</v>
      </c>
      <c r="DRO209" s="527" t="s">
        <v>517</v>
      </c>
      <c r="DRP209" s="527" t="s">
        <v>517</v>
      </c>
      <c r="DRQ209" s="527" t="s">
        <v>517</v>
      </c>
      <c r="DRR209" s="527" t="s">
        <v>517</v>
      </c>
      <c r="DRS209" s="527" t="s">
        <v>517</v>
      </c>
      <c r="DRT209" s="527" t="s">
        <v>517</v>
      </c>
      <c r="DRU209" s="527" t="s">
        <v>517</v>
      </c>
      <c r="DRV209" s="527" t="s">
        <v>517</v>
      </c>
      <c r="DRW209" s="527" t="s">
        <v>517</v>
      </c>
      <c r="DRX209" s="527" t="s">
        <v>517</v>
      </c>
      <c r="DRY209" s="527" t="s">
        <v>517</v>
      </c>
      <c r="DRZ209" s="527" t="s">
        <v>517</v>
      </c>
      <c r="DSA209" s="527" t="s">
        <v>517</v>
      </c>
      <c r="DSB209" s="527" t="s">
        <v>517</v>
      </c>
      <c r="DSC209" s="527" t="s">
        <v>517</v>
      </c>
      <c r="DSD209" s="527" t="s">
        <v>517</v>
      </c>
      <c r="DSE209" s="527" t="s">
        <v>517</v>
      </c>
      <c r="DSF209" s="527" t="s">
        <v>517</v>
      </c>
      <c r="DSG209" s="527" t="s">
        <v>517</v>
      </c>
      <c r="DSH209" s="527" t="s">
        <v>517</v>
      </c>
      <c r="DSI209" s="527" t="s">
        <v>517</v>
      </c>
      <c r="DSJ209" s="527" t="s">
        <v>517</v>
      </c>
      <c r="DSK209" s="527" t="s">
        <v>517</v>
      </c>
      <c r="DSL209" s="527" t="s">
        <v>517</v>
      </c>
      <c r="DSM209" s="527" t="s">
        <v>517</v>
      </c>
      <c r="DSN209" s="527" t="s">
        <v>517</v>
      </c>
      <c r="DSO209" s="527" t="s">
        <v>517</v>
      </c>
      <c r="DSP209" s="527" t="s">
        <v>517</v>
      </c>
      <c r="DSQ209" s="527" t="s">
        <v>517</v>
      </c>
      <c r="DSR209" s="527" t="s">
        <v>517</v>
      </c>
      <c r="DSS209" s="527" t="s">
        <v>517</v>
      </c>
      <c r="DST209" s="527" t="s">
        <v>517</v>
      </c>
      <c r="DSU209" s="527" t="s">
        <v>517</v>
      </c>
      <c r="DSV209" s="527" t="s">
        <v>517</v>
      </c>
      <c r="DSW209" s="527" t="s">
        <v>517</v>
      </c>
      <c r="DSX209" s="527" t="s">
        <v>517</v>
      </c>
      <c r="DSY209" s="527" t="s">
        <v>517</v>
      </c>
      <c r="DSZ209" s="527" t="s">
        <v>517</v>
      </c>
      <c r="DTA209" s="527" t="s">
        <v>517</v>
      </c>
      <c r="DTB209" s="527" t="s">
        <v>517</v>
      </c>
      <c r="DTC209" s="527" t="s">
        <v>517</v>
      </c>
      <c r="DTD209" s="527" t="s">
        <v>517</v>
      </c>
      <c r="DTE209" s="527" t="s">
        <v>517</v>
      </c>
      <c r="DTF209" s="527" t="s">
        <v>517</v>
      </c>
      <c r="DTG209" s="527" t="s">
        <v>517</v>
      </c>
      <c r="DTH209" s="527" t="s">
        <v>517</v>
      </c>
      <c r="DTI209" s="527" t="s">
        <v>517</v>
      </c>
      <c r="DTJ209" s="527" t="s">
        <v>517</v>
      </c>
      <c r="DTK209" s="527" t="s">
        <v>517</v>
      </c>
      <c r="DTL209" s="527" t="s">
        <v>517</v>
      </c>
      <c r="DTM209" s="527" t="s">
        <v>517</v>
      </c>
      <c r="DTN209" s="527" t="s">
        <v>517</v>
      </c>
      <c r="DTO209" s="527" t="s">
        <v>517</v>
      </c>
      <c r="DTP209" s="527" t="s">
        <v>517</v>
      </c>
      <c r="DTQ209" s="527" t="s">
        <v>517</v>
      </c>
      <c r="DTR209" s="527" t="s">
        <v>517</v>
      </c>
      <c r="DTS209" s="527" t="s">
        <v>517</v>
      </c>
      <c r="DTT209" s="527" t="s">
        <v>517</v>
      </c>
      <c r="DTU209" s="527" t="s">
        <v>517</v>
      </c>
      <c r="DTV209" s="527" t="s">
        <v>517</v>
      </c>
      <c r="DTW209" s="527" t="s">
        <v>517</v>
      </c>
      <c r="DTX209" s="527" t="s">
        <v>517</v>
      </c>
      <c r="DTY209" s="527" t="s">
        <v>517</v>
      </c>
      <c r="DTZ209" s="527" t="s">
        <v>517</v>
      </c>
      <c r="DUA209" s="527" t="s">
        <v>517</v>
      </c>
      <c r="DUB209" s="527" t="s">
        <v>517</v>
      </c>
      <c r="DUC209" s="527" t="s">
        <v>517</v>
      </c>
      <c r="DUD209" s="527" t="s">
        <v>517</v>
      </c>
      <c r="DUE209" s="527" t="s">
        <v>517</v>
      </c>
      <c r="DUF209" s="527" t="s">
        <v>517</v>
      </c>
      <c r="DUG209" s="527" t="s">
        <v>517</v>
      </c>
      <c r="DUH209" s="527" t="s">
        <v>517</v>
      </c>
      <c r="DUI209" s="527" t="s">
        <v>517</v>
      </c>
      <c r="DUJ209" s="527" t="s">
        <v>517</v>
      </c>
      <c r="DUK209" s="527" t="s">
        <v>517</v>
      </c>
      <c r="DUL209" s="527" t="s">
        <v>517</v>
      </c>
      <c r="DUM209" s="527" t="s">
        <v>517</v>
      </c>
      <c r="DUN209" s="527" t="s">
        <v>517</v>
      </c>
      <c r="DUO209" s="527" t="s">
        <v>517</v>
      </c>
      <c r="DUP209" s="527" t="s">
        <v>517</v>
      </c>
      <c r="DUQ209" s="527" t="s">
        <v>517</v>
      </c>
      <c r="DUR209" s="527" t="s">
        <v>517</v>
      </c>
      <c r="DUS209" s="527" t="s">
        <v>517</v>
      </c>
      <c r="DUT209" s="527" t="s">
        <v>517</v>
      </c>
      <c r="DUU209" s="527" t="s">
        <v>517</v>
      </c>
      <c r="DUV209" s="527" t="s">
        <v>517</v>
      </c>
      <c r="DUW209" s="527" t="s">
        <v>517</v>
      </c>
      <c r="DUX209" s="527" t="s">
        <v>517</v>
      </c>
      <c r="DUY209" s="527" t="s">
        <v>517</v>
      </c>
      <c r="DUZ209" s="527" t="s">
        <v>517</v>
      </c>
      <c r="DVA209" s="527" t="s">
        <v>517</v>
      </c>
      <c r="DVB209" s="527" t="s">
        <v>517</v>
      </c>
      <c r="DVC209" s="527" t="s">
        <v>517</v>
      </c>
      <c r="DVD209" s="527" t="s">
        <v>517</v>
      </c>
      <c r="DVE209" s="527" t="s">
        <v>517</v>
      </c>
      <c r="DVF209" s="527" t="s">
        <v>517</v>
      </c>
      <c r="DVG209" s="527" t="s">
        <v>517</v>
      </c>
      <c r="DVH209" s="527" t="s">
        <v>517</v>
      </c>
      <c r="DVI209" s="527" t="s">
        <v>517</v>
      </c>
      <c r="DVJ209" s="527" t="s">
        <v>517</v>
      </c>
      <c r="DVK209" s="527" t="s">
        <v>517</v>
      </c>
      <c r="DVL209" s="527" t="s">
        <v>517</v>
      </c>
      <c r="DVM209" s="527" t="s">
        <v>517</v>
      </c>
      <c r="DVN209" s="527" t="s">
        <v>517</v>
      </c>
      <c r="DVO209" s="527" t="s">
        <v>517</v>
      </c>
      <c r="DVP209" s="527" t="s">
        <v>517</v>
      </c>
      <c r="DVQ209" s="527" t="s">
        <v>517</v>
      </c>
      <c r="DVR209" s="527" t="s">
        <v>517</v>
      </c>
      <c r="DVS209" s="527" t="s">
        <v>517</v>
      </c>
      <c r="DVT209" s="527" t="s">
        <v>517</v>
      </c>
      <c r="DVU209" s="527" t="s">
        <v>517</v>
      </c>
      <c r="DVV209" s="527" t="s">
        <v>517</v>
      </c>
      <c r="DVW209" s="527" t="s">
        <v>517</v>
      </c>
      <c r="DVX209" s="527" t="s">
        <v>517</v>
      </c>
      <c r="DVY209" s="527" t="s">
        <v>517</v>
      </c>
      <c r="DVZ209" s="527" t="s">
        <v>517</v>
      </c>
      <c r="DWA209" s="527" t="s">
        <v>517</v>
      </c>
      <c r="DWB209" s="527" t="s">
        <v>517</v>
      </c>
      <c r="DWC209" s="527" t="s">
        <v>517</v>
      </c>
      <c r="DWD209" s="527" t="s">
        <v>517</v>
      </c>
      <c r="DWE209" s="527" t="s">
        <v>517</v>
      </c>
      <c r="DWF209" s="527" t="s">
        <v>517</v>
      </c>
      <c r="DWG209" s="527" t="s">
        <v>517</v>
      </c>
      <c r="DWH209" s="527" t="s">
        <v>517</v>
      </c>
      <c r="DWI209" s="527" t="s">
        <v>517</v>
      </c>
      <c r="DWJ209" s="527" t="s">
        <v>517</v>
      </c>
      <c r="DWK209" s="527" t="s">
        <v>517</v>
      </c>
      <c r="DWL209" s="527" t="s">
        <v>517</v>
      </c>
      <c r="DWM209" s="527" t="s">
        <v>517</v>
      </c>
      <c r="DWN209" s="527" t="s">
        <v>517</v>
      </c>
      <c r="DWO209" s="527" t="s">
        <v>517</v>
      </c>
      <c r="DWP209" s="527" t="s">
        <v>517</v>
      </c>
      <c r="DWQ209" s="527" t="s">
        <v>517</v>
      </c>
      <c r="DWR209" s="527" t="s">
        <v>517</v>
      </c>
      <c r="DWS209" s="527" t="s">
        <v>517</v>
      </c>
      <c r="DWT209" s="527" t="s">
        <v>517</v>
      </c>
      <c r="DWU209" s="527" t="s">
        <v>517</v>
      </c>
      <c r="DWV209" s="527" t="s">
        <v>517</v>
      </c>
      <c r="DWW209" s="527" t="s">
        <v>517</v>
      </c>
      <c r="DWX209" s="527" t="s">
        <v>517</v>
      </c>
      <c r="DWY209" s="527" t="s">
        <v>517</v>
      </c>
      <c r="DWZ209" s="527" t="s">
        <v>517</v>
      </c>
      <c r="DXA209" s="527" t="s">
        <v>517</v>
      </c>
      <c r="DXB209" s="527" t="s">
        <v>517</v>
      </c>
      <c r="DXC209" s="527" t="s">
        <v>517</v>
      </c>
      <c r="DXD209" s="527" t="s">
        <v>517</v>
      </c>
      <c r="DXE209" s="527" t="s">
        <v>517</v>
      </c>
      <c r="DXF209" s="527" t="s">
        <v>517</v>
      </c>
      <c r="DXG209" s="527" t="s">
        <v>517</v>
      </c>
      <c r="DXH209" s="527" t="s">
        <v>517</v>
      </c>
      <c r="DXI209" s="527" t="s">
        <v>517</v>
      </c>
      <c r="DXJ209" s="527" t="s">
        <v>517</v>
      </c>
      <c r="DXK209" s="527" t="s">
        <v>517</v>
      </c>
      <c r="DXL209" s="527" t="s">
        <v>517</v>
      </c>
      <c r="DXM209" s="527" t="s">
        <v>517</v>
      </c>
      <c r="DXN209" s="527" t="s">
        <v>517</v>
      </c>
      <c r="DXO209" s="527" t="s">
        <v>517</v>
      </c>
      <c r="DXP209" s="527" t="s">
        <v>517</v>
      </c>
      <c r="DXQ209" s="527" t="s">
        <v>517</v>
      </c>
      <c r="DXR209" s="527" t="s">
        <v>517</v>
      </c>
      <c r="DXS209" s="527" t="s">
        <v>517</v>
      </c>
      <c r="DXT209" s="527" t="s">
        <v>517</v>
      </c>
      <c r="DXU209" s="527" t="s">
        <v>517</v>
      </c>
      <c r="DXV209" s="527" t="s">
        <v>517</v>
      </c>
      <c r="DXW209" s="527" t="s">
        <v>517</v>
      </c>
      <c r="DXX209" s="527" t="s">
        <v>517</v>
      </c>
      <c r="DXY209" s="527" t="s">
        <v>517</v>
      </c>
      <c r="DXZ209" s="527" t="s">
        <v>517</v>
      </c>
      <c r="DYA209" s="527" t="s">
        <v>517</v>
      </c>
      <c r="DYB209" s="527" t="s">
        <v>517</v>
      </c>
      <c r="DYC209" s="527" t="s">
        <v>517</v>
      </c>
      <c r="DYD209" s="527" t="s">
        <v>517</v>
      </c>
      <c r="DYE209" s="527" t="s">
        <v>517</v>
      </c>
      <c r="DYF209" s="527" t="s">
        <v>517</v>
      </c>
      <c r="DYG209" s="527" t="s">
        <v>517</v>
      </c>
      <c r="DYH209" s="527" t="s">
        <v>517</v>
      </c>
      <c r="DYI209" s="527" t="s">
        <v>517</v>
      </c>
      <c r="DYJ209" s="527" t="s">
        <v>517</v>
      </c>
      <c r="DYK209" s="527" t="s">
        <v>517</v>
      </c>
      <c r="DYL209" s="527" t="s">
        <v>517</v>
      </c>
      <c r="DYM209" s="527" t="s">
        <v>517</v>
      </c>
      <c r="DYN209" s="527" t="s">
        <v>517</v>
      </c>
      <c r="DYO209" s="527" t="s">
        <v>517</v>
      </c>
      <c r="DYP209" s="527" t="s">
        <v>517</v>
      </c>
      <c r="DYQ209" s="527" t="s">
        <v>517</v>
      </c>
      <c r="DYR209" s="527" t="s">
        <v>517</v>
      </c>
      <c r="DYS209" s="527" t="s">
        <v>517</v>
      </c>
      <c r="DYT209" s="527" t="s">
        <v>517</v>
      </c>
      <c r="DYU209" s="527" t="s">
        <v>517</v>
      </c>
      <c r="DYV209" s="527" t="s">
        <v>517</v>
      </c>
      <c r="DYW209" s="527" t="s">
        <v>517</v>
      </c>
      <c r="DYX209" s="527" t="s">
        <v>517</v>
      </c>
      <c r="DYY209" s="527" t="s">
        <v>517</v>
      </c>
      <c r="DYZ209" s="527" t="s">
        <v>517</v>
      </c>
      <c r="DZA209" s="527" t="s">
        <v>517</v>
      </c>
      <c r="DZB209" s="527" t="s">
        <v>517</v>
      </c>
      <c r="DZC209" s="527" t="s">
        <v>517</v>
      </c>
      <c r="DZD209" s="527" t="s">
        <v>517</v>
      </c>
      <c r="DZE209" s="527" t="s">
        <v>517</v>
      </c>
      <c r="DZF209" s="527" t="s">
        <v>517</v>
      </c>
      <c r="DZG209" s="527" t="s">
        <v>517</v>
      </c>
      <c r="DZH209" s="527" t="s">
        <v>517</v>
      </c>
      <c r="DZI209" s="527" t="s">
        <v>517</v>
      </c>
      <c r="DZJ209" s="527" t="s">
        <v>517</v>
      </c>
      <c r="DZK209" s="527" t="s">
        <v>517</v>
      </c>
      <c r="DZL209" s="527" t="s">
        <v>517</v>
      </c>
      <c r="DZM209" s="527" t="s">
        <v>517</v>
      </c>
      <c r="DZN209" s="527" t="s">
        <v>517</v>
      </c>
      <c r="DZO209" s="527" t="s">
        <v>517</v>
      </c>
      <c r="DZP209" s="527" t="s">
        <v>517</v>
      </c>
      <c r="DZQ209" s="527" t="s">
        <v>517</v>
      </c>
      <c r="DZR209" s="527" t="s">
        <v>517</v>
      </c>
      <c r="DZS209" s="527" t="s">
        <v>517</v>
      </c>
      <c r="DZT209" s="527" t="s">
        <v>517</v>
      </c>
      <c r="DZU209" s="527" t="s">
        <v>517</v>
      </c>
      <c r="DZV209" s="527" t="s">
        <v>517</v>
      </c>
      <c r="DZW209" s="527" t="s">
        <v>517</v>
      </c>
      <c r="DZX209" s="527" t="s">
        <v>517</v>
      </c>
      <c r="DZY209" s="527" t="s">
        <v>517</v>
      </c>
      <c r="DZZ209" s="527" t="s">
        <v>517</v>
      </c>
      <c r="EAA209" s="527" t="s">
        <v>517</v>
      </c>
      <c r="EAB209" s="527" t="s">
        <v>517</v>
      </c>
      <c r="EAC209" s="527" t="s">
        <v>517</v>
      </c>
      <c r="EAD209" s="527" t="s">
        <v>517</v>
      </c>
      <c r="EAE209" s="527" t="s">
        <v>517</v>
      </c>
      <c r="EAF209" s="527" t="s">
        <v>517</v>
      </c>
      <c r="EAG209" s="527" t="s">
        <v>517</v>
      </c>
      <c r="EAH209" s="527" t="s">
        <v>517</v>
      </c>
      <c r="EAI209" s="527" t="s">
        <v>517</v>
      </c>
      <c r="EAJ209" s="527" t="s">
        <v>517</v>
      </c>
      <c r="EAK209" s="527" t="s">
        <v>517</v>
      </c>
      <c r="EAL209" s="527" t="s">
        <v>517</v>
      </c>
      <c r="EAM209" s="527" t="s">
        <v>517</v>
      </c>
      <c r="EAN209" s="527" t="s">
        <v>517</v>
      </c>
      <c r="EAO209" s="527" t="s">
        <v>517</v>
      </c>
      <c r="EAP209" s="527" t="s">
        <v>517</v>
      </c>
      <c r="EAQ209" s="527" t="s">
        <v>517</v>
      </c>
      <c r="EAR209" s="527" t="s">
        <v>517</v>
      </c>
      <c r="EAS209" s="527" t="s">
        <v>517</v>
      </c>
      <c r="EAT209" s="527" t="s">
        <v>517</v>
      </c>
      <c r="EAU209" s="527" t="s">
        <v>517</v>
      </c>
      <c r="EAV209" s="527" t="s">
        <v>517</v>
      </c>
      <c r="EAW209" s="527" t="s">
        <v>517</v>
      </c>
      <c r="EAX209" s="527" t="s">
        <v>517</v>
      </c>
      <c r="EAY209" s="527" t="s">
        <v>517</v>
      </c>
      <c r="EAZ209" s="527" t="s">
        <v>517</v>
      </c>
      <c r="EBA209" s="527" t="s">
        <v>517</v>
      </c>
      <c r="EBB209" s="527" t="s">
        <v>517</v>
      </c>
      <c r="EBC209" s="527" t="s">
        <v>517</v>
      </c>
      <c r="EBD209" s="527" t="s">
        <v>517</v>
      </c>
      <c r="EBE209" s="527" t="s">
        <v>517</v>
      </c>
      <c r="EBF209" s="527" t="s">
        <v>517</v>
      </c>
      <c r="EBG209" s="527" t="s">
        <v>517</v>
      </c>
      <c r="EBH209" s="527" t="s">
        <v>517</v>
      </c>
      <c r="EBI209" s="527" t="s">
        <v>517</v>
      </c>
      <c r="EBJ209" s="527" t="s">
        <v>517</v>
      </c>
      <c r="EBK209" s="527" t="s">
        <v>517</v>
      </c>
      <c r="EBL209" s="527" t="s">
        <v>517</v>
      </c>
      <c r="EBM209" s="527" t="s">
        <v>517</v>
      </c>
      <c r="EBN209" s="527" t="s">
        <v>517</v>
      </c>
      <c r="EBO209" s="527" t="s">
        <v>517</v>
      </c>
      <c r="EBP209" s="527" t="s">
        <v>517</v>
      </c>
      <c r="EBQ209" s="527" t="s">
        <v>517</v>
      </c>
      <c r="EBR209" s="527" t="s">
        <v>517</v>
      </c>
      <c r="EBS209" s="527" t="s">
        <v>517</v>
      </c>
      <c r="EBT209" s="527" t="s">
        <v>517</v>
      </c>
      <c r="EBU209" s="527" t="s">
        <v>517</v>
      </c>
      <c r="EBV209" s="527" t="s">
        <v>517</v>
      </c>
      <c r="EBW209" s="527" t="s">
        <v>517</v>
      </c>
      <c r="EBX209" s="527" t="s">
        <v>517</v>
      </c>
      <c r="EBY209" s="527" t="s">
        <v>517</v>
      </c>
      <c r="EBZ209" s="527" t="s">
        <v>517</v>
      </c>
      <c r="ECA209" s="527" t="s">
        <v>517</v>
      </c>
      <c r="ECB209" s="527" t="s">
        <v>517</v>
      </c>
      <c r="ECC209" s="527" t="s">
        <v>517</v>
      </c>
      <c r="ECD209" s="527" t="s">
        <v>517</v>
      </c>
      <c r="ECE209" s="527" t="s">
        <v>517</v>
      </c>
      <c r="ECF209" s="527" t="s">
        <v>517</v>
      </c>
      <c r="ECG209" s="527" t="s">
        <v>517</v>
      </c>
      <c r="ECH209" s="527" t="s">
        <v>517</v>
      </c>
      <c r="ECI209" s="527" t="s">
        <v>517</v>
      </c>
      <c r="ECJ209" s="527" t="s">
        <v>517</v>
      </c>
      <c r="ECK209" s="527" t="s">
        <v>517</v>
      </c>
      <c r="ECL209" s="527" t="s">
        <v>517</v>
      </c>
      <c r="ECM209" s="527" t="s">
        <v>517</v>
      </c>
      <c r="ECN209" s="527" t="s">
        <v>517</v>
      </c>
      <c r="ECO209" s="527" t="s">
        <v>517</v>
      </c>
      <c r="ECP209" s="527" t="s">
        <v>517</v>
      </c>
      <c r="ECQ209" s="527" t="s">
        <v>517</v>
      </c>
      <c r="ECR209" s="527" t="s">
        <v>517</v>
      </c>
      <c r="ECS209" s="527" t="s">
        <v>517</v>
      </c>
      <c r="ECT209" s="527" t="s">
        <v>517</v>
      </c>
      <c r="ECU209" s="527" t="s">
        <v>517</v>
      </c>
      <c r="ECV209" s="527" t="s">
        <v>517</v>
      </c>
      <c r="ECW209" s="527" t="s">
        <v>517</v>
      </c>
      <c r="ECX209" s="527" t="s">
        <v>517</v>
      </c>
      <c r="ECY209" s="527" t="s">
        <v>517</v>
      </c>
      <c r="ECZ209" s="527" t="s">
        <v>517</v>
      </c>
      <c r="EDA209" s="527" t="s">
        <v>517</v>
      </c>
      <c r="EDB209" s="527" t="s">
        <v>517</v>
      </c>
      <c r="EDC209" s="527" t="s">
        <v>517</v>
      </c>
      <c r="EDD209" s="527" t="s">
        <v>517</v>
      </c>
      <c r="EDE209" s="527" t="s">
        <v>517</v>
      </c>
      <c r="EDF209" s="527" t="s">
        <v>517</v>
      </c>
      <c r="EDG209" s="527" t="s">
        <v>517</v>
      </c>
      <c r="EDH209" s="527" t="s">
        <v>517</v>
      </c>
      <c r="EDI209" s="527" t="s">
        <v>517</v>
      </c>
      <c r="EDJ209" s="527" t="s">
        <v>517</v>
      </c>
      <c r="EDK209" s="527" t="s">
        <v>517</v>
      </c>
      <c r="EDL209" s="527" t="s">
        <v>517</v>
      </c>
      <c r="EDM209" s="527" t="s">
        <v>517</v>
      </c>
      <c r="EDN209" s="527" t="s">
        <v>517</v>
      </c>
      <c r="EDO209" s="527" t="s">
        <v>517</v>
      </c>
      <c r="EDP209" s="527" t="s">
        <v>517</v>
      </c>
      <c r="EDQ209" s="527" t="s">
        <v>517</v>
      </c>
      <c r="EDR209" s="527" t="s">
        <v>517</v>
      </c>
      <c r="EDS209" s="527" t="s">
        <v>517</v>
      </c>
      <c r="EDT209" s="527" t="s">
        <v>517</v>
      </c>
      <c r="EDU209" s="527" t="s">
        <v>517</v>
      </c>
      <c r="EDV209" s="527" t="s">
        <v>517</v>
      </c>
      <c r="EDW209" s="527" t="s">
        <v>517</v>
      </c>
      <c r="EDX209" s="527" t="s">
        <v>517</v>
      </c>
      <c r="EDY209" s="527" t="s">
        <v>517</v>
      </c>
      <c r="EDZ209" s="527" t="s">
        <v>517</v>
      </c>
      <c r="EEA209" s="527" t="s">
        <v>517</v>
      </c>
      <c r="EEB209" s="527" t="s">
        <v>517</v>
      </c>
      <c r="EEC209" s="527" t="s">
        <v>517</v>
      </c>
      <c r="EED209" s="527" t="s">
        <v>517</v>
      </c>
      <c r="EEE209" s="527" t="s">
        <v>517</v>
      </c>
      <c r="EEF209" s="527" t="s">
        <v>517</v>
      </c>
      <c r="EEG209" s="527" t="s">
        <v>517</v>
      </c>
      <c r="EEH209" s="527" t="s">
        <v>517</v>
      </c>
      <c r="EEI209" s="527" t="s">
        <v>517</v>
      </c>
      <c r="EEJ209" s="527" t="s">
        <v>517</v>
      </c>
      <c r="EEK209" s="527" t="s">
        <v>517</v>
      </c>
      <c r="EEL209" s="527" t="s">
        <v>517</v>
      </c>
      <c r="EEM209" s="527" t="s">
        <v>517</v>
      </c>
      <c r="EEN209" s="527" t="s">
        <v>517</v>
      </c>
      <c r="EEO209" s="527" t="s">
        <v>517</v>
      </c>
      <c r="EEP209" s="527" t="s">
        <v>517</v>
      </c>
      <c r="EEQ209" s="527" t="s">
        <v>517</v>
      </c>
      <c r="EER209" s="527" t="s">
        <v>517</v>
      </c>
      <c r="EES209" s="527" t="s">
        <v>517</v>
      </c>
      <c r="EET209" s="527" t="s">
        <v>517</v>
      </c>
      <c r="EEU209" s="527" t="s">
        <v>517</v>
      </c>
      <c r="EEV209" s="527" t="s">
        <v>517</v>
      </c>
      <c r="EEW209" s="527" t="s">
        <v>517</v>
      </c>
      <c r="EEX209" s="527" t="s">
        <v>517</v>
      </c>
      <c r="EEY209" s="527" t="s">
        <v>517</v>
      </c>
      <c r="EEZ209" s="527" t="s">
        <v>517</v>
      </c>
      <c r="EFA209" s="527" t="s">
        <v>517</v>
      </c>
      <c r="EFB209" s="527" t="s">
        <v>517</v>
      </c>
      <c r="EFC209" s="527" t="s">
        <v>517</v>
      </c>
      <c r="EFD209" s="527" t="s">
        <v>517</v>
      </c>
      <c r="EFE209" s="527" t="s">
        <v>517</v>
      </c>
      <c r="EFF209" s="527" t="s">
        <v>517</v>
      </c>
      <c r="EFG209" s="527" t="s">
        <v>517</v>
      </c>
      <c r="EFH209" s="527" t="s">
        <v>517</v>
      </c>
      <c r="EFI209" s="527" t="s">
        <v>517</v>
      </c>
      <c r="EFJ209" s="527" t="s">
        <v>517</v>
      </c>
      <c r="EFK209" s="527" t="s">
        <v>517</v>
      </c>
      <c r="EFL209" s="527" t="s">
        <v>517</v>
      </c>
      <c r="EFM209" s="527" t="s">
        <v>517</v>
      </c>
      <c r="EFN209" s="527" t="s">
        <v>517</v>
      </c>
      <c r="EFO209" s="527" t="s">
        <v>517</v>
      </c>
      <c r="EFP209" s="527" t="s">
        <v>517</v>
      </c>
      <c r="EFQ209" s="527" t="s">
        <v>517</v>
      </c>
      <c r="EFR209" s="527" t="s">
        <v>517</v>
      </c>
      <c r="EFS209" s="527" t="s">
        <v>517</v>
      </c>
      <c r="EFT209" s="527" t="s">
        <v>517</v>
      </c>
      <c r="EFU209" s="527" t="s">
        <v>517</v>
      </c>
      <c r="EFV209" s="527" t="s">
        <v>517</v>
      </c>
      <c r="EFW209" s="527" t="s">
        <v>517</v>
      </c>
      <c r="EFX209" s="527" t="s">
        <v>517</v>
      </c>
      <c r="EFY209" s="527" t="s">
        <v>517</v>
      </c>
      <c r="EFZ209" s="527" t="s">
        <v>517</v>
      </c>
      <c r="EGA209" s="527" t="s">
        <v>517</v>
      </c>
      <c r="EGB209" s="527" t="s">
        <v>517</v>
      </c>
      <c r="EGC209" s="527" t="s">
        <v>517</v>
      </c>
      <c r="EGD209" s="527" t="s">
        <v>517</v>
      </c>
      <c r="EGE209" s="527" t="s">
        <v>517</v>
      </c>
      <c r="EGF209" s="527" t="s">
        <v>517</v>
      </c>
      <c r="EGG209" s="527" t="s">
        <v>517</v>
      </c>
      <c r="EGH209" s="527" t="s">
        <v>517</v>
      </c>
      <c r="EGI209" s="527" t="s">
        <v>517</v>
      </c>
      <c r="EGJ209" s="527" t="s">
        <v>517</v>
      </c>
      <c r="EGK209" s="527" t="s">
        <v>517</v>
      </c>
      <c r="EGL209" s="527" t="s">
        <v>517</v>
      </c>
      <c r="EGM209" s="527" t="s">
        <v>517</v>
      </c>
      <c r="EGN209" s="527" t="s">
        <v>517</v>
      </c>
      <c r="EGO209" s="527" t="s">
        <v>517</v>
      </c>
      <c r="EGP209" s="527" t="s">
        <v>517</v>
      </c>
      <c r="EGQ209" s="527" t="s">
        <v>517</v>
      </c>
      <c r="EGR209" s="527" t="s">
        <v>517</v>
      </c>
      <c r="EGS209" s="527" t="s">
        <v>517</v>
      </c>
      <c r="EGT209" s="527" t="s">
        <v>517</v>
      </c>
      <c r="EGU209" s="527" t="s">
        <v>517</v>
      </c>
      <c r="EGV209" s="527" t="s">
        <v>517</v>
      </c>
      <c r="EGW209" s="527" t="s">
        <v>517</v>
      </c>
      <c r="EGX209" s="527" t="s">
        <v>517</v>
      </c>
      <c r="EGY209" s="527" t="s">
        <v>517</v>
      </c>
      <c r="EGZ209" s="527" t="s">
        <v>517</v>
      </c>
      <c r="EHA209" s="527" t="s">
        <v>517</v>
      </c>
      <c r="EHB209" s="527" t="s">
        <v>517</v>
      </c>
      <c r="EHC209" s="527" t="s">
        <v>517</v>
      </c>
      <c r="EHD209" s="527" t="s">
        <v>517</v>
      </c>
      <c r="EHE209" s="527" t="s">
        <v>517</v>
      </c>
      <c r="EHF209" s="527" t="s">
        <v>517</v>
      </c>
      <c r="EHG209" s="527" t="s">
        <v>517</v>
      </c>
      <c r="EHH209" s="527" t="s">
        <v>517</v>
      </c>
      <c r="EHI209" s="527" t="s">
        <v>517</v>
      </c>
      <c r="EHJ209" s="527" t="s">
        <v>517</v>
      </c>
      <c r="EHK209" s="527" t="s">
        <v>517</v>
      </c>
      <c r="EHL209" s="527" t="s">
        <v>517</v>
      </c>
      <c r="EHM209" s="527" t="s">
        <v>517</v>
      </c>
      <c r="EHN209" s="527" t="s">
        <v>517</v>
      </c>
      <c r="EHO209" s="527" t="s">
        <v>517</v>
      </c>
      <c r="EHP209" s="527" t="s">
        <v>517</v>
      </c>
      <c r="EHQ209" s="527" t="s">
        <v>517</v>
      </c>
      <c r="EHR209" s="527" t="s">
        <v>517</v>
      </c>
      <c r="EHS209" s="527" t="s">
        <v>517</v>
      </c>
      <c r="EHT209" s="527" t="s">
        <v>517</v>
      </c>
      <c r="EHU209" s="527" t="s">
        <v>517</v>
      </c>
      <c r="EHV209" s="527" t="s">
        <v>517</v>
      </c>
      <c r="EHW209" s="527" t="s">
        <v>517</v>
      </c>
      <c r="EHX209" s="527" t="s">
        <v>517</v>
      </c>
      <c r="EHY209" s="527" t="s">
        <v>517</v>
      </c>
      <c r="EHZ209" s="527" t="s">
        <v>517</v>
      </c>
      <c r="EIA209" s="527" t="s">
        <v>517</v>
      </c>
      <c r="EIB209" s="527" t="s">
        <v>517</v>
      </c>
      <c r="EIC209" s="527" t="s">
        <v>517</v>
      </c>
      <c r="EID209" s="527" t="s">
        <v>517</v>
      </c>
      <c r="EIE209" s="527" t="s">
        <v>517</v>
      </c>
      <c r="EIF209" s="527" t="s">
        <v>517</v>
      </c>
      <c r="EIG209" s="527" t="s">
        <v>517</v>
      </c>
      <c r="EIH209" s="527" t="s">
        <v>517</v>
      </c>
      <c r="EII209" s="527" t="s">
        <v>517</v>
      </c>
      <c r="EIJ209" s="527" t="s">
        <v>517</v>
      </c>
      <c r="EIK209" s="527" t="s">
        <v>517</v>
      </c>
      <c r="EIL209" s="527" t="s">
        <v>517</v>
      </c>
      <c r="EIM209" s="527" t="s">
        <v>517</v>
      </c>
      <c r="EIN209" s="527" t="s">
        <v>517</v>
      </c>
      <c r="EIO209" s="527" t="s">
        <v>517</v>
      </c>
      <c r="EIP209" s="527" t="s">
        <v>517</v>
      </c>
      <c r="EIQ209" s="527" t="s">
        <v>517</v>
      </c>
      <c r="EIR209" s="527" t="s">
        <v>517</v>
      </c>
      <c r="EIS209" s="527" t="s">
        <v>517</v>
      </c>
      <c r="EIT209" s="527" t="s">
        <v>517</v>
      </c>
      <c r="EIU209" s="527" t="s">
        <v>517</v>
      </c>
      <c r="EIV209" s="527" t="s">
        <v>517</v>
      </c>
      <c r="EIW209" s="527" t="s">
        <v>517</v>
      </c>
      <c r="EIX209" s="527" t="s">
        <v>517</v>
      </c>
      <c r="EIY209" s="527" t="s">
        <v>517</v>
      </c>
      <c r="EIZ209" s="527" t="s">
        <v>517</v>
      </c>
      <c r="EJA209" s="527" t="s">
        <v>517</v>
      </c>
      <c r="EJB209" s="527" t="s">
        <v>517</v>
      </c>
      <c r="EJC209" s="527" t="s">
        <v>517</v>
      </c>
      <c r="EJD209" s="527" t="s">
        <v>517</v>
      </c>
      <c r="EJE209" s="527" t="s">
        <v>517</v>
      </c>
      <c r="EJF209" s="527" t="s">
        <v>517</v>
      </c>
      <c r="EJG209" s="527" t="s">
        <v>517</v>
      </c>
      <c r="EJH209" s="527" t="s">
        <v>517</v>
      </c>
      <c r="EJI209" s="527" t="s">
        <v>517</v>
      </c>
      <c r="EJJ209" s="527" t="s">
        <v>517</v>
      </c>
      <c r="EJK209" s="527" t="s">
        <v>517</v>
      </c>
      <c r="EJL209" s="527" t="s">
        <v>517</v>
      </c>
      <c r="EJM209" s="527" t="s">
        <v>517</v>
      </c>
      <c r="EJN209" s="527" t="s">
        <v>517</v>
      </c>
      <c r="EJO209" s="527" t="s">
        <v>517</v>
      </c>
      <c r="EJP209" s="527" t="s">
        <v>517</v>
      </c>
      <c r="EJQ209" s="527" t="s">
        <v>517</v>
      </c>
      <c r="EJR209" s="527" t="s">
        <v>517</v>
      </c>
      <c r="EJS209" s="527" t="s">
        <v>517</v>
      </c>
      <c r="EJT209" s="527" t="s">
        <v>517</v>
      </c>
      <c r="EJU209" s="527" t="s">
        <v>517</v>
      </c>
      <c r="EJV209" s="527" t="s">
        <v>517</v>
      </c>
      <c r="EJW209" s="527" t="s">
        <v>517</v>
      </c>
      <c r="EJX209" s="527" t="s">
        <v>517</v>
      </c>
      <c r="EJY209" s="527" t="s">
        <v>517</v>
      </c>
      <c r="EJZ209" s="527" t="s">
        <v>517</v>
      </c>
      <c r="EKA209" s="527" t="s">
        <v>517</v>
      </c>
      <c r="EKB209" s="527" t="s">
        <v>517</v>
      </c>
      <c r="EKC209" s="527" t="s">
        <v>517</v>
      </c>
      <c r="EKD209" s="527" t="s">
        <v>517</v>
      </c>
      <c r="EKE209" s="527" t="s">
        <v>517</v>
      </c>
      <c r="EKF209" s="527" t="s">
        <v>517</v>
      </c>
      <c r="EKG209" s="527" t="s">
        <v>517</v>
      </c>
      <c r="EKH209" s="527" t="s">
        <v>517</v>
      </c>
      <c r="EKI209" s="527" t="s">
        <v>517</v>
      </c>
      <c r="EKJ209" s="527" t="s">
        <v>517</v>
      </c>
      <c r="EKK209" s="527" t="s">
        <v>517</v>
      </c>
      <c r="EKL209" s="527" t="s">
        <v>517</v>
      </c>
      <c r="EKM209" s="527" t="s">
        <v>517</v>
      </c>
      <c r="EKN209" s="527" t="s">
        <v>517</v>
      </c>
      <c r="EKO209" s="527" t="s">
        <v>517</v>
      </c>
      <c r="EKP209" s="527" t="s">
        <v>517</v>
      </c>
      <c r="EKQ209" s="527" t="s">
        <v>517</v>
      </c>
      <c r="EKR209" s="527" t="s">
        <v>517</v>
      </c>
      <c r="EKS209" s="527" t="s">
        <v>517</v>
      </c>
      <c r="EKT209" s="527" t="s">
        <v>517</v>
      </c>
      <c r="EKU209" s="527" t="s">
        <v>517</v>
      </c>
      <c r="EKV209" s="527" t="s">
        <v>517</v>
      </c>
      <c r="EKW209" s="527" t="s">
        <v>517</v>
      </c>
      <c r="EKX209" s="527" t="s">
        <v>517</v>
      </c>
      <c r="EKY209" s="527" t="s">
        <v>517</v>
      </c>
      <c r="EKZ209" s="527" t="s">
        <v>517</v>
      </c>
      <c r="ELA209" s="527" t="s">
        <v>517</v>
      </c>
      <c r="ELB209" s="527" t="s">
        <v>517</v>
      </c>
      <c r="ELC209" s="527" t="s">
        <v>517</v>
      </c>
      <c r="ELD209" s="527" t="s">
        <v>517</v>
      </c>
      <c r="ELE209" s="527" t="s">
        <v>517</v>
      </c>
      <c r="ELF209" s="527" t="s">
        <v>517</v>
      </c>
      <c r="ELG209" s="527" t="s">
        <v>517</v>
      </c>
      <c r="ELH209" s="527" t="s">
        <v>517</v>
      </c>
      <c r="ELI209" s="527" t="s">
        <v>517</v>
      </c>
      <c r="ELJ209" s="527" t="s">
        <v>517</v>
      </c>
      <c r="ELK209" s="527" t="s">
        <v>517</v>
      </c>
      <c r="ELL209" s="527" t="s">
        <v>517</v>
      </c>
      <c r="ELM209" s="527" t="s">
        <v>517</v>
      </c>
      <c r="ELN209" s="527" t="s">
        <v>517</v>
      </c>
      <c r="ELO209" s="527" t="s">
        <v>517</v>
      </c>
      <c r="ELP209" s="527" t="s">
        <v>517</v>
      </c>
      <c r="ELQ209" s="527" t="s">
        <v>517</v>
      </c>
      <c r="ELR209" s="527" t="s">
        <v>517</v>
      </c>
      <c r="ELS209" s="527" t="s">
        <v>517</v>
      </c>
      <c r="ELT209" s="527" t="s">
        <v>517</v>
      </c>
      <c r="ELU209" s="527" t="s">
        <v>517</v>
      </c>
      <c r="ELV209" s="527" t="s">
        <v>517</v>
      </c>
      <c r="ELW209" s="527" t="s">
        <v>517</v>
      </c>
      <c r="ELX209" s="527" t="s">
        <v>517</v>
      </c>
      <c r="ELY209" s="527" t="s">
        <v>517</v>
      </c>
      <c r="ELZ209" s="527" t="s">
        <v>517</v>
      </c>
      <c r="EMA209" s="527" t="s">
        <v>517</v>
      </c>
      <c r="EMB209" s="527" t="s">
        <v>517</v>
      </c>
      <c r="EMC209" s="527" t="s">
        <v>517</v>
      </c>
      <c r="EMD209" s="527" t="s">
        <v>517</v>
      </c>
      <c r="EME209" s="527" t="s">
        <v>517</v>
      </c>
      <c r="EMF209" s="527" t="s">
        <v>517</v>
      </c>
      <c r="EMG209" s="527" t="s">
        <v>517</v>
      </c>
      <c r="EMH209" s="527" t="s">
        <v>517</v>
      </c>
      <c r="EMI209" s="527" t="s">
        <v>517</v>
      </c>
      <c r="EMJ209" s="527" t="s">
        <v>517</v>
      </c>
      <c r="EMK209" s="527" t="s">
        <v>517</v>
      </c>
      <c r="EML209" s="527" t="s">
        <v>517</v>
      </c>
      <c r="EMM209" s="527" t="s">
        <v>517</v>
      </c>
      <c r="EMN209" s="527" t="s">
        <v>517</v>
      </c>
      <c r="EMO209" s="527" t="s">
        <v>517</v>
      </c>
      <c r="EMP209" s="527" t="s">
        <v>517</v>
      </c>
      <c r="EMQ209" s="527" t="s">
        <v>517</v>
      </c>
      <c r="EMR209" s="527" t="s">
        <v>517</v>
      </c>
      <c r="EMS209" s="527" t="s">
        <v>517</v>
      </c>
      <c r="EMT209" s="527" t="s">
        <v>517</v>
      </c>
      <c r="EMU209" s="527" t="s">
        <v>517</v>
      </c>
      <c r="EMV209" s="527" t="s">
        <v>517</v>
      </c>
      <c r="EMW209" s="527" t="s">
        <v>517</v>
      </c>
      <c r="EMX209" s="527" t="s">
        <v>517</v>
      </c>
      <c r="EMY209" s="527" t="s">
        <v>517</v>
      </c>
      <c r="EMZ209" s="527" t="s">
        <v>517</v>
      </c>
      <c r="ENA209" s="527" t="s">
        <v>517</v>
      </c>
      <c r="ENB209" s="527" t="s">
        <v>517</v>
      </c>
      <c r="ENC209" s="527" t="s">
        <v>517</v>
      </c>
      <c r="END209" s="527" t="s">
        <v>517</v>
      </c>
      <c r="ENE209" s="527" t="s">
        <v>517</v>
      </c>
      <c r="ENF209" s="527" t="s">
        <v>517</v>
      </c>
      <c r="ENG209" s="527" t="s">
        <v>517</v>
      </c>
      <c r="ENH209" s="527" t="s">
        <v>517</v>
      </c>
      <c r="ENI209" s="527" t="s">
        <v>517</v>
      </c>
      <c r="ENJ209" s="527" t="s">
        <v>517</v>
      </c>
      <c r="ENK209" s="527" t="s">
        <v>517</v>
      </c>
      <c r="ENL209" s="527" t="s">
        <v>517</v>
      </c>
      <c r="ENM209" s="527" t="s">
        <v>517</v>
      </c>
      <c r="ENN209" s="527" t="s">
        <v>517</v>
      </c>
      <c r="ENO209" s="527" t="s">
        <v>517</v>
      </c>
      <c r="ENP209" s="527" t="s">
        <v>517</v>
      </c>
      <c r="ENQ209" s="527" t="s">
        <v>517</v>
      </c>
      <c r="ENR209" s="527" t="s">
        <v>517</v>
      </c>
      <c r="ENS209" s="527" t="s">
        <v>517</v>
      </c>
      <c r="ENT209" s="527" t="s">
        <v>517</v>
      </c>
      <c r="ENU209" s="527" t="s">
        <v>517</v>
      </c>
      <c r="ENV209" s="527" t="s">
        <v>517</v>
      </c>
      <c r="ENW209" s="527" t="s">
        <v>517</v>
      </c>
      <c r="ENX209" s="527" t="s">
        <v>517</v>
      </c>
      <c r="ENY209" s="527" t="s">
        <v>517</v>
      </c>
      <c r="ENZ209" s="527" t="s">
        <v>517</v>
      </c>
      <c r="EOA209" s="527" t="s">
        <v>517</v>
      </c>
      <c r="EOB209" s="527" t="s">
        <v>517</v>
      </c>
      <c r="EOC209" s="527" t="s">
        <v>517</v>
      </c>
      <c r="EOD209" s="527" t="s">
        <v>517</v>
      </c>
      <c r="EOE209" s="527" t="s">
        <v>517</v>
      </c>
      <c r="EOF209" s="527" t="s">
        <v>517</v>
      </c>
      <c r="EOG209" s="527" t="s">
        <v>517</v>
      </c>
      <c r="EOH209" s="527" t="s">
        <v>517</v>
      </c>
      <c r="EOI209" s="527" t="s">
        <v>517</v>
      </c>
      <c r="EOJ209" s="527" t="s">
        <v>517</v>
      </c>
      <c r="EOK209" s="527" t="s">
        <v>517</v>
      </c>
      <c r="EOL209" s="527" t="s">
        <v>517</v>
      </c>
      <c r="EOM209" s="527" t="s">
        <v>517</v>
      </c>
      <c r="EON209" s="527" t="s">
        <v>517</v>
      </c>
      <c r="EOO209" s="527" t="s">
        <v>517</v>
      </c>
      <c r="EOP209" s="527" t="s">
        <v>517</v>
      </c>
      <c r="EOQ209" s="527" t="s">
        <v>517</v>
      </c>
      <c r="EOR209" s="527" t="s">
        <v>517</v>
      </c>
      <c r="EOS209" s="527" t="s">
        <v>517</v>
      </c>
      <c r="EOT209" s="527" t="s">
        <v>517</v>
      </c>
      <c r="EOU209" s="527" t="s">
        <v>517</v>
      </c>
      <c r="EOV209" s="527" t="s">
        <v>517</v>
      </c>
      <c r="EOW209" s="527" t="s">
        <v>517</v>
      </c>
      <c r="EOX209" s="527" t="s">
        <v>517</v>
      </c>
      <c r="EOY209" s="527" t="s">
        <v>517</v>
      </c>
      <c r="EOZ209" s="527" t="s">
        <v>517</v>
      </c>
      <c r="EPA209" s="527" t="s">
        <v>517</v>
      </c>
      <c r="EPB209" s="527" t="s">
        <v>517</v>
      </c>
      <c r="EPC209" s="527" t="s">
        <v>517</v>
      </c>
      <c r="EPD209" s="527" t="s">
        <v>517</v>
      </c>
      <c r="EPE209" s="527" t="s">
        <v>517</v>
      </c>
      <c r="EPF209" s="527" t="s">
        <v>517</v>
      </c>
      <c r="EPG209" s="527" t="s">
        <v>517</v>
      </c>
      <c r="EPH209" s="527" t="s">
        <v>517</v>
      </c>
      <c r="EPI209" s="527" t="s">
        <v>517</v>
      </c>
      <c r="EPJ209" s="527" t="s">
        <v>517</v>
      </c>
      <c r="EPK209" s="527" t="s">
        <v>517</v>
      </c>
      <c r="EPL209" s="527" t="s">
        <v>517</v>
      </c>
      <c r="EPM209" s="527" t="s">
        <v>517</v>
      </c>
      <c r="EPN209" s="527" t="s">
        <v>517</v>
      </c>
      <c r="EPO209" s="527" t="s">
        <v>517</v>
      </c>
      <c r="EPP209" s="527" t="s">
        <v>517</v>
      </c>
      <c r="EPQ209" s="527" t="s">
        <v>517</v>
      </c>
      <c r="EPR209" s="527" t="s">
        <v>517</v>
      </c>
      <c r="EPS209" s="527" t="s">
        <v>517</v>
      </c>
      <c r="EPT209" s="527" t="s">
        <v>517</v>
      </c>
      <c r="EPU209" s="527" t="s">
        <v>517</v>
      </c>
      <c r="EPV209" s="527" t="s">
        <v>517</v>
      </c>
      <c r="EPW209" s="527" t="s">
        <v>517</v>
      </c>
      <c r="EPX209" s="527" t="s">
        <v>517</v>
      </c>
      <c r="EPY209" s="527" t="s">
        <v>517</v>
      </c>
      <c r="EPZ209" s="527" t="s">
        <v>517</v>
      </c>
      <c r="EQA209" s="527" t="s">
        <v>517</v>
      </c>
      <c r="EQB209" s="527" t="s">
        <v>517</v>
      </c>
      <c r="EQC209" s="527" t="s">
        <v>517</v>
      </c>
      <c r="EQD209" s="527" t="s">
        <v>517</v>
      </c>
      <c r="EQE209" s="527" t="s">
        <v>517</v>
      </c>
      <c r="EQF209" s="527" t="s">
        <v>517</v>
      </c>
      <c r="EQG209" s="527" t="s">
        <v>517</v>
      </c>
      <c r="EQH209" s="527" t="s">
        <v>517</v>
      </c>
      <c r="EQI209" s="527" t="s">
        <v>517</v>
      </c>
      <c r="EQJ209" s="527" t="s">
        <v>517</v>
      </c>
      <c r="EQK209" s="527" t="s">
        <v>517</v>
      </c>
      <c r="EQL209" s="527" t="s">
        <v>517</v>
      </c>
      <c r="EQM209" s="527" t="s">
        <v>517</v>
      </c>
      <c r="EQN209" s="527" t="s">
        <v>517</v>
      </c>
      <c r="EQO209" s="527" t="s">
        <v>517</v>
      </c>
      <c r="EQP209" s="527" t="s">
        <v>517</v>
      </c>
      <c r="EQQ209" s="527" t="s">
        <v>517</v>
      </c>
      <c r="EQR209" s="527" t="s">
        <v>517</v>
      </c>
      <c r="EQS209" s="527" t="s">
        <v>517</v>
      </c>
      <c r="EQT209" s="527" t="s">
        <v>517</v>
      </c>
      <c r="EQU209" s="527" t="s">
        <v>517</v>
      </c>
      <c r="EQV209" s="527" t="s">
        <v>517</v>
      </c>
      <c r="EQW209" s="527" t="s">
        <v>517</v>
      </c>
      <c r="EQX209" s="527" t="s">
        <v>517</v>
      </c>
      <c r="EQY209" s="527" t="s">
        <v>517</v>
      </c>
      <c r="EQZ209" s="527" t="s">
        <v>517</v>
      </c>
      <c r="ERA209" s="527" t="s">
        <v>517</v>
      </c>
      <c r="ERB209" s="527" t="s">
        <v>517</v>
      </c>
      <c r="ERC209" s="527" t="s">
        <v>517</v>
      </c>
      <c r="ERD209" s="527" t="s">
        <v>517</v>
      </c>
      <c r="ERE209" s="527" t="s">
        <v>517</v>
      </c>
      <c r="ERF209" s="527" t="s">
        <v>517</v>
      </c>
      <c r="ERG209" s="527" t="s">
        <v>517</v>
      </c>
      <c r="ERH209" s="527" t="s">
        <v>517</v>
      </c>
      <c r="ERI209" s="527" t="s">
        <v>517</v>
      </c>
      <c r="ERJ209" s="527" t="s">
        <v>517</v>
      </c>
      <c r="ERK209" s="527" t="s">
        <v>517</v>
      </c>
      <c r="ERL209" s="527" t="s">
        <v>517</v>
      </c>
      <c r="ERM209" s="527" t="s">
        <v>517</v>
      </c>
      <c r="ERN209" s="527" t="s">
        <v>517</v>
      </c>
      <c r="ERO209" s="527" t="s">
        <v>517</v>
      </c>
      <c r="ERP209" s="527" t="s">
        <v>517</v>
      </c>
      <c r="ERQ209" s="527" t="s">
        <v>517</v>
      </c>
      <c r="ERR209" s="527" t="s">
        <v>517</v>
      </c>
      <c r="ERS209" s="527" t="s">
        <v>517</v>
      </c>
      <c r="ERT209" s="527" t="s">
        <v>517</v>
      </c>
      <c r="ERU209" s="527" t="s">
        <v>517</v>
      </c>
      <c r="ERV209" s="527" t="s">
        <v>517</v>
      </c>
      <c r="ERW209" s="527" t="s">
        <v>517</v>
      </c>
      <c r="ERX209" s="527" t="s">
        <v>517</v>
      </c>
      <c r="ERY209" s="527" t="s">
        <v>517</v>
      </c>
      <c r="ERZ209" s="527" t="s">
        <v>517</v>
      </c>
      <c r="ESA209" s="527" t="s">
        <v>517</v>
      </c>
      <c r="ESB209" s="527" t="s">
        <v>517</v>
      </c>
      <c r="ESC209" s="527" t="s">
        <v>517</v>
      </c>
      <c r="ESD209" s="527" t="s">
        <v>517</v>
      </c>
      <c r="ESE209" s="527" t="s">
        <v>517</v>
      </c>
      <c r="ESF209" s="527" t="s">
        <v>517</v>
      </c>
      <c r="ESG209" s="527" t="s">
        <v>517</v>
      </c>
      <c r="ESH209" s="527" t="s">
        <v>517</v>
      </c>
      <c r="ESI209" s="527" t="s">
        <v>517</v>
      </c>
      <c r="ESJ209" s="527" t="s">
        <v>517</v>
      </c>
      <c r="ESK209" s="527" t="s">
        <v>517</v>
      </c>
      <c r="ESL209" s="527" t="s">
        <v>517</v>
      </c>
      <c r="ESM209" s="527" t="s">
        <v>517</v>
      </c>
      <c r="ESN209" s="527" t="s">
        <v>517</v>
      </c>
      <c r="ESO209" s="527" t="s">
        <v>517</v>
      </c>
      <c r="ESP209" s="527" t="s">
        <v>517</v>
      </c>
      <c r="ESQ209" s="527" t="s">
        <v>517</v>
      </c>
      <c r="ESR209" s="527" t="s">
        <v>517</v>
      </c>
      <c r="ESS209" s="527" t="s">
        <v>517</v>
      </c>
      <c r="EST209" s="527" t="s">
        <v>517</v>
      </c>
      <c r="ESU209" s="527" t="s">
        <v>517</v>
      </c>
      <c r="ESV209" s="527" t="s">
        <v>517</v>
      </c>
      <c r="ESW209" s="527" t="s">
        <v>517</v>
      </c>
      <c r="ESX209" s="527" t="s">
        <v>517</v>
      </c>
      <c r="ESY209" s="527" t="s">
        <v>517</v>
      </c>
      <c r="ESZ209" s="527" t="s">
        <v>517</v>
      </c>
      <c r="ETA209" s="527" t="s">
        <v>517</v>
      </c>
      <c r="ETB209" s="527" t="s">
        <v>517</v>
      </c>
      <c r="ETC209" s="527" t="s">
        <v>517</v>
      </c>
      <c r="ETD209" s="527" t="s">
        <v>517</v>
      </c>
      <c r="ETE209" s="527" t="s">
        <v>517</v>
      </c>
      <c r="ETF209" s="527" t="s">
        <v>517</v>
      </c>
      <c r="ETG209" s="527" t="s">
        <v>517</v>
      </c>
      <c r="ETH209" s="527" t="s">
        <v>517</v>
      </c>
      <c r="ETI209" s="527" t="s">
        <v>517</v>
      </c>
      <c r="ETJ209" s="527" t="s">
        <v>517</v>
      </c>
      <c r="ETK209" s="527" t="s">
        <v>517</v>
      </c>
      <c r="ETL209" s="527" t="s">
        <v>517</v>
      </c>
      <c r="ETM209" s="527" t="s">
        <v>517</v>
      </c>
      <c r="ETN209" s="527" t="s">
        <v>517</v>
      </c>
      <c r="ETO209" s="527" t="s">
        <v>517</v>
      </c>
      <c r="ETP209" s="527" t="s">
        <v>517</v>
      </c>
      <c r="ETQ209" s="527" t="s">
        <v>517</v>
      </c>
      <c r="ETR209" s="527" t="s">
        <v>517</v>
      </c>
      <c r="ETS209" s="527" t="s">
        <v>517</v>
      </c>
      <c r="ETT209" s="527" t="s">
        <v>517</v>
      </c>
      <c r="ETU209" s="527" t="s">
        <v>517</v>
      </c>
      <c r="ETV209" s="527" t="s">
        <v>517</v>
      </c>
      <c r="ETW209" s="527" t="s">
        <v>517</v>
      </c>
      <c r="ETX209" s="527" t="s">
        <v>517</v>
      </c>
      <c r="ETY209" s="527" t="s">
        <v>517</v>
      </c>
      <c r="ETZ209" s="527" t="s">
        <v>517</v>
      </c>
      <c r="EUA209" s="527" t="s">
        <v>517</v>
      </c>
      <c r="EUB209" s="527" t="s">
        <v>517</v>
      </c>
      <c r="EUC209" s="527" t="s">
        <v>517</v>
      </c>
      <c r="EUD209" s="527" t="s">
        <v>517</v>
      </c>
      <c r="EUE209" s="527" t="s">
        <v>517</v>
      </c>
      <c r="EUF209" s="527" t="s">
        <v>517</v>
      </c>
      <c r="EUG209" s="527" t="s">
        <v>517</v>
      </c>
      <c r="EUH209" s="527" t="s">
        <v>517</v>
      </c>
      <c r="EUI209" s="527" t="s">
        <v>517</v>
      </c>
      <c r="EUJ209" s="527" t="s">
        <v>517</v>
      </c>
      <c r="EUK209" s="527" t="s">
        <v>517</v>
      </c>
      <c r="EUL209" s="527" t="s">
        <v>517</v>
      </c>
      <c r="EUM209" s="527" t="s">
        <v>517</v>
      </c>
      <c r="EUN209" s="527" t="s">
        <v>517</v>
      </c>
      <c r="EUO209" s="527" t="s">
        <v>517</v>
      </c>
      <c r="EUP209" s="527" t="s">
        <v>517</v>
      </c>
      <c r="EUQ209" s="527" t="s">
        <v>517</v>
      </c>
      <c r="EUR209" s="527" t="s">
        <v>517</v>
      </c>
      <c r="EUS209" s="527" t="s">
        <v>517</v>
      </c>
      <c r="EUT209" s="527" t="s">
        <v>517</v>
      </c>
      <c r="EUU209" s="527" t="s">
        <v>517</v>
      </c>
      <c r="EUV209" s="527" t="s">
        <v>517</v>
      </c>
      <c r="EUW209" s="527" t="s">
        <v>517</v>
      </c>
      <c r="EUX209" s="527" t="s">
        <v>517</v>
      </c>
      <c r="EUY209" s="527" t="s">
        <v>517</v>
      </c>
      <c r="EUZ209" s="527" t="s">
        <v>517</v>
      </c>
      <c r="EVA209" s="527" t="s">
        <v>517</v>
      </c>
      <c r="EVB209" s="527" t="s">
        <v>517</v>
      </c>
      <c r="EVC209" s="527" t="s">
        <v>517</v>
      </c>
      <c r="EVD209" s="527" t="s">
        <v>517</v>
      </c>
      <c r="EVE209" s="527" t="s">
        <v>517</v>
      </c>
      <c r="EVF209" s="527" t="s">
        <v>517</v>
      </c>
      <c r="EVG209" s="527" t="s">
        <v>517</v>
      </c>
      <c r="EVH209" s="527" t="s">
        <v>517</v>
      </c>
      <c r="EVI209" s="527" t="s">
        <v>517</v>
      </c>
      <c r="EVJ209" s="527" t="s">
        <v>517</v>
      </c>
      <c r="EVK209" s="527" t="s">
        <v>517</v>
      </c>
      <c r="EVL209" s="527" t="s">
        <v>517</v>
      </c>
      <c r="EVM209" s="527" t="s">
        <v>517</v>
      </c>
      <c r="EVN209" s="527" t="s">
        <v>517</v>
      </c>
      <c r="EVO209" s="527" t="s">
        <v>517</v>
      </c>
      <c r="EVP209" s="527" t="s">
        <v>517</v>
      </c>
      <c r="EVQ209" s="527" t="s">
        <v>517</v>
      </c>
      <c r="EVR209" s="527" t="s">
        <v>517</v>
      </c>
      <c r="EVS209" s="527" t="s">
        <v>517</v>
      </c>
      <c r="EVT209" s="527" t="s">
        <v>517</v>
      </c>
      <c r="EVU209" s="527" t="s">
        <v>517</v>
      </c>
      <c r="EVV209" s="527" t="s">
        <v>517</v>
      </c>
      <c r="EVW209" s="527" t="s">
        <v>517</v>
      </c>
      <c r="EVX209" s="527" t="s">
        <v>517</v>
      </c>
      <c r="EVY209" s="527" t="s">
        <v>517</v>
      </c>
      <c r="EVZ209" s="527" t="s">
        <v>517</v>
      </c>
      <c r="EWA209" s="527" t="s">
        <v>517</v>
      </c>
      <c r="EWB209" s="527" t="s">
        <v>517</v>
      </c>
      <c r="EWC209" s="527" t="s">
        <v>517</v>
      </c>
      <c r="EWD209" s="527" t="s">
        <v>517</v>
      </c>
      <c r="EWE209" s="527" t="s">
        <v>517</v>
      </c>
      <c r="EWF209" s="527" t="s">
        <v>517</v>
      </c>
      <c r="EWG209" s="527" t="s">
        <v>517</v>
      </c>
      <c r="EWH209" s="527" t="s">
        <v>517</v>
      </c>
      <c r="EWI209" s="527" t="s">
        <v>517</v>
      </c>
      <c r="EWJ209" s="527" t="s">
        <v>517</v>
      </c>
      <c r="EWK209" s="527" t="s">
        <v>517</v>
      </c>
      <c r="EWL209" s="527" t="s">
        <v>517</v>
      </c>
      <c r="EWM209" s="527" t="s">
        <v>517</v>
      </c>
      <c r="EWN209" s="527" t="s">
        <v>517</v>
      </c>
      <c r="EWO209" s="527" t="s">
        <v>517</v>
      </c>
      <c r="EWP209" s="527" t="s">
        <v>517</v>
      </c>
      <c r="EWQ209" s="527" t="s">
        <v>517</v>
      </c>
      <c r="EWR209" s="527" t="s">
        <v>517</v>
      </c>
      <c r="EWS209" s="527" t="s">
        <v>517</v>
      </c>
      <c r="EWT209" s="527" t="s">
        <v>517</v>
      </c>
      <c r="EWU209" s="527" t="s">
        <v>517</v>
      </c>
      <c r="EWV209" s="527" t="s">
        <v>517</v>
      </c>
      <c r="EWW209" s="527" t="s">
        <v>517</v>
      </c>
      <c r="EWX209" s="527" t="s">
        <v>517</v>
      </c>
      <c r="EWY209" s="527" t="s">
        <v>517</v>
      </c>
      <c r="EWZ209" s="527" t="s">
        <v>517</v>
      </c>
      <c r="EXA209" s="527" t="s">
        <v>517</v>
      </c>
      <c r="EXB209" s="527" t="s">
        <v>517</v>
      </c>
      <c r="EXC209" s="527" t="s">
        <v>517</v>
      </c>
      <c r="EXD209" s="527" t="s">
        <v>517</v>
      </c>
      <c r="EXE209" s="527" t="s">
        <v>517</v>
      </c>
      <c r="EXF209" s="527" t="s">
        <v>517</v>
      </c>
      <c r="EXG209" s="527" t="s">
        <v>517</v>
      </c>
      <c r="EXH209" s="527" t="s">
        <v>517</v>
      </c>
      <c r="EXI209" s="527" t="s">
        <v>517</v>
      </c>
      <c r="EXJ209" s="527" t="s">
        <v>517</v>
      </c>
      <c r="EXK209" s="527" t="s">
        <v>517</v>
      </c>
      <c r="EXL209" s="527" t="s">
        <v>517</v>
      </c>
      <c r="EXM209" s="527" t="s">
        <v>517</v>
      </c>
      <c r="EXN209" s="527" t="s">
        <v>517</v>
      </c>
      <c r="EXO209" s="527" t="s">
        <v>517</v>
      </c>
      <c r="EXP209" s="527" t="s">
        <v>517</v>
      </c>
      <c r="EXQ209" s="527" t="s">
        <v>517</v>
      </c>
      <c r="EXR209" s="527" t="s">
        <v>517</v>
      </c>
      <c r="EXS209" s="527" t="s">
        <v>517</v>
      </c>
      <c r="EXT209" s="527" t="s">
        <v>517</v>
      </c>
      <c r="EXU209" s="527" t="s">
        <v>517</v>
      </c>
      <c r="EXV209" s="527" t="s">
        <v>517</v>
      </c>
      <c r="EXW209" s="527" t="s">
        <v>517</v>
      </c>
      <c r="EXX209" s="527" t="s">
        <v>517</v>
      </c>
      <c r="EXY209" s="527" t="s">
        <v>517</v>
      </c>
      <c r="EXZ209" s="527" t="s">
        <v>517</v>
      </c>
      <c r="EYA209" s="527" t="s">
        <v>517</v>
      </c>
      <c r="EYB209" s="527" t="s">
        <v>517</v>
      </c>
      <c r="EYC209" s="527" t="s">
        <v>517</v>
      </c>
      <c r="EYD209" s="527" t="s">
        <v>517</v>
      </c>
      <c r="EYE209" s="527" t="s">
        <v>517</v>
      </c>
      <c r="EYF209" s="527" t="s">
        <v>517</v>
      </c>
      <c r="EYG209" s="527" t="s">
        <v>517</v>
      </c>
      <c r="EYH209" s="527" t="s">
        <v>517</v>
      </c>
      <c r="EYI209" s="527" t="s">
        <v>517</v>
      </c>
      <c r="EYJ209" s="527" t="s">
        <v>517</v>
      </c>
      <c r="EYK209" s="527" t="s">
        <v>517</v>
      </c>
      <c r="EYL209" s="527" t="s">
        <v>517</v>
      </c>
      <c r="EYM209" s="527" t="s">
        <v>517</v>
      </c>
      <c r="EYN209" s="527" t="s">
        <v>517</v>
      </c>
      <c r="EYO209" s="527" t="s">
        <v>517</v>
      </c>
      <c r="EYP209" s="527" t="s">
        <v>517</v>
      </c>
      <c r="EYQ209" s="527" t="s">
        <v>517</v>
      </c>
      <c r="EYR209" s="527" t="s">
        <v>517</v>
      </c>
      <c r="EYS209" s="527" t="s">
        <v>517</v>
      </c>
      <c r="EYT209" s="527" t="s">
        <v>517</v>
      </c>
      <c r="EYU209" s="527" t="s">
        <v>517</v>
      </c>
      <c r="EYV209" s="527" t="s">
        <v>517</v>
      </c>
      <c r="EYW209" s="527" t="s">
        <v>517</v>
      </c>
      <c r="EYX209" s="527" t="s">
        <v>517</v>
      </c>
      <c r="EYY209" s="527" t="s">
        <v>517</v>
      </c>
      <c r="EYZ209" s="527" t="s">
        <v>517</v>
      </c>
      <c r="EZA209" s="527" t="s">
        <v>517</v>
      </c>
      <c r="EZB209" s="527" t="s">
        <v>517</v>
      </c>
      <c r="EZC209" s="527" t="s">
        <v>517</v>
      </c>
      <c r="EZD209" s="527" t="s">
        <v>517</v>
      </c>
      <c r="EZE209" s="527" t="s">
        <v>517</v>
      </c>
      <c r="EZF209" s="527" t="s">
        <v>517</v>
      </c>
      <c r="EZG209" s="527" t="s">
        <v>517</v>
      </c>
      <c r="EZH209" s="527" t="s">
        <v>517</v>
      </c>
      <c r="EZI209" s="527" t="s">
        <v>517</v>
      </c>
      <c r="EZJ209" s="527" t="s">
        <v>517</v>
      </c>
      <c r="EZK209" s="527" t="s">
        <v>517</v>
      </c>
      <c r="EZL209" s="527" t="s">
        <v>517</v>
      </c>
      <c r="EZM209" s="527" t="s">
        <v>517</v>
      </c>
      <c r="EZN209" s="527" t="s">
        <v>517</v>
      </c>
      <c r="EZO209" s="527" t="s">
        <v>517</v>
      </c>
      <c r="EZP209" s="527" t="s">
        <v>517</v>
      </c>
      <c r="EZQ209" s="527" t="s">
        <v>517</v>
      </c>
      <c r="EZR209" s="527" t="s">
        <v>517</v>
      </c>
      <c r="EZS209" s="527" t="s">
        <v>517</v>
      </c>
      <c r="EZT209" s="527" t="s">
        <v>517</v>
      </c>
      <c r="EZU209" s="527" t="s">
        <v>517</v>
      </c>
      <c r="EZV209" s="527" t="s">
        <v>517</v>
      </c>
      <c r="EZW209" s="527" t="s">
        <v>517</v>
      </c>
      <c r="EZX209" s="527" t="s">
        <v>517</v>
      </c>
      <c r="EZY209" s="527" t="s">
        <v>517</v>
      </c>
      <c r="EZZ209" s="527" t="s">
        <v>517</v>
      </c>
      <c r="FAA209" s="527" t="s">
        <v>517</v>
      </c>
      <c r="FAB209" s="527" t="s">
        <v>517</v>
      </c>
      <c r="FAC209" s="527" t="s">
        <v>517</v>
      </c>
      <c r="FAD209" s="527" t="s">
        <v>517</v>
      </c>
      <c r="FAE209" s="527" t="s">
        <v>517</v>
      </c>
      <c r="FAF209" s="527" t="s">
        <v>517</v>
      </c>
      <c r="FAG209" s="527" t="s">
        <v>517</v>
      </c>
      <c r="FAH209" s="527" t="s">
        <v>517</v>
      </c>
      <c r="FAI209" s="527" t="s">
        <v>517</v>
      </c>
      <c r="FAJ209" s="527" t="s">
        <v>517</v>
      </c>
      <c r="FAK209" s="527" t="s">
        <v>517</v>
      </c>
      <c r="FAL209" s="527" t="s">
        <v>517</v>
      </c>
      <c r="FAM209" s="527" t="s">
        <v>517</v>
      </c>
      <c r="FAN209" s="527" t="s">
        <v>517</v>
      </c>
      <c r="FAO209" s="527" t="s">
        <v>517</v>
      </c>
      <c r="FAP209" s="527" t="s">
        <v>517</v>
      </c>
      <c r="FAQ209" s="527" t="s">
        <v>517</v>
      </c>
      <c r="FAR209" s="527" t="s">
        <v>517</v>
      </c>
      <c r="FAS209" s="527" t="s">
        <v>517</v>
      </c>
      <c r="FAT209" s="527" t="s">
        <v>517</v>
      </c>
      <c r="FAU209" s="527" t="s">
        <v>517</v>
      </c>
      <c r="FAV209" s="527" t="s">
        <v>517</v>
      </c>
      <c r="FAW209" s="527" t="s">
        <v>517</v>
      </c>
      <c r="FAX209" s="527" t="s">
        <v>517</v>
      </c>
      <c r="FAY209" s="527" t="s">
        <v>517</v>
      </c>
      <c r="FAZ209" s="527" t="s">
        <v>517</v>
      </c>
      <c r="FBA209" s="527" t="s">
        <v>517</v>
      </c>
      <c r="FBB209" s="527" t="s">
        <v>517</v>
      </c>
      <c r="FBC209" s="527" t="s">
        <v>517</v>
      </c>
      <c r="FBD209" s="527" t="s">
        <v>517</v>
      </c>
      <c r="FBE209" s="527" t="s">
        <v>517</v>
      </c>
      <c r="FBF209" s="527" t="s">
        <v>517</v>
      </c>
      <c r="FBG209" s="527" t="s">
        <v>517</v>
      </c>
      <c r="FBH209" s="527" t="s">
        <v>517</v>
      </c>
      <c r="FBI209" s="527" t="s">
        <v>517</v>
      </c>
      <c r="FBJ209" s="527" t="s">
        <v>517</v>
      </c>
      <c r="FBK209" s="527" t="s">
        <v>517</v>
      </c>
      <c r="FBL209" s="527" t="s">
        <v>517</v>
      </c>
      <c r="FBM209" s="527" t="s">
        <v>517</v>
      </c>
      <c r="FBN209" s="527" t="s">
        <v>517</v>
      </c>
      <c r="FBO209" s="527" t="s">
        <v>517</v>
      </c>
      <c r="FBP209" s="527" t="s">
        <v>517</v>
      </c>
      <c r="FBQ209" s="527" t="s">
        <v>517</v>
      </c>
      <c r="FBR209" s="527" t="s">
        <v>517</v>
      </c>
      <c r="FBS209" s="527" t="s">
        <v>517</v>
      </c>
      <c r="FBT209" s="527" t="s">
        <v>517</v>
      </c>
      <c r="FBU209" s="527" t="s">
        <v>517</v>
      </c>
      <c r="FBV209" s="527" t="s">
        <v>517</v>
      </c>
      <c r="FBW209" s="527" t="s">
        <v>517</v>
      </c>
      <c r="FBX209" s="527" t="s">
        <v>517</v>
      </c>
      <c r="FBY209" s="527" t="s">
        <v>517</v>
      </c>
      <c r="FBZ209" s="527" t="s">
        <v>517</v>
      </c>
      <c r="FCA209" s="527" t="s">
        <v>517</v>
      </c>
      <c r="FCB209" s="527" t="s">
        <v>517</v>
      </c>
      <c r="FCC209" s="527" t="s">
        <v>517</v>
      </c>
      <c r="FCD209" s="527" t="s">
        <v>517</v>
      </c>
      <c r="FCE209" s="527" t="s">
        <v>517</v>
      </c>
      <c r="FCF209" s="527" t="s">
        <v>517</v>
      </c>
      <c r="FCG209" s="527" t="s">
        <v>517</v>
      </c>
      <c r="FCH209" s="527" t="s">
        <v>517</v>
      </c>
      <c r="FCI209" s="527" t="s">
        <v>517</v>
      </c>
      <c r="FCJ209" s="527" t="s">
        <v>517</v>
      </c>
      <c r="FCK209" s="527" t="s">
        <v>517</v>
      </c>
      <c r="FCL209" s="527" t="s">
        <v>517</v>
      </c>
      <c r="FCM209" s="527" t="s">
        <v>517</v>
      </c>
      <c r="FCN209" s="527" t="s">
        <v>517</v>
      </c>
      <c r="FCO209" s="527" t="s">
        <v>517</v>
      </c>
      <c r="FCP209" s="527" t="s">
        <v>517</v>
      </c>
      <c r="FCQ209" s="527" t="s">
        <v>517</v>
      </c>
      <c r="FCR209" s="527" t="s">
        <v>517</v>
      </c>
      <c r="FCS209" s="527" t="s">
        <v>517</v>
      </c>
      <c r="FCT209" s="527" t="s">
        <v>517</v>
      </c>
      <c r="FCU209" s="527" t="s">
        <v>517</v>
      </c>
      <c r="FCV209" s="527" t="s">
        <v>517</v>
      </c>
      <c r="FCW209" s="527" t="s">
        <v>517</v>
      </c>
      <c r="FCX209" s="527" t="s">
        <v>517</v>
      </c>
      <c r="FCY209" s="527" t="s">
        <v>517</v>
      </c>
      <c r="FCZ209" s="527" t="s">
        <v>517</v>
      </c>
      <c r="FDA209" s="527" t="s">
        <v>517</v>
      </c>
      <c r="FDB209" s="527" t="s">
        <v>517</v>
      </c>
      <c r="FDC209" s="527" t="s">
        <v>517</v>
      </c>
      <c r="FDD209" s="527" t="s">
        <v>517</v>
      </c>
      <c r="FDE209" s="527" t="s">
        <v>517</v>
      </c>
      <c r="FDF209" s="527" t="s">
        <v>517</v>
      </c>
      <c r="FDG209" s="527" t="s">
        <v>517</v>
      </c>
      <c r="FDH209" s="527" t="s">
        <v>517</v>
      </c>
      <c r="FDI209" s="527" t="s">
        <v>517</v>
      </c>
      <c r="FDJ209" s="527" t="s">
        <v>517</v>
      </c>
      <c r="FDK209" s="527" t="s">
        <v>517</v>
      </c>
      <c r="FDL209" s="527" t="s">
        <v>517</v>
      </c>
      <c r="FDM209" s="527" t="s">
        <v>517</v>
      </c>
      <c r="FDN209" s="527" t="s">
        <v>517</v>
      </c>
      <c r="FDO209" s="527" t="s">
        <v>517</v>
      </c>
      <c r="FDP209" s="527" t="s">
        <v>517</v>
      </c>
      <c r="FDQ209" s="527" t="s">
        <v>517</v>
      </c>
      <c r="FDR209" s="527" t="s">
        <v>517</v>
      </c>
      <c r="FDS209" s="527" t="s">
        <v>517</v>
      </c>
      <c r="FDT209" s="527" t="s">
        <v>517</v>
      </c>
      <c r="FDU209" s="527" t="s">
        <v>517</v>
      </c>
      <c r="FDV209" s="527" t="s">
        <v>517</v>
      </c>
      <c r="FDW209" s="527" t="s">
        <v>517</v>
      </c>
      <c r="FDX209" s="527" t="s">
        <v>517</v>
      </c>
      <c r="FDY209" s="527" t="s">
        <v>517</v>
      </c>
      <c r="FDZ209" s="527" t="s">
        <v>517</v>
      </c>
      <c r="FEA209" s="527" t="s">
        <v>517</v>
      </c>
      <c r="FEB209" s="527" t="s">
        <v>517</v>
      </c>
      <c r="FEC209" s="527" t="s">
        <v>517</v>
      </c>
      <c r="FED209" s="527" t="s">
        <v>517</v>
      </c>
      <c r="FEE209" s="527" t="s">
        <v>517</v>
      </c>
      <c r="FEF209" s="527" t="s">
        <v>517</v>
      </c>
      <c r="FEG209" s="527" t="s">
        <v>517</v>
      </c>
      <c r="FEH209" s="527" t="s">
        <v>517</v>
      </c>
      <c r="FEI209" s="527" t="s">
        <v>517</v>
      </c>
      <c r="FEJ209" s="527" t="s">
        <v>517</v>
      </c>
      <c r="FEK209" s="527" t="s">
        <v>517</v>
      </c>
      <c r="FEL209" s="527" t="s">
        <v>517</v>
      </c>
      <c r="FEM209" s="527" t="s">
        <v>517</v>
      </c>
      <c r="FEN209" s="527" t="s">
        <v>517</v>
      </c>
      <c r="FEO209" s="527" t="s">
        <v>517</v>
      </c>
      <c r="FEP209" s="527" t="s">
        <v>517</v>
      </c>
      <c r="FEQ209" s="527" t="s">
        <v>517</v>
      </c>
      <c r="FER209" s="527" t="s">
        <v>517</v>
      </c>
      <c r="FES209" s="527" t="s">
        <v>517</v>
      </c>
      <c r="FET209" s="527" t="s">
        <v>517</v>
      </c>
      <c r="FEU209" s="527" t="s">
        <v>517</v>
      </c>
      <c r="FEV209" s="527" t="s">
        <v>517</v>
      </c>
      <c r="FEW209" s="527" t="s">
        <v>517</v>
      </c>
      <c r="FEX209" s="527" t="s">
        <v>517</v>
      </c>
      <c r="FEY209" s="527" t="s">
        <v>517</v>
      </c>
      <c r="FEZ209" s="527" t="s">
        <v>517</v>
      </c>
      <c r="FFA209" s="527" t="s">
        <v>517</v>
      </c>
      <c r="FFB209" s="527" t="s">
        <v>517</v>
      </c>
      <c r="FFC209" s="527" t="s">
        <v>517</v>
      </c>
      <c r="FFD209" s="527" t="s">
        <v>517</v>
      </c>
      <c r="FFE209" s="527" t="s">
        <v>517</v>
      </c>
      <c r="FFF209" s="527" t="s">
        <v>517</v>
      </c>
      <c r="FFG209" s="527" t="s">
        <v>517</v>
      </c>
      <c r="FFH209" s="527" t="s">
        <v>517</v>
      </c>
      <c r="FFI209" s="527" t="s">
        <v>517</v>
      </c>
      <c r="FFJ209" s="527" t="s">
        <v>517</v>
      </c>
      <c r="FFK209" s="527" t="s">
        <v>517</v>
      </c>
      <c r="FFL209" s="527" t="s">
        <v>517</v>
      </c>
      <c r="FFM209" s="527" t="s">
        <v>517</v>
      </c>
      <c r="FFN209" s="527" t="s">
        <v>517</v>
      </c>
      <c r="FFO209" s="527" t="s">
        <v>517</v>
      </c>
      <c r="FFP209" s="527" t="s">
        <v>517</v>
      </c>
      <c r="FFQ209" s="527" t="s">
        <v>517</v>
      </c>
      <c r="FFR209" s="527" t="s">
        <v>517</v>
      </c>
      <c r="FFS209" s="527" t="s">
        <v>517</v>
      </c>
      <c r="FFT209" s="527" t="s">
        <v>517</v>
      </c>
      <c r="FFU209" s="527" t="s">
        <v>517</v>
      </c>
      <c r="FFV209" s="527" t="s">
        <v>517</v>
      </c>
      <c r="FFW209" s="527" t="s">
        <v>517</v>
      </c>
      <c r="FFX209" s="527" t="s">
        <v>517</v>
      </c>
      <c r="FFY209" s="527" t="s">
        <v>517</v>
      </c>
      <c r="FFZ209" s="527" t="s">
        <v>517</v>
      </c>
      <c r="FGA209" s="527" t="s">
        <v>517</v>
      </c>
      <c r="FGB209" s="527" t="s">
        <v>517</v>
      </c>
      <c r="FGC209" s="527" t="s">
        <v>517</v>
      </c>
      <c r="FGD209" s="527" t="s">
        <v>517</v>
      </c>
      <c r="FGE209" s="527" t="s">
        <v>517</v>
      </c>
      <c r="FGF209" s="527" t="s">
        <v>517</v>
      </c>
      <c r="FGG209" s="527" t="s">
        <v>517</v>
      </c>
      <c r="FGH209" s="527" t="s">
        <v>517</v>
      </c>
      <c r="FGI209" s="527" t="s">
        <v>517</v>
      </c>
      <c r="FGJ209" s="527" t="s">
        <v>517</v>
      </c>
      <c r="FGK209" s="527" t="s">
        <v>517</v>
      </c>
      <c r="FGL209" s="527" t="s">
        <v>517</v>
      </c>
      <c r="FGM209" s="527" t="s">
        <v>517</v>
      </c>
      <c r="FGN209" s="527" t="s">
        <v>517</v>
      </c>
      <c r="FGO209" s="527" t="s">
        <v>517</v>
      </c>
      <c r="FGP209" s="527" t="s">
        <v>517</v>
      </c>
      <c r="FGQ209" s="527" t="s">
        <v>517</v>
      </c>
      <c r="FGR209" s="527" t="s">
        <v>517</v>
      </c>
      <c r="FGS209" s="527" t="s">
        <v>517</v>
      </c>
      <c r="FGT209" s="527" t="s">
        <v>517</v>
      </c>
      <c r="FGU209" s="527" t="s">
        <v>517</v>
      </c>
      <c r="FGV209" s="527" t="s">
        <v>517</v>
      </c>
      <c r="FGW209" s="527" t="s">
        <v>517</v>
      </c>
      <c r="FGX209" s="527" t="s">
        <v>517</v>
      </c>
      <c r="FGY209" s="527" t="s">
        <v>517</v>
      </c>
      <c r="FGZ209" s="527" t="s">
        <v>517</v>
      </c>
      <c r="FHA209" s="527" t="s">
        <v>517</v>
      </c>
      <c r="FHB209" s="527" t="s">
        <v>517</v>
      </c>
      <c r="FHC209" s="527" t="s">
        <v>517</v>
      </c>
      <c r="FHD209" s="527" t="s">
        <v>517</v>
      </c>
      <c r="FHE209" s="527" t="s">
        <v>517</v>
      </c>
      <c r="FHF209" s="527" t="s">
        <v>517</v>
      </c>
      <c r="FHG209" s="527" t="s">
        <v>517</v>
      </c>
      <c r="FHH209" s="527" t="s">
        <v>517</v>
      </c>
      <c r="FHI209" s="527" t="s">
        <v>517</v>
      </c>
      <c r="FHJ209" s="527" t="s">
        <v>517</v>
      </c>
      <c r="FHK209" s="527" t="s">
        <v>517</v>
      </c>
      <c r="FHL209" s="527" t="s">
        <v>517</v>
      </c>
      <c r="FHM209" s="527" t="s">
        <v>517</v>
      </c>
      <c r="FHN209" s="527" t="s">
        <v>517</v>
      </c>
      <c r="FHO209" s="527" t="s">
        <v>517</v>
      </c>
      <c r="FHP209" s="527" t="s">
        <v>517</v>
      </c>
      <c r="FHQ209" s="527" t="s">
        <v>517</v>
      </c>
      <c r="FHR209" s="527" t="s">
        <v>517</v>
      </c>
      <c r="FHS209" s="527" t="s">
        <v>517</v>
      </c>
      <c r="FHT209" s="527" t="s">
        <v>517</v>
      </c>
      <c r="FHU209" s="527" t="s">
        <v>517</v>
      </c>
      <c r="FHV209" s="527" t="s">
        <v>517</v>
      </c>
      <c r="FHW209" s="527" t="s">
        <v>517</v>
      </c>
      <c r="FHX209" s="527" t="s">
        <v>517</v>
      </c>
      <c r="FHY209" s="527" t="s">
        <v>517</v>
      </c>
      <c r="FHZ209" s="527" t="s">
        <v>517</v>
      </c>
      <c r="FIA209" s="527" t="s">
        <v>517</v>
      </c>
      <c r="FIB209" s="527" t="s">
        <v>517</v>
      </c>
      <c r="FIC209" s="527" t="s">
        <v>517</v>
      </c>
      <c r="FID209" s="527" t="s">
        <v>517</v>
      </c>
      <c r="FIE209" s="527" t="s">
        <v>517</v>
      </c>
      <c r="FIF209" s="527" t="s">
        <v>517</v>
      </c>
      <c r="FIG209" s="527" t="s">
        <v>517</v>
      </c>
      <c r="FIH209" s="527" t="s">
        <v>517</v>
      </c>
      <c r="FII209" s="527" t="s">
        <v>517</v>
      </c>
      <c r="FIJ209" s="527" t="s">
        <v>517</v>
      </c>
      <c r="FIK209" s="527" t="s">
        <v>517</v>
      </c>
      <c r="FIL209" s="527" t="s">
        <v>517</v>
      </c>
      <c r="FIM209" s="527" t="s">
        <v>517</v>
      </c>
      <c r="FIN209" s="527" t="s">
        <v>517</v>
      </c>
      <c r="FIO209" s="527" t="s">
        <v>517</v>
      </c>
      <c r="FIP209" s="527" t="s">
        <v>517</v>
      </c>
      <c r="FIQ209" s="527" t="s">
        <v>517</v>
      </c>
      <c r="FIR209" s="527" t="s">
        <v>517</v>
      </c>
      <c r="FIS209" s="527" t="s">
        <v>517</v>
      </c>
      <c r="FIT209" s="527" t="s">
        <v>517</v>
      </c>
      <c r="FIU209" s="527" t="s">
        <v>517</v>
      </c>
      <c r="FIV209" s="527" t="s">
        <v>517</v>
      </c>
      <c r="FIW209" s="527" t="s">
        <v>517</v>
      </c>
      <c r="FIX209" s="527" t="s">
        <v>517</v>
      </c>
      <c r="FIY209" s="527" t="s">
        <v>517</v>
      </c>
      <c r="FIZ209" s="527" t="s">
        <v>517</v>
      </c>
      <c r="FJA209" s="527" t="s">
        <v>517</v>
      </c>
      <c r="FJB209" s="527" t="s">
        <v>517</v>
      </c>
      <c r="FJC209" s="527" t="s">
        <v>517</v>
      </c>
      <c r="FJD209" s="527" t="s">
        <v>517</v>
      </c>
      <c r="FJE209" s="527" t="s">
        <v>517</v>
      </c>
      <c r="FJF209" s="527" t="s">
        <v>517</v>
      </c>
      <c r="FJG209" s="527" t="s">
        <v>517</v>
      </c>
      <c r="FJH209" s="527" t="s">
        <v>517</v>
      </c>
      <c r="FJI209" s="527" t="s">
        <v>517</v>
      </c>
      <c r="FJJ209" s="527" t="s">
        <v>517</v>
      </c>
      <c r="FJK209" s="527" t="s">
        <v>517</v>
      </c>
      <c r="FJL209" s="527" t="s">
        <v>517</v>
      </c>
      <c r="FJM209" s="527" t="s">
        <v>517</v>
      </c>
      <c r="FJN209" s="527" t="s">
        <v>517</v>
      </c>
      <c r="FJO209" s="527" t="s">
        <v>517</v>
      </c>
      <c r="FJP209" s="527" t="s">
        <v>517</v>
      </c>
      <c r="FJQ209" s="527" t="s">
        <v>517</v>
      </c>
      <c r="FJR209" s="527" t="s">
        <v>517</v>
      </c>
      <c r="FJS209" s="527" t="s">
        <v>517</v>
      </c>
      <c r="FJT209" s="527" t="s">
        <v>517</v>
      </c>
      <c r="FJU209" s="527" t="s">
        <v>517</v>
      </c>
      <c r="FJV209" s="527" t="s">
        <v>517</v>
      </c>
      <c r="FJW209" s="527" t="s">
        <v>517</v>
      </c>
      <c r="FJX209" s="527" t="s">
        <v>517</v>
      </c>
      <c r="FJY209" s="527" t="s">
        <v>517</v>
      </c>
      <c r="FJZ209" s="527" t="s">
        <v>517</v>
      </c>
      <c r="FKA209" s="527" t="s">
        <v>517</v>
      </c>
      <c r="FKB209" s="527" t="s">
        <v>517</v>
      </c>
      <c r="FKC209" s="527" t="s">
        <v>517</v>
      </c>
      <c r="FKD209" s="527" t="s">
        <v>517</v>
      </c>
      <c r="FKE209" s="527" t="s">
        <v>517</v>
      </c>
      <c r="FKF209" s="527" t="s">
        <v>517</v>
      </c>
      <c r="FKG209" s="527" t="s">
        <v>517</v>
      </c>
      <c r="FKH209" s="527" t="s">
        <v>517</v>
      </c>
      <c r="FKI209" s="527" t="s">
        <v>517</v>
      </c>
      <c r="FKJ209" s="527" t="s">
        <v>517</v>
      </c>
      <c r="FKK209" s="527" t="s">
        <v>517</v>
      </c>
      <c r="FKL209" s="527" t="s">
        <v>517</v>
      </c>
      <c r="FKM209" s="527" t="s">
        <v>517</v>
      </c>
      <c r="FKN209" s="527" t="s">
        <v>517</v>
      </c>
      <c r="FKO209" s="527" t="s">
        <v>517</v>
      </c>
      <c r="FKP209" s="527" t="s">
        <v>517</v>
      </c>
      <c r="FKQ209" s="527" t="s">
        <v>517</v>
      </c>
      <c r="FKR209" s="527" t="s">
        <v>517</v>
      </c>
      <c r="FKS209" s="527" t="s">
        <v>517</v>
      </c>
      <c r="FKT209" s="527" t="s">
        <v>517</v>
      </c>
      <c r="FKU209" s="527" t="s">
        <v>517</v>
      </c>
      <c r="FKV209" s="527" t="s">
        <v>517</v>
      </c>
      <c r="FKW209" s="527" t="s">
        <v>517</v>
      </c>
      <c r="FKX209" s="527" t="s">
        <v>517</v>
      </c>
      <c r="FKY209" s="527" t="s">
        <v>517</v>
      </c>
      <c r="FKZ209" s="527" t="s">
        <v>517</v>
      </c>
      <c r="FLA209" s="527" t="s">
        <v>517</v>
      </c>
      <c r="FLB209" s="527" t="s">
        <v>517</v>
      </c>
      <c r="FLC209" s="527" t="s">
        <v>517</v>
      </c>
      <c r="FLD209" s="527" t="s">
        <v>517</v>
      </c>
      <c r="FLE209" s="527" t="s">
        <v>517</v>
      </c>
      <c r="FLF209" s="527" t="s">
        <v>517</v>
      </c>
      <c r="FLG209" s="527" t="s">
        <v>517</v>
      </c>
      <c r="FLH209" s="527" t="s">
        <v>517</v>
      </c>
      <c r="FLI209" s="527" t="s">
        <v>517</v>
      </c>
      <c r="FLJ209" s="527" t="s">
        <v>517</v>
      </c>
      <c r="FLK209" s="527" t="s">
        <v>517</v>
      </c>
      <c r="FLL209" s="527" t="s">
        <v>517</v>
      </c>
      <c r="FLM209" s="527" t="s">
        <v>517</v>
      </c>
      <c r="FLN209" s="527" t="s">
        <v>517</v>
      </c>
      <c r="FLO209" s="527" t="s">
        <v>517</v>
      </c>
      <c r="FLP209" s="527" t="s">
        <v>517</v>
      </c>
      <c r="FLQ209" s="527" t="s">
        <v>517</v>
      </c>
      <c r="FLR209" s="527" t="s">
        <v>517</v>
      </c>
      <c r="FLS209" s="527" t="s">
        <v>517</v>
      </c>
      <c r="FLT209" s="527" t="s">
        <v>517</v>
      </c>
      <c r="FLU209" s="527" t="s">
        <v>517</v>
      </c>
      <c r="FLV209" s="527" t="s">
        <v>517</v>
      </c>
      <c r="FLW209" s="527" t="s">
        <v>517</v>
      </c>
      <c r="FLX209" s="527" t="s">
        <v>517</v>
      </c>
      <c r="FLY209" s="527" t="s">
        <v>517</v>
      </c>
      <c r="FLZ209" s="527" t="s">
        <v>517</v>
      </c>
      <c r="FMA209" s="527" t="s">
        <v>517</v>
      </c>
      <c r="FMB209" s="527" t="s">
        <v>517</v>
      </c>
      <c r="FMC209" s="527" t="s">
        <v>517</v>
      </c>
      <c r="FMD209" s="527" t="s">
        <v>517</v>
      </c>
      <c r="FME209" s="527" t="s">
        <v>517</v>
      </c>
      <c r="FMF209" s="527" t="s">
        <v>517</v>
      </c>
      <c r="FMG209" s="527" t="s">
        <v>517</v>
      </c>
      <c r="FMH209" s="527" t="s">
        <v>517</v>
      </c>
      <c r="FMI209" s="527" t="s">
        <v>517</v>
      </c>
      <c r="FMJ209" s="527" t="s">
        <v>517</v>
      </c>
      <c r="FMK209" s="527" t="s">
        <v>517</v>
      </c>
      <c r="FML209" s="527" t="s">
        <v>517</v>
      </c>
      <c r="FMM209" s="527" t="s">
        <v>517</v>
      </c>
      <c r="FMN209" s="527" t="s">
        <v>517</v>
      </c>
      <c r="FMO209" s="527" t="s">
        <v>517</v>
      </c>
      <c r="FMP209" s="527" t="s">
        <v>517</v>
      </c>
      <c r="FMQ209" s="527" t="s">
        <v>517</v>
      </c>
      <c r="FMR209" s="527" t="s">
        <v>517</v>
      </c>
      <c r="FMS209" s="527" t="s">
        <v>517</v>
      </c>
      <c r="FMT209" s="527" t="s">
        <v>517</v>
      </c>
      <c r="FMU209" s="527" t="s">
        <v>517</v>
      </c>
      <c r="FMV209" s="527" t="s">
        <v>517</v>
      </c>
      <c r="FMW209" s="527" t="s">
        <v>517</v>
      </c>
      <c r="FMX209" s="527" t="s">
        <v>517</v>
      </c>
      <c r="FMY209" s="527" t="s">
        <v>517</v>
      </c>
      <c r="FMZ209" s="527" t="s">
        <v>517</v>
      </c>
      <c r="FNA209" s="527" t="s">
        <v>517</v>
      </c>
      <c r="FNB209" s="527" t="s">
        <v>517</v>
      </c>
      <c r="FNC209" s="527" t="s">
        <v>517</v>
      </c>
      <c r="FND209" s="527" t="s">
        <v>517</v>
      </c>
      <c r="FNE209" s="527" t="s">
        <v>517</v>
      </c>
      <c r="FNF209" s="527" t="s">
        <v>517</v>
      </c>
      <c r="FNG209" s="527" t="s">
        <v>517</v>
      </c>
      <c r="FNH209" s="527" t="s">
        <v>517</v>
      </c>
      <c r="FNI209" s="527" t="s">
        <v>517</v>
      </c>
      <c r="FNJ209" s="527" t="s">
        <v>517</v>
      </c>
      <c r="FNK209" s="527" t="s">
        <v>517</v>
      </c>
      <c r="FNL209" s="527" t="s">
        <v>517</v>
      </c>
      <c r="FNM209" s="527" t="s">
        <v>517</v>
      </c>
      <c r="FNN209" s="527" t="s">
        <v>517</v>
      </c>
      <c r="FNO209" s="527" t="s">
        <v>517</v>
      </c>
      <c r="FNP209" s="527" t="s">
        <v>517</v>
      </c>
      <c r="FNQ209" s="527" t="s">
        <v>517</v>
      </c>
      <c r="FNR209" s="527" t="s">
        <v>517</v>
      </c>
      <c r="FNS209" s="527" t="s">
        <v>517</v>
      </c>
      <c r="FNT209" s="527" t="s">
        <v>517</v>
      </c>
      <c r="FNU209" s="527" t="s">
        <v>517</v>
      </c>
      <c r="FNV209" s="527" t="s">
        <v>517</v>
      </c>
      <c r="FNW209" s="527" t="s">
        <v>517</v>
      </c>
      <c r="FNX209" s="527" t="s">
        <v>517</v>
      </c>
      <c r="FNY209" s="527" t="s">
        <v>517</v>
      </c>
      <c r="FNZ209" s="527" t="s">
        <v>517</v>
      </c>
      <c r="FOA209" s="527" t="s">
        <v>517</v>
      </c>
      <c r="FOB209" s="527" t="s">
        <v>517</v>
      </c>
      <c r="FOC209" s="527" t="s">
        <v>517</v>
      </c>
      <c r="FOD209" s="527" t="s">
        <v>517</v>
      </c>
      <c r="FOE209" s="527" t="s">
        <v>517</v>
      </c>
      <c r="FOF209" s="527" t="s">
        <v>517</v>
      </c>
      <c r="FOG209" s="527" t="s">
        <v>517</v>
      </c>
      <c r="FOH209" s="527" t="s">
        <v>517</v>
      </c>
      <c r="FOI209" s="527" t="s">
        <v>517</v>
      </c>
      <c r="FOJ209" s="527" t="s">
        <v>517</v>
      </c>
      <c r="FOK209" s="527" t="s">
        <v>517</v>
      </c>
      <c r="FOL209" s="527" t="s">
        <v>517</v>
      </c>
      <c r="FOM209" s="527" t="s">
        <v>517</v>
      </c>
      <c r="FON209" s="527" t="s">
        <v>517</v>
      </c>
      <c r="FOO209" s="527" t="s">
        <v>517</v>
      </c>
      <c r="FOP209" s="527" t="s">
        <v>517</v>
      </c>
      <c r="FOQ209" s="527" t="s">
        <v>517</v>
      </c>
      <c r="FOR209" s="527" t="s">
        <v>517</v>
      </c>
      <c r="FOS209" s="527" t="s">
        <v>517</v>
      </c>
      <c r="FOT209" s="527" t="s">
        <v>517</v>
      </c>
      <c r="FOU209" s="527" t="s">
        <v>517</v>
      </c>
      <c r="FOV209" s="527" t="s">
        <v>517</v>
      </c>
      <c r="FOW209" s="527" t="s">
        <v>517</v>
      </c>
      <c r="FOX209" s="527" t="s">
        <v>517</v>
      </c>
      <c r="FOY209" s="527" t="s">
        <v>517</v>
      </c>
      <c r="FOZ209" s="527" t="s">
        <v>517</v>
      </c>
      <c r="FPA209" s="527" t="s">
        <v>517</v>
      </c>
      <c r="FPB209" s="527" t="s">
        <v>517</v>
      </c>
      <c r="FPC209" s="527" t="s">
        <v>517</v>
      </c>
      <c r="FPD209" s="527" t="s">
        <v>517</v>
      </c>
      <c r="FPE209" s="527" t="s">
        <v>517</v>
      </c>
      <c r="FPF209" s="527" t="s">
        <v>517</v>
      </c>
      <c r="FPG209" s="527" t="s">
        <v>517</v>
      </c>
      <c r="FPH209" s="527" t="s">
        <v>517</v>
      </c>
      <c r="FPI209" s="527" t="s">
        <v>517</v>
      </c>
      <c r="FPJ209" s="527" t="s">
        <v>517</v>
      </c>
      <c r="FPK209" s="527" t="s">
        <v>517</v>
      </c>
      <c r="FPL209" s="527" t="s">
        <v>517</v>
      </c>
      <c r="FPM209" s="527" t="s">
        <v>517</v>
      </c>
      <c r="FPN209" s="527" t="s">
        <v>517</v>
      </c>
      <c r="FPO209" s="527" t="s">
        <v>517</v>
      </c>
      <c r="FPP209" s="527" t="s">
        <v>517</v>
      </c>
      <c r="FPQ209" s="527" t="s">
        <v>517</v>
      </c>
      <c r="FPR209" s="527" t="s">
        <v>517</v>
      </c>
      <c r="FPS209" s="527" t="s">
        <v>517</v>
      </c>
      <c r="FPT209" s="527" t="s">
        <v>517</v>
      </c>
      <c r="FPU209" s="527" t="s">
        <v>517</v>
      </c>
      <c r="FPV209" s="527" t="s">
        <v>517</v>
      </c>
      <c r="FPW209" s="527" t="s">
        <v>517</v>
      </c>
      <c r="FPX209" s="527" t="s">
        <v>517</v>
      </c>
      <c r="FPY209" s="527" t="s">
        <v>517</v>
      </c>
      <c r="FPZ209" s="527" t="s">
        <v>517</v>
      </c>
      <c r="FQA209" s="527" t="s">
        <v>517</v>
      </c>
      <c r="FQB209" s="527" t="s">
        <v>517</v>
      </c>
      <c r="FQC209" s="527" t="s">
        <v>517</v>
      </c>
      <c r="FQD209" s="527" t="s">
        <v>517</v>
      </c>
      <c r="FQE209" s="527" t="s">
        <v>517</v>
      </c>
      <c r="FQF209" s="527" t="s">
        <v>517</v>
      </c>
      <c r="FQG209" s="527" t="s">
        <v>517</v>
      </c>
      <c r="FQH209" s="527" t="s">
        <v>517</v>
      </c>
      <c r="FQI209" s="527" t="s">
        <v>517</v>
      </c>
      <c r="FQJ209" s="527" t="s">
        <v>517</v>
      </c>
      <c r="FQK209" s="527" t="s">
        <v>517</v>
      </c>
      <c r="FQL209" s="527" t="s">
        <v>517</v>
      </c>
      <c r="FQM209" s="527" t="s">
        <v>517</v>
      </c>
      <c r="FQN209" s="527" t="s">
        <v>517</v>
      </c>
      <c r="FQO209" s="527" t="s">
        <v>517</v>
      </c>
      <c r="FQP209" s="527" t="s">
        <v>517</v>
      </c>
      <c r="FQQ209" s="527" t="s">
        <v>517</v>
      </c>
      <c r="FQR209" s="527" t="s">
        <v>517</v>
      </c>
      <c r="FQS209" s="527" t="s">
        <v>517</v>
      </c>
      <c r="FQT209" s="527" t="s">
        <v>517</v>
      </c>
      <c r="FQU209" s="527" t="s">
        <v>517</v>
      </c>
      <c r="FQV209" s="527" t="s">
        <v>517</v>
      </c>
      <c r="FQW209" s="527" t="s">
        <v>517</v>
      </c>
      <c r="FQX209" s="527" t="s">
        <v>517</v>
      </c>
      <c r="FQY209" s="527" t="s">
        <v>517</v>
      </c>
      <c r="FQZ209" s="527" t="s">
        <v>517</v>
      </c>
      <c r="FRA209" s="527" t="s">
        <v>517</v>
      </c>
      <c r="FRB209" s="527" t="s">
        <v>517</v>
      </c>
      <c r="FRC209" s="527" t="s">
        <v>517</v>
      </c>
      <c r="FRD209" s="527" t="s">
        <v>517</v>
      </c>
      <c r="FRE209" s="527" t="s">
        <v>517</v>
      </c>
      <c r="FRF209" s="527" t="s">
        <v>517</v>
      </c>
      <c r="FRG209" s="527" t="s">
        <v>517</v>
      </c>
      <c r="FRH209" s="527" t="s">
        <v>517</v>
      </c>
      <c r="FRI209" s="527" t="s">
        <v>517</v>
      </c>
      <c r="FRJ209" s="527" t="s">
        <v>517</v>
      </c>
      <c r="FRK209" s="527" t="s">
        <v>517</v>
      </c>
      <c r="FRL209" s="527" t="s">
        <v>517</v>
      </c>
      <c r="FRM209" s="527" t="s">
        <v>517</v>
      </c>
      <c r="FRN209" s="527" t="s">
        <v>517</v>
      </c>
      <c r="FRO209" s="527" t="s">
        <v>517</v>
      </c>
      <c r="FRP209" s="527" t="s">
        <v>517</v>
      </c>
      <c r="FRQ209" s="527" t="s">
        <v>517</v>
      </c>
      <c r="FRR209" s="527" t="s">
        <v>517</v>
      </c>
      <c r="FRS209" s="527" t="s">
        <v>517</v>
      </c>
      <c r="FRT209" s="527" t="s">
        <v>517</v>
      </c>
      <c r="FRU209" s="527" t="s">
        <v>517</v>
      </c>
      <c r="FRV209" s="527" t="s">
        <v>517</v>
      </c>
      <c r="FRW209" s="527" t="s">
        <v>517</v>
      </c>
      <c r="FRX209" s="527" t="s">
        <v>517</v>
      </c>
      <c r="FRY209" s="527" t="s">
        <v>517</v>
      </c>
      <c r="FRZ209" s="527" t="s">
        <v>517</v>
      </c>
      <c r="FSA209" s="527" t="s">
        <v>517</v>
      </c>
      <c r="FSB209" s="527" t="s">
        <v>517</v>
      </c>
      <c r="FSC209" s="527" t="s">
        <v>517</v>
      </c>
      <c r="FSD209" s="527" t="s">
        <v>517</v>
      </c>
      <c r="FSE209" s="527" t="s">
        <v>517</v>
      </c>
      <c r="FSF209" s="527" t="s">
        <v>517</v>
      </c>
      <c r="FSG209" s="527" t="s">
        <v>517</v>
      </c>
      <c r="FSH209" s="527" t="s">
        <v>517</v>
      </c>
      <c r="FSI209" s="527" t="s">
        <v>517</v>
      </c>
      <c r="FSJ209" s="527" t="s">
        <v>517</v>
      </c>
      <c r="FSK209" s="527" t="s">
        <v>517</v>
      </c>
      <c r="FSL209" s="527" t="s">
        <v>517</v>
      </c>
      <c r="FSM209" s="527" t="s">
        <v>517</v>
      </c>
      <c r="FSN209" s="527" t="s">
        <v>517</v>
      </c>
      <c r="FSO209" s="527" t="s">
        <v>517</v>
      </c>
      <c r="FSP209" s="527" t="s">
        <v>517</v>
      </c>
      <c r="FSQ209" s="527" t="s">
        <v>517</v>
      </c>
      <c r="FSR209" s="527" t="s">
        <v>517</v>
      </c>
      <c r="FSS209" s="527" t="s">
        <v>517</v>
      </c>
      <c r="FST209" s="527" t="s">
        <v>517</v>
      </c>
      <c r="FSU209" s="527" t="s">
        <v>517</v>
      </c>
      <c r="FSV209" s="527" t="s">
        <v>517</v>
      </c>
      <c r="FSW209" s="527" t="s">
        <v>517</v>
      </c>
      <c r="FSX209" s="527" t="s">
        <v>517</v>
      </c>
      <c r="FSY209" s="527" t="s">
        <v>517</v>
      </c>
      <c r="FSZ209" s="527" t="s">
        <v>517</v>
      </c>
      <c r="FTA209" s="527" t="s">
        <v>517</v>
      </c>
      <c r="FTB209" s="527" t="s">
        <v>517</v>
      </c>
      <c r="FTC209" s="527" t="s">
        <v>517</v>
      </c>
      <c r="FTD209" s="527" t="s">
        <v>517</v>
      </c>
      <c r="FTE209" s="527" t="s">
        <v>517</v>
      </c>
      <c r="FTF209" s="527" t="s">
        <v>517</v>
      </c>
      <c r="FTG209" s="527" t="s">
        <v>517</v>
      </c>
      <c r="FTH209" s="527" t="s">
        <v>517</v>
      </c>
      <c r="FTI209" s="527" t="s">
        <v>517</v>
      </c>
      <c r="FTJ209" s="527" t="s">
        <v>517</v>
      </c>
      <c r="FTK209" s="527" t="s">
        <v>517</v>
      </c>
      <c r="FTL209" s="527" t="s">
        <v>517</v>
      </c>
      <c r="FTM209" s="527" t="s">
        <v>517</v>
      </c>
      <c r="FTN209" s="527" t="s">
        <v>517</v>
      </c>
      <c r="FTO209" s="527" t="s">
        <v>517</v>
      </c>
      <c r="FTP209" s="527" t="s">
        <v>517</v>
      </c>
      <c r="FTQ209" s="527" t="s">
        <v>517</v>
      </c>
      <c r="FTR209" s="527" t="s">
        <v>517</v>
      </c>
      <c r="FTS209" s="527" t="s">
        <v>517</v>
      </c>
      <c r="FTT209" s="527" t="s">
        <v>517</v>
      </c>
      <c r="FTU209" s="527" t="s">
        <v>517</v>
      </c>
      <c r="FTV209" s="527" t="s">
        <v>517</v>
      </c>
      <c r="FTW209" s="527" t="s">
        <v>517</v>
      </c>
      <c r="FTX209" s="527" t="s">
        <v>517</v>
      </c>
      <c r="FTY209" s="527" t="s">
        <v>517</v>
      </c>
      <c r="FTZ209" s="527" t="s">
        <v>517</v>
      </c>
      <c r="FUA209" s="527" t="s">
        <v>517</v>
      </c>
      <c r="FUB209" s="527" t="s">
        <v>517</v>
      </c>
      <c r="FUC209" s="527" t="s">
        <v>517</v>
      </c>
      <c r="FUD209" s="527" t="s">
        <v>517</v>
      </c>
      <c r="FUE209" s="527" t="s">
        <v>517</v>
      </c>
      <c r="FUF209" s="527" t="s">
        <v>517</v>
      </c>
      <c r="FUG209" s="527" t="s">
        <v>517</v>
      </c>
      <c r="FUH209" s="527" t="s">
        <v>517</v>
      </c>
      <c r="FUI209" s="527" t="s">
        <v>517</v>
      </c>
      <c r="FUJ209" s="527" t="s">
        <v>517</v>
      </c>
      <c r="FUK209" s="527" t="s">
        <v>517</v>
      </c>
      <c r="FUL209" s="527" t="s">
        <v>517</v>
      </c>
      <c r="FUM209" s="527" t="s">
        <v>517</v>
      </c>
      <c r="FUN209" s="527" t="s">
        <v>517</v>
      </c>
      <c r="FUO209" s="527" t="s">
        <v>517</v>
      </c>
      <c r="FUP209" s="527" t="s">
        <v>517</v>
      </c>
      <c r="FUQ209" s="527" t="s">
        <v>517</v>
      </c>
      <c r="FUR209" s="527" t="s">
        <v>517</v>
      </c>
      <c r="FUS209" s="527" t="s">
        <v>517</v>
      </c>
      <c r="FUT209" s="527" t="s">
        <v>517</v>
      </c>
      <c r="FUU209" s="527" t="s">
        <v>517</v>
      </c>
      <c r="FUV209" s="527" t="s">
        <v>517</v>
      </c>
      <c r="FUW209" s="527" t="s">
        <v>517</v>
      </c>
      <c r="FUX209" s="527" t="s">
        <v>517</v>
      </c>
      <c r="FUY209" s="527" t="s">
        <v>517</v>
      </c>
      <c r="FUZ209" s="527" t="s">
        <v>517</v>
      </c>
      <c r="FVA209" s="527" t="s">
        <v>517</v>
      </c>
      <c r="FVB209" s="527" t="s">
        <v>517</v>
      </c>
      <c r="FVC209" s="527" t="s">
        <v>517</v>
      </c>
      <c r="FVD209" s="527" t="s">
        <v>517</v>
      </c>
      <c r="FVE209" s="527" t="s">
        <v>517</v>
      </c>
      <c r="FVF209" s="527" t="s">
        <v>517</v>
      </c>
      <c r="FVG209" s="527" t="s">
        <v>517</v>
      </c>
      <c r="FVH209" s="527" t="s">
        <v>517</v>
      </c>
      <c r="FVI209" s="527" t="s">
        <v>517</v>
      </c>
      <c r="FVJ209" s="527" t="s">
        <v>517</v>
      </c>
      <c r="FVK209" s="527" t="s">
        <v>517</v>
      </c>
      <c r="FVL209" s="527" t="s">
        <v>517</v>
      </c>
      <c r="FVM209" s="527" t="s">
        <v>517</v>
      </c>
      <c r="FVN209" s="527" t="s">
        <v>517</v>
      </c>
      <c r="FVO209" s="527" t="s">
        <v>517</v>
      </c>
      <c r="FVP209" s="527" t="s">
        <v>517</v>
      </c>
      <c r="FVQ209" s="527" t="s">
        <v>517</v>
      </c>
      <c r="FVR209" s="527" t="s">
        <v>517</v>
      </c>
      <c r="FVS209" s="527" t="s">
        <v>517</v>
      </c>
      <c r="FVT209" s="527" t="s">
        <v>517</v>
      </c>
      <c r="FVU209" s="527" t="s">
        <v>517</v>
      </c>
      <c r="FVV209" s="527" t="s">
        <v>517</v>
      </c>
      <c r="FVW209" s="527" t="s">
        <v>517</v>
      </c>
      <c r="FVX209" s="527" t="s">
        <v>517</v>
      </c>
      <c r="FVY209" s="527" t="s">
        <v>517</v>
      </c>
      <c r="FVZ209" s="527" t="s">
        <v>517</v>
      </c>
      <c r="FWA209" s="527" t="s">
        <v>517</v>
      </c>
      <c r="FWB209" s="527" t="s">
        <v>517</v>
      </c>
      <c r="FWC209" s="527" t="s">
        <v>517</v>
      </c>
      <c r="FWD209" s="527" t="s">
        <v>517</v>
      </c>
      <c r="FWE209" s="527" t="s">
        <v>517</v>
      </c>
      <c r="FWF209" s="527" t="s">
        <v>517</v>
      </c>
      <c r="FWG209" s="527" t="s">
        <v>517</v>
      </c>
      <c r="FWH209" s="527" t="s">
        <v>517</v>
      </c>
      <c r="FWI209" s="527" t="s">
        <v>517</v>
      </c>
      <c r="FWJ209" s="527" t="s">
        <v>517</v>
      </c>
      <c r="FWK209" s="527" t="s">
        <v>517</v>
      </c>
      <c r="FWL209" s="527" t="s">
        <v>517</v>
      </c>
      <c r="FWM209" s="527" t="s">
        <v>517</v>
      </c>
      <c r="FWN209" s="527" t="s">
        <v>517</v>
      </c>
      <c r="FWO209" s="527" t="s">
        <v>517</v>
      </c>
      <c r="FWP209" s="527" t="s">
        <v>517</v>
      </c>
      <c r="FWQ209" s="527" t="s">
        <v>517</v>
      </c>
      <c r="FWR209" s="527" t="s">
        <v>517</v>
      </c>
      <c r="FWS209" s="527" t="s">
        <v>517</v>
      </c>
      <c r="FWT209" s="527" t="s">
        <v>517</v>
      </c>
      <c r="FWU209" s="527" t="s">
        <v>517</v>
      </c>
      <c r="FWV209" s="527" t="s">
        <v>517</v>
      </c>
      <c r="FWW209" s="527" t="s">
        <v>517</v>
      </c>
      <c r="FWX209" s="527" t="s">
        <v>517</v>
      </c>
      <c r="FWY209" s="527" t="s">
        <v>517</v>
      </c>
      <c r="FWZ209" s="527" t="s">
        <v>517</v>
      </c>
      <c r="FXA209" s="527" t="s">
        <v>517</v>
      </c>
      <c r="FXB209" s="527" t="s">
        <v>517</v>
      </c>
      <c r="FXC209" s="527" t="s">
        <v>517</v>
      </c>
      <c r="FXD209" s="527" t="s">
        <v>517</v>
      </c>
      <c r="FXE209" s="527" t="s">
        <v>517</v>
      </c>
      <c r="FXF209" s="527" t="s">
        <v>517</v>
      </c>
      <c r="FXG209" s="527" t="s">
        <v>517</v>
      </c>
      <c r="FXH209" s="527" t="s">
        <v>517</v>
      </c>
      <c r="FXI209" s="527" t="s">
        <v>517</v>
      </c>
      <c r="FXJ209" s="527" t="s">
        <v>517</v>
      </c>
      <c r="FXK209" s="527" t="s">
        <v>517</v>
      </c>
      <c r="FXL209" s="527" t="s">
        <v>517</v>
      </c>
      <c r="FXM209" s="527" t="s">
        <v>517</v>
      </c>
      <c r="FXN209" s="527" t="s">
        <v>517</v>
      </c>
      <c r="FXO209" s="527" t="s">
        <v>517</v>
      </c>
      <c r="FXP209" s="527" t="s">
        <v>517</v>
      </c>
      <c r="FXQ209" s="527" t="s">
        <v>517</v>
      </c>
      <c r="FXR209" s="527" t="s">
        <v>517</v>
      </c>
      <c r="FXS209" s="527" t="s">
        <v>517</v>
      </c>
      <c r="FXT209" s="527" t="s">
        <v>517</v>
      </c>
      <c r="FXU209" s="527" t="s">
        <v>517</v>
      </c>
      <c r="FXV209" s="527" t="s">
        <v>517</v>
      </c>
      <c r="FXW209" s="527" t="s">
        <v>517</v>
      </c>
      <c r="FXX209" s="527" t="s">
        <v>517</v>
      </c>
      <c r="FXY209" s="527" t="s">
        <v>517</v>
      </c>
      <c r="FXZ209" s="527" t="s">
        <v>517</v>
      </c>
      <c r="FYA209" s="527" t="s">
        <v>517</v>
      </c>
      <c r="FYB209" s="527" t="s">
        <v>517</v>
      </c>
      <c r="FYC209" s="527" t="s">
        <v>517</v>
      </c>
      <c r="FYD209" s="527" t="s">
        <v>517</v>
      </c>
      <c r="FYE209" s="527" t="s">
        <v>517</v>
      </c>
      <c r="FYF209" s="527" t="s">
        <v>517</v>
      </c>
      <c r="FYG209" s="527" t="s">
        <v>517</v>
      </c>
      <c r="FYH209" s="527" t="s">
        <v>517</v>
      </c>
      <c r="FYI209" s="527" t="s">
        <v>517</v>
      </c>
      <c r="FYJ209" s="527" t="s">
        <v>517</v>
      </c>
      <c r="FYK209" s="527" t="s">
        <v>517</v>
      </c>
      <c r="FYL209" s="527" t="s">
        <v>517</v>
      </c>
      <c r="FYM209" s="527" t="s">
        <v>517</v>
      </c>
      <c r="FYN209" s="527" t="s">
        <v>517</v>
      </c>
      <c r="FYO209" s="527" t="s">
        <v>517</v>
      </c>
      <c r="FYP209" s="527" t="s">
        <v>517</v>
      </c>
      <c r="FYQ209" s="527" t="s">
        <v>517</v>
      </c>
      <c r="FYR209" s="527" t="s">
        <v>517</v>
      </c>
      <c r="FYS209" s="527" t="s">
        <v>517</v>
      </c>
      <c r="FYT209" s="527" t="s">
        <v>517</v>
      </c>
      <c r="FYU209" s="527" t="s">
        <v>517</v>
      </c>
      <c r="FYV209" s="527" t="s">
        <v>517</v>
      </c>
      <c r="FYW209" s="527" t="s">
        <v>517</v>
      </c>
      <c r="FYX209" s="527" t="s">
        <v>517</v>
      </c>
      <c r="FYY209" s="527" t="s">
        <v>517</v>
      </c>
      <c r="FYZ209" s="527" t="s">
        <v>517</v>
      </c>
      <c r="FZA209" s="527" t="s">
        <v>517</v>
      </c>
      <c r="FZB209" s="527" t="s">
        <v>517</v>
      </c>
      <c r="FZC209" s="527" t="s">
        <v>517</v>
      </c>
      <c r="FZD209" s="527" t="s">
        <v>517</v>
      </c>
      <c r="FZE209" s="527" t="s">
        <v>517</v>
      </c>
      <c r="FZF209" s="527" t="s">
        <v>517</v>
      </c>
      <c r="FZG209" s="527" t="s">
        <v>517</v>
      </c>
      <c r="FZH209" s="527" t="s">
        <v>517</v>
      </c>
      <c r="FZI209" s="527" t="s">
        <v>517</v>
      </c>
      <c r="FZJ209" s="527" t="s">
        <v>517</v>
      </c>
      <c r="FZK209" s="527" t="s">
        <v>517</v>
      </c>
      <c r="FZL209" s="527" t="s">
        <v>517</v>
      </c>
      <c r="FZM209" s="527" t="s">
        <v>517</v>
      </c>
      <c r="FZN209" s="527" t="s">
        <v>517</v>
      </c>
      <c r="FZO209" s="527" t="s">
        <v>517</v>
      </c>
      <c r="FZP209" s="527" t="s">
        <v>517</v>
      </c>
      <c r="FZQ209" s="527" t="s">
        <v>517</v>
      </c>
      <c r="FZR209" s="527" t="s">
        <v>517</v>
      </c>
      <c r="FZS209" s="527" t="s">
        <v>517</v>
      </c>
      <c r="FZT209" s="527" t="s">
        <v>517</v>
      </c>
      <c r="FZU209" s="527" t="s">
        <v>517</v>
      </c>
      <c r="FZV209" s="527" t="s">
        <v>517</v>
      </c>
      <c r="FZW209" s="527" t="s">
        <v>517</v>
      </c>
      <c r="FZX209" s="527" t="s">
        <v>517</v>
      </c>
      <c r="FZY209" s="527" t="s">
        <v>517</v>
      </c>
      <c r="FZZ209" s="527" t="s">
        <v>517</v>
      </c>
      <c r="GAA209" s="527" t="s">
        <v>517</v>
      </c>
      <c r="GAB209" s="527" t="s">
        <v>517</v>
      </c>
      <c r="GAC209" s="527" t="s">
        <v>517</v>
      </c>
      <c r="GAD209" s="527" t="s">
        <v>517</v>
      </c>
      <c r="GAE209" s="527" t="s">
        <v>517</v>
      </c>
      <c r="GAF209" s="527" t="s">
        <v>517</v>
      </c>
      <c r="GAG209" s="527" t="s">
        <v>517</v>
      </c>
      <c r="GAH209" s="527" t="s">
        <v>517</v>
      </c>
      <c r="GAI209" s="527" t="s">
        <v>517</v>
      </c>
      <c r="GAJ209" s="527" t="s">
        <v>517</v>
      </c>
      <c r="GAK209" s="527" t="s">
        <v>517</v>
      </c>
      <c r="GAL209" s="527" t="s">
        <v>517</v>
      </c>
      <c r="GAM209" s="527" t="s">
        <v>517</v>
      </c>
      <c r="GAN209" s="527" t="s">
        <v>517</v>
      </c>
      <c r="GAO209" s="527" t="s">
        <v>517</v>
      </c>
      <c r="GAP209" s="527" t="s">
        <v>517</v>
      </c>
      <c r="GAQ209" s="527" t="s">
        <v>517</v>
      </c>
      <c r="GAR209" s="527" t="s">
        <v>517</v>
      </c>
      <c r="GAS209" s="527" t="s">
        <v>517</v>
      </c>
      <c r="GAT209" s="527" t="s">
        <v>517</v>
      </c>
      <c r="GAU209" s="527" t="s">
        <v>517</v>
      </c>
      <c r="GAV209" s="527" t="s">
        <v>517</v>
      </c>
      <c r="GAW209" s="527" t="s">
        <v>517</v>
      </c>
      <c r="GAX209" s="527" t="s">
        <v>517</v>
      </c>
      <c r="GAY209" s="527" t="s">
        <v>517</v>
      </c>
      <c r="GAZ209" s="527" t="s">
        <v>517</v>
      </c>
      <c r="GBA209" s="527" t="s">
        <v>517</v>
      </c>
      <c r="GBB209" s="527" t="s">
        <v>517</v>
      </c>
      <c r="GBC209" s="527" t="s">
        <v>517</v>
      </c>
      <c r="GBD209" s="527" t="s">
        <v>517</v>
      </c>
      <c r="GBE209" s="527" t="s">
        <v>517</v>
      </c>
      <c r="GBF209" s="527" t="s">
        <v>517</v>
      </c>
      <c r="GBG209" s="527" t="s">
        <v>517</v>
      </c>
      <c r="GBH209" s="527" t="s">
        <v>517</v>
      </c>
      <c r="GBI209" s="527" t="s">
        <v>517</v>
      </c>
      <c r="GBJ209" s="527" t="s">
        <v>517</v>
      </c>
      <c r="GBK209" s="527" t="s">
        <v>517</v>
      </c>
      <c r="GBL209" s="527" t="s">
        <v>517</v>
      </c>
      <c r="GBM209" s="527" t="s">
        <v>517</v>
      </c>
      <c r="GBN209" s="527" t="s">
        <v>517</v>
      </c>
      <c r="GBO209" s="527" t="s">
        <v>517</v>
      </c>
      <c r="GBP209" s="527" t="s">
        <v>517</v>
      </c>
      <c r="GBQ209" s="527" t="s">
        <v>517</v>
      </c>
      <c r="GBR209" s="527" t="s">
        <v>517</v>
      </c>
      <c r="GBS209" s="527" t="s">
        <v>517</v>
      </c>
      <c r="GBT209" s="527" t="s">
        <v>517</v>
      </c>
      <c r="GBU209" s="527" t="s">
        <v>517</v>
      </c>
      <c r="GBV209" s="527" t="s">
        <v>517</v>
      </c>
      <c r="GBW209" s="527" t="s">
        <v>517</v>
      </c>
      <c r="GBX209" s="527" t="s">
        <v>517</v>
      </c>
      <c r="GBY209" s="527" t="s">
        <v>517</v>
      </c>
      <c r="GBZ209" s="527" t="s">
        <v>517</v>
      </c>
      <c r="GCA209" s="527" t="s">
        <v>517</v>
      </c>
      <c r="GCB209" s="527" t="s">
        <v>517</v>
      </c>
      <c r="GCC209" s="527" t="s">
        <v>517</v>
      </c>
      <c r="GCD209" s="527" t="s">
        <v>517</v>
      </c>
      <c r="GCE209" s="527" t="s">
        <v>517</v>
      </c>
      <c r="GCF209" s="527" t="s">
        <v>517</v>
      </c>
      <c r="GCG209" s="527" t="s">
        <v>517</v>
      </c>
      <c r="GCH209" s="527" t="s">
        <v>517</v>
      </c>
      <c r="GCI209" s="527" t="s">
        <v>517</v>
      </c>
      <c r="GCJ209" s="527" t="s">
        <v>517</v>
      </c>
      <c r="GCK209" s="527" t="s">
        <v>517</v>
      </c>
      <c r="GCL209" s="527" t="s">
        <v>517</v>
      </c>
      <c r="GCM209" s="527" t="s">
        <v>517</v>
      </c>
      <c r="GCN209" s="527" t="s">
        <v>517</v>
      </c>
      <c r="GCO209" s="527" t="s">
        <v>517</v>
      </c>
      <c r="GCP209" s="527" t="s">
        <v>517</v>
      </c>
      <c r="GCQ209" s="527" t="s">
        <v>517</v>
      </c>
      <c r="GCR209" s="527" t="s">
        <v>517</v>
      </c>
      <c r="GCS209" s="527" t="s">
        <v>517</v>
      </c>
      <c r="GCT209" s="527" t="s">
        <v>517</v>
      </c>
      <c r="GCU209" s="527" t="s">
        <v>517</v>
      </c>
      <c r="GCV209" s="527" t="s">
        <v>517</v>
      </c>
      <c r="GCW209" s="527" t="s">
        <v>517</v>
      </c>
      <c r="GCX209" s="527" t="s">
        <v>517</v>
      </c>
      <c r="GCY209" s="527" t="s">
        <v>517</v>
      </c>
      <c r="GCZ209" s="527" t="s">
        <v>517</v>
      </c>
      <c r="GDA209" s="527" t="s">
        <v>517</v>
      </c>
      <c r="GDB209" s="527" t="s">
        <v>517</v>
      </c>
      <c r="GDC209" s="527" t="s">
        <v>517</v>
      </c>
      <c r="GDD209" s="527" t="s">
        <v>517</v>
      </c>
      <c r="GDE209" s="527" t="s">
        <v>517</v>
      </c>
      <c r="GDF209" s="527" t="s">
        <v>517</v>
      </c>
      <c r="GDG209" s="527" t="s">
        <v>517</v>
      </c>
      <c r="GDH209" s="527" t="s">
        <v>517</v>
      </c>
      <c r="GDI209" s="527" t="s">
        <v>517</v>
      </c>
      <c r="GDJ209" s="527" t="s">
        <v>517</v>
      </c>
      <c r="GDK209" s="527" t="s">
        <v>517</v>
      </c>
      <c r="GDL209" s="527" t="s">
        <v>517</v>
      </c>
      <c r="GDM209" s="527" t="s">
        <v>517</v>
      </c>
      <c r="GDN209" s="527" t="s">
        <v>517</v>
      </c>
      <c r="GDO209" s="527" t="s">
        <v>517</v>
      </c>
      <c r="GDP209" s="527" t="s">
        <v>517</v>
      </c>
      <c r="GDQ209" s="527" t="s">
        <v>517</v>
      </c>
      <c r="GDR209" s="527" t="s">
        <v>517</v>
      </c>
      <c r="GDS209" s="527" t="s">
        <v>517</v>
      </c>
      <c r="GDT209" s="527" t="s">
        <v>517</v>
      </c>
      <c r="GDU209" s="527" t="s">
        <v>517</v>
      </c>
      <c r="GDV209" s="527" t="s">
        <v>517</v>
      </c>
      <c r="GDW209" s="527" t="s">
        <v>517</v>
      </c>
      <c r="GDX209" s="527" t="s">
        <v>517</v>
      </c>
      <c r="GDY209" s="527" t="s">
        <v>517</v>
      </c>
      <c r="GDZ209" s="527" t="s">
        <v>517</v>
      </c>
      <c r="GEA209" s="527" t="s">
        <v>517</v>
      </c>
      <c r="GEB209" s="527" t="s">
        <v>517</v>
      </c>
      <c r="GEC209" s="527" t="s">
        <v>517</v>
      </c>
      <c r="GED209" s="527" t="s">
        <v>517</v>
      </c>
      <c r="GEE209" s="527" t="s">
        <v>517</v>
      </c>
      <c r="GEF209" s="527" t="s">
        <v>517</v>
      </c>
      <c r="GEG209" s="527" t="s">
        <v>517</v>
      </c>
      <c r="GEH209" s="527" t="s">
        <v>517</v>
      </c>
      <c r="GEI209" s="527" t="s">
        <v>517</v>
      </c>
      <c r="GEJ209" s="527" t="s">
        <v>517</v>
      </c>
      <c r="GEK209" s="527" t="s">
        <v>517</v>
      </c>
      <c r="GEL209" s="527" t="s">
        <v>517</v>
      </c>
      <c r="GEM209" s="527" t="s">
        <v>517</v>
      </c>
      <c r="GEN209" s="527" t="s">
        <v>517</v>
      </c>
      <c r="GEO209" s="527" t="s">
        <v>517</v>
      </c>
      <c r="GEP209" s="527" t="s">
        <v>517</v>
      </c>
      <c r="GEQ209" s="527" t="s">
        <v>517</v>
      </c>
      <c r="GER209" s="527" t="s">
        <v>517</v>
      </c>
      <c r="GES209" s="527" t="s">
        <v>517</v>
      </c>
      <c r="GET209" s="527" t="s">
        <v>517</v>
      </c>
      <c r="GEU209" s="527" t="s">
        <v>517</v>
      </c>
      <c r="GEV209" s="527" t="s">
        <v>517</v>
      </c>
      <c r="GEW209" s="527" t="s">
        <v>517</v>
      </c>
      <c r="GEX209" s="527" t="s">
        <v>517</v>
      </c>
      <c r="GEY209" s="527" t="s">
        <v>517</v>
      </c>
      <c r="GEZ209" s="527" t="s">
        <v>517</v>
      </c>
      <c r="GFA209" s="527" t="s">
        <v>517</v>
      </c>
      <c r="GFB209" s="527" t="s">
        <v>517</v>
      </c>
      <c r="GFC209" s="527" t="s">
        <v>517</v>
      </c>
      <c r="GFD209" s="527" t="s">
        <v>517</v>
      </c>
      <c r="GFE209" s="527" t="s">
        <v>517</v>
      </c>
      <c r="GFF209" s="527" t="s">
        <v>517</v>
      </c>
      <c r="GFG209" s="527" t="s">
        <v>517</v>
      </c>
      <c r="GFH209" s="527" t="s">
        <v>517</v>
      </c>
      <c r="GFI209" s="527" t="s">
        <v>517</v>
      </c>
      <c r="GFJ209" s="527" t="s">
        <v>517</v>
      </c>
      <c r="GFK209" s="527" t="s">
        <v>517</v>
      </c>
      <c r="GFL209" s="527" t="s">
        <v>517</v>
      </c>
      <c r="GFM209" s="527" t="s">
        <v>517</v>
      </c>
      <c r="GFN209" s="527" t="s">
        <v>517</v>
      </c>
      <c r="GFO209" s="527" t="s">
        <v>517</v>
      </c>
      <c r="GFP209" s="527" t="s">
        <v>517</v>
      </c>
      <c r="GFQ209" s="527" t="s">
        <v>517</v>
      </c>
      <c r="GFR209" s="527" t="s">
        <v>517</v>
      </c>
      <c r="GFS209" s="527" t="s">
        <v>517</v>
      </c>
      <c r="GFT209" s="527" t="s">
        <v>517</v>
      </c>
      <c r="GFU209" s="527" t="s">
        <v>517</v>
      </c>
      <c r="GFV209" s="527" t="s">
        <v>517</v>
      </c>
      <c r="GFW209" s="527" t="s">
        <v>517</v>
      </c>
      <c r="GFX209" s="527" t="s">
        <v>517</v>
      </c>
      <c r="GFY209" s="527" t="s">
        <v>517</v>
      </c>
      <c r="GFZ209" s="527" t="s">
        <v>517</v>
      </c>
      <c r="GGA209" s="527" t="s">
        <v>517</v>
      </c>
      <c r="GGB209" s="527" t="s">
        <v>517</v>
      </c>
      <c r="GGC209" s="527" t="s">
        <v>517</v>
      </c>
      <c r="GGD209" s="527" t="s">
        <v>517</v>
      </c>
      <c r="GGE209" s="527" t="s">
        <v>517</v>
      </c>
      <c r="GGF209" s="527" t="s">
        <v>517</v>
      </c>
      <c r="GGG209" s="527" t="s">
        <v>517</v>
      </c>
      <c r="GGH209" s="527" t="s">
        <v>517</v>
      </c>
      <c r="GGI209" s="527" t="s">
        <v>517</v>
      </c>
      <c r="GGJ209" s="527" t="s">
        <v>517</v>
      </c>
      <c r="GGK209" s="527" t="s">
        <v>517</v>
      </c>
      <c r="GGL209" s="527" t="s">
        <v>517</v>
      </c>
      <c r="GGM209" s="527" t="s">
        <v>517</v>
      </c>
      <c r="GGN209" s="527" t="s">
        <v>517</v>
      </c>
      <c r="GGO209" s="527" t="s">
        <v>517</v>
      </c>
      <c r="GGP209" s="527" t="s">
        <v>517</v>
      </c>
      <c r="GGQ209" s="527" t="s">
        <v>517</v>
      </c>
      <c r="GGR209" s="527" t="s">
        <v>517</v>
      </c>
      <c r="GGS209" s="527" t="s">
        <v>517</v>
      </c>
      <c r="GGT209" s="527" t="s">
        <v>517</v>
      </c>
      <c r="GGU209" s="527" t="s">
        <v>517</v>
      </c>
      <c r="GGV209" s="527" t="s">
        <v>517</v>
      </c>
      <c r="GGW209" s="527" t="s">
        <v>517</v>
      </c>
      <c r="GGX209" s="527" t="s">
        <v>517</v>
      </c>
      <c r="GGY209" s="527" t="s">
        <v>517</v>
      </c>
      <c r="GGZ209" s="527" t="s">
        <v>517</v>
      </c>
      <c r="GHA209" s="527" t="s">
        <v>517</v>
      </c>
      <c r="GHB209" s="527" t="s">
        <v>517</v>
      </c>
      <c r="GHC209" s="527" t="s">
        <v>517</v>
      </c>
      <c r="GHD209" s="527" t="s">
        <v>517</v>
      </c>
      <c r="GHE209" s="527" t="s">
        <v>517</v>
      </c>
      <c r="GHF209" s="527" t="s">
        <v>517</v>
      </c>
      <c r="GHG209" s="527" t="s">
        <v>517</v>
      </c>
      <c r="GHH209" s="527" t="s">
        <v>517</v>
      </c>
      <c r="GHI209" s="527" t="s">
        <v>517</v>
      </c>
      <c r="GHJ209" s="527" t="s">
        <v>517</v>
      </c>
      <c r="GHK209" s="527" t="s">
        <v>517</v>
      </c>
      <c r="GHL209" s="527" t="s">
        <v>517</v>
      </c>
      <c r="GHM209" s="527" t="s">
        <v>517</v>
      </c>
      <c r="GHN209" s="527" t="s">
        <v>517</v>
      </c>
      <c r="GHO209" s="527" t="s">
        <v>517</v>
      </c>
      <c r="GHP209" s="527" t="s">
        <v>517</v>
      </c>
      <c r="GHQ209" s="527" t="s">
        <v>517</v>
      </c>
      <c r="GHR209" s="527" t="s">
        <v>517</v>
      </c>
      <c r="GHS209" s="527" t="s">
        <v>517</v>
      </c>
      <c r="GHT209" s="527" t="s">
        <v>517</v>
      </c>
      <c r="GHU209" s="527" t="s">
        <v>517</v>
      </c>
      <c r="GHV209" s="527" t="s">
        <v>517</v>
      </c>
      <c r="GHW209" s="527" t="s">
        <v>517</v>
      </c>
      <c r="GHX209" s="527" t="s">
        <v>517</v>
      </c>
      <c r="GHY209" s="527" t="s">
        <v>517</v>
      </c>
      <c r="GHZ209" s="527" t="s">
        <v>517</v>
      </c>
      <c r="GIA209" s="527" t="s">
        <v>517</v>
      </c>
      <c r="GIB209" s="527" t="s">
        <v>517</v>
      </c>
      <c r="GIC209" s="527" t="s">
        <v>517</v>
      </c>
      <c r="GID209" s="527" t="s">
        <v>517</v>
      </c>
      <c r="GIE209" s="527" t="s">
        <v>517</v>
      </c>
      <c r="GIF209" s="527" t="s">
        <v>517</v>
      </c>
      <c r="GIG209" s="527" t="s">
        <v>517</v>
      </c>
      <c r="GIH209" s="527" t="s">
        <v>517</v>
      </c>
      <c r="GII209" s="527" t="s">
        <v>517</v>
      </c>
      <c r="GIJ209" s="527" t="s">
        <v>517</v>
      </c>
      <c r="GIK209" s="527" t="s">
        <v>517</v>
      </c>
      <c r="GIL209" s="527" t="s">
        <v>517</v>
      </c>
      <c r="GIM209" s="527" t="s">
        <v>517</v>
      </c>
      <c r="GIN209" s="527" t="s">
        <v>517</v>
      </c>
      <c r="GIO209" s="527" t="s">
        <v>517</v>
      </c>
      <c r="GIP209" s="527" t="s">
        <v>517</v>
      </c>
      <c r="GIQ209" s="527" t="s">
        <v>517</v>
      </c>
      <c r="GIR209" s="527" t="s">
        <v>517</v>
      </c>
      <c r="GIS209" s="527" t="s">
        <v>517</v>
      </c>
      <c r="GIT209" s="527" t="s">
        <v>517</v>
      </c>
      <c r="GIU209" s="527" t="s">
        <v>517</v>
      </c>
      <c r="GIV209" s="527" t="s">
        <v>517</v>
      </c>
      <c r="GIW209" s="527" t="s">
        <v>517</v>
      </c>
      <c r="GIX209" s="527" t="s">
        <v>517</v>
      </c>
      <c r="GIY209" s="527" t="s">
        <v>517</v>
      </c>
      <c r="GIZ209" s="527" t="s">
        <v>517</v>
      </c>
      <c r="GJA209" s="527" t="s">
        <v>517</v>
      </c>
      <c r="GJB209" s="527" t="s">
        <v>517</v>
      </c>
      <c r="GJC209" s="527" t="s">
        <v>517</v>
      </c>
      <c r="GJD209" s="527" t="s">
        <v>517</v>
      </c>
      <c r="GJE209" s="527" t="s">
        <v>517</v>
      </c>
      <c r="GJF209" s="527" t="s">
        <v>517</v>
      </c>
      <c r="GJG209" s="527" t="s">
        <v>517</v>
      </c>
      <c r="GJH209" s="527" t="s">
        <v>517</v>
      </c>
      <c r="GJI209" s="527" t="s">
        <v>517</v>
      </c>
      <c r="GJJ209" s="527" t="s">
        <v>517</v>
      </c>
      <c r="GJK209" s="527" t="s">
        <v>517</v>
      </c>
      <c r="GJL209" s="527" t="s">
        <v>517</v>
      </c>
      <c r="GJM209" s="527" t="s">
        <v>517</v>
      </c>
      <c r="GJN209" s="527" t="s">
        <v>517</v>
      </c>
      <c r="GJO209" s="527" t="s">
        <v>517</v>
      </c>
      <c r="GJP209" s="527" t="s">
        <v>517</v>
      </c>
      <c r="GJQ209" s="527" t="s">
        <v>517</v>
      </c>
      <c r="GJR209" s="527" t="s">
        <v>517</v>
      </c>
      <c r="GJS209" s="527" t="s">
        <v>517</v>
      </c>
      <c r="GJT209" s="527" t="s">
        <v>517</v>
      </c>
      <c r="GJU209" s="527" t="s">
        <v>517</v>
      </c>
      <c r="GJV209" s="527" t="s">
        <v>517</v>
      </c>
      <c r="GJW209" s="527" t="s">
        <v>517</v>
      </c>
      <c r="GJX209" s="527" t="s">
        <v>517</v>
      </c>
      <c r="GJY209" s="527" t="s">
        <v>517</v>
      </c>
      <c r="GJZ209" s="527" t="s">
        <v>517</v>
      </c>
      <c r="GKA209" s="527" t="s">
        <v>517</v>
      </c>
      <c r="GKB209" s="527" t="s">
        <v>517</v>
      </c>
      <c r="GKC209" s="527" t="s">
        <v>517</v>
      </c>
      <c r="GKD209" s="527" t="s">
        <v>517</v>
      </c>
      <c r="GKE209" s="527" t="s">
        <v>517</v>
      </c>
      <c r="GKF209" s="527" t="s">
        <v>517</v>
      </c>
      <c r="GKG209" s="527" t="s">
        <v>517</v>
      </c>
      <c r="GKH209" s="527" t="s">
        <v>517</v>
      </c>
      <c r="GKI209" s="527" t="s">
        <v>517</v>
      </c>
      <c r="GKJ209" s="527" t="s">
        <v>517</v>
      </c>
      <c r="GKK209" s="527" t="s">
        <v>517</v>
      </c>
      <c r="GKL209" s="527" t="s">
        <v>517</v>
      </c>
      <c r="GKM209" s="527" t="s">
        <v>517</v>
      </c>
      <c r="GKN209" s="527" t="s">
        <v>517</v>
      </c>
      <c r="GKO209" s="527" t="s">
        <v>517</v>
      </c>
      <c r="GKP209" s="527" t="s">
        <v>517</v>
      </c>
      <c r="GKQ209" s="527" t="s">
        <v>517</v>
      </c>
      <c r="GKR209" s="527" t="s">
        <v>517</v>
      </c>
      <c r="GKS209" s="527" t="s">
        <v>517</v>
      </c>
      <c r="GKT209" s="527" t="s">
        <v>517</v>
      </c>
      <c r="GKU209" s="527" t="s">
        <v>517</v>
      </c>
      <c r="GKV209" s="527" t="s">
        <v>517</v>
      </c>
      <c r="GKW209" s="527" t="s">
        <v>517</v>
      </c>
      <c r="GKX209" s="527" t="s">
        <v>517</v>
      </c>
      <c r="GKY209" s="527" t="s">
        <v>517</v>
      </c>
      <c r="GKZ209" s="527" t="s">
        <v>517</v>
      </c>
      <c r="GLA209" s="527" t="s">
        <v>517</v>
      </c>
      <c r="GLB209" s="527" t="s">
        <v>517</v>
      </c>
      <c r="GLC209" s="527" t="s">
        <v>517</v>
      </c>
      <c r="GLD209" s="527" t="s">
        <v>517</v>
      </c>
      <c r="GLE209" s="527" t="s">
        <v>517</v>
      </c>
      <c r="GLF209" s="527" t="s">
        <v>517</v>
      </c>
      <c r="GLG209" s="527" t="s">
        <v>517</v>
      </c>
      <c r="GLH209" s="527" t="s">
        <v>517</v>
      </c>
      <c r="GLI209" s="527" t="s">
        <v>517</v>
      </c>
      <c r="GLJ209" s="527" t="s">
        <v>517</v>
      </c>
      <c r="GLK209" s="527" t="s">
        <v>517</v>
      </c>
      <c r="GLL209" s="527" t="s">
        <v>517</v>
      </c>
      <c r="GLM209" s="527" t="s">
        <v>517</v>
      </c>
      <c r="GLN209" s="527" t="s">
        <v>517</v>
      </c>
      <c r="GLO209" s="527" t="s">
        <v>517</v>
      </c>
      <c r="GLP209" s="527" t="s">
        <v>517</v>
      </c>
      <c r="GLQ209" s="527" t="s">
        <v>517</v>
      </c>
      <c r="GLR209" s="527" t="s">
        <v>517</v>
      </c>
      <c r="GLS209" s="527" t="s">
        <v>517</v>
      </c>
      <c r="GLT209" s="527" t="s">
        <v>517</v>
      </c>
      <c r="GLU209" s="527" t="s">
        <v>517</v>
      </c>
      <c r="GLV209" s="527" t="s">
        <v>517</v>
      </c>
      <c r="GLW209" s="527" t="s">
        <v>517</v>
      </c>
      <c r="GLX209" s="527" t="s">
        <v>517</v>
      </c>
      <c r="GLY209" s="527" t="s">
        <v>517</v>
      </c>
      <c r="GLZ209" s="527" t="s">
        <v>517</v>
      </c>
      <c r="GMA209" s="527" t="s">
        <v>517</v>
      </c>
      <c r="GMB209" s="527" t="s">
        <v>517</v>
      </c>
      <c r="GMC209" s="527" t="s">
        <v>517</v>
      </c>
      <c r="GMD209" s="527" t="s">
        <v>517</v>
      </c>
      <c r="GME209" s="527" t="s">
        <v>517</v>
      </c>
      <c r="GMF209" s="527" t="s">
        <v>517</v>
      </c>
      <c r="GMG209" s="527" t="s">
        <v>517</v>
      </c>
      <c r="GMH209" s="527" t="s">
        <v>517</v>
      </c>
      <c r="GMI209" s="527" t="s">
        <v>517</v>
      </c>
      <c r="GMJ209" s="527" t="s">
        <v>517</v>
      </c>
      <c r="GMK209" s="527" t="s">
        <v>517</v>
      </c>
      <c r="GML209" s="527" t="s">
        <v>517</v>
      </c>
      <c r="GMM209" s="527" t="s">
        <v>517</v>
      </c>
      <c r="GMN209" s="527" t="s">
        <v>517</v>
      </c>
      <c r="GMO209" s="527" t="s">
        <v>517</v>
      </c>
      <c r="GMP209" s="527" t="s">
        <v>517</v>
      </c>
      <c r="GMQ209" s="527" t="s">
        <v>517</v>
      </c>
      <c r="GMR209" s="527" t="s">
        <v>517</v>
      </c>
      <c r="GMS209" s="527" t="s">
        <v>517</v>
      </c>
      <c r="GMT209" s="527" t="s">
        <v>517</v>
      </c>
      <c r="GMU209" s="527" t="s">
        <v>517</v>
      </c>
      <c r="GMV209" s="527" t="s">
        <v>517</v>
      </c>
      <c r="GMW209" s="527" t="s">
        <v>517</v>
      </c>
      <c r="GMX209" s="527" t="s">
        <v>517</v>
      </c>
      <c r="GMY209" s="527" t="s">
        <v>517</v>
      </c>
      <c r="GMZ209" s="527" t="s">
        <v>517</v>
      </c>
      <c r="GNA209" s="527" t="s">
        <v>517</v>
      </c>
      <c r="GNB209" s="527" t="s">
        <v>517</v>
      </c>
      <c r="GNC209" s="527" t="s">
        <v>517</v>
      </c>
      <c r="GND209" s="527" t="s">
        <v>517</v>
      </c>
      <c r="GNE209" s="527" t="s">
        <v>517</v>
      </c>
      <c r="GNF209" s="527" t="s">
        <v>517</v>
      </c>
      <c r="GNG209" s="527" t="s">
        <v>517</v>
      </c>
      <c r="GNH209" s="527" t="s">
        <v>517</v>
      </c>
      <c r="GNI209" s="527" t="s">
        <v>517</v>
      </c>
      <c r="GNJ209" s="527" t="s">
        <v>517</v>
      </c>
      <c r="GNK209" s="527" t="s">
        <v>517</v>
      </c>
      <c r="GNL209" s="527" t="s">
        <v>517</v>
      </c>
      <c r="GNM209" s="527" t="s">
        <v>517</v>
      </c>
      <c r="GNN209" s="527" t="s">
        <v>517</v>
      </c>
      <c r="GNO209" s="527" t="s">
        <v>517</v>
      </c>
      <c r="GNP209" s="527" t="s">
        <v>517</v>
      </c>
      <c r="GNQ209" s="527" t="s">
        <v>517</v>
      </c>
      <c r="GNR209" s="527" t="s">
        <v>517</v>
      </c>
      <c r="GNS209" s="527" t="s">
        <v>517</v>
      </c>
      <c r="GNT209" s="527" t="s">
        <v>517</v>
      </c>
      <c r="GNU209" s="527" t="s">
        <v>517</v>
      </c>
      <c r="GNV209" s="527" t="s">
        <v>517</v>
      </c>
      <c r="GNW209" s="527" t="s">
        <v>517</v>
      </c>
      <c r="GNX209" s="527" t="s">
        <v>517</v>
      </c>
      <c r="GNY209" s="527" t="s">
        <v>517</v>
      </c>
      <c r="GNZ209" s="527" t="s">
        <v>517</v>
      </c>
      <c r="GOA209" s="527" t="s">
        <v>517</v>
      </c>
      <c r="GOB209" s="527" t="s">
        <v>517</v>
      </c>
      <c r="GOC209" s="527" t="s">
        <v>517</v>
      </c>
      <c r="GOD209" s="527" t="s">
        <v>517</v>
      </c>
      <c r="GOE209" s="527" t="s">
        <v>517</v>
      </c>
      <c r="GOF209" s="527" t="s">
        <v>517</v>
      </c>
      <c r="GOG209" s="527" t="s">
        <v>517</v>
      </c>
      <c r="GOH209" s="527" t="s">
        <v>517</v>
      </c>
      <c r="GOI209" s="527" t="s">
        <v>517</v>
      </c>
      <c r="GOJ209" s="527" t="s">
        <v>517</v>
      </c>
      <c r="GOK209" s="527" t="s">
        <v>517</v>
      </c>
      <c r="GOL209" s="527" t="s">
        <v>517</v>
      </c>
      <c r="GOM209" s="527" t="s">
        <v>517</v>
      </c>
      <c r="GON209" s="527" t="s">
        <v>517</v>
      </c>
      <c r="GOO209" s="527" t="s">
        <v>517</v>
      </c>
      <c r="GOP209" s="527" t="s">
        <v>517</v>
      </c>
      <c r="GOQ209" s="527" t="s">
        <v>517</v>
      </c>
      <c r="GOR209" s="527" t="s">
        <v>517</v>
      </c>
      <c r="GOS209" s="527" t="s">
        <v>517</v>
      </c>
      <c r="GOT209" s="527" t="s">
        <v>517</v>
      </c>
      <c r="GOU209" s="527" t="s">
        <v>517</v>
      </c>
      <c r="GOV209" s="527" t="s">
        <v>517</v>
      </c>
      <c r="GOW209" s="527" t="s">
        <v>517</v>
      </c>
      <c r="GOX209" s="527" t="s">
        <v>517</v>
      </c>
      <c r="GOY209" s="527" t="s">
        <v>517</v>
      </c>
      <c r="GOZ209" s="527" t="s">
        <v>517</v>
      </c>
      <c r="GPA209" s="527" t="s">
        <v>517</v>
      </c>
      <c r="GPB209" s="527" t="s">
        <v>517</v>
      </c>
      <c r="GPC209" s="527" t="s">
        <v>517</v>
      </c>
      <c r="GPD209" s="527" t="s">
        <v>517</v>
      </c>
      <c r="GPE209" s="527" t="s">
        <v>517</v>
      </c>
      <c r="GPF209" s="527" t="s">
        <v>517</v>
      </c>
      <c r="GPG209" s="527" t="s">
        <v>517</v>
      </c>
      <c r="GPH209" s="527" t="s">
        <v>517</v>
      </c>
      <c r="GPI209" s="527" t="s">
        <v>517</v>
      </c>
      <c r="GPJ209" s="527" t="s">
        <v>517</v>
      </c>
      <c r="GPK209" s="527" t="s">
        <v>517</v>
      </c>
      <c r="GPL209" s="527" t="s">
        <v>517</v>
      </c>
      <c r="GPM209" s="527" t="s">
        <v>517</v>
      </c>
      <c r="GPN209" s="527" t="s">
        <v>517</v>
      </c>
      <c r="GPO209" s="527" t="s">
        <v>517</v>
      </c>
      <c r="GPP209" s="527" t="s">
        <v>517</v>
      </c>
      <c r="GPQ209" s="527" t="s">
        <v>517</v>
      </c>
      <c r="GPR209" s="527" t="s">
        <v>517</v>
      </c>
      <c r="GPS209" s="527" t="s">
        <v>517</v>
      </c>
      <c r="GPT209" s="527" t="s">
        <v>517</v>
      </c>
      <c r="GPU209" s="527" t="s">
        <v>517</v>
      </c>
      <c r="GPV209" s="527" t="s">
        <v>517</v>
      </c>
      <c r="GPW209" s="527" t="s">
        <v>517</v>
      </c>
      <c r="GPX209" s="527" t="s">
        <v>517</v>
      </c>
      <c r="GPY209" s="527" t="s">
        <v>517</v>
      </c>
      <c r="GPZ209" s="527" t="s">
        <v>517</v>
      </c>
      <c r="GQA209" s="527" t="s">
        <v>517</v>
      </c>
      <c r="GQB209" s="527" t="s">
        <v>517</v>
      </c>
      <c r="GQC209" s="527" t="s">
        <v>517</v>
      </c>
      <c r="GQD209" s="527" t="s">
        <v>517</v>
      </c>
      <c r="GQE209" s="527" t="s">
        <v>517</v>
      </c>
      <c r="GQF209" s="527" t="s">
        <v>517</v>
      </c>
      <c r="GQG209" s="527" t="s">
        <v>517</v>
      </c>
      <c r="GQH209" s="527" t="s">
        <v>517</v>
      </c>
      <c r="GQI209" s="527" t="s">
        <v>517</v>
      </c>
      <c r="GQJ209" s="527" t="s">
        <v>517</v>
      </c>
      <c r="GQK209" s="527" t="s">
        <v>517</v>
      </c>
      <c r="GQL209" s="527" t="s">
        <v>517</v>
      </c>
      <c r="GQM209" s="527" t="s">
        <v>517</v>
      </c>
      <c r="GQN209" s="527" t="s">
        <v>517</v>
      </c>
      <c r="GQO209" s="527" t="s">
        <v>517</v>
      </c>
      <c r="GQP209" s="527" t="s">
        <v>517</v>
      </c>
      <c r="GQQ209" s="527" t="s">
        <v>517</v>
      </c>
      <c r="GQR209" s="527" t="s">
        <v>517</v>
      </c>
      <c r="GQS209" s="527" t="s">
        <v>517</v>
      </c>
      <c r="GQT209" s="527" t="s">
        <v>517</v>
      </c>
      <c r="GQU209" s="527" t="s">
        <v>517</v>
      </c>
      <c r="GQV209" s="527" t="s">
        <v>517</v>
      </c>
      <c r="GQW209" s="527" t="s">
        <v>517</v>
      </c>
      <c r="GQX209" s="527" t="s">
        <v>517</v>
      </c>
      <c r="GQY209" s="527" t="s">
        <v>517</v>
      </c>
      <c r="GQZ209" s="527" t="s">
        <v>517</v>
      </c>
      <c r="GRA209" s="527" t="s">
        <v>517</v>
      </c>
      <c r="GRB209" s="527" t="s">
        <v>517</v>
      </c>
      <c r="GRC209" s="527" t="s">
        <v>517</v>
      </c>
      <c r="GRD209" s="527" t="s">
        <v>517</v>
      </c>
      <c r="GRE209" s="527" t="s">
        <v>517</v>
      </c>
      <c r="GRF209" s="527" t="s">
        <v>517</v>
      </c>
      <c r="GRG209" s="527" t="s">
        <v>517</v>
      </c>
      <c r="GRH209" s="527" t="s">
        <v>517</v>
      </c>
      <c r="GRI209" s="527" t="s">
        <v>517</v>
      </c>
      <c r="GRJ209" s="527" t="s">
        <v>517</v>
      </c>
      <c r="GRK209" s="527" t="s">
        <v>517</v>
      </c>
      <c r="GRL209" s="527" t="s">
        <v>517</v>
      </c>
      <c r="GRM209" s="527" t="s">
        <v>517</v>
      </c>
      <c r="GRN209" s="527" t="s">
        <v>517</v>
      </c>
      <c r="GRO209" s="527" t="s">
        <v>517</v>
      </c>
      <c r="GRP209" s="527" t="s">
        <v>517</v>
      </c>
      <c r="GRQ209" s="527" t="s">
        <v>517</v>
      </c>
      <c r="GRR209" s="527" t="s">
        <v>517</v>
      </c>
      <c r="GRS209" s="527" t="s">
        <v>517</v>
      </c>
      <c r="GRT209" s="527" t="s">
        <v>517</v>
      </c>
      <c r="GRU209" s="527" t="s">
        <v>517</v>
      </c>
      <c r="GRV209" s="527" t="s">
        <v>517</v>
      </c>
      <c r="GRW209" s="527" t="s">
        <v>517</v>
      </c>
      <c r="GRX209" s="527" t="s">
        <v>517</v>
      </c>
      <c r="GRY209" s="527" t="s">
        <v>517</v>
      </c>
      <c r="GRZ209" s="527" t="s">
        <v>517</v>
      </c>
      <c r="GSA209" s="527" t="s">
        <v>517</v>
      </c>
      <c r="GSB209" s="527" t="s">
        <v>517</v>
      </c>
      <c r="GSC209" s="527" t="s">
        <v>517</v>
      </c>
      <c r="GSD209" s="527" t="s">
        <v>517</v>
      </c>
      <c r="GSE209" s="527" t="s">
        <v>517</v>
      </c>
      <c r="GSF209" s="527" t="s">
        <v>517</v>
      </c>
      <c r="GSG209" s="527" t="s">
        <v>517</v>
      </c>
      <c r="GSH209" s="527" t="s">
        <v>517</v>
      </c>
      <c r="GSI209" s="527" t="s">
        <v>517</v>
      </c>
      <c r="GSJ209" s="527" t="s">
        <v>517</v>
      </c>
      <c r="GSK209" s="527" t="s">
        <v>517</v>
      </c>
      <c r="GSL209" s="527" t="s">
        <v>517</v>
      </c>
      <c r="GSM209" s="527" t="s">
        <v>517</v>
      </c>
      <c r="GSN209" s="527" t="s">
        <v>517</v>
      </c>
      <c r="GSO209" s="527" t="s">
        <v>517</v>
      </c>
      <c r="GSP209" s="527" t="s">
        <v>517</v>
      </c>
      <c r="GSQ209" s="527" t="s">
        <v>517</v>
      </c>
      <c r="GSR209" s="527" t="s">
        <v>517</v>
      </c>
      <c r="GSS209" s="527" t="s">
        <v>517</v>
      </c>
      <c r="GST209" s="527" t="s">
        <v>517</v>
      </c>
      <c r="GSU209" s="527" t="s">
        <v>517</v>
      </c>
      <c r="GSV209" s="527" t="s">
        <v>517</v>
      </c>
      <c r="GSW209" s="527" t="s">
        <v>517</v>
      </c>
      <c r="GSX209" s="527" t="s">
        <v>517</v>
      </c>
      <c r="GSY209" s="527" t="s">
        <v>517</v>
      </c>
      <c r="GSZ209" s="527" t="s">
        <v>517</v>
      </c>
      <c r="GTA209" s="527" t="s">
        <v>517</v>
      </c>
      <c r="GTB209" s="527" t="s">
        <v>517</v>
      </c>
      <c r="GTC209" s="527" t="s">
        <v>517</v>
      </c>
      <c r="GTD209" s="527" t="s">
        <v>517</v>
      </c>
      <c r="GTE209" s="527" t="s">
        <v>517</v>
      </c>
      <c r="GTF209" s="527" t="s">
        <v>517</v>
      </c>
      <c r="GTG209" s="527" t="s">
        <v>517</v>
      </c>
      <c r="GTH209" s="527" t="s">
        <v>517</v>
      </c>
      <c r="GTI209" s="527" t="s">
        <v>517</v>
      </c>
      <c r="GTJ209" s="527" t="s">
        <v>517</v>
      </c>
      <c r="GTK209" s="527" t="s">
        <v>517</v>
      </c>
      <c r="GTL209" s="527" t="s">
        <v>517</v>
      </c>
      <c r="GTM209" s="527" t="s">
        <v>517</v>
      </c>
      <c r="GTN209" s="527" t="s">
        <v>517</v>
      </c>
      <c r="GTO209" s="527" t="s">
        <v>517</v>
      </c>
      <c r="GTP209" s="527" t="s">
        <v>517</v>
      </c>
      <c r="GTQ209" s="527" t="s">
        <v>517</v>
      </c>
      <c r="GTR209" s="527" t="s">
        <v>517</v>
      </c>
      <c r="GTS209" s="527" t="s">
        <v>517</v>
      </c>
      <c r="GTT209" s="527" t="s">
        <v>517</v>
      </c>
      <c r="GTU209" s="527" t="s">
        <v>517</v>
      </c>
      <c r="GTV209" s="527" t="s">
        <v>517</v>
      </c>
      <c r="GTW209" s="527" t="s">
        <v>517</v>
      </c>
      <c r="GTX209" s="527" t="s">
        <v>517</v>
      </c>
      <c r="GTY209" s="527" t="s">
        <v>517</v>
      </c>
      <c r="GTZ209" s="527" t="s">
        <v>517</v>
      </c>
      <c r="GUA209" s="527" t="s">
        <v>517</v>
      </c>
      <c r="GUB209" s="527" t="s">
        <v>517</v>
      </c>
      <c r="GUC209" s="527" t="s">
        <v>517</v>
      </c>
      <c r="GUD209" s="527" t="s">
        <v>517</v>
      </c>
      <c r="GUE209" s="527" t="s">
        <v>517</v>
      </c>
      <c r="GUF209" s="527" t="s">
        <v>517</v>
      </c>
      <c r="GUG209" s="527" t="s">
        <v>517</v>
      </c>
      <c r="GUH209" s="527" t="s">
        <v>517</v>
      </c>
      <c r="GUI209" s="527" t="s">
        <v>517</v>
      </c>
      <c r="GUJ209" s="527" t="s">
        <v>517</v>
      </c>
      <c r="GUK209" s="527" t="s">
        <v>517</v>
      </c>
      <c r="GUL209" s="527" t="s">
        <v>517</v>
      </c>
      <c r="GUM209" s="527" t="s">
        <v>517</v>
      </c>
      <c r="GUN209" s="527" t="s">
        <v>517</v>
      </c>
      <c r="GUO209" s="527" t="s">
        <v>517</v>
      </c>
      <c r="GUP209" s="527" t="s">
        <v>517</v>
      </c>
      <c r="GUQ209" s="527" t="s">
        <v>517</v>
      </c>
      <c r="GUR209" s="527" t="s">
        <v>517</v>
      </c>
      <c r="GUS209" s="527" t="s">
        <v>517</v>
      </c>
      <c r="GUT209" s="527" t="s">
        <v>517</v>
      </c>
      <c r="GUU209" s="527" t="s">
        <v>517</v>
      </c>
      <c r="GUV209" s="527" t="s">
        <v>517</v>
      </c>
      <c r="GUW209" s="527" t="s">
        <v>517</v>
      </c>
      <c r="GUX209" s="527" t="s">
        <v>517</v>
      </c>
      <c r="GUY209" s="527" t="s">
        <v>517</v>
      </c>
      <c r="GUZ209" s="527" t="s">
        <v>517</v>
      </c>
      <c r="GVA209" s="527" t="s">
        <v>517</v>
      </c>
      <c r="GVB209" s="527" t="s">
        <v>517</v>
      </c>
      <c r="GVC209" s="527" t="s">
        <v>517</v>
      </c>
      <c r="GVD209" s="527" t="s">
        <v>517</v>
      </c>
      <c r="GVE209" s="527" t="s">
        <v>517</v>
      </c>
      <c r="GVF209" s="527" t="s">
        <v>517</v>
      </c>
      <c r="GVG209" s="527" t="s">
        <v>517</v>
      </c>
      <c r="GVH209" s="527" t="s">
        <v>517</v>
      </c>
      <c r="GVI209" s="527" t="s">
        <v>517</v>
      </c>
      <c r="GVJ209" s="527" t="s">
        <v>517</v>
      </c>
      <c r="GVK209" s="527" t="s">
        <v>517</v>
      </c>
      <c r="GVL209" s="527" t="s">
        <v>517</v>
      </c>
      <c r="GVM209" s="527" t="s">
        <v>517</v>
      </c>
      <c r="GVN209" s="527" t="s">
        <v>517</v>
      </c>
      <c r="GVO209" s="527" t="s">
        <v>517</v>
      </c>
      <c r="GVP209" s="527" t="s">
        <v>517</v>
      </c>
      <c r="GVQ209" s="527" t="s">
        <v>517</v>
      </c>
      <c r="GVR209" s="527" t="s">
        <v>517</v>
      </c>
      <c r="GVS209" s="527" t="s">
        <v>517</v>
      </c>
      <c r="GVT209" s="527" t="s">
        <v>517</v>
      </c>
      <c r="GVU209" s="527" t="s">
        <v>517</v>
      </c>
      <c r="GVV209" s="527" t="s">
        <v>517</v>
      </c>
      <c r="GVW209" s="527" t="s">
        <v>517</v>
      </c>
      <c r="GVX209" s="527" t="s">
        <v>517</v>
      </c>
      <c r="GVY209" s="527" t="s">
        <v>517</v>
      </c>
      <c r="GVZ209" s="527" t="s">
        <v>517</v>
      </c>
      <c r="GWA209" s="527" t="s">
        <v>517</v>
      </c>
      <c r="GWB209" s="527" t="s">
        <v>517</v>
      </c>
      <c r="GWC209" s="527" t="s">
        <v>517</v>
      </c>
      <c r="GWD209" s="527" t="s">
        <v>517</v>
      </c>
      <c r="GWE209" s="527" t="s">
        <v>517</v>
      </c>
      <c r="GWF209" s="527" t="s">
        <v>517</v>
      </c>
      <c r="GWG209" s="527" t="s">
        <v>517</v>
      </c>
      <c r="GWH209" s="527" t="s">
        <v>517</v>
      </c>
      <c r="GWI209" s="527" t="s">
        <v>517</v>
      </c>
      <c r="GWJ209" s="527" t="s">
        <v>517</v>
      </c>
      <c r="GWK209" s="527" t="s">
        <v>517</v>
      </c>
      <c r="GWL209" s="527" t="s">
        <v>517</v>
      </c>
      <c r="GWM209" s="527" t="s">
        <v>517</v>
      </c>
      <c r="GWN209" s="527" t="s">
        <v>517</v>
      </c>
      <c r="GWO209" s="527" t="s">
        <v>517</v>
      </c>
      <c r="GWP209" s="527" t="s">
        <v>517</v>
      </c>
      <c r="GWQ209" s="527" t="s">
        <v>517</v>
      </c>
      <c r="GWR209" s="527" t="s">
        <v>517</v>
      </c>
      <c r="GWS209" s="527" t="s">
        <v>517</v>
      </c>
      <c r="GWT209" s="527" t="s">
        <v>517</v>
      </c>
      <c r="GWU209" s="527" t="s">
        <v>517</v>
      </c>
      <c r="GWV209" s="527" t="s">
        <v>517</v>
      </c>
      <c r="GWW209" s="527" t="s">
        <v>517</v>
      </c>
      <c r="GWX209" s="527" t="s">
        <v>517</v>
      </c>
      <c r="GWY209" s="527" t="s">
        <v>517</v>
      </c>
      <c r="GWZ209" s="527" t="s">
        <v>517</v>
      </c>
      <c r="GXA209" s="527" t="s">
        <v>517</v>
      </c>
      <c r="GXB209" s="527" t="s">
        <v>517</v>
      </c>
      <c r="GXC209" s="527" t="s">
        <v>517</v>
      </c>
      <c r="GXD209" s="527" t="s">
        <v>517</v>
      </c>
      <c r="GXE209" s="527" t="s">
        <v>517</v>
      </c>
      <c r="GXF209" s="527" t="s">
        <v>517</v>
      </c>
      <c r="GXG209" s="527" t="s">
        <v>517</v>
      </c>
      <c r="GXH209" s="527" t="s">
        <v>517</v>
      </c>
      <c r="GXI209" s="527" t="s">
        <v>517</v>
      </c>
      <c r="GXJ209" s="527" t="s">
        <v>517</v>
      </c>
      <c r="GXK209" s="527" t="s">
        <v>517</v>
      </c>
      <c r="GXL209" s="527" t="s">
        <v>517</v>
      </c>
      <c r="GXM209" s="527" t="s">
        <v>517</v>
      </c>
      <c r="GXN209" s="527" t="s">
        <v>517</v>
      </c>
      <c r="GXO209" s="527" t="s">
        <v>517</v>
      </c>
      <c r="GXP209" s="527" t="s">
        <v>517</v>
      </c>
      <c r="GXQ209" s="527" t="s">
        <v>517</v>
      </c>
      <c r="GXR209" s="527" t="s">
        <v>517</v>
      </c>
      <c r="GXS209" s="527" t="s">
        <v>517</v>
      </c>
      <c r="GXT209" s="527" t="s">
        <v>517</v>
      </c>
      <c r="GXU209" s="527" t="s">
        <v>517</v>
      </c>
      <c r="GXV209" s="527" t="s">
        <v>517</v>
      </c>
      <c r="GXW209" s="527" t="s">
        <v>517</v>
      </c>
      <c r="GXX209" s="527" t="s">
        <v>517</v>
      </c>
      <c r="GXY209" s="527" t="s">
        <v>517</v>
      </c>
      <c r="GXZ209" s="527" t="s">
        <v>517</v>
      </c>
      <c r="GYA209" s="527" t="s">
        <v>517</v>
      </c>
      <c r="GYB209" s="527" t="s">
        <v>517</v>
      </c>
      <c r="GYC209" s="527" t="s">
        <v>517</v>
      </c>
      <c r="GYD209" s="527" t="s">
        <v>517</v>
      </c>
      <c r="GYE209" s="527" t="s">
        <v>517</v>
      </c>
      <c r="GYF209" s="527" t="s">
        <v>517</v>
      </c>
      <c r="GYG209" s="527" t="s">
        <v>517</v>
      </c>
      <c r="GYH209" s="527" t="s">
        <v>517</v>
      </c>
      <c r="GYI209" s="527" t="s">
        <v>517</v>
      </c>
      <c r="GYJ209" s="527" t="s">
        <v>517</v>
      </c>
      <c r="GYK209" s="527" t="s">
        <v>517</v>
      </c>
      <c r="GYL209" s="527" t="s">
        <v>517</v>
      </c>
      <c r="GYM209" s="527" t="s">
        <v>517</v>
      </c>
      <c r="GYN209" s="527" t="s">
        <v>517</v>
      </c>
      <c r="GYO209" s="527" t="s">
        <v>517</v>
      </c>
      <c r="GYP209" s="527" t="s">
        <v>517</v>
      </c>
      <c r="GYQ209" s="527" t="s">
        <v>517</v>
      </c>
      <c r="GYR209" s="527" t="s">
        <v>517</v>
      </c>
      <c r="GYS209" s="527" t="s">
        <v>517</v>
      </c>
      <c r="GYT209" s="527" t="s">
        <v>517</v>
      </c>
      <c r="GYU209" s="527" t="s">
        <v>517</v>
      </c>
      <c r="GYV209" s="527" t="s">
        <v>517</v>
      </c>
      <c r="GYW209" s="527" t="s">
        <v>517</v>
      </c>
      <c r="GYX209" s="527" t="s">
        <v>517</v>
      </c>
      <c r="GYY209" s="527" t="s">
        <v>517</v>
      </c>
      <c r="GYZ209" s="527" t="s">
        <v>517</v>
      </c>
      <c r="GZA209" s="527" t="s">
        <v>517</v>
      </c>
      <c r="GZB209" s="527" t="s">
        <v>517</v>
      </c>
      <c r="GZC209" s="527" t="s">
        <v>517</v>
      </c>
      <c r="GZD209" s="527" t="s">
        <v>517</v>
      </c>
      <c r="GZE209" s="527" t="s">
        <v>517</v>
      </c>
      <c r="GZF209" s="527" t="s">
        <v>517</v>
      </c>
      <c r="GZG209" s="527" t="s">
        <v>517</v>
      </c>
      <c r="GZH209" s="527" t="s">
        <v>517</v>
      </c>
      <c r="GZI209" s="527" t="s">
        <v>517</v>
      </c>
      <c r="GZJ209" s="527" t="s">
        <v>517</v>
      </c>
      <c r="GZK209" s="527" t="s">
        <v>517</v>
      </c>
      <c r="GZL209" s="527" t="s">
        <v>517</v>
      </c>
      <c r="GZM209" s="527" t="s">
        <v>517</v>
      </c>
      <c r="GZN209" s="527" t="s">
        <v>517</v>
      </c>
      <c r="GZO209" s="527" t="s">
        <v>517</v>
      </c>
      <c r="GZP209" s="527" t="s">
        <v>517</v>
      </c>
      <c r="GZQ209" s="527" t="s">
        <v>517</v>
      </c>
      <c r="GZR209" s="527" t="s">
        <v>517</v>
      </c>
      <c r="GZS209" s="527" t="s">
        <v>517</v>
      </c>
      <c r="GZT209" s="527" t="s">
        <v>517</v>
      </c>
      <c r="GZU209" s="527" t="s">
        <v>517</v>
      </c>
      <c r="GZV209" s="527" t="s">
        <v>517</v>
      </c>
      <c r="GZW209" s="527" t="s">
        <v>517</v>
      </c>
      <c r="GZX209" s="527" t="s">
        <v>517</v>
      </c>
      <c r="GZY209" s="527" t="s">
        <v>517</v>
      </c>
      <c r="GZZ209" s="527" t="s">
        <v>517</v>
      </c>
      <c r="HAA209" s="527" t="s">
        <v>517</v>
      </c>
      <c r="HAB209" s="527" t="s">
        <v>517</v>
      </c>
      <c r="HAC209" s="527" t="s">
        <v>517</v>
      </c>
      <c r="HAD209" s="527" t="s">
        <v>517</v>
      </c>
      <c r="HAE209" s="527" t="s">
        <v>517</v>
      </c>
      <c r="HAF209" s="527" t="s">
        <v>517</v>
      </c>
      <c r="HAG209" s="527" t="s">
        <v>517</v>
      </c>
      <c r="HAH209" s="527" t="s">
        <v>517</v>
      </c>
      <c r="HAI209" s="527" t="s">
        <v>517</v>
      </c>
      <c r="HAJ209" s="527" t="s">
        <v>517</v>
      </c>
      <c r="HAK209" s="527" t="s">
        <v>517</v>
      </c>
      <c r="HAL209" s="527" t="s">
        <v>517</v>
      </c>
      <c r="HAM209" s="527" t="s">
        <v>517</v>
      </c>
      <c r="HAN209" s="527" t="s">
        <v>517</v>
      </c>
      <c r="HAO209" s="527" t="s">
        <v>517</v>
      </c>
      <c r="HAP209" s="527" t="s">
        <v>517</v>
      </c>
      <c r="HAQ209" s="527" t="s">
        <v>517</v>
      </c>
      <c r="HAR209" s="527" t="s">
        <v>517</v>
      </c>
      <c r="HAS209" s="527" t="s">
        <v>517</v>
      </c>
      <c r="HAT209" s="527" t="s">
        <v>517</v>
      </c>
      <c r="HAU209" s="527" t="s">
        <v>517</v>
      </c>
      <c r="HAV209" s="527" t="s">
        <v>517</v>
      </c>
      <c r="HAW209" s="527" t="s">
        <v>517</v>
      </c>
      <c r="HAX209" s="527" t="s">
        <v>517</v>
      </c>
      <c r="HAY209" s="527" t="s">
        <v>517</v>
      </c>
      <c r="HAZ209" s="527" t="s">
        <v>517</v>
      </c>
      <c r="HBA209" s="527" t="s">
        <v>517</v>
      </c>
      <c r="HBB209" s="527" t="s">
        <v>517</v>
      </c>
      <c r="HBC209" s="527" t="s">
        <v>517</v>
      </c>
      <c r="HBD209" s="527" t="s">
        <v>517</v>
      </c>
      <c r="HBE209" s="527" t="s">
        <v>517</v>
      </c>
      <c r="HBF209" s="527" t="s">
        <v>517</v>
      </c>
      <c r="HBG209" s="527" t="s">
        <v>517</v>
      </c>
      <c r="HBH209" s="527" t="s">
        <v>517</v>
      </c>
      <c r="HBI209" s="527" t="s">
        <v>517</v>
      </c>
      <c r="HBJ209" s="527" t="s">
        <v>517</v>
      </c>
      <c r="HBK209" s="527" t="s">
        <v>517</v>
      </c>
      <c r="HBL209" s="527" t="s">
        <v>517</v>
      </c>
      <c r="HBM209" s="527" t="s">
        <v>517</v>
      </c>
      <c r="HBN209" s="527" t="s">
        <v>517</v>
      </c>
      <c r="HBO209" s="527" t="s">
        <v>517</v>
      </c>
      <c r="HBP209" s="527" t="s">
        <v>517</v>
      </c>
      <c r="HBQ209" s="527" t="s">
        <v>517</v>
      </c>
      <c r="HBR209" s="527" t="s">
        <v>517</v>
      </c>
      <c r="HBS209" s="527" t="s">
        <v>517</v>
      </c>
      <c r="HBT209" s="527" t="s">
        <v>517</v>
      </c>
      <c r="HBU209" s="527" t="s">
        <v>517</v>
      </c>
      <c r="HBV209" s="527" t="s">
        <v>517</v>
      </c>
      <c r="HBW209" s="527" t="s">
        <v>517</v>
      </c>
      <c r="HBX209" s="527" t="s">
        <v>517</v>
      </c>
      <c r="HBY209" s="527" t="s">
        <v>517</v>
      </c>
      <c r="HBZ209" s="527" t="s">
        <v>517</v>
      </c>
      <c r="HCA209" s="527" t="s">
        <v>517</v>
      </c>
      <c r="HCB209" s="527" t="s">
        <v>517</v>
      </c>
      <c r="HCC209" s="527" t="s">
        <v>517</v>
      </c>
      <c r="HCD209" s="527" t="s">
        <v>517</v>
      </c>
      <c r="HCE209" s="527" t="s">
        <v>517</v>
      </c>
      <c r="HCF209" s="527" t="s">
        <v>517</v>
      </c>
      <c r="HCG209" s="527" t="s">
        <v>517</v>
      </c>
      <c r="HCH209" s="527" t="s">
        <v>517</v>
      </c>
      <c r="HCI209" s="527" t="s">
        <v>517</v>
      </c>
      <c r="HCJ209" s="527" t="s">
        <v>517</v>
      </c>
      <c r="HCK209" s="527" t="s">
        <v>517</v>
      </c>
      <c r="HCL209" s="527" t="s">
        <v>517</v>
      </c>
      <c r="HCM209" s="527" t="s">
        <v>517</v>
      </c>
      <c r="HCN209" s="527" t="s">
        <v>517</v>
      </c>
      <c r="HCO209" s="527" t="s">
        <v>517</v>
      </c>
      <c r="HCP209" s="527" t="s">
        <v>517</v>
      </c>
      <c r="HCQ209" s="527" t="s">
        <v>517</v>
      </c>
      <c r="HCR209" s="527" t="s">
        <v>517</v>
      </c>
      <c r="HCS209" s="527" t="s">
        <v>517</v>
      </c>
      <c r="HCT209" s="527" t="s">
        <v>517</v>
      </c>
      <c r="HCU209" s="527" t="s">
        <v>517</v>
      </c>
      <c r="HCV209" s="527" t="s">
        <v>517</v>
      </c>
      <c r="HCW209" s="527" t="s">
        <v>517</v>
      </c>
      <c r="HCX209" s="527" t="s">
        <v>517</v>
      </c>
      <c r="HCY209" s="527" t="s">
        <v>517</v>
      </c>
      <c r="HCZ209" s="527" t="s">
        <v>517</v>
      </c>
      <c r="HDA209" s="527" t="s">
        <v>517</v>
      </c>
      <c r="HDB209" s="527" t="s">
        <v>517</v>
      </c>
      <c r="HDC209" s="527" t="s">
        <v>517</v>
      </c>
      <c r="HDD209" s="527" t="s">
        <v>517</v>
      </c>
      <c r="HDE209" s="527" t="s">
        <v>517</v>
      </c>
      <c r="HDF209" s="527" t="s">
        <v>517</v>
      </c>
      <c r="HDG209" s="527" t="s">
        <v>517</v>
      </c>
      <c r="HDH209" s="527" t="s">
        <v>517</v>
      </c>
      <c r="HDI209" s="527" t="s">
        <v>517</v>
      </c>
      <c r="HDJ209" s="527" t="s">
        <v>517</v>
      </c>
      <c r="HDK209" s="527" t="s">
        <v>517</v>
      </c>
      <c r="HDL209" s="527" t="s">
        <v>517</v>
      </c>
      <c r="HDM209" s="527" t="s">
        <v>517</v>
      </c>
      <c r="HDN209" s="527" t="s">
        <v>517</v>
      </c>
      <c r="HDO209" s="527" t="s">
        <v>517</v>
      </c>
      <c r="HDP209" s="527" t="s">
        <v>517</v>
      </c>
      <c r="HDQ209" s="527" t="s">
        <v>517</v>
      </c>
      <c r="HDR209" s="527" t="s">
        <v>517</v>
      </c>
      <c r="HDS209" s="527" t="s">
        <v>517</v>
      </c>
      <c r="HDT209" s="527" t="s">
        <v>517</v>
      </c>
      <c r="HDU209" s="527" t="s">
        <v>517</v>
      </c>
      <c r="HDV209" s="527" t="s">
        <v>517</v>
      </c>
      <c r="HDW209" s="527" t="s">
        <v>517</v>
      </c>
      <c r="HDX209" s="527" t="s">
        <v>517</v>
      </c>
      <c r="HDY209" s="527" t="s">
        <v>517</v>
      </c>
      <c r="HDZ209" s="527" t="s">
        <v>517</v>
      </c>
      <c r="HEA209" s="527" t="s">
        <v>517</v>
      </c>
      <c r="HEB209" s="527" t="s">
        <v>517</v>
      </c>
      <c r="HEC209" s="527" t="s">
        <v>517</v>
      </c>
      <c r="HED209" s="527" t="s">
        <v>517</v>
      </c>
      <c r="HEE209" s="527" t="s">
        <v>517</v>
      </c>
      <c r="HEF209" s="527" t="s">
        <v>517</v>
      </c>
      <c r="HEG209" s="527" t="s">
        <v>517</v>
      </c>
      <c r="HEH209" s="527" t="s">
        <v>517</v>
      </c>
      <c r="HEI209" s="527" t="s">
        <v>517</v>
      </c>
      <c r="HEJ209" s="527" t="s">
        <v>517</v>
      </c>
      <c r="HEK209" s="527" t="s">
        <v>517</v>
      </c>
      <c r="HEL209" s="527" t="s">
        <v>517</v>
      </c>
      <c r="HEM209" s="527" t="s">
        <v>517</v>
      </c>
      <c r="HEN209" s="527" t="s">
        <v>517</v>
      </c>
      <c r="HEO209" s="527" t="s">
        <v>517</v>
      </c>
      <c r="HEP209" s="527" t="s">
        <v>517</v>
      </c>
      <c r="HEQ209" s="527" t="s">
        <v>517</v>
      </c>
      <c r="HER209" s="527" t="s">
        <v>517</v>
      </c>
      <c r="HES209" s="527" t="s">
        <v>517</v>
      </c>
      <c r="HET209" s="527" t="s">
        <v>517</v>
      </c>
      <c r="HEU209" s="527" t="s">
        <v>517</v>
      </c>
      <c r="HEV209" s="527" t="s">
        <v>517</v>
      </c>
      <c r="HEW209" s="527" t="s">
        <v>517</v>
      </c>
      <c r="HEX209" s="527" t="s">
        <v>517</v>
      </c>
      <c r="HEY209" s="527" t="s">
        <v>517</v>
      </c>
      <c r="HEZ209" s="527" t="s">
        <v>517</v>
      </c>
      <c r="HFA209" s="527" t="s">
        <v>517</v>
      </c>
      <c r="HFB209" s="527" t="s">
        <v>517</v>
      </c>
      <c r="HFC209" s="527" t="s">
        <v>517</v>
      </c>
      <c r="HFD209" s="527" t="s">
        <v>517</v>
      </c>
      <c r="HFE209" s="527" t="s">
        <v>517</v>
      </c>
      <c r="HFF209" s="527" t="s">
        <v>517</v>
      </c>
      <c r="HFG209" s="527" t="s">
        <v>517</v>
      </c>
      <c r="HFH209" s="527" t="s">
        <v>517</v>
      </c>
      <c r="HFI209" s="527" t="s">
        <v>517</v>
      </c>
      <c r="HFJ209" s="527" t="s">
        <v>517</v>
      </c>
      <c r="HFK209" s="527" t="s">
        <v>517</v>
      </c>
      <c r="HFL209" s="527" t="s">
        <v>517</v>
      </c>
      <c r="HFM209" s="527" t="s">
        <v>517</v>
      </c>
      <c r="HFN209" s="527" t="s">
        <v>517</v>
      </c>
      <c r="HFO209" s="527" t="s">
        <v>517</v>
      </c>
      <c r="HFP209" s="527" t="s">
        <v>517</v>
      </c>
      <c r="HFQ209" s="527" t="s">
        <v>517</v>
      </c>
      <c r="HFR209" s="527" t="s">
        <v>517</v>
      </c>
      <c r="HFS209" s="527" t="s">
        <v>517</v>
      </c>
      <c r="HFT209" s="527" t="s">
        <v>517</v>
      </c>
      <c r="HFU209" s="527" t="s">
        <v>517</v>
      </c>
      <c r="HFV209" s="527" t="s">
        <v>517</v>
      </c>
      <c r="HFW209" s="527" t="s">
        <v>517</v>
      </c>
      <c r="HFX209" s="527" t="s">
        <v>517</v>
      </c>
      <c r="HFY209" s="527" t="s">
        <v>517</v>
      </c>
      <c r="HFZ209" s="527" t="s">
        <v>517</v>
      </c>
      <c r="HGA209" s="527" t="s">
        <v>517</v>
      </c>
      <c r="HGB209" s="527" t="s">
        <v>517</v>
      </c>
      <c r="HGC209" s="527" t="s">
        <v>517</v>
      </c>
      <c r="HGD209" s="527" t="s">
        <v>517</v>
      </c>
      <c r="HGE209" s="527" t="s">
        <v>517</v>
      </c>
      <c r="HGF209" s="527" t="s">
        <v>517</v>
      </c>
      <c r="HGG209" s="527" t="s">
        <v>517</v>
      </c>
      <c r="HGH209" s="527" t="s">
        <v>517</v>
      </c>
      <c r="HGI209" s="527" t="s">
        <v>517</v>
      </c>
      <c r="HGJ209" s="527" t="s">
        <v>517</v>
      </c>
      <c r="HGK209" s="527" t="s">
        <v>517</v>
      </c>
      <c r="HGL209" s="527" t="s">
        <v>517</v>
      </c>
      <c r="HGM209" s="527" t="s">
        <v>517</v>
      </c>
      <c r="HGN209" s="527" t="s">
        <v>517</v>
      </c>
      <c r="HGO209" s="527" t="s">
        <v>517</v>
      </c>
      <c r="HGP209" s="527" t="s">
        <v>517</v>
      </c>
      <c r="HGQ209" s="527" t="s">
        <v>517</v>
      </c>
      <c r="HGR209" s="527" t="s">
        <v>517</v>
      </c>
      <c r="HGS209" s="527" t="s">
        <v>517</v>
      </c>
      <c r="HGT209" s="527" t="s">
        <v>517</v>
      </c>
      <c r="HGU209" s="527" t="s">
        <v>517</v>
      </c>
      <c r="HGV209" s="527" t="s">
        <v>517</v>
      </c>
      <c r="HGW209" s="527" t="s">
        <v>517</v>
      </c>
      <c r="HGX209" s="527" t="s">
        <v>517</v>
      </c>
      <c r="HGY209" s="527" t="s">
        <v>517</v>
      </c>
      <c r="HGZ209" s="527" t="s">
        <v>517</v>
      </c>
      <c r="HHA209" s="527" t="s">
        <v>517</v>
      </c>
      <c r="HHB209" s="527" t="s">
        <v>517</v>
      </c>
      <c r="HHC209" s="527" t="s">
        <v>517</v>
      </c>
      <c r="HHD209" s="527" t="s">
        <v>517</v>
      </c>
      <c r="HHE209" s="527" t="s">
        <v>517</v>
      </c>
      <c r="HHF209" s="527" t="s">
        <v>517</v>
      </c>
      <c r="HHG209" s="527" t="s">
        <v>517</v>
      </c>
      <c r="HHH209" s="527" t="s">
        <v>517</v>
      </c>
      <c r="HHI209" s="527" t="s">
        <v>517</v>
      </c>
      <c r="HHJ209" s="527" t="s">
        <v>517</v>
      </c>
      <c r="HHK209" s="527" t="s">
        <v>517</v>
      </c>
      <c r="HHL209" s="527" t="s">
        <v>517</v>
      </c>
      <c r="HHM209" s="527" t="s">
        <v>517</v>
      </c>
      <c r="HHN209" s="527" t="s">
        <v>517</v>
      </c>
      <c r="HHO209" s="527" t="s">
        <v>517</v>
      </c>
      <c r="HHP209" s="527" t="s">
        <v>517</v>
      </c>
      <c r="HHQ209" s="527" t="s">
        <v>517</v>
      </c>
      <c r="HHR209" s="527" t="s">
        <v>517</v>
      </c>
      <c r="HHS209" s="527" t="s">
        <v>517</v>
      </c>
      <c r="HHT209" s="527" t="s">
        <v>517</v>
      </c>
      <c r="HHU209" s="527" t="s">
        <v>517</v>
      </c>
      <c r="HHV209" s="527" t="s">
        <v>517</v>
      </c>
      <c r="HHW209" s="527" t="s">
        <v>517</v>
      </c>
      <c r="HHX209" s="527" t="s">
        <v>517</v>
      </c>
      <c r="HHY209" s="527" t="s">
        <v>517</v>
      </c>
      <c r="HHZ209" s="527" t="s">
        <v>517</v>
      </c>
      <c r="HIA209" s="527" t="s">
        <v>517</v>
      </c>
      <c r="HIB209" s="527" t="s">
        <v>517</v>
      </c>
      <c r="HIC209" s="527" t="s">
        <v>517</v>
      </c>
      <c r="HID209" s="527" t="s">
        <v>517</v>
      </c>
      <c r="HIE209" s="527" t="s">
        <v>517</v>
      </c>
      <c r="HIF209" s="527" t="s">
        <v>517</v>
      </c>
      <c r="HIG209" s="527" t="s">
        <v>517</v>
      </c>
      <c r="HIH209" s="527" t="s">
        <v>517</v>
      </c>
      <c r="HII209" s="527" t="s">
        <v>517</v>
      </c>
      <c r="HIJ209" s="527" t="s">
        <v>517</v>
      </c>
      <c r="HIK209" s="527" t="s">
        <v>517</v>
      </c>
      <c r="HIL209" s="527" t="s">
        <v>517</v>
      </c>
      <c r="HIM209" s="527" t="s">
        <v>517</v>
      </c>
      <c r="HIN209" s="527" t="s">
        <v>517</v>
      </c>
      <c r="HIO209" s="527" t="s">
        <v>517</v>
      </c>
      <c r="HIP209" s="527" t="s">
        <v>517</v>
      </c>
      <c r="HIQ209" s="527" t="s">
        <v>517</v>
      </c>
      <c r="HIR209" s="527" t="s">
        <v>517</v>
      </c>
      <c r="HIS209" s="527" t="s">
        <v>517</v>
      </c>
      <c r="HIT209" s="527" t="s">
        <v>517</v>
      </c>
      <c r="HIU209" s="527" t="s">
        <v>517</v>
      </c>
      <c r="HIV209" s="527" t="s">
        <v>517</v>
      </c>
      <c r="HIW209" s="527" t="s">
        <v>517</v>
      </c>
      <c r="HIX209" s="527" t="s">
        <v>517</v>
      </c>
      <c r="HIY209" s="527" t="s">
        <v>517</v>
      </c>
      <c r="HIZ209" s="527" t="s">
        <v>517</v>
      </c>
      <c r="HJA209" s="527" t="s">
        <v>517</v>
      </c>
      <c r="HJB209" s="527" t="s">
        <v>517</v>
      </c>
      <c r="HJC209" s="527" t="s">
        <v>517</v>
      </c>
      <c r="HJD209" s="527" t="s">
        <v>517</v>
      </c>
      <c r="HJE209" s="527" t="s">
        <v>517</v>
      </c>
      <c r="HJF209" s="527" t="s">
        <v>517</v>
      </c>
      <c r="HJG209" s="527" t="s">
        <v>517</v>
      </c>
      <c r="HJH209" s="527" t="s">
        <v>517</v>
      </c>
      <c r="HJI209" s="527" t="s">
        <v>517</v>
      </c>
      <c r="HJJ209" s="527" t="s">
        <v>517</v>
      </c>
      <c r="HJK209" s="527" t="s">
        <v>517</v>
      </c>
      <c r="HJL209" s="527" t="s">
        <v>517</v>
      </c>
      <c r="HJM209" s="527" t="s">
        <v>517</v>
      </c>
      <c r="HJN209" s="527" t="s">
        <v>517</v>
      </c>
      <c r="HJO209" s="527" t="s">
        <v>517</v>
      </c>
      <c r="HJP209" s="527" t="s">
        <v>517</v>
      </c>
      <c r="HJQ209" s="527" t="s">
        <v>517</v>
      </c>
      <c r="HJR209" s="527" t="s">
        <v>517</v>
      </c>
      <c r="HJS209" s="527" t="s">
        <v>517</v>
      </c>
      <c r="HJT209" s="527" t="s">
        <v>517</v>
      </c>
      <c r="HJU209" s="527" t="s">
        <v>517</v>
      </c>
      <c r="HJV209" s="527" t="s">
        <v>517</v>
      </c>
      <c r="HJW209" s="527" t="s">
        <v>517</v>
      </c>
      <c r="HJX209" s="527" t="s">
        <v>517</v>
      </c>
      <c r="HJY209" s="527" t="s">
        <v>517</v>
      </c>
      <c r="HJZ209" s="527" t="s">
        <v>517</v>
      </c>
      <c r="HKA209" s="527" t="s">
        <v>517</v>
      </c>
      <c r="HKB209" s="527" t="s">
        <v>517</v>
      </c>
      <c r="HKC209" s="527" t="s">
        <v>517</v>
      </c>
      <c r="HKD209" s="527" t="s">
        <v>517</v>
      </c>
      <c r="HKE209" s="527" t="s">
        <v>517</v>
      </c>
      <c r="HKF209" s="527" t="s">
        <v>517</v>
      </c>
      <c r="HKG209" s="527" t="s">
        <v>517</v>
      </c>
      <c r="HKH209" s="527" t="s">
        <v>517</v>
      </c>
      <c r="HKI209" s="527" t="s">
        <v>517</v>
      </c>
      <c r="HKJ209" s="527" t="s">
        <v>517</v>
      </c>
      <c r="HKK209" s="527" t="s">
        <v>517</v>
      </c>
      <c r="HKL209" s="527" t="s">
        <v>517</v>
      </c>
      <c r="HKM209" s="527" t="s">
        <v>517</v>
      </c>
      <c r="HKN209" s="527" t="s">
        <v>517</v>
      </c>
      <c r="HKO209" s="527" t="s">
        <v>517</v>
      </c>
      <c r="HKP209" s="527" t="s">
        <v>517</v>
      </c>
      <c r="HKQ209" s="527" t="s">
        <v>517</v>
      </c>
      <c r="HKR209" s="527" t="s">
        <v>517</v>
      </c>
      <c r="HKS209" s="527" t="s">
        <v>517</v>
      </c>
      <c r="HKT209" s="527" t="s">
        <v>517</v>
      </c>
      <c r="HKU209" s="527" t="s">
        <v>517</v>
      </c>
      <c r="HKV209" s="527" t="s">
        <v>517</v>
      </c>
      <c r="HKW209" s="527" t="s">
        <v>517</v>
      </c>
      <c r="HKX209" s="527" t="s">
        <v>517</v>
      </c>
      <c r="HKY209" s="527" t="s">
        <v>517</v>
      </c>
      <c r="HKZ209" s="527" t="s">
        <v>517</v>
      </c>
      <c r="HLA209" s="527" t="s">
        <v>517</v>
      </c>
      <c r="HLB209" s="527" t="s">
        <v>517</v>
      </c>
      <c r="HLC209" s="527" t="s">
        <v>517</v>
      </c>
      <c r="HLD209" s="527" t="s">
        <v>517</v>
      </c>
      <c r="HLE209" s="527" t="s">
        <v>517</v>
      </c>
      <c r="HLF209" s="527" t="s">
        <v>517</v>
      </c>
      <c r="HLG209" s="527" t="s">
        <v>517</v>
      </c>
      <c r="HLH209" s="527" t="s">
        <v>517</v>
      </c>
      <c r="HLI209" s="527" t="s">
        <v>517</v>
      </c>
      <c r="HLJ209" s="527" t="s">
        <v>517</v>
      </c>
      <c r="HLK209" s="527" t="s">
        <v>517</v>
      </c>
      <c r="HLL209" s="527" t="s">
        <v>517</v>
      </c>
      <c r="HLM209" s="527" t="s">
        <v>517</v>
      </c>
      <c r="HLN209" s="527" t="s">
        <v>517</v>
      </c>
      <c r="HLO209" s="527" t="s">
        <v>517</v>
      </c>
      <c r="HLP209" s="527" t="s">
        <v>517</v>
      </c>
      <c r="HLQ209" s="527" t="s">
        <v>517</v>
      </c>
      <c r="HLR209" s="527" t="s">
        <v>517</v>
      </c>
      <c r="HLS209" s="527" t="s">
        <v>517</v>
      </c>
      <c r="HLT209" s="527" t="s">
        <v>517</v>
      </c>
      <c r="HLU209" s="527" t="s">
        <v>517</v>
      </c>
      <c r="HLV209" s="527" t="s">
        <v>517</v>
      </c>
      <c r="HLW209" s="527" t="s">
        <v>517</v>
      </c>
      <c r="HLX209" s="527" t="s">
        <v>517</v>
      </c>
      <c r="HLY209" s="527" t="s">
        <v>517</v>
      </c>
      <c r="HLZ209" s="527" t="s">
        <v>517</v>
      </c>
      <c r="HMA209" s="527" t="s">
        <v>517</v>
      </c>
      <c r="HMB209" s="527" t="s">
        <v>517</v>
      </c>
      <c r="HMC209" s="527" t="s">
        <v>517</v>
      </c>
      <c r="HMD209" s="527" t="s">
        <v>517</v>
      </c>
      <c r="HME209" s="527" t="s">
        <v>517</v>
      </c>
      <c r="HMF209" s="527" t="s">
        <v>517</v>
      </c>
      <c r="HMG209" s="527" t="s">
        <v>517</v>
      </c>
      <c r="HMH209" s="527" t="s">
        <v>517</v>
      </c>
      <c r="HMI209" s="527" t="s">
        <v>517</v>
      </c>
      <c r="HMJ209" s="527" t="s">
        <v>517</v>
      </c>
      <c r="HMK209" s="527" t="s">
        <v>517</v>
      </c>
      <c r="HML209" s="527" t="s">
        <v>517</v>
      </c>
      <c r="HMM209" s="527" t="s">
        <v>517</v>
      </c>
      <c r="HMN209" s="527" t="s">
        <v>517</v>
      </c>
      <c r="HMO209" s="527" t="s">
        <v>517</v>
      </c>
      <c r="HMP209" s="527" t="s">
        <v>517</v>
      </c>
      <c r="HMQ209" s="527" t="s">
        <v>517</v>
      </c>
      <c r="HMR209" s="527" t="s">
        <v>517</v>
      </c>
      <c r="HMS209" s="527" t="s">
        <v>517</v>
      </c>
      <c r="HMT209" s="527" t="s">
        <v>517</v>
      </c>
      <c r="HMU209" s="527" t="s">
        <v>517</v>
      </c>
      <c r="HMV209" s="527" t="s">
        <v>517</v>
      </c>
      <c r="HMW209" s="527" t="s">
        <v>517</v>
      </c>
      <c r="HMX209" s="527" t="s">
        <v>517</v>
      </c>
      <c r="HMY209" s="527" t="s">
        <v>517</v>
      </c>
      <c r="HMZ209" s="527" t="s">
        <v>517</v>
      </c>
      <c r="HNA209" s="527" t="s">
        <v>517</v>
      </c>
      <c r="HNB209" s="527" t="s">
        <v>517</v>
      </c>
      <c r="HNC209" s="527" t="s">
        <v>517</v>
      </c>
      <c r="HND209" s="527" t="s">
        <v>517</v>
      </c>
      <c r="HNE209" s="527" t="s">
        <v>517</v>
      </c>
      <c r="HNF209" s="527" t="s">
        <v>517</v>
      </c>
      <c r="HNG209" s="527" t="s">
        <v>517</v>
      </c>
      <c r="HNH209" s="527" t="s">
        <v>517</v>
      </c>
      <c r="HNI209" s="527" t="s">
        <v>517</v>
      </c>
      <c r="HNJ209" s="527" t="s">
        <v>517</v>
      </c>
      <c r="HNK209" s="527" t="s">
        <v>517</v>
      </c>
      <c r="HNL209" s="527" t="s">
        <v>517</v>
      </c>
      <c r="HNM209" s="527" t="s">
        <v>517</v>
      </c>
      <c r="HNN209" s="527" t="s">
        <v>517</v>
      </c>
      <c r="HNO209" s="527" t="s">
        <v>517</v>
      </c>
      <c r="HNP209" s="527" t="s">
        <v>517</v>
      </c>
      <c r="HNQ209" s="527" t="s">
        <v>517</v>
      </c>
      <c r="HNR209" s="527" t="s">
        <v>517</v>
      </c>
      <c r="HNS209" s="527" t="s">
        <v>517</v>
      </c>
      <c r="HNT209" s="527" t="s">
        <v>517</v>
      </c>
      <c r="HNU209" s="527" t="s">
        <v>517</v>
      </c>
      <c r="HNV209" s="527" t="s">
        <v>517</v>
      </c>
      <c r="HNW209" s="527" t="s">
        <v>517</v>
      </c>
      <c r="HNX209" s="527" t="s">
        <v>517</v>
      </c>
      <c r="HNY209" s="527" t="s">
        <v>517</v>
      </c>
      <c r="HNZ209" s="527" t="s">
        <v>517</v>
      </c>
      <c r="HOA209" s="527" t="s">
        <v>517</v>
      </c>
      <c r="HOB209" s="527" t="s">
        <v>517</v>
      </c>
      <c r="HOC209" s="527" t="s">
        <v>517</v>
      </c>
      <c r="HOD209" s="527" t="s">
        <v>517</v>
      </c>
      <c r="HOE209" s="527" t="s">
        <v>517</v>
      </c>
      <c r="HOF209" s="527" t="s">
        <v>517</v>
      </c>
      <c r="HOG209" s="527" t="s">
        <v>517</v>
      </c>
      <c r="HOH209" s="527" t="s">
        <v>517</v>
      </c>
      <c r="HOI209" s="527" t="s">
        <v>517</v>
      </c>
      <c r="HOJ209" s="527" t="s">
        <v>517</v>
      </c>
      <c r="HOK209" s="527" t="s">
        <v>517</v>
      </c>
      <c r="HOL209" s="527" t="s">
        <v>517</v>
      </c>
      <c r="HOM209" s="527" t="s">
        <v>517</v>
      </c>
      <c r="HON209" s="527" t="s">
        <v>517</v>
      </c>
      <c r="HOO209" s="527" t="s">
        <v>517</v>
      </c>
      <c r="HOP209" s="527" t="s">
        <v>517</v>
      </c>
      <c r="HOQ209" s="527" t="s">
        <v>517</v>
      </c>
      <c r="HOR209" s="527" t="s">
        <v>517</v>
      </c>
      <c r="HOS209" s="527" t="s">
        <v>517</v>
      </c>
      <c r="HOT209" s="527" t="s">
        <v>517</v>
      </c>
      <c r="HOU209" s="527" t="s">
        <v>517</v>
      </c>
      <c r="HOV209" s="527" t="s">
        <v>517</v>
      </c>
      <c r="HOW209" s="527" t="s">
        <v>517</v>
      </c>
      <c r="HOX209" s="527" t="s">
        <v>517</v>
      </c>
      <c r="HOY209" s="527" t="s">
        <v>517</v>
      </c>
      <c r="HOZ209" s="527" t="s">
        <v>517</v>
      </c>
      <c r="HPA209" s="527" t="s">
        <v>517</v>
      </c>
      <c r="HPB209" s="527" t="s">
        <v>517</v>
      </c>
      <c r="HPC209" s="527" t="s">
        <v>517</v>
      </c>
      <c r="HPD209" s="527" t="s">
        <v>517</v>
      </c>
      <c r="HPE209" s="527" t="s">
        <v>517</v>
      </c>
      <c r="HPF209" s="527" t="s">
        <v>517</v>
      </c>
      <c r="HPG209" s="527" t="s">
        <v>517</v>
      </c>
      <c r="HPH209" s="527" t="s">
        <v>517</v>
      </c>
      <c r="HPI209" s="527" t="s">
        <v>517</v>
      </c>
      <c r="HPJ209" s="527" t="s">
        <v>517</v>
      </c>
      <c r="HPK209" s="527" t="s">
        <v>517</v>
      </c>
      <c r="HPL209" s="527" t="s">
        <v>517</v>
      </c>
      <c r="HPM209" s="527" t="s">
        <v>517</v>
      </c>
      <c r="HPN209" s="527" t="s">
        <v>517</v>
      </c>
      <c r="HPO209" s="527" t="s">
        <v>517</v>
      </c>
      <c r="HPP209" s="527" t="s">
        <v>517</v>
      </c>
      <c r="HPQ209" s="527" t="s">
        <v>517</v>
      </c>
      <c r="HPR209" s="527" t="s">
        <v>517</v>
      </c>
      <c r="HPS209" s="527" t="s">
        <v>517</v>
      </c>
      <c r="HPT209" s="527" t="s">
        <v>517</v>
      </c>
      <c r="HPU209" s="527" t="s">
        <v>517</v>
      </c>
      <c r="HPV209" s="527" t="s">
        <v>517</v>
      </c>
      <c r="HPW209" s="527" t="s">
        <v>517</v>
      </c>
      <c r="HPX209" s="527" t="s">
        <v>517</v>
      </c>
      <c r="HPY209" s="527" t="s">
        <v>517</v>
      </c>
      <c r="HPZ209" s="527" t="s">
        <v>517</v>
      </c>
      <c r="HQA209" s="527" t="s">
        <v>517</v>
      </c>
      <c r="HQB209" s="527" t="s">
        <v>517</v>
      </c>
      <c r="HQC209" s="527" t="s">
        <v>517</v>
      </c>
      <c r="HQD209" s="527" t="s">
        <v>517</v>
      </c>
      <c r="HQE209" s="527" t="s">
        <v>517</v>
      </c>
      <c r="HQF209" s="527" t="s">
        <v>517</v>
      </c>
      <c r="HQG209" s="527" t="s">
        <v>517</v>
      </c>
      <c r="HQH209" s="527" t="s">
        <v>517</v>
      </c>
      <c r="HQI209" s="527" t="s">
        <v>517</v>
      </c>
      <c r="HQJ209" s="527" t="s">
        <v>517</v>
      </c>
      <c r="HQK209" s="527" t="s">
        <v>517</v>
      </c>
      <c r="HQL209" s="527" t="s">
        <v>517</v>
      </c>
      <c r="HQM209" s="527" t="s">
        <v>517</v>
      </c>
      <c r="HQN209" s="527" t="s">
        <v>517</v>
      </c>
      <c r="HQO209" s="527" t="s">
        <v>517</v>
      </c>
      <c r="HQP209" s="527" t="s">
        <v>517</v>
      </c>
      <c r="HQQ209" s="527" t="s">
        <v>517</v>
      </c>
      <c r="HQR209" s="527" t="s">
        <v>517</v>
      </c>
      <c r="HQS209" s="527" t="s">
        <v>517</v>
      </c>
      <c r="HQT209" s="527" t="s">
        <v>517</v>
      </c>
      <c r="HQU209" s="527" t="s">
        <v>517</v>
      </c>
      <c r="HQV209" s="527" t="s">
        <v>517</v>
      </c>
      <c r="HQW209" s="527" t="s">
        <v>517</v>
      </c>
      <c r="HQX209" s="527" t="s">
        <v>517</v>
      </c>
      <c r="HQY209" s="527" t="s">
        <v>517</v>
      </c>
      <c r="HQZ209" s="527" t="s">
        <v>517</v>
      </c>
      <c r="HRA209" s="527" t="s">
        <v>517</v>
      </c>
      <c r="HRB209" s="527" t="s">
        <v>517</v>
      </c>
      <c r="HRC209" s="527" t="s">
        <v>517</v>
      </c>
      <c r="HRD209" s="527" t="s">
        <v>517</v>
      </c>
      <c r="HRE209" s="527" t="s">
        <v>517</v>
      </c>
      <c r="HRF209" s="527" t="s">
        <v>517</v>
      </c>
      <c r="HRG209" s="527" t="s">
        <v>517</v>
      </c>
      <c r="HRH209" s="527" t="s">
        <v>517</v>
      </c>
      <c r="HRI209" s="527" t="s">
        <v>517</v>
      </c>
      <c r="HRJ209" s="527" t="s">
        <v>517</v>
      </c>
      <c r="HRK209" s="527" t="s">
        <v>517</v>
      </c>
      <c r="HRL209" s="527" t="s">
        <v>517</v>
      </c>
      <c r="HRM209" s="527" t="s">
        <v>517</v>
      </c>
      <c r="HRN209" s="527" t="s">
        <v>517</v>
      </c>
      <c r="HRO209" s="527" t="s">
        <v>517</v>
      </c>
      <c r="HRP209" s="527" t="s">
        <v>517</v>
      </c>
      <c r="HRQ209" s="527" t="s">
        <v>517</v>
      </c>
      <c r="HRR209" s="527" t="s">
        <v>517</v>
      </c>
      <c r="HRS209" s="527" t="s">
        <v>517</v>
      </c>
      <c r="HRT209" s="527" t="s">
        <v>517</v>
      </c>
      <c r="HRU209" s="527" t="s">
        <v>517</v>
      </c>
      <c r="HRV209" s="527" t="s">
        <v>517</v>
      </c>
      <c r="HRW209" s="527" t="s">
        <v>517</v>
      </c>
      <c r="HRX209" s="527" t="s">
        <v>517</v>
      </c>
      <c r="HRY209" s="527" t="s">
        <v>517</v>
      </c>
      <c r="HRZ209" s="527" t="s">
        <v>517</v>
      </c>
      <c r="HSA209" s="527" t="s">
        <v>517</v>
      </c>
      <c r="HSB209" s="527" t="s">
        <v>517</v>
      </c>
      <c r="HSC209" s="527" t="s">
        <v>517</v>
      </c>
      <c r="HSD209" s="527" t="s">
        <v>517</v>
      </c>
      <c r="HSE209" s="527" t="s">
        <v>517</v>
      </c>
      <c r="HSF209" s="527" t="s">
        <v>517</v>
      </c>
      <c r="HSG209" s="527" t="s">
        <v>517</v>
      </c>
      <c r="HSH209" s="527" t="s">
        <v>517</v>
      </c>
      <c r="HSI209" s="527" t="s">
        <v>517</v>
      </c>
      <c r="HSJ209" s="527" t="s">
        <v>517</v>
      </c>
      <c r="HSK209" s="527" t="s">
        <v>517</v>
      </c>
      <c r="HSL209" s="527" t="s">
        <v>517</v>
      </c>
      <c r="HSM209" s="527" t="s">
        <v>517</v>
      </c>
      <c r="HSN209" s="527" t="s">
        <v>517</v>
      </c>
      <c r="HSO209" s="527" t="s">
        <v>517</v>
      </c>
      <c r="HSP209" s="527" t="s">
        <v>517</v>
      </c>
      <c r="HSQ209" s="527" t="s">
        <v>517</v>
      </c>
      <c r="HSR209" s="527" t="s">
        <v>517</v>
      </c>
      <c r="HSS209" s="527" t="s">
        <v>517</v>
      </c>
      <c r="HST209" s="527" t="s">
        <v>517</v>
      </c>
      <c r="HSU209" s="527" t="s">
        <v>517</v>
      </c>
      <c r="HSV209" s="527" t="s">
        <v>517</v>
      </c>
      <c r="HSW209" s="527" t="s">
        <v>517</v>
      </c>
      <c r="HSX209" s="527" t="s">
        <v>517</v>
      </c>
      <c r="HSY209" s="527" t="s">
        <v>517</v>
      </c>
      <c r="HSZ209" s="527" t="s">
        <v>517</v>
      </c>
      <c r="HTA209" s="527" t="s">
        <v>517</v>
      </c>
      <c r="HTB209" s="527" t="s">
        <v>517</v>
      </c>
      <c r="HTC209" s="527" t="s">
        <v>517</v>
      </c>
      <c r="HTD209" s="527" t="s">
        <v>517</v>
      </c>
      <c r="HTE209" s="527" t="s">
        <v>517</v>
      </c>
      <c r="HTF209" s="527" t="s">
        <v>517</v>
      </c>
      <c r="HTG209" s="527" t="s">
        <v>517</v>
      </c>
      <c r="HTH209" s="527" t="s">
        <v>517</v>
      </c>
      <c r="HTI209" s="527" t="s">
        <v>517</v>
      </c>
      <c r="HTJ209" s="527" t="s">
        <v>517</v>
      </c>
      <c r="HTK209" s="527" t="s">
        <v>517</v>
      </c>
      <c r="HTL209" s="527" t="s">
        <v>517</v>
      </c>
      <c r="HTM209" s="527" t="s">
        <v>517</v>
      </c>
      <c r="HTN209" s="527" t="s">
        <v>517</v>
      </c>
      <c r="HTO209" s="527" t="s">
        <v>517</v>
      </c>
      <c r="HTP209" s="527" t="s">
        <v>517</v>
      </c>
      <c r="HTQ209" s="527" t="s">
        <v>517</v>
      </c>
      <c r="HTR209" s="527" t="s">
        <v>517</v>
      </c>
      <c r="HTS209" s="527" t="s">
        <v>517</v>
      </c>
      <c r="HTT209" s="527" t="s">
        <v>517</v>
      </c>
      <c r="HTU209" s="527" t="s">
        <v>517</v>
      </c>
      <c r="HTV209" s="527" t="s">
        <v>517</v>
      </c>
      <c r="HTW209" s="527" t="s">
        <v>517</v>
      </c>
      <c r="HTX209" s="527" t="s">
        <v>517</v>
      </c>
      <c r="HTY209" s="527" t="s">
        <v>517</v>
      </c>
      <c r="HTZ209" s="527" t="s">
        <v>517</v>
      </c>
      <c r="HUA209" s="527" t="s">
        <v>517</v>
      </c>
      <c r="HUB209" s="527" t="s">
        <v>517</v>
      </c>
      <c r="HUC209" s="527" t="s">
        <v>517</v>
      </c>
      <c r="HUD209" s="527" t="s">
        <v>517</v>
      </c>
      <c r="HUE209" s="527" t="s">
        <v>517</v>
      </c>
      <c r="HUF209" s="527" t="s">
        <v>517</v>
      </c>
      <c r="HUG209" s="527" t="s">
        <v>517</v>
      </c>
      <c r="HUH209" s="527" t="s">
        <v>517</v>
      </c>
      <c r="HUI209" s="527" t="s">
        <v>517</v>
      </c>
      <c r="HUJ209" s="527" t="s">
        <v>517</v>
      </c>
      <c r="HUK209" s="527" t="s">
        <v>517</v>
      </c>
      <c r="HUL209" s="527" t="s">
        <v>517</v>
      </c>
      <c r="HUM209" s="527" t="s">
        <v>517</v>
      </c>
      <c r="HUN209" s="527" t="s">
        <v>517</v>
      </c>
      <c r="HUO209" s="527" t="s">
        <v>517</v>
      </c>
      <c r="HUP209" s="527" t="s">
        <v>517</v>
      </c>
      <c r="HUQ209" s="527" t="s">
        <v>517</v>
      </c>
      <c r="HUR209" s="527" t="s">
        <v>517</v>
      </c>
      <c r="HUS209" s="527" t="s">
        <v>517</v>
      </c>
      <c r="HUT209" s="527" t="s">
        <v>517</v>
      </c>
      <c r="HUU209" s="527" t="s">
        <v>517</v>
      </c>
      <c r="HUV209" s="527" t="s">
        <v>517</v>
      </c>
      <c r="HUW209" s="527" t="s">
        <v>517</v>
      </c>
      <c r="HUX209" s="527" t="s">
        <v>517</v>
      </c>
      <c r="HUY209" s="527" t="s">
        <v>517</v>
      </c>
      <c r="HUZ209" s="527" t="s">
        <v>517</v>
      </c>
      <c r="HVA209" s="527" t="s">
        <v>517</v>
      </c>
      <c r="HVB209" s="527" t="s">
        <v>517</v>
      </c>
      <c r="HVC209" s="527" t="s">
        <v>517</v>
      </c>
      <c r="HVD209" s="527" t="s">
        <v>517</v>
      </c>
      <c r="HVE209" s="527" t="s">
        <v>517</v>
      </c>
      <c r="HVF209" s="527" t="s">
        <v>517</v>
      </c>
      <c r="HVG209" s="527" t="s">
        <v>517</v>
      </c>
      <c r="HVH209" s="527" t="s">
        <v>517</v>
      </c>
      <c r="HVI209" s="527" t="s">
        <v>517</v>
      </c>
      <c r="HVJ209" s="527" t="s">
        <v>517</v>
      </c>
      <c r="HVK209" s="527" t="s">
        <v>517</v>
      </c>
      <c r="HVL209" s="527" t="s">
        <v>517</v>
      </c>
      <c r="HVM209" s="527" t="s">
        <v>517</v>
      </c>
      <c r="HVN209" s="527" t="s">
        <v>517</v>
      </c>
      <c r="HVO209" s="527" t="s">
        <v>517</v>
      </c>
      <c r="HVP209" s="527" t="s">
        <v>517</v>
      </c>
      <c r="HVQ209" s="527" t="s">
        <v>517</v>
      </c>
      <c r="HVR209" s="527" t="s">
        <v>517</v>
      </c>
      <c r="HVS209" s="527" t="s">
        <v>517</v>
      </c>
      <c r="HVT209" s="527" t="s">
        <v>517</v>
      </c>
      <c r="HVU209" s="527" t="s">
        <v>517</v>
      </c>
      <c r="HVV209" s="527" t="s">
        <v>517</v>
      </c>
      <c r="HVW209" s="527" t="s">
        <v>517</v>
      </c>
      <c r="HVX209" s="527" t="s">
        <v>517</v>
      </c>
      <c r="HVY209" s="527" t="s">
        <v>517</v>
      </c>
      <c r="HVZ209" s="527" t="s">
        <v>517</v>
      </c>
      <c r="HWA209" s="527" t="s">
        <v>517</v>
      </c>
      <c r="HWB209" s="527" t="s">
        <v>517</v>
      </c>
      <c r="HWC209" s="527" t="s">
        <v>517</v>
      </c>
      <c r="HWD209" s="527" t="s">
        <v>517</v>
      </c>
      <c r="HWE209" s="527" t="s">
        <v>517</v>
      </c>
      <c r="HWF209" s="527" t="s">
        <v>517</v>
      </c>
      <c r="HWG209" s="527" t="s">
        <v>517</v>
      </c>
      <c r="HWH209" s="527" t="s">
        <v>517</v>
      </c>
      <c r="HWI209" s="527" t="s">
        <v>517</v>
      </c>
      <c r="HWJ209" s="527" t="s">
        <v>517</v>
      </c>
      <c r="HWK209" s="527" t="s">
        <v>517</v>
      </c>
      <c r="HWL209" s="527" t="s">
        <v>517</v>
      </c>
      <c r="HWM209" s="527" t="s">
        <v>517</v>
      </c>
      <c r="HWN209" s="527" t="s">
        <v>517</v>
      </c>
      <c r="HWO209" s="527" t="s">
        <v>517</v>
      </c>
      <c r="HWP209" s="527" t="s">
        <v>517</v>
      </c>
      <c r="HWQ209" s="527" t="s">
        <v>517</v>
      </c>
      <c r="HWR209" s="527" t="s">
        <v>517</v>
      </c>
      <c r="HWS209" s="527" t="s">
        <v>517</v>
      </c>
      <c r="HWT209" s="527" t="s">
        <v>517</v>
      </c>
      <c r="HWU209" s="527" t="s">
        <v>517</v>
      </c>
      <c r="HWV209" s="527" t="s">
        <v>517</v>
      </c>
      <c r="HWW209" s="527" t="s">
        <v>517</v>
      </c>
      <c r="HWX209" s="527" t="s">
        <v>517</v>
      </c>
      <c r="HWY209" s="527" t="s">
        <v>517</v>
      </c>
      <c r="HWZ209" s="527" t="s">
        <v>517</v>
      </c>
      <c r="HXA209" s="527" t="s">
        <v>517</v>
      </c>
      <c r="HXB209" s="527" t="s">
        <v>517</v>
      </c>
      <c r="HXC209" s="527" t="s">
        <v>517</v>
      </c>
      <c r="HXD209" s="527" t="s">
        <v>517</v>
      </c>
      <c r="HXE209" s="527" t="s">
        <v>517</v>
      </c>
      <c r="HXF209" s="527" t="s">
        <v>517</v>
      </c>
      <c r="HXG209" s="527" t="s">
        <v>517</v>
      </c>
      <c r="HXH209" s="527" t="s">
        <v>517</v>
      </c>
      <c r="HXI209" s="527" t="s">
        <v>517</v>
      </c>
      <c r="HXJ209" s="527" t="s">
        <v>517</v>
      </c>
      <c r="HXK209" s="527" t="s">
        <v>517</v>
      </c>
      <c r="HXL209" s="527" t="s">
        <v>517</v>
      </c>
      <c r="HXM209" s="527" t="s">
        <v>517</v>
      </c>
      <c r="HXN209" s="527" t="s">
        <v>517</v>
      </c>
      <c r="HXO209" s="527" t="s">
        <v>517</v>
      </c>
      <c r="HXP209" s="527" t="s">
        <v>517</v>
      </c>
      <c r="HXQ209" s="527" t="s">
        <v>517</v>
      </c>
      <c r="HXR209" s="527" t="s">
        <v>517</v>
      </c>
      <c r="HXS209" s="527" t="s">
        <v>517</v>
      </c>
      <c r="HXT209" s="527" t="s">
        <v>517</v>
      </c>
      <c r="HXU209" s="527" t="s">
        <v>517</v>
      </c>
      <c r="HXV209" s="527" t="s">
        <v>517</v>
      </c>
      <c r="HXW209" s="527" t="s">
        <v>517</v>
      </c>
      <c r="HXX209" s="527" t="s">
        <v>517</v>
      </c>
      <c r="HXY209" s="527" t="s">
        <v>517</v>
      </c>
      <c r="HXZ209" s="527" t="s">
        <v>517</v>
      </c>
      <c r="HYA209" s="527" t="s">
        <v>517</v>
      </c>
      <c r="HYB209" s="527" t="s">
        <v>517</v>
      </c>
      <c r="HYC209" s="527" t="s">
        <v>517</v>
      </c>
      <c r="HYD209" s="527" t="s">
        <v>517</v>
      </c>
      <c r="HYE209" s="527" t="s">
        <v>517</v>
      </c>
      <c r="HYF209" s="527" t="s">
        <v>517</v>
      </c>
      <c r="HYG209" s="527" t="s">
        <v>517</v>
      </c>
      <c r="HYH209" s="527" t="s">
        <v>517</v>
      </c>
      <c r="HYI209" s="527" t="s">
        <v>517</v>
      </c>
      <c r="HYJ209" s="527" t="s">
        <v>517</v>
      </c>
      <c r="HYK209" s="527" t="s">
        <v>517</v>
      </c>
      <c r="HYL209" s="527" t="s">
        <v>517</v>
      </c>
      <c r="HYM209" s="527" t="s">
        <v>517</v>
      </c>
      <c r="HYN209" s="527" t="s">
        <v>517</v>
      </c>
      <c r="HYO209" s="527" t="s">
        <v>517</v>
      </c>
      <c r="HYP209" s="527" t="s">
        <v>517</v>
      </c>
      <c r="HYQ209" s="527" t="s">
        <v>517</v>
      </c>
      <c r="HYR209" s="527" t="s">
        <v>517</v>
      </c>
      <c r="HYS209" s="527" t="s">
        <v>517</v>
      </c>
      <c r="HYT209" s="527" t="s">
        <v>517</v>
      </c>
      <c r="HYU209" s="527" t="s">
        <v>517</v>
      </c>
      <c r="HYV209" s="527" t="s">
        <v>517</v>
      </c>
      <c r="HYW209" s="527" t="s">
        <v>517</v>
      </c>
      <c r="HYX209" s="527" t="s">
        <v>517</v>
      </c>
      <c r="HYY209" s="527" t="s">
        <v>517</v>
      </c>
      <c r="HYZ209" s="527" t="s">
        <v>517</v>
      </c>
      <c r="HZA209" s="527" t="s">
        <v>517</v>
      </c>
      <c r="HZB209" s="527" t="s">
        <v>517</v>
      </c>
      <c r="HZC209" s="527" t="s">
        <v>517</v>
      </c>
      <c r="HZD209" s="527" t="s">
        <v>517</v>
      </c>
      <c r="HZE209" s="527" t="s">
        <v>517</v>
      </c>
      <c r="HZF209" s="527" t="s">
        <v>517</v>
      </c>
      <c r="HZG209" s="527" t="s">
        <v>517</v>
      </c>
      <c r="HZH209" s="527" t="s">
        <v>517</v>
      </c>
      <c r="HZI209" s="527" t="s">
        <v>517</v>
      </c>
      <c r="HZJ209" s="527" t="s">
        <v>517</v>
      </c>
      <c r="HZK209" s="527" t="s">
        <v>517</v>
      </c>
      <c r="HZL209" s="527" t="s">
        <v>517</v>
      </c>
      <c r="HZM209" s="527" t="s">
        <v>517</v>
      </c>
      <c r="HZN209" s="527" t="s">
        <v>517</v>
      </c>
      <c r="HZO209" s="527" t="s">
        <v>517</v>
      </c>
      <c r="HZP209" s="527" t="s">
        <v>517</v>
      </c>
      <c r="HZQ209" s="527" t="s">
        <v>517</v>
      </c>
      <c r="HZR209" s="527" t="s">
        <v>517</v>
      </c>
      <c r="HZS209" s="527" t="s">
        <v>517</v>
      </c>
      <c r="HZT209" s="527" t="s">
        <v>517</v>
      </c>
      <c r="HZU209" s="527" t="s">
        <v>517</v>
      </c>
      <c r="HZV209" s="527" t="s">
        <v>517</v>
      </c>
      <c r="HZW209" s="527" t="s">
        <v>517</v>
      </c>
      <c r="HZX209" s="527" t="s">
        <v>517</v>
      </c>
      <c r="HZY209" s="527" t="s">
        <v>517</v>
      </c>
      <c r="HZZ209" s="527" t="s">
        <v>517</v>
      </c>
      <c r="IAA209" s="527" t="s">
        <v>517</v>
      </c>
      <c r="IAB209" s="527" t="s">
        <v>517</v>
      </c>
      <c r="IAC209" s="527" t="s">
        <v>517</v>
      </c>
      <c r="IAD209" s="527" t="s">
        <v>517</v>
      </c>
      <c r="IAE209" s="527" t="s">
        <v>517</v>
      </c>
      <c r="IAF209" s="527" t="s">
        <v>517</v>
      </c>
      <c r="IAG209" s="527" t="s">
        <v>517</v>
      </c>
      <c r="IAH209" s="527" t="s">
        <v>517</v>
      </c>
      <c r="IAI209" s="527" t="s">
        <v>517</v>
      </c>
      <c r="IAJ209" s="527" t="s">
        <v>517</v>
      </c>
      <c r="IAK209" s="527" t="s">
        <v>517</v>
      </c>
      <c r="IAL209" s="527" t="s">
        <v>517</v>
      </c>
      <c r="IAM209" s="527" t="s">
        <v>517</v>
      </c>
      <c r="IAN209" s="527" t="s">
        <v>517</v>
      </c>
      <c r="IAO209" s="527" t="s">
        <v>517</v>
      </c>
      <c r="IAP209" s="527" t="s">
        <v>517</v>
      </c>
      <c r="IAQ209" s="527" t="s">
        <v>517</v>
      </c>
      <c r="IAR209" s="527" t="s">
        <v>517</v>
      </c>
      <c r="IAS209" s="527" t="s">
        <v>517</v>
      </c>
      <c r="IAT209" s="527" t="s">
        <v>517</v>
      </c>
      <c r="IAU209" s="527" t="s">
        <v>517</v>
      </c>
      <c r="IAV209" s="527" t="s">
        <v>517</v>
      </c>
      <c r="IAW209" s="527" t="s">
        <v>517</v>
      </c>
      <c r="IAX209" s="527" t="s">
        <v>517</v>
      </c>
      <c r="IAY209" s="527" t="s">
        <v>517</v>
      </c>
      <c r="IAZ209" s="527" t="s">
        <v>517</v>
      </c>
      <c r="IBA209" s="527" t="s">
        <v>517</v>
      </c>
      <c r="IBB209" s="527" t="s">
        <v>517</v>
      </c>
      <c r="IBC209" s="527" t="s">
        <v>517</v>
      </c>
      <c r="IBD209" s="527" t="s">
        <v>517</v>
      </c>
      <c r="IBE209" s="527" t="s">
        <v>517</v>
      </c>
      <c r="IBF209" s="527" t="s">
        <v>517</v>
      </c>
      <c r="IBG209" s="527" t="s">
        <v>517</v>
      </c>
      <c r="IBH209" s="527" t="s">
        <v>517</v>
      </c>
      <c r="IBI209" s="527" t="s">
        <v>517</v>
      </c>
      <c r="IBJ209" s="527" t="s">
        <v>517</v>
      </c>
      <c r="IBK209" s="527" t="s">
        <v>517</v>
      </c>
      <c r="IBL209" s="527" t="s">
        <v>517</v>
      </c>
      <c r="IBM209" s="527" t="s">
        <v>517</v>
      </c>
      <c r="IBN209" s="527" t="s">
        <v>517</v>
      </c>
      <c r="IBO209" s="527" t="s">
        <v>517</v>
      </c>
      <c r="IBP209" s="527" t="s">
        <v>517</v>
      </c>
      <c r="IBQ209" s="527" t="s">
        <v>517</v>
      </c>
      <c r="IBR209" s="527" t="s">
        <v>517</v>
      </c>
      <c r="IBS209" s="527" t="s">
        <v>517</v>
      </c>
      <c r="IBT209" s="527" t="s">
        <v>517</v>
      </c>
      <c r="IBU209" s="527" t="s">
        <v>517</v>
      </c>
      <c r="IBV209" s="527" t="s">
        <v>517</v>
      </c>
      <c r="IBW209" s="527" t="s">
        <v>517</v>
      </c>
      <c r="IBX209" s="527" t="s">
        <v>517</v>
      </c>
      <c r="IBY209" s="527" t="s">
        <v>517</v>
      </c>
      <c r="IBZ209" s="527" t="s">
        <v>517</v>
      </c>
      <c r="ICA209" s="527" t="s">
        <v>517</v>
      </c>
      <c r="ICB209" s="527" t="s">
        <v>517</v>
      </c>
      <c r="ICC209" s="527" t="s">
        <v>517</v>
      </c>
      <c r="ICD209" s="527" t="s">
        <v>517</v>
      </c>
      <c r="ICE209" s="527" t="s">
        <v>517</v>
      </c>
      <c r="ICF209" s="527" t="s">
        <v>517</v>
      </c>
      <c r="ICG209" s="527" t="s">
        <v>517</v>
      </c>
      <c r="ICH209" s="527" t="s">
        <v>517</v>
      </c>
      <c r="ICI209" s="527" t="s">
        <v>517</v>
      </c>
      <c r="ICJ209" s="527" t="s">
        <v>517</v>
      </c>
      <c r="ICK209" s="527" t="s">
        <v>517</v>
      </c>
      <c r="ICL209" s="527" t="s">
        <v>517</v>
      </c>
      <c r="ICM209" s="527" t="s">
        <v>517</v>
      </c>
      <c r="ICN209" s="527" t="s">
        <v>517</v>
      </c>
      <c r="ICO209" s="527" t="s">
        <v>517</v>
      </c>
      <c r="ICP209" s="527" t="s">
        <v>517</v>
      </c>
      <c r="ICQ209" s="527" t="s">
        <v>517</v>
      </c>
      <c r="ICR209" s="527" t="s">
        <v>517</v>
      </c>
      <c r="ICS209" s="527" t="s">
        <v>517</v>
      </c>
      <c r="ICT209" s="527" t="s">
        <v>517</v>
      </c>
      <c r="ICU209" s="527" t="s">
        <v>517</v>
      </c>
      <c r="ICV209" s="527" t="s">
        <v>517</v>
      </c>
      <c r="ICW209" s="527" t="s">
        <v>517</v>
      </c>
      <c r="ICX209" s="527" t="s">
        <v>517</v>
      </c>
      <c r="ICY209" s="527" t="s">
        <v>517</v>
      </c>
      <c r="ICZ209" s="527" t="s">
        <v>517</v>
      </c>
      <c r="IDA209" s="527" t="s">
        <v>517</v>
      </c>
      <c r="IDB209" s="527" t="s">
        <v>517</v>
      </c>
      <c r="IDC209" s="527" t="s">
        <v>517</v>
      </c>
      <c r="IDD209" s="527" t="s">
        <v>517</v>
      </c>
      <c r="IDE209" s="527" t="s">
        <v>517</v>
      </c>
      <c r="IDF209" s="527" t="s">
        <v>517</v>
      </c>
      <c r="IDG209" s="527" t="s">
        <v>517</v>
      </c>
      <c r="IDH209" s="527" t="s">
        <v>517</v>
      </c>
      <c r="IDI209" s="527" t="s">
        <v>517</v>
      </c>
      <c r="IDJ209" s="527" t="s">
        <v>517</v>
      </c>
      <c r="IDK209" s="527" t="s">
        <v>517</v>
      </c>
      <c r="IDL209" s="527" t="s">
        <v>517</v>
      </c>
      <c r="IDM209" s="527" t="s">
        <v>517</v>
      </c>
      <c r="IDN209" s="527" t="s">
        <v>517</v>
      </c>
      <c r="IDO209" s="527" t="s">
        <v>517</v>
      </c>
      <c r="IDP209" s="527" t="s">
        <v>517</v>
      </c>
      <c r="IDQ209" s="527" t="s">
        <v>517</v>
      </c>
      <c r="IDR209" s="527" t="s">
        <v>517</v>
      </c>
      <c r="IDS209" s="527" t="s">
        <v>517</v>
      </c>
      <c r="IDT209" s="527" t="s">
        <v>517</v>
      </c>
      <c r="IDU209" s="527" t="s">
        <v>517</v>
      </c>
      <c r="IDV209" s="527" t="s">
        <v>517</v>
      </c>
      <c r="IDW209" s="527" t="s">
        <v>517</v>
      </c>
      <c r="IDX209" s="527" t="s">
        <v>517</v>
      </c>
      <c r="IDY209" s="527" t="s">
        <v>517</v>
      </c>
      <c r="IDZ209" s="527" t="s">
        <v>517</v>
      </c>
      <c r="IEA209" s="527" t="s">
        <v>517</v>
      </c>
      <c r="IEB209" s="527" t="s">
        <v>517</v>
      </c>
      <c r="IEC209" s="527" t="s">
        <v>517</v>
      </c>
      <c r="IED209" s="527" t="s">
        <v>517</v>
      </c>
      <c r="IEE209" s="527" t="s">
        <v>517</v>
      </c>
      <c r="IEF209" s="527" t="s">
        <v>517</v>
      </c>
      <c r="IEG209" s="527" t="s">
        <v>517</v>
      </c>
      <c r="IEH209" s="527" t="s">
        <v>517</v>
      </c>
      <c r="IEI209" s="527" t="s">
        <v>517</v>
      </c>
      <c r="IEJ209" s="527" t="s">
        <v>517</v>
      </c>
      <c r="IEK209" s="527" t="s">
        <v>517</v>
      </c>
      <c r="IEL209" s="527" t="s">
        <v>517</v>
      </c>
      <c r="IEM209" s="527" t="s">
        <v>517</v>
      </c>
      <c r="IEN209" s="527" t="s">
        <v>517</v>
      </c>
      <c r="IEO209" s="527" t="s">
        <v>517</v>
      </c>
      <c r="IEP209" s="527" t="s">
        <v>517</v>
      </c>
      <c r="IEQ209" s="527" t="s">
        <v>517</v>
      </c>
      <c r="IER209" s="527" t="s">
        <v>517</v>
      </c>
      <c r="IES209" s="527" t="s">
        <v>517</v>
      </c>
      <c r="IET209" s="527" t="s">
        <v>517</v>
      </c>
      <c r="IEU209" s="527" t="s">
        <v>517</v>
      </c>
      <c r="IEV209" s="527" t="s">
        <v>517</v>
      </c>
      <c r="IEW209" s="527" t="s">
        <v>517</v>
      </c>
      <c r="IEX209" s="527" t="s">
        <v>517</v>
      </c>
      <c r="IEY209" s="527" t="s">
        <v>517</v>
      </c>
      <c r="IEZ209" s="527" t="s">
        <v>517</v>
      </c>
      <c r="IFA209" s="527" t="s">
        <v>517</v>
      </c>
      <c r="IFB209" s="527" t="s">
        <v>517</v>
      </c>
      <c r="IFC209" s="527" t="s">
        <v>517</v>
      </c>
      <c r="IFD209" s="527" t="s">
        <v>517</v>
      </c>
      <c r="IFE209" s="527" t="s">
        <v>517</v>
      </c>
      <c r="IFF209" s="527" t="s">
        <v>517</v>
      </c>
      <c r="IFG209" s="527" t="s">
        <v>517</v>
      </c>
      <c r="IFH209" s="527" t="s">
        <v>517</v>
      </c>
      <c r="IFI209" s="527" t="s">
        <v>517</v>
      </c>
      <c r="IFJ209" s="527" t="s">
        <v>517</v>
      </c>
      <c r="IFK209" s="527" t="s">
        <v>517</v>
      </c>
      <c r="IFL209" s="527" t="s">
        <v>517</v>
      </c>
      <c r="IFM209" s="527" t="s">
        <v>517</v>
      </c>
      <c r="IFN209" s="527" t="s">
        <v>517</v>
      </c>
      <c r="IFO209" s="527" t="s">
        <v>517</v>
      </c>
      <c r="IFP209" s="527" t="s">
        <v>517</v>
      </c>
      <c r="IFQ209" s="527" t="s">
        <v>517</v>
      </c>
      <c r="IFR209" s="527" t="s">
        <v>517</v>
      </c>
      <c r="IFS209" s="527" t="s">
        <v>517</v>
      </c>
      <c r="IFT209" s="527" t="s">
        <v>517</v>
      </c>
      <c r="IFU209" s="527" t="s">
        <v>517</v>
      </c>
      <c r="IFV209" s="527" t="s">
        <v>517</v>
      </c>
      <c r="IFW209" s="527" t="s">
        <v>517</v>
      </c>
      <c r="IFX209" s="527" t="s">
        <v>517</v>
      </c>
      <c r="IFY209" s="527" t="s">
        <v>517</v>
      </c>
      <c r="IFZ209" s="527" t="s">
        <v>517</v>
      </c>
      <c r="IGA209" s="527" t="s">
        <v>517</v>
      </c>
      <c r="IGB209" s="527" t="s">
        <v>517</v>
      </c>
      <c r="IGC209" s="527" t="s">
        <v>517</v>
      </c>
      <c r="IGD209" s="527" t="s">
        <v>517</v>
      </c>
      <c r="IGE209" s="527" t="s">
        <v>517</v>
      </c>
      <c r="IGF209" s="527" t="s">
        <v>517</v>
      </c>
      <c r="IGG209" s="527" t="s">
        <v>517</v>
      </c>
      <c r="IGH209" s="527" t="s">
        <v>517</v>
      </c>
      <c r="IGI209" s="527" t="s">
        <v>517</v>
      </c>
      <c r="IGJ209" s="527" t="s">
        <v>517</v>
      </c>
      <c r="IGK209" s="527" t="s">
        <v>517</v>
      </c>
      <c r="IGL209" s="527" t="s">
        <v>517</v>
      </c>
      <c r="IGM209" s="527" t="s">
        <v>517</v>
      </c>
      <c r="IGN209" s="527" t="s">
        <v>517</v>
      </c>
      <c r="IGO209" s="527" t="s">
        <v>517</v>
      </c>
      <c r="IGP209" s="527" t="s">
        <v>517</v>
      </c>
      <c r="IGQ209" s="527" t="s">
        <v>517</v>
      </c>
      <c r="IGR209" s="527" t="s">
        <v>517</v>
      </c>
      <c r="IGS209" s="527" t="s">
        <v>517</v>
      </c>
      <c r="IGT209" s="527" t="s">
        <v>517</v>
      </c>
      <c r="IGU209" s="527" t="s">
        <v>517</v>
      </c>
      <c r="IGV209" s="527" t="s">
        <v>517</v>
      </c>
      <c r="IGW209" s="527" t="s">
        <v>517</v>
      </c>
      <c r="IGX209" s="527" t="s">
        <v>517</v>
      </c>
      <c r="IGY209" s="527" t="s">
        <v>517</v>
      </c>
      <c r="IGZ209" s="527" t="s">
        <v>517</v>
      </c>
      <c r="IHA209" s="527" t="s">
        <v>517</v>
      </c>
      <c r="IHB209" s="527" t="s">
        <v>517</v>
      </c>
      <c r="IHC209" s="527" t="s">
        <v>517</v>
      </c>
      <c r="IHD209" s="527" t="s">
        <v>517</v>
      </c>
      <c r="IHE209" s="527" t="s">
        <v>517</v>
      </c>
      <c r="IHF209" s="527" t="s">
        <v>517</v>
      </c>
      <c r="IHG209" s="527" t="s">
        <v>517</v>
      </c>
      <c r="IHH209" s="527" t="s">
        <v>517</v>
      </c>
      <c r="IHI209" s="527" t="s">
        <v>517</v>
      </c>
      <c r="IHJ209" s="527" t="s">
        <v>517</v>
      </c>
      <c r="IHK209" s="527" t="s">
        <v>517</v>
      </c>
      <c r="IHL209" s="527" t="s">
        <v>517</v>
      </c>
      <c r="IHM209" s="527" t="s">
        <v>517</v>
      </c>
      <c r="IHN209" s="527" t="s">
        <v>517</v>
      </c>
      <c r="IHO209" s="527" t="s">
        <v>517</v>
      </c>
      <c r="IHP209" s="527" t="s">
        <v>517</v>
      </c>
      <c r="IHQ209" s="527" t="s">
        <v>517</v>
      </c>
      <c r="IHR209" s="527" t="s">
        <v>517</v>
      </c>
      <c r="IHS209" s="527" t="s">
        <v>517</v>
      </c>
      <c r="IHT209" s="527" t="s">
        <v>517</v>
      </c>
      <c r="IHU209" s="527" t="s">
        <v>517</v>
      </c>
      <c r="IHV209" s="527" t="s">
        <v>517</v>
      </c>
      <c r="IHW209" s="527" t="s">
        <v>517</v>
      </c>
      <c r="IHX209" s="527" t="s">
        <v>517</v>
      </c>
      <c r="IHY209" s="527" t="s">
        <v>517</v>
      </c>
      <c r="IHZ209" s="527" t="s">
        <v>517</v>
      </c>
      <c r="IIA209" s="527" t="s">
        <v>517</v>
      </c>
      <c r="IIB209" s="527" t="s">
        <v>517</v>
      </c>
      <c r="IIC209" s="527" t="s">
        <v>517</v>
      </c>
      <c r="IID209" s="527" t="s">
        <v>517</v>
      </c>
      <c r="IIE209" s="527" t="s">
        <v>517</v>
      </c>
      <c r="IIF209" s="527" t="s">
        <v>517</v>
      </c>
      <c r="IIG209" s="527" t="s">
        <v>517</v>
      </c>
      <c r="IIH209" s="527" t="s">
        <v>517</v>
      </c>
      <c r="III209" s="527" t="s">
        <v>517</v>
      </c>
      <c r="IIJ209" s="527" t="s">
        <v>517</v>
      </c>
      <c r="IIK209" s="527" t="s">
        <v>517</v>
      </c>
      <c r="IIL209" s="527" t="s">
        <v>517</v>
      </c>
      <c r="IIM209" s="527" t="s">
        <v>517</v>
      </c>
      <c r="IIN209" s="527" t="s">
        <v>517</v>
      </c>
      <c r="IIO209" s="527" t="s">
        <v>517</v>
      </c>
      <c r="IIP209" s="527" t="s">
        <v>517</v>
      </c>
      <c r="IIQ209" s="527" t="s">
        <v>517</v>
      </c>
      <c r="IIR209" s="527" t="s">
        <v>517</v>
      </c>
      <c r="IIS209" s="527" t="s">
        <v>517</v>
      </c>
      <c r="IIT209" s="527" t="s">
        <v>517</v>
      </c>
      <c r="IIU209" s="527" t="s">
        <v>517</v>
      </c>
      <c r="IIV209" s="527" t="s">
        <v>517</v>
      </c>
      <c r="IIW209" s="527" t="s">
        <v>517</v>
      </c>
      <c r="IIX209" s="527" t="s">
        <v>517</v>
      </c>
      <c r="IIY209" s="527" t="s">
        <v>517</v>
      </c>
      <c r="IIZ209" s="527" t="s">
        <v>517</v>
      </c>
      <c r="IJA209" s="527" t="s">
        <v>517</v>
      </c>
      <c r="IJB209" s="527" t="s">
        <v>517</v>
      </c>
      <c r="IJC209" s="527" t="s">
        <v>517</v>
      </c>
      <c r="IJD209" s="527" t="s">
        <v>517</v>
      </c>
      <c r="IJE209" s="527" t="s">
        <v>517</v>
      </c>
      <c r="IJF209" s="527" t="s">
        <v>517</v>
      </c>
      <c r="IJG209" s="527" t="s">
        <v>517</v>
      </c>
      <c r="IJH209" s="527" t="s">
        <v>517</v>
      </c>
      <c r="IJI209" s="527" t="s">
        <v>517</v>
      </c>
      <c r="IJJ209" s="527" t="s">
        <v>517</v>
      </c>
      <c r="IJK209" s="527" t="s">
        <v>517</v>
      </c>
      <c r="IJL209" s="527" t="s">
        <v>517</v>
      </c>
      <c r="IJM209" s="527" t="s">
        <v>517</v>
      </c>
      <c r="IJN209" s="527" t="s">
        <v>517</v>
      </c>
      <c r="IJO209" s="527" t="s">
        <v>517</v>
      </c>
      <c r="IJP209" s="527" t="s">
        <v>517</v>
      </c>
      <c r="IJQ209" s="527" t="s">
        <v>517</v>
      </c>
      <c r="IJR209" s="527" t="s">
        <v>517</v>
      </c>
      <c r="IJS209" s="527" t="s">
        <v>517</v>
      </c>
      <c r="IJT209" s="527" t="s">
        <v>517</v>
      </c>
      <c r="IJU209" s="527" t="s">
        <v>517</v>
      </c>
      <c r="IJV209" s="527" t="s">
        <v>517</v>
      </c>
      <c r="IJW209" s="527" t="s">
        <v>517</v>
      </c>
      <c r="IJX209" s="527" t="s">
        <v>517</v>
      </c>
      <c r="IJY209" s="527" t="s">
        <v>517</v>
      </c>
      <c r="IJZ209" s="527" t="s">
        <v>517</v>
      </c>
      <c r="IKA209" s="527" t="s">
        <v>517</v>
      </c>
      <c r="IKB209" s="527" t="s">
        <v>517</v>
      </c>
      <c r="IKC209" s="527" t="s">
        <v>517</v>
      </c>
      <c r="IKD209" s="527" t="s">
        <v>517</v>
      </c>
      <c r="IKE209" s="527" t="s">
        <v>517</v>
      </c>
      <c r="IKF209" s="527" t="s">
        <v>517</v>
      </c>
      <c r="IKG209" s="527" t="s">
        <v>517</v>
      </c>
      <c r="IKH209" s="527" t="s">
        <v>517</v>
      </c>
      <c r="IKI209" s="527" t="s">
        <v>517</v>
      </c>
      <c r="IKJ209" s="527" t="s">
        <v>517</v>
      </c>
      <c r="IKK209" s="527" t="s">
        <v>517</v>
      </c>
      <c r="IKL209" s="527" t="s">
        <v>517</v>
      </c>
      <c r="IKM209" s="527" t="s">
        <v>517</v>
      </c>
      <c r="IKN209" s="527" t="s">
        <v>517</v>
      </c>
      <c r="IKO209" s="527" t="s">
        <v>517</v>
      </c>
      <c r="IKP209" s="527" t="s">
        <v>517</v>
      </c>
      <c r="IKQ209" s="527" t="s">
        <v>517</v>
      </c>
      <c r="IKR209" s="527" t="s">
        <v>517</v>
      </c>
      <c r="IKS209" s="527" t="s">
        <v>517</v>
      </c>
      <c r="IKT209" s="527" t="s">
        <v>517</v>
      </c>
      <c r="IKU209" s="527" t="s">
        <v>517</v>
      </c>
      <c r="IKV209" s="527" t="s">
        <v>517</v>
      </c>
      <c r="IKW209" s="527" t="s">
        <v>517</v>
      </c>
      <c r="IKX209" s="527" t="s">
        <v>517</v>
      </c>
      <c r="IKY209" s="527" t="s">
        <v>517</v>
      </c>
      <c r="IKZ209" s="527" t="s">
        <v>517</v>
      </c>
      <c r="ILA209" s="527" t="s">
        <v>517</v>
      </c>
      <c r="ILB209" s="527" t="s">
        <v>517</v>
      </c>
      <c r="ILC209" s="527" t="s">
        <v>517</v>
      </c>
      <c r="ILD209" s="527" t="s">
        <v>517</v>
      </c>
      <c r="ILE209" s="527" t="s">
        <v>517</v>
      </c>
      <c r="ILF209" s="527" t="s">
        <v>517</v>
      </c>
      <c r="ILG209" s="527" t="s">
        <v>517</v>
      </c>
      <c r="ILH209" s="527" t="s">
        <v>517</v>
      </c>
      <c r="ILI209" s="527" t="s">
        <v>517</v>
      </c>
      <c r="ILJ209" s="527" t="s">
        <v>517</v>
      </c>
      <c r="ILK209" s="527" t="s">
        <v>517</v>
      </c>
      <c r="ILL209" s="527" t="s">
        <v>517</v>
      </c>
      <c r="ILM209" s="527" t="s">
        <v>517</v>
      </c>
      <c r="ILN209" s="527" t="s">
        <v>517</v>
      </c>
      <c r="ILO209" s="527" t="s">
        <v>517</v>
      </c>
      <c r="ILP209" s="527" t="s">
        <v>517</v>
      </c>
      <c r="ILQ209" s="527" t="s">
        <v>517</v>
      </c>
      <c r="ILR209" s="527" t="s">
        <v>517</v>
      </c>
      <c r="ILS209" s="527" t="s">
        <v>517</v>
      </c>
      <c r="ILT209" s="527" t="s">
        <v>517</v>
      </c>
      <c r="ILU209" s="527" t="s">
        <v>517</v>
      </c>
      <c r="ILV209" s="527" t="s">
        <v>517</v>
      </c>
      <c r="ILW209" s="527" t="s">
        <v>517</v>
      </c>
      <c r="ILX209" s="527" t="s">
        <v>517</v>
      </c>
      <c r="ILY209" s="527" t="s">
        <v>517</v>
      </c>
      <c r="ILZ209" s="527" t="s">
        <v>517</v>
      </c>
      <c r="IMA209" s="527" t="s">
        <v>517</v>
      </c>
      <c r="IMB209" s="527" t="s">
        <v>517</v>
      </c>
      <c r="IMC209" s="527" t="s">
        <v>517</v>
      </c>
      <c r="IMD209" s="527" t="s">
        <v>517</v>
      </c>
      <c r="IME209" s="527" t="s">
        <v>517</v>
      </c>
      <c r="IMF209" s="527" t="s">
        <v>517</v>
      </c>
      <c r="IMG209" s="527" t="s">
        <v>517</v>
      </c>
      <c r="IMH209" s="527" t="s">
        <v>517</v>
      </c>
      <c r="IMI209" s="527" t="s">
        <v>517</v>
      </c>
      <c r="IMJ209" s="527" t="s">
        <v>517</v>
      </c>
      <c r="IMK209" s="527" t="s">
        <v>517</v>
      </c>
      <c r="IML209" s="527" t="s">
        <v>517</v>
      </c>
      <c r="IMM209" s="527" t="s">
        <v>517</v>
      </c>
      <c r="IMN209" s="527" t="s">
        <v>517</v>
      </c>
      <c r="IMO209" s="527" t="s">
        <v>517</v>
      </c>
      <c r="IMP209" s="527" t="s">
        <v>517</v>
      </c>
      <c r="IMQ209" s="527" t="s">
        <v>517</v>
      </c>
      <c r="IMR209" s="527" t="s">
        <v>517</v>
      </c>
      <c r="IMS209" s="527" t="s">
        <v>517</v>
      </c>
      <c r="IMT209" s="527" t="s">
        <v>517</v>
      </c>
      <c r="IMU209" s="527" t="s">
        <v>517</v>
      </c>
      <c r="IMV209" s="527" t="s">
        <v>517</v>
      </c>
      <c r="IMW209" s="527" t="s">
        <v>517</v>
      </c>
      <c r="IMX209" s="527" t="s">
        <v>517</v>
      </c>
      <c r="IMY209" s="527" t="s">
        <v>517</v>
      </c>
      <c r="IMZ209" s="527" t="s">
        <v>517</v>
      </c>
      <c r="INA209" s="527" t="s">
        <v>517</v>
      </c>
      <c r="INB209" s="527" t="s">
        <v>517</v>
      </c>
      <c r="INC209" s="527" t="s">
        <v>517</v>
      </c>
      <c r="IND209" s="527" t="s">
        <v>517</v>
      </c>
      <c r="INE209" s="527" t="s">
        <v>517</v>
      </c>
      <c r="INF209" s="527" t="s">
        <v>517</v>
      </c>
      <c r="ING209" s="527" t="s">
        <v>517</v>
      </c>
      <c r="INH209" s="527" t="s">
        <v>517</v>
      </c>
      <c r="INI209" s="527" t="s">
        <v>517</v>
      </c>
      <c r="INJ209" s="527" t="s">
        <v>517</v>
      </c>
      <c r="INK209" s="527" t="s">
        <v>517</v>
      </c>
      <c r="INL209" s="527" t="s">
        <v>517</v>
      </c>
      <c r="INM209" s="527" t="s">
        <v>517</v>
      </c>
      <c r="INN209" s="527" t="s">
        <v>517</v>
      </c>
      <c r="INO209" s="527" t="s">
        <v>517</v>
      </c>
      <c r="INP209" s="527" t="s">
        <v>517</v>
      </c>
      <c r="INQ209" s="527" t="s">
        <v>517</v>
      </c>
      <c r="INR209" s="527" t="s">
        <v>517</v>
      </c>
      <c r="INS209" s="527" t="s">
        <v>517</v>
      </c>
      <c r="INT209" s="527" t="s">
        <v>517</v>
      </c>
      <c r="INU209" s="527" t="s">
        <v>517</v>
      </c>
      <c r="INV209" s="527" t="s">
        <v>517</v>
      </c>
      <c r="INW209" s="527" t="s">
        <v>517</v>
      </c>
      <c r="INX209" s="527" t="s">
        <v>517</v>
      </c>
      <c r="INY209" s="527" t="s">
        <v>517</v>
      </c>
      <c r="INZ209" s="527" t="s">
        <v>517</v>
      </c>
      <c r="IOA209" s="527" t="s">
        <v>517</v>
      </c>
      <c r="IOB209" s="527" t="s">
        <v>517</v>
      </c>
      <c r="IOC209" s="527" t="s">
        <v>517</v>
      </c>
      <c r="IOD209" s="527" t="s">
        <v>517</v>
      </c>
      <c r="IOE209" s="527" t="s">
        <v>517</v>
      </c>
      <c r="IOF209" s="527" t="s">
        <v>517</v>
      </c>
      <c r="IOG209" s="527" t="s">
        <v>517</v>
      </c>
      <c r="IOH209" s="527" t="s">
        <v>517</v>
      </c>
      <c r="IOI209" s="527" t="s">
        <v>517</v>
      </c>
      <c r="IOJ209" s="527" t="s">
        <v>517</v>
      </c>
      <c r="IOK209" s="527" t="s">
        <v>517</v>
      </c>
      <c r="IOL209" s="527" t="s">
        <v>517</v>
      </c>
      <c r="IOM209" s="527" t="s">
        <v>517</v>
      </c>
      <c r="ION209" s="527" t="s">
        <v>517</v>
      </c>
      <c r="IOO209" s="527" t="s">
        <v>517</v>
      </c>
      <c r="IOP209" s="527" t="s">
        <v>517</v>
      </c>
      <c r="IOQ209" s="527" t="s">
        <v>517</v>
      </c>
      <c r="IOR209" s="527" t="s">
        <v>517</v>
      </c>
      <c r="IOS209" s="527" t="s">
        <v>517</v>
      </c>
      <c r="IOT209" s="527" t="s">
        <v>517</v>
      </c>
      <c r="IOU209" s="527" t="s">
        <v>517</v>
      </c>
      <c r="IOV209" s="527" t="s">
        <v>517</v>
      </c>
      <c r="IOW209" s="527" t="s">
        <v>517</v>
      </c>
      <c r="IOX209" s="527" t="s">
        <v>517</v>
      </c>
      <c r="IOY209" s="527" t="s">
        <v>517</v>
      </c>
      <c r="IOZ209" s="527" t="s">
        <v>517</v>
      </c>
      <c r="IPA209" s="527" t="s">
        <v>517</v>
      </c>
      <c r="IPB209" s="527" t="s">
        <v>517</v>
      </c>
      <c r="IPC209" s="527" t="s">
        <v>517</v>
      </c>
      <c r="IPD209" s="527" t="s">
        <v>517</v>
      </c>
      <c r="IPE209" s="527" t="s">
        <v>517</v>
      </c>
      <c r="IPF209" s="527" t="s">
        <v>517</v>
      </c>
      <c r="IPG209" s="527" t="s">
        <v>517</v>
      </c>
      <c r="IPH209" s="527" t="s">
        <v>517</v>
      </c>
      <c r="IPI209" s="527" t="s">
        <v>517</v>
      </c>
      <c r="IPJ209" s="527" t="s">
        <v>517</v>
      </c>
      <c r="IPK209" s="527" t="s">
        <v>517</v>
      </c>
      <c r="IPL209" s="527" t="s">
        <v>517</v>
      </c>
      <c r="IPM209" s="527" t="s">
        <v>517</v>
      </c>
      <c r="IPN209" s="527" t="s">
        <v>517</v>
      </c>
      <c r="IPO209" s="527" t="s">
        <v>517</v>
      </c>
      <c r="IPP209" s="527" t="s">
        <v>517</v>
      </c>
      <c r="IPQ209" s="527" t="s">
        <v>517</v>
      </c>
      <c r="IPR209" s="527" t="s">
        <v>517</v>
      </c>
      <c r="IPS209" s="527" t="s">
        <v>517</v>
      </c>
      <c r="IPT209" s="527" t="s">
        <v>517</v>
      </c>
      <c r="IPU209" s="527" t="s">
        <v>517</v>
      </c>
      <c r="IPV209" s="527" t="s">
        <v>517</v>
      </c>
      <c r="IPW209" s="527" t="s">
        <v>517</v>
      </c>
      <c r="IPX209" s="527" t="s">
        <v>517</v>
      </c>
      <c r="IPY209" s="527" t="s">
        <v>517</v>
      </c>
      <c r="IPZ209" s="527" t="s">
        <v>517</v>
      </c>
      <c r="IQA209" s="527" t="s">
        <v>517</v>
      </c>
      <c r="IQB209" s="527" t="s">
        <v>517</v>
      </c>
      <c r="IQC209" s="527" t="s">
        <v>517</v>
      </c>
      <c r="IQD209" s="527" t="s">
        <v>517</v>
      </c>
      <c r="IQE209" s="527" t="s">
        <v>517</v>
      </c>
      <c r="IQF209" s="527" t="s">
        <v>517</v>
      </c>
      <c r="IQG209" s="527" t="s">
        <v>517</v>
      </c>
      <c r="IQH209" s="527" t="s">
        <v>517</v>
      </c>
      <c r="IQI209" s="527" t="s">
        <v>517</v>
      </c>
      <c r="IQJ209" s="527" t="s">
        <v>517</v>
      </c>
      <c r="IQK209" s="527" t="s">
        <v>517</v>
      </c>
      <c r="IQL209" s="527" t="s">
        <v>517</v>
      </c>
      <c r="IQM209" s="527" t="s">
        <v>517</v>
      </c>
      <c r="IQN209" s="527" t="s">
        <v>517</v>
      </c>
      <c r="IQO209" s="527" t="s">
        <v>517</v>
      </c>
      <c r="IQP209" s="527" t="s">
        <v>517</v>
      </c>
      <c r="IQQ209" s="527" t="s">
        <v>517</v>
      </c>
      <c r="IQR209" s="527" t="s">
        <v>517</v>
      </c>
      <c r="IQS209" s="527" t="s">
        <v>517</v>
      </c>
      <c r="IQT209" s="527" t="s">
        <v>517</v>
      </c>
      <c r="IQU209" s="527" t="s">
        <v>517</v>
      </c>
      <c r="IQV209" s="527" t="s">
        <v>517</v>
      </c>
      <c r="IQW209" s="527" t="s">
        <v>517</v>
      </c>
      <c r="IQX209" s="527" t="s">
        <v>517</v>
      </c>
      <c r="IQY209" s="527" t="s">
        <v>517</v>
      </c>
      <c r="IQZ209" s="527" t="s">
        <v>517</v>
      </c>
      <c r="IRA209" s="527" t="s">
        <v>517</v>
      </c>
      <c r="IRB209" s="527" t="s">
        <v>517</v>
      </c>
      <c r="IRC209" s="527" t="s">
        <v>517</v>
      </c>
      <c r="IRD209" s="527" t="s">
        <v>517</v>
      </c>
      <c r="IRE209" s="527" t="s">
        <v>517</v>
      </c>
      <c r="IRF209" s="527" t="s">
        <v>517</v>
      </c>
      <c r="IRG209" s="527" t="s">
        <v>517</v>
      </c>
      <c r="IRH209" s="527" t="s">
        <v>517</v>
      </c>
      <c r="IRI209" s="527" t="s">
        <v>517</v>
      </c>
      <c r="IRJ209" s="527" t="s">
        <v>517</v>
      </c>
      <c r="IRK209" s="527" t="s">
        <v>517</v>
      </c>
      <c r="IRL209" s="527" t="s">
        <v>517</v>
      </c>
      <c r="IRM209" s="527" t="s">
        <v>517</v>
      </c>
      <c r="IRN209" s="527" t="s">
        <v>517</v>
      </c>
      <c r="IRO209" s="527" t="s">
        <v>517</v>
      </c>
      <c r="IRP209" s="527" t="s">
        <v>517</v>
      </c>
      <c r="IRQ209" s="527" t="s">
        <v>517</v>
      </c>
      <c r="IRR209" s="527" t="s">
        <v>517</v>
      </c>
      <c r="IRS209" s="527" t="s">
        <v>517</v>
      </c>
      <c r="IRT209" s="527" t="s">
        <v>517</v>
      </c>
      <c r="IRU209" s="527" t="s">
        <v>517</v>
      </c>
      <c r="IRV209" s="527" t="s">
        <v>517</v>
      </c>
      <c r="IRW209" s="527" t="s">
        <v>517</v>
      </c>
      <c r="IRX209" s="527" t="s">
        <v>517</v>
      </c>
      <c r="IRY209" s="527" t="s">
        <v>517</v>
      </c>
      <c r="IRZ209" s="527" t="s">
        <v>517</v>
      </c>
      <c r="ISA209" s="527" t="s">
        <v>517</v>
      </c>
      <c r="ISB209" s="527" t="s">
        <v>517</v>
      </c>
      <c r="ISC209" s="527" t="s">
        <v>517</v>
      </c>
      <c r="ISD209" s="527" t="s">
        <v>517</v>
      </c>
      <c r="ISE209" s="527" t="s">
        <v>517</v>
      </c>
      <c r="ISF209" s="527" t="s">
        <v>517</v>
      </c>
      <c r="ISG209" s="527" t="s">
        <v>517</v>
      </c>
      <c r="ISH209" s="527" t="s">
        <v>517</v>
      </c>
      <c r="ISI209" s="527" t="s">
        <v>517</v>
      </c>
      <c r="ISJ209" s="527" t="s">
        <v>517</v>
      </c>
      <c r="ISK209" s="527" t="s">
        <v>517</v>
      </c>
      <c r="ISL209" s="527" t="s">
        <v>517</v>
      </c>
      <c r="ISM209" s="527" t="s">
        <v>517</v>
      </c>
      <c r="ISN209" s="527" t="s">
        <v>517</v>
      </c>
      <c r="ISO209" s="527" t="s">
        <v>517</v>
      </c>
      <c r="ISP209" s="527" t="s">
        <v>517</v>
      </c>
      <c r="ISQ209" s="527" t="s">
        <v>517</v>
      </c>
      <c r="ISR209" s="527" t="s">
        <v>517</v>
      </c>
      <c r="ISS209" s="527" t="s">
        <v>517</v>
      </c>
      <c r="IST209" s="527" t="s">
        <v>517</v>
      </c>
      <c r="ISU209" s="527" t="s">
        <v>517</v>
      </c>
      <c r="ISV209" s="527" t="s">
        <v>517</v>
      </c>
      <c r="ISW209" s="527" t="s">
        <v>517</v>
      </c>
      <c r="ISX209" s="527" t="s">
        <v>517</v>
      </c>
      <c r="ISY209" s="527" t="s">
        <v>517</v>
      </c>
      <c r="ISZ209" s="527" t="s">
        <v>517</v>
      </c>
      <c r="ITA209" s="527" t="s">
        <v>517</v>
      </c>
      <c r="ITB209" s="527" t="s">
        <v>517</v>
      </c>
      <c r="ITC209" s="527" t="s">
        <v>517</v>
      </c>
      <c r="ITD209" s="527" t="s">
        <v>517</v>
      </c>
      <c r="ITE209" s="527" t="s">
        <v>517</v>
      </c>
      <c r="ITF209" s="527" t="s">
        <v>517</v>
      </c>
      <c r="ITG209" s="527" t="s">
        <v>517</v>
      </c>
      <c r="ITH209" s="527" t="s">
        <v>517</v>
      </c>
      <c r="ITI209" s="527" t="s">
        <v>517</v>
      </c>
      <c r="ITJ209" s="527" t="s">
        <v>517</v>
      </c>
      <c r="ITK209" s="527" t="s">
        <v>517</v>
      </c>
      <c r="ITL209" s="527" t="s">
        <v>517</v>
      </c>
      <c r="ITM209" s="527" t="s">
        <v>517</v>
      </c>
      <c r="ITN209" s="527" t="s">
        <v>517</v>
      </c>
      <c r="ITO209" s="527" t="s">
        <v>517</v>
      </c>
      <c r="ITP209" s="527" t="s">
        <v>517</v>
      </c>
      <c r="ITQ209" s="527" t="s">
        <v>517</v>
      </c>
      <c r="ITR209" s="527" t="s">
        <v>517</v>
      </c>
      <c r="ITS209" s="527" t="s">
        <v>517</v>
      </c>
      <c r="ITT209" s="527" t="s">
        <v>517</v>
      </c>
      <c r="ITU209" s="527" t="s">
        <v>517</v>
      </c>
      <c r="ITV209" s="527" t="s">
        <v>517</v>
      </c>
      <c r="ITW209" s="527" t="s">
        <v>517</v>
      </c>
      <c r="ITX209" s="527" t="s">
        <v>517</v>
      </c>
      <c r="ITY209" s="527" t="s">
        <v>517</v>
      </c>
      <c r="ITZ209" s="527" t="s">
        <v>517</v>
      </c>
      <c r="IUA209" s="527" t="s">
        <v>517</v>
      </c>
      <c r="IUB209" s="527" t="s">
        <v>517</v>
      </c>
      <c r="IUC209" s="527" t="s">
        <v>517</v>
      </c>
      <c r="IUD209" s="527" t="s">
        <v>517</v>
      </c>
      <c r="IUE209" s="527" t="s">
        <v>517</v>
      </c>
      <c r="IUF209" s="527" t="s">
        <v>517</v>
      </c>
      <c r="IUG209" s="527" t="s">
        <v>517</v>
      </c>
      <c r="IUH209" s="527" t="s">
        <v>517</v>
      </c>
      <c r="IUI209" s="527" t="s">
        <v>517</v>
      </c>
      <c r="IUJ209" s="527" t="s">
        <v>517</v>
      </c>
      <c r="IUK209" s="527" t="s">
        <v>517</v>
      </c>
      <c r="IUL209" s="527" t="s">
        <v>517</v>
      </c>
      <c r="IUM209" s="527" t="s">
        <v>517</v>
      </c>
      <c r="IUN209" s="527" t="s">
        <v>517</v>
      </c>
      <c r="IUO209" s="527" t="s">
        <v>517</v>
      </c>
      <c r="IUP209" s="527" t="s">
        <v>517</v>
      </c>
      <c r="IUQ209" s="527" t="s">
        <v>517</v>
      </c>
      <c r="IUR209" s="527" t="s">
        <v>517</v>
      </c>
      <c r="IUS209" s="527" t="s">
        <v>517</v>
      </c>
      <c r="IUT209" s="527" t="s">
        <v>517</v>
      </c>
      <c r="IUU209" s="527" t="s">
        <v>517</v>
      </c>
      <c r="IUV209" s="527" t="s">
        <v>517</v>
      </c>
      <c r="IUW209" s="527" t="s">
        <v>517</v>
      </c>
      <c r="IUX209" s="527" t="s">
        <v>517</v>
      </c>
      <c r="IUY209" s="527" t="s">
        <v>517</v>
      </c>
      <c r="IUZ209" s="527" t="s">
        <v>517</v>
      </c>
      <c r="IVA209" s="527" t="s">
        <v>517</v>
      </c>
      <c r="IVB209" s="527" t="s">
        <v>517</v>
      </c>
      <c r="IVC209" s="527" t="s">
        <v>517</v>
      </c>
      <c r="IVD209" s="527" t="s">
        <v>517</v>
      </c>
      <c r="IVE209" s="527" t="s">
        <v>517</v>
      </c>
      <c r="IVF209" s="527" t="s">
        <v>517</v>
      </c>
      <c r="IVG209" s="527" t="s">
        <v>517</v>
      </c>
      <c r="IVH209" s="527" t="s">
        <v>517</v>
      </c>
      <c r="IVI209" s="527" t="s">
        <v>517</v>
      </c>
      <c r="IVJ209" s="527" t="s">
        <v>517</v>
      </c>
      <c r="IVK209" s="527" t="s">
        <v>517</v>
      </c>
      <c r="IVL209" s="527" t="s">
        <v>517</v>
      </c>
      <c r="IVM209" s="527" t="s">
        <v>517</v>
      </c>
      <c r="IVN209" s="527" t="s">
        <v>517</v>
      </c>
      <c r="IVO209" s="527" t="s">
        <v>517</v>
      </c>
      <c r="IVP209" s="527" t="s">
        <v>517</v>
      </c>
      <c r="IVQ209" s="527" t="s">
        <v>517</v>
      </c>
      <c r="IVR209" s="527" t="s">
        <v>517</v>
      </c>
      <c r="IVS209" s="527" t="s">
        <v>517</v>
      </c>
      <c r="IVT209" s="527" t="s">
        <v>517</v>
      </c>
      <c r="IVU209" s="527" t="s">
        <v>517</v>
      </c>
      <c r="IVV209" s="527" t="s">
        <v>517</v>
      </c>
      <c r="IVW209" s="527" t="s">
        <v>517</v>
      </c>
      <c r="IVX209" s="527" t="s">
        <v>517</v>
      </c>
      <c r="IVY209" s="527" t="s">
        <v>517</v>
      </c>
      <c r="IVZ209" s="527" t="s">
        <v>517</v>
      </c>
      <c r="IWA209" s="527" t="s">
        <v>517</v>
      </c>
      <c r="IWB209" s="527" t="s">
        <v>517</v>
      </c>
      <c r="IWC209" s="527" t="s">
        <v>517</v>
      </c>
      <c r="IWD209" s="527" t="s">
        <v>517</v>
      </c>
      <c r="IWE209" s="527" t="s">
        <v>517</v>
      </c>
      <c r="IWF209" s="527" t="s">
        <v>517</v>
      </c>
      <c r="IWG209" s="527" t="s">
        <v>517</v>
      </c>
      <c r="IWH209" s="527" t="s">
        <v>517</v>
      </c>
      <c r="IWI209" s="527" t="s">
        <v>517</v>
      </c>
      <c r="IWJ209" s="527" t="s">
        <v>517</v>
      </c>
      <c r="IWK209" s="527" t="s">
        <v>517</v>
      </c>
      <c r="IWL209" s="527" t="s">
        <v>517</v>
      </c>
      <c r="IWM209" s="527" t="s">
        <v>517</v>
      </c>
      <c r="IWN209" s="527" t="s">
        <v>517</v>
      </c>
      <c r="IWO209" s="527" t="s">
        <v>517</v>
      </c>
      <c r="IWP209" s="527" t="s">
        <v>517</v>
      </c>
      <c r="IWQ209" s="527" t="s">
        <v>517</v>
      </c>
      <c r="IWR209" s="527" t="s">
        <v>517</v>
      </c>
      <c r="IWS209" s="527" t="s">
        <v>517</v>
      </c>
      <c r="IWT209" s="527" t="s">
        <v>517</v>
      </c>
      <c r="IWU209" s="527" t="s">
        <v>517</v>
      </c>
      <c r="IWV209" s="527" t="s">
        <v>517</v>
      </c>
      <c r="IWW209" s="527" t="s">
        <v>517</v>
      </c>
      <c r="IWX209" s="527" t="s">
        <v>517</v>
      </c>
      <c r="IWY209" s="527" t="s">
        <v>517</v>
      </c>
      <c r="IWZ209" s="527" t="s">
        <v>517</v>
      </c>
      <c r="IXA209" s="527" t="s">
        <v>517</v>
      </c>
      <c r="IXB209" s="527" t="s">
        <v>517</v>
      </c>
      <c r="IXC209" s="527" t="s">
        <v>517</v>
      </c>
      <c r="IXD209" s="527" t="s">
        <v>517</v>
      </c>
      <c r="IXE209" s="527" t="s">
        <v>517</v>
      </c>
      <c r="IXF209" s="527" t="s">
        <v>517</v>
      </c>
      <c r="IXG209" s="527" t="s">
        <v>517</v>
      </c>
      <c r="IXH209" s="527" t="s">
        <v>517</v>
      </c>
      <c r="IXI209" s="527" t="s">
        <v>517</v>
      </c>
      <c r="IXJ209" s="527" t="s">
        <v>517</v>
      </c>
      <c r="IXK209" s="527" t="s">
        <v>517</v>
      </c>
      <c r="IXL209" s="527" t="s">
        <v>517</v>
      </c>
      <c r="IXM209" s="527" t="s">
        <v>517</v>
      </c>
      <c r="IXN209" s="527" t="s">
        <v>517</v>
      </c>
      <c r="IXO209" s="527" t="s">
        <v>517</v>
      </c>
      <c r="IXP209" s="527" t="s">
        <v>517</v>
      </c>
      <c r="IXQ209" s="527" t="s">
        <v>517</v>
      </c>
      <c r="IXR209" s="527" t="s">
        <v>517</v>
      </c>
      <c r="IXS209" s="527" t="s">
        <v>517</v>
      </c>
      <c r="IXT209" s="527" t="s">
        <v>517</v>
      </c>
      <c r="IXU209" s="527" t="s">
        <v>517</v>
      </c>
      <c r="IXV209" s="527" t="s">
        <v>517</v>
      </c>
      <c r="IXW209" s="527" t="s">
        <v>517</v>
      </c>
      <c r="IXX209" s="527" t="s">
        <v>517</v>
      </c>
      <c r="IXY209" s="527" t="s">
        <v>517</v>
      </c>
      <c r="IXZ209" s="527" t="s">
        <v>517</v>
      </c>
      <c r="IYA209" s="527" t="s">
        <v>517</v>
      </c>
      <c r="IYB209" s="527" t="s">
        <v>517</v>
      </c>
      <c r="IYC209" s="527" t="s">
        <v>517</v>
      </c>
      <c r="IYD209" s="527" t="s">
        <v>517</v>
      </c>
      <c r="IYE209" s="527" t="s">
        <v>517</v>
      </c>
      <c r="IYF209" s="527" t="s">
        <v>517</v>
      </c>
      <c r="IYG209" s="527" t="s">
        <v>517</v>
      </c>
      <c r="IYH209" s="527" t="s">
        <v>517</v>
      </c>
      <c r="IYI209" s="527" t="s">
        <v>517</v>
      </c>
      <c r="IYJ209" s="527" t="s">
        <v>517</v>
      </c>
      <c r="IYK209" s="527" t="s">
        <v>517</v>
      </c>
      <c r="IYL209" s="527" t="s">
        <v>517</v>
      </c>
      <c r="IYM209" s="527" t="s">
        <v>517</v>
      </c>
      <c r="IYN209" s="527" t="s">
        <v>517</v>
      </c>
      <c r="IYO209" s="527" t="s">
        <v>517</v>
      </c>
      <c r="IYP209" s="527" t="s">
        <v>517</v>
      </c>
      <c r="IYQ209" s="527" t="s">
        <v>517</v>
      </c>
      <c r="IYR209" s="527" t="s">
        <v>517</v>
      </c>
      <c r="IYS209" s="527" t="s">
        <v>517</v>
      </c>
      <c r="IYT209" s="527" t="s">
        <v>517</v>
      </c>
      <c r="IYU209" s="527" t="s">
        <v>517</v>
      </c>
      <c r="IYV209" s="527" t="s">
        <v>517</v>
      </c>
      <c r="IYW209" s="527" t="s">
        <v>517</v>
      </c>
      <c r="IYX209" s="527" t="s">
        <v>517</v>
      </c>
      <c r="IYY209" s="527" t="s">
        <v>517</v>
      </c>
      <c r="IYZ209" s="527" t="s">
        <v>517</v>
      </c>
      <c r="IZA209" s="527" t="s">
        <v>517</v>
      </c>
      <c r="IZB209" s="527" t="s">
        <v>517</v>
      </c>
      <c r="IZC209" s="527" t="s">
        <v>517</v>
      </c>
      <c r="IZD209" s="527" t="s">
        <v>517</v>
      </c>
      <c r="IZE209" s="527" t="s">
        <v>517</v>
      </c>
      <c r="IZF209" s="527" t="s">
        <v>517</v>
      </c>
      <c r="IZG209" s="527" t="s">
        <v>517</v>
      </c>
      <c r="IZH209" s="527" t="s">
        <v>517</v>
      </c>
      <c r="IZI209" s="527" t="s">
        <v>517</v>
      </c>
      <c r="IZJ209" s="527" t="s">
        <v>517</v>
      </c>
      <c r="IZK209" s="527" t="s">
        <v>517</v>
      </c>
      <c r="IZL209" s="527" t="s">
        <v>517</v>
      </c>
      <c r="IZM209" s="527" t="s">
        <v>517</v>
      </c>
      <c r="IZN209" s="527" t="s">
        <v>517</v>
      </c>
      <c r="IZO209" s="527" t="s">
        <v>517</v>
      </c>
      <c r="IZP209" s="527" t="s">
        <v>517</v>
      </c>
      <c r="IZQ209" s="527" t="s">
        <v>517</v>
      </c>
      <c r="IZR209" s="527" t="s">
        <v>517</v>
      </c>
      <c r="IZS209" s="527" t="s">
        <v>517</v>
      </c>
      <c r="IZT209" s="527" t="s">
        <v>517</v>
      </c>
      <c r="IZU209" s="527" t="s">
        <v>517</v>
      </c>
      <c r="IZV209" s="527" t="s">
        <v>517</v>
      </c>
      <c r="IZW209" s="527" t="s">
        <v>517</v>
      </c>
      <c r="IZX209" s="527" t="s">
        <v>517</v>
      </c>
      <c r="IZY209" s="527" t="s">
        <v>517</v>
      </c>
      <c r="IZZ209" s="527" t="s">
        <v>517</v>
      </c>
      <c r="JAA209" s="527" t="s">
        <v>517</v>
      </c>
      <c r="JAB209" s="527" t="s">
        <v>517</v>
      </c>
      <c r="JAC209" s="527" t="s">
        <v>517</v>
      </c>
      <c r="JAD209" s="527" t="s">
        <v>517</v>
      </c>
      <c r="JAE209" s="527" t="s">
        <v>517</v>
      </c>
      <c r="JAF209" s="527" t="s">
        <v>517</v>
      </c>
      <c r="JAG209" s="527" t="s">
        <v>517</v>
      </c>
      <c r="JAH209" s="527" t="s">
        <v>517</v>
      </c>
      <c r="JAI209" s="527" t="s">
        <v>517</v>
      </c>
      <c r="JAJ209" s="527" t="s">
        <v>517</v>
      </c>
      <c r="JAK209" s="527" t="s">
        <v>517</v>
      </c>
      <c r="JAL209" s="527" t="s">
        <v>517</v>
      </c>
      <c r="JAM209" s="527" t="s">
        <v>517</v>
      </c>
      <c r="JAN209" s="527" t="s">
        <v>517</v>
      </c>
      <c r="JAO209" s="527" t="s">
        <v>517</v>
      </c>
      <c r="JAP209" s="527" t="s">
        <v>517</v>
      </c>
      <c r="JAQ209" s="527" t="s">
        <v>517</v>
      </c>
      <c r="JAR209" s="527" t="s">
        <v>517</v>
      </c>
      <c r="JAS209" s="527" t="s">
        <v>517</v>
      </c>
      <c r="JAT209" s="527" t="s">
        <v>517</v>
      </c>
      <c r="JAU209" s="527" t="s">
        <v>517</v>
      </c>
      <c r="JAV209" s="527" t="s">
        <v>517</v>
      </c>
      <c r="JAW209" s="527" t="s">
        <v>517</v>
      </c>
      <c r="JAX209" s="527" t="s">
        <v>517</v>
      </c>
      <c r="JAY209" s="527" t="s">
        <v>517</v>
      </c>
      <c r="JAZ209" s="527" t="s">
        <v>517</v>
      </c>
      <c r="JBA209" s="527" t="s">
        <v>517</v>
      </c>
      <c r="JBB209" s="527" t="s">
        <v>517</v>
      </c>
      <c r="JBC209" s="527" t="s">
        <v>517</v>
      </c>
      <c r="JBD209" s="527" t="s">
        <v>517</v>
      </c>
      <c r="JBE209" s="527" t="s">
        <v>517</v>
      </c>
      <c r="JBF209" s="527" t="s">
        <v>517</v>
      </c>
      <c r="JBG209" s="527" t="s">
        <v>517</v>
      </c>
      <c r="JBH209" s="527" t="s">
        <v>517</v>
      </c>
      <c r="JBI209" s="527" t="s">
        <v>517</v>
      </c>
      <c r="JBJ209" s="527" t="s">
        <v>517</v>
      </c>
      <c r="JBK209" s="527" t="s">
        <v>517</v>
      </c>
      <c r="JBL209" s="527" t="s">
        <v>517</v>
      </c>
      <c r="JBM209" s="527" t="s">
        <v>517</v>
      </c>
      <c r="JBN209" s="527" t="s">
        <v>517</v>
      </c>
      <c r="JBO209" s="527" t="s">
        <v>517</v>
      </c>
      <c r="JBP209" s="527" t="s">
        <v>517</v>
      </c>
      <c r="JBQ209" s="527" t="s">
        <v>517</v>
      </c>
      <c r="JBR209" s="527" t="s">
        <v>517</v>
      </c>
      <c r="JBS209" s="527" t="s">
        <v>517</v>
      </c>
      <c r="JBT209" s="527" t="s">
        <v>517</v>
      </c>
      <c r="JBU209" s="527" t="s">
        <v>517</v>
      </c>
      <c r="JBV209" s="527" t="s">
        <v>517</v>
      </c>
      <c r="JBW209" s="527" t="s">
        <v>517</v>
      </c>
      <c r="JBX209" s="527" t="s">
        <v>517</v>
      </c>
      <c r="JBY209" s="527" t="s">
        <v>517</v>
      </c>
      <c r="JBZ209" s="527" t="s">
        <v>517</v>
      </c>
      <c r="JCA209" s="527" t="s">
        <v>517</v>
      </c>
      <c r="JCB209" s="527" t="s">
        <v>517</v>
      </c>
      <c r="JCC209" s="527" t="s">
        <v>517</v>
      </c>
      <c r="JCD209" s="527" t="s">
        <v>517</v>
      </c>
      <c r="JCE209" s="527" t="s">
        <v>517</v>
      </c>
      <c r="JCF209" s="527" t="s">
        <v>517</v>
      </c>
      <c r="JCG209" s="527" t="s">
        <v>517</v>
      </c>
      <c r="JCH209" s="527" t="s">
        <v>517</v>
      </c>
      <c r="JCI209" s="527" t="s">
        <v>517</v>
      </c>
      <c r="JCJ209" s="527" t="s">
        <v>517</v>
      </c>
      <c r="JCK209" s="527" t="s">
        <v>517</v>
      </c>
      <c r="JCL209" s="527" t="s">
        <v>517</v>
      </c>
      <c r="JCM209" s="527" t="s">
        <v>517</v>
      </c>
      <c r="JCN209" s="527" t="s">
        <v>517</v>
      </c>
      <c r="JCO209" s="527" t="s">
        <v>517</v>
      </c>
      <c r="JCP209" s="527" t="s">
        <v>517</v>
      </c>
      <c r="JCQ209" s="527" t="s">
        <v>517</v>
      </c>
      <c r="JCR209" s="527" t="s">
        <v>517</v>
      </c>
      <c r="JCS209" s="527" t="s">
        <v>517</v>
      </c>
      <c r="JCT209" s="527" t="s">
        <v>517</v>
      </c>
      <c r="JCU209" s="527" t="s">
        <v>517</v>
      </c>
      <c r="JCV209" s="527" t="s">
        <v>517</v>
      </c>
      <c r="JCW209" s="527" t="s">
        <v>517</v>
      </c>
      <c r="JCX209" s="527" t="s">
        <v>517</v>
      </c>
      <c r="JCY209" s="527" t="s">
        <v>517</v>
      </c>
      <c r="JCZ209" s="527" t="s">
        <v>517</v>
      </c>
      <c r="JDA209" s="527" t="s">
        <v>517</v>
      </c>
      <c r="JDB209" s="527" t="s">
        <v>517</v>
      </c>
      <c r="JDC209" s="527" t="s">
        <v>517</v>
      </c>
      <c r="JDD209" s="527" t="s">
        <v>517</v>
      </c>
      <c r="JDE209" s="527" t="s">
        <v>517</v>
      </c>
      <c r="JDF209" s="527" t="s">
        <v>517</v>
      </c>
      <c r="JDG209" s="527" t="s">
        <v>517</v>
      </c>
      <c r="JDH209" s="527" t="s">
        <v>517</v>
      </c>
      <c r="JDI209" s="527" t="s">
        <v>517</v>
      </c>
      <c r="JDJ209" s="527" t="s">
        <v>517</v>
      </c>
      <c r="JDK209" s="527" t="s">
        <v>517</v>
      </c>
      <c r="JDL209" s="527" t="s">
        <v>517</v>
      </c>
      <c r="JDM209" s="527" t="s">
        <v>517</v>
      </c>
      <c r="JDN209" s="527" t="s">
        <v>517</v>
      </c>
      <c r="JDO209" s="527" t="s">
        <v>517</v>
      </c>
      <c r="JDP209" s="527" t="s">
        <v>517</v>
      </c>
      <c r="JDQ209" s="527" t="s">
        <v>517</v>
      </c>
      <c r="JDR209" s="527" t="s">
        <v>517</v>
      </c>
      <c r="JDS209" s="527" t="s">
        <v>517</v>
      </c>
      <c r="JDT209" s="527" t="s">
        <v>517</v>
      </c>
      <c r="JDU209" s="527" t="s">
        <v>517</v>
      </c>
      <c r="JDV209" s="527" t="s">
        <v>517</v>
      </c>
      <c r="JDW209" s="527" t="s">
        <v>517</v>
      </c>
      <c r="JDX209" s="527" t="s">
        <v>517</v>
      </c>
      <c r="JDY209" s="527" t="s">
        <v>517</v>
      </c>
      <c r="JDZ209" s="527" t="s">
        <v>517</v>
      </c>
      <c r="JEA209" s="527" t="s">
        <v>517</v>
      </c>
      <c r="JEB209" s="527" t="s">
        <v>517</v>
      </c>
      <c r="JEC209" s="527" t="s">
        <v>517</v>
      </c>
      <c r="JED209" s="527" t="s">
        <v>517</v>
      </c>
      <c r="JEE209" s="527" t="s">
        <v>517</v>
      </c>
      <c r="JEF209" s="527" t="s">
        <v>517</v>
      </c>
      <c r="JEG209" s="527" t="s">
        <v>517</v>
      </c>
      <c r="JEH209" s="527" t="s">
        <v>517</v>
      </c>
      <c r="JEI209" s="527" t="s">
        <v>517</v>
      </c>
      <c r="JEJ209" s="527" t="s">
        <v>517</v>
      </c>
      <c r="JEK209" s="527" t="s">
        <v>517</v>
      </c>
      <c r="JEL209" s="527" t="s">
        <v>517</v>
      </c>
      <c r="JEM209" s="527" t="s">
        <v>517</v>
      </c>
      <c r="JEN209" s="527" t="s">
        <v>517</v>
      </c>
      <c r="JEO209" s="527" t="s">
        <v>517</v>
      </c>
      <c r="JEP209" s="527" t="s">
        <v>517</v>
      </c>
      <c r="JEQ209" s="527" t="s">
        <v>517</v>
      </c>
      <c r="JER209" s="527" t="s">
        <v>517</v>
      </c>
      <c r="JES209" s="527" t="s">
        <v>517</v>
      </c>
      <c r="JET209" s="527" t="s">
        <v>517</v>
      </c>
      <c r="JEU209" s="527" t="s">
        <v>517</v>
      </c>
      <c r="JEV209" s="527" t="s">
        <v>517</v>
      </c>
      <c r="JEW209" s="527" t="s">
        <v>517</v>
      </c>
      <c r="JEX209" s="527" t="s">
        <v>517</v>
      </c>
      <c r="JEY209" s="527" t="s">
        <v>517</v>
      </c>
      <c r="JEZ209" s="527" t="s">
        <v>517</v>
      </c>
      <c r="JFA209" s="527" t="s">
        <v>517</v>
      </c>
      <c r="JFB209" s="527" t="s">
        <v>517</v>
      </c>
      <c r="JFC209" s="527" t="s">
        <v>517</v>
      </c>
      <c r="JFD209" s="527" t="s">
        <v>517</v>
      </c>
      <c r="JFE209" s="527" t="s">
        <v>517</v>
      </c>
      <c r="JFF209" s="527" t="s">
        <v>517</v>
      </c>
      <c r="JFG209" s="527" t="s">
        <v>517</v>
      </c>
      <c r="JFH209" s="527" t="s">
        <v>517</v>
      </c>
      <c r="JFI209" s="527" t="s">
        <v>517</v>
      </c>
      <c r="JFJ209" s="527" t="s">
        <v>517</v>
      </c>
      <c r="JFK209" s="527" t="s">
        <v>517</v>
      </c>
      <c r="JFL209" s="527" t="s">
        <v>517</v>
      </c>
      <c r="JFM209" s="527" t="s">
        <v>517</v>
      </c>
      <c r="JFN209" s="527" t="s">
        <v>517</v>
      </c>
      <c r="JFO209" s="527" t="s">
        <v>517</v>
      </c>
      <c r="JFP209" s="527" t="s">
        <v>517</v>
      </c>
      <c r="JFQ209" s="527" t="s">
        <v>517</v>
      </c>
      <c r="JFR209" s="527" t="s">
        <v>517</v>
      </c>
      <c r="JFS209" s="527" t="s">
        <v>517</v>
      </c>
      <c r="JFT209" s="527" t="s">
        <v>517</v>
      </c>
      <c r="JFU209" s="527" t="s">
        <v>517</v>
      </c>
      <c r="JFV209" s="527" t="s">
        <v>517</v>
      </c>
      <c r="JFW209" s="527" t="s">
        <v>517</v>
      </c>
      <c r="JFX209" s="527" t="s">
        <v>517</v>
      </c>
      <c r="JFY209" s="527" t="s">
        <v>517</v>
      </c>
      <c r="JFZ209" s="527" t="s">
        <v>517</v>
      </c>
      <c r="JGA209" s="527" t="s">
        <v>517</v>
      </c>
      <c r="JGB209" s="527" t="s">
        <v>517</v>
      </c>
      <c r="JGC209" s="527" t="s">
        <v>517</v>
      </c>
      <c r="JGD209" s="527" t="s">
        <v>517</v>
      </c>
      <c r="JGE209" s="527" t="s">
        <v>517</v>
      </c>
      <c r="JGF209" s="527" t="s">
        <v>517</v>
      </c>
      <c r="JGG209" s="527" t="s">
        <v>517</v>
      </c>
      <c r="JGH209" s="527" t="s">
        <v>517</v>
      </c>
      <c r="JGI209" s="527" t="s">
        <v>517</v>
      </c>
      <c r="JGJ209" s="527" t="s">
        <v>517</v>
      </c>
      <c r="JGK209" s="527" t="s">
        <v>517</v>
      </c>
      <c r="JGL209" s="527" t="s">
        <v>517</v>
      </c>
      <c r="JGM209" s="527" t="s">
        <v>517</v>
      </c>
      <c r="JGN209" s="527" t="s">
        <v>517</v>
      </c>
      <c r="JGO209" s="527" t="s">
        <v>517</v>
      </c>
      <c r="JGP209" s="527" t="s">
        <v>517</v>
      </c>
      <c r="JGQ209" s="527" t="s">
        <v>517</v>
      </c>
      <c r="JGR209" s="527" t="s">
        <v>517</v>
      </c>
      <c r="JGS209" s="527" t="s">
        <v>517</v>
      </c>
      <c r="JGT209" s="527" t="s">
        <v>517</v>
      </c>
      <c r="JGU209" s="527" t="s">
        <v>517</v>
      </c>
      <c r="JGV209" s="527" t="s">
        <v>517</v>
      </c>
      <c r="JGW209" s="527" t="s">
        <v>517</v>
      </c>
      <c r="JGX209" s="527" t="s">
        <v>517</v>
      </c>
      <c r="JGY209" s="527" t="s">
        <v>517</v>
      </c>
      <c r="JGZ209" s="527" t="s">
        <v>517</v>
      </c>
      <c r="JHA209" s="527" t="s">
        <v>517</v>
      </c>
      <c r="JHB209" s="527" t="s">
        <v>517</v>
      </c>
      <c r="JHC209" s="527" t="s">
        <v>517</v>
      </c>
      <c r="JHD209" s="527" t="s">
        <v>517</v>
      </c>
      <c r="JHE209" s="527" t="s">
        <v>517</v>
      </c>
      <c r="JHF209" s="527" t="s">
        <v>517</v>
      </c>
      <c r="JHG209" s="527" t="s">
        <v>517</v>
      </c>
      <c r="JHH209" s="527" t="s">
        <v>517</v>
      </c>
      <c r="JHI209" s="527" t="s">
        <v>517</v>
      </c>
      <c r="JHJ209" s="527" t="s">
        <v>517</v>
      </c>
      <c r="JHK209" s="527" t="s">
        <v>517</v>
      </c>
      <c r="JHL209" s="527" t="s">
        <v>517</v>
      </c>
      <c r="JHM209" s="527" t="s">
        <v>517</v>
      </c>
      <c r="JHN209" s="527" t="s">
        <v>517</v>
      </c>
      <c r="JHO209" s="527" t="s">
        <v>517</v>
      </c>
      <c r="JHP209" s="527" t="s">
        <v>517</v>
      </c>
      <c r="JHQ209" s="527" t="s">
        <v>517</v>
      </c>
      <c r="JHR209" s="527" t="s">
        <v>517</v>
      </c>
      <c r="JHS209" s="527" t="s">
        <v>517</v>
      </c>
      <c r="JHT209" s="527" t="s">
        <v>517</v>
      </c>
      <c r="JHU209" s="527" t="s">
        <v>517</v>
      </c>
      <c r="JHV209" s="527" t="s">
        <v>517</v>
      </c>
      <c r="JHW209" s="527" t="s">
        <v>517</v>
      </c>
      <c r="JHX209" s="527" t="s">
        <v>517</v>
      </c>
      <c r="JHY209" s="527" t="s">
        <v>517</v>
      </c>
      <c r="JHZ209" s="527" t="s">
        <v>517</v>
      </c>
      <c r="JIA209" s="527" t="s">
        <v>517</v>
      </c>
      <c r="JIB209" s="527" t="s">
        <v>517</v>
      </c>
      <c r="JIC209" s="527" t="s">
        <v>517</v>
      </c>
      <c r="JID209" s="527" t="s">
        <v>517</v>
      </c>
      <c r="JIE209" s="527" t="s">
        <v>517</v>
      </c>
      <c r="JIF209" s="527" t="s">
        <v>517</v>
      </c>
      <c r="JIG209" s="527" t="s">
        <v>517</v>
      </c>
      <c r="JIH209" s="527" t="s">
        <v>517</v>
      </c>
      <c r="JII209" s="527" t="s">
        <v>517</v>
      </c>
      <c r="JIJ209" s="527" t="s">
        <v>517</v>
      </c>
      <c r="JIK209" s="527" t="s">
        <v>517</v>
      </c>
      <c r="JIL209" s="527" t="s">
        <v>517</v>
      </c>
      <c r="JIM209" s="527" t="s">
        <v>517</v>
      </c>
      <c r="JIN209" s="527" t="s">
        <v>517</v>
      </c>
      <c r="JIO209" s="527" t="s">
        <v>517</v>
      </c>
      <c r="JIP209" s="527" t="s">
        <v>517</v>
      </c>
      <c r="JIQ209" s="527" t="s">
        <v>517</v>
      </c>
      <c r="JIR209" s="527" t="s">
        <v>517</v>
      </c>
      <c r="JIS209" s="527" t="s">
        <v>517</v>
      </c>
      <c r="JIT209" s="527" t="s">
        <v>517</v>
      </c>
      <c r="JIU209" s="527" t="s">
        <v>517</v>
      </c>
      <c r="JIV209" s="527" t="s">
        <v>517</v>
      </c>
      <c r="JIW209" s="527" t="s">
        <v>517</v>
      </c>
      <c r="JIX209" s="527" t="s">
        <v>517</v>
      </c>
      <c r="JIY209" s="527" t="s">
        <v>517</v>
      </c>
      <c r="JIZ209" s="527" t="s">
        <v>517</v>
      </c>
      <c r="JJA209" s="527" t="s">
        <v>517</v>
      </c>
      <c r="JJB209" s="527" t="s">
        <v>517</v>
      </c>
      <c r="JJC209" s="527" t="s">
        <v>517</v>
      </c>
      <c r="JJD209" s="527" t="s">
        <v>517</v>
      </c>
      <c r="JJE209" s="527" t="s">
        <v>517</v>
      </c>
      <c r="JJF209" s="527" t="s">
        <v>517</v>
      </c>
      <c r="JJG209" s="527" t="s">
        <v>517</v>
      </c>
      <c r="JJH209" s="527" t="s">
        <v>517</v>
      </c>
      <c r="JJI209" s="527" t="s">
        <v>517</v>
      </c>
      <c r="JJJ209" s="527" t="s">
        <v>517</v>
      </c>
      <c r="JJK209" s="527" t="s">
        <v>517</v>
      </c>
      <c r="JJL209" s="527" t="s">
        <v>517</v>
      </c>
      <c r="JJM209" s="527" t="s">
        <v>517</v>
      </c>
      <c r="JJN209" s="527" t="s">
        <v>517</v>
      </c>
      <c r="JJO209" s="527" t="s">
        <v>517</v>
      </c>
      <c r="JJP209" s="527" t="s">
        <v>517</v>
      </c>
      <c r="JJQ209" s="527" t="s">
        <v>517</v>
      </c>
      <c r="JJR209" s="527" t="s">
        <v>517</v>
      </c>
      <c r="JJS209" s="527" t="s">
        <v>517</v>
      </c>
      <c r="JJT209" s="527" t="s">
        <v>517</v>
      </c>
      <c r="JJU209" s="527" t="s">
        <v>517</v>
      </c>
      <c r="JJV209" s="527" t="s">
        <v>517</v>
      </c>
      <c r="JJW209" s="527" t="s">
        <v>517</v>
      </c>
      <c r="JJX209" s="527" t="s">
        <v>517</v>
      </c>
      <c r="JJY209" s="527" t="s">
        <v>517</v>
      </c>
      <c r="JJZ209" s="527" t="s">
        <v>517</v>
      </c>
      <c r="JKA209" s="527" t="s">
        <v>517</v>
      </c>
      <c r="JKB209" s="527" t="s">
        <v>517</v>
      </c>
      <c r="JKC209" s="527" t="s">
        <v>517</v>
      </c>
      <c r="JKD209" s="527" t="s">
        <v>517</v>
      </c>
      <c r="JKE209" s="527" t="s">
        <v>517</v>
      </c>
      <c r="JKF209" s="527" t="s">
        <v>517</v>
      </c>
      <c r="JKG209" s="527" t="s">
        <v>517</v>
      </c>
      <c r="JKH209" s="527" t="s">
        <v>517</v>
      </c>
      <c r="JKI209" s="527" t="s">
        <v>517</v>
      </c>
      <c r="JKJ209" s="527" t="s">
        <v>517</v>
      </c>
      <c r="JKK209" s="527" t="s">
        <v>517</v>
      </c>
      <c r="JKL209" s="527" t="s">
        <v>517</v>
      </c>
      <c r="JKM209" s="527" t="s">
        <v>517</v>
      </c>
      <c r="JKN209" s="527" t="s">
        <v>517</v>
      </c>
      <c r="JKO209" s="527" t="s">
        <v>517</v>
      </c>
      <c r="JKP209" s="527" t="s">
        <v>517</v>
      </c>
      <c r="JKQ209" s="527" t="s">
        <v>517</v>
      </c>
      <c r="JKR209" s="527" t="s">
        <v>517</v>
      </c>
      <c r="JKS209" s="527" t="s">
        <v>517</v>
      </c>
      <c r="JKT209" s="527" t="s">
        <v>517</v>
      </c>
      <c r="JKU209" s="527" t="s">
        <v>517</v>
      </c>
      <c r="JKV209" s="527" t="s">
        <v>517</v>
      </c>
      <c r="JKW209" s="527" t="s">
        <v>517</v>
      </c>
      <c r="JKX209" s="527" t="s">
        <v>517</v>
      </c>
      <c r="JKY209" s="527" t="s">
        <v>517</v>
      </c>
      <c r="JKZ209" s="527" t="s">
        <v>517</v>
      </c>
      <c r="JLA209" s="527" t="s">
        <v>517</v>
      </c>
      <c r="JLB209" s="527" t="s">
        <v>517</v>
      </c>
      <c r="JLC209" s="527" t="s">
        <v>517</v>
      </c>
      <c r="JLD209" s="527" t="s">
        <v>517</v>
      </c>
      <c r="JLE209" s="527" t="s">
        <v>517</v>
      </c>
      <c r="JLF209" s="527" t="s">
        <v>517</v>
      </c>
      <c r="JLG209" s="527" t="s">
        <v>517</v>
      </c>
      <c r="JLH209" s="527" t="s">
        <v>517</v>
      </c>
      <c r="JLI209" s="527" t="s">
        <v>517</v>
      </c>
      <c r="JLJ209" s="527" t="s">
        <v>517</v>
      </c>
      <c r="JLK209" s="527" t="s">
        <v>517</v>
      </c>
      <c r="JLL209" s="527" t="s">
        <v>517</v>
      </c>
      <c r="JLM209" s="527" t="s">
        <v>517</v>
      </c>
      <c r="JLN209" s="527" t="s">
        <v>517</v>
      </c>
      <c r="JLO209" s="527" t="s">
        <v>517</v>
      </c>
      <c r="JLP209" s="527" t="s">
        <v>517</v>
      </c>
      <c r="JLQ209" s="527" t="s">
        <v>517</v>
      </c>
      <c r="JLR209" s="527" t="s">
        <v>517</v>
      </c>
      <c r="JLS209" s="527" t="s">
        <v>517</v>
      </c>
      <c r="JLT209" s="527" t="s">
        <v>517</v>
      </c>
      <c r="JLU209" s="527" t="s">
        <v>517</v>
      </c>
      <c r="JLV209" s="527" t="s">
        <v>517</v>
      </c>
      <c r="JLW209" s="527" t="s">
        <v>517</v>
      </c>
      <c r="JLX209" s="527" t="s">
        <v>517</v>
      </c>
      <c r="JLY209" s="527" t="s">
        <v>517</v>
      </c>
      <c r="JLZ209" s="527" t="s">
        <v>517</v>
      </c>
      <c r="JMA209" s="527" t="s">
        <v>517</v>
      </c>
      <c r="JMB209" s="527" t="s">
        <v>517</v>
      </c>
      <c r="JMC209" s="527" t="s">
        <v>517</v>
      </c>
      <c r="JMD209" s="527" t="s">
        <v>517</v>
      </c>
      <c r="JME209" s="527" t="s">
        <v>517</v>
      </c>
      <c r="JMF209" s="527" t="s">
        <v>517</v>
      </c>
      <c r="JMG209" s="527" t="s">
        <v>517</v>
      </c>
      <c r="JMH209" s="527" t="s">
        <v>517</v>
      </c>
      <c r="JMI209" s="527" t="s">
        <v>517</v>
      </c>
      <c r="JMJ209" s="527" t="s">
        <v>517</v>
      </c>
      <c r="JMK209" s="527" t="s">
        <v>517</v>
      </c>
      <c r="JML209" s="527" t="s">
        <v>517</v>
      </c>
      <c r="JMM209" s="527" t="s">
        <v>517</v>
      </c>
      <c r="JMN209" s="527" t="s">
        <v>517</v>
      </c>
      <c r="JMO209" s="527" t="s">
        <v>517</v>
      </c>
      <c r="JMP209" s="527" t="s">
        <v>517</v>
      </c>
      <c r="JMQ209" s="527" t="s">
        <v>517</v>
      </c>
      <c r="JMR209" s="527" t="s">
        <v>517</v>
      </c>
      <c r="JMS209" s="527" t="s">
        <v>517</v>
      </c>
      <c r="JMT209" s="527" t="s">
        <v>517</v>
      </c>
      <c r="JMU209" s="527" t="s">
        <v>517</v>
      </c>
      <c r="JMV209" s="527" t="s">
        <v>517</v>
      </c>
      <c r="JMW209" s="527" t="s">
        <v>517</v>
      </c>
      <c r="JMX209" s="527" t="s">
        <v>517</v>
      </c>
      <c r="JMY209" s="527" t="s">
        <v>517</v>
      </c>
      <c r="JMZ209" s="527" t="s">
        <v>517</v>
      </c>
      <c r="JNA209" s="527" t="s">
        <v>517</v>
      </c>
      <c r="JNB209" s="527" t="s">
        <v>517</v>
      </c>
      <c r="JNC209" s="527" t="s">
        <v>517</v>
      </c>
      <c r="JND209" s="527" t="s">
        <v>517</v>
      </c>
      <c r="JNE209" s="527" t="s">
        <v>517</v>
      </c>
      <c r="JNF209" s="527" t="s">
        <v>517</v>
      </c>
      <c r="JNG209" s="527" t="s">
        <v>517</v>
      </c>
      <c r="JNH209" s="527" t="s">
        <v>517</v>
      </c>
      <c r="JNI209" s="527" t="s">
        <v>517</v>
      </c>
      <c r="JNJ209" s="527" t="s">
        <v>517</v>
      </c>
      <c r="JNK209" s="527" t="s">
        <v>517</v>
      </c>
      <c r="JNL209" s="527" t="s">
        <v>517</v>
      </c>
      <c r="JNM209" s="527" t="s">
        <v>517</v>
      </c>
      <c r="JNN209" s="527" t="s">
        <v>517</v>
      </c>
      <c r="JNO209" s="527" t="s">
        <v>517</v>
      </c>
      <c r="JNP209" s="527" t="s">
        <v>517</v>
      </c>
      <c r="JNQ209" s="527" t="s">
        <v>517</v>
      </c>
      <c r="JNR209" s="527" t="s">
        <v>517</v>
      </c>
      <c r="JNS209" s="527" t="s">
        <v>517</v>
      </c>
      <c r="JNT209" s="527" t="s">
        <v>517</v>
      </c>
      <c r="JNU209" s="527" t="s">
        <v>517</v>
      </c>
      <c r="JNV209" s="527" t="s">
        <v>517</v>
      </c>
      <c r="JNW209" s="527" t="s">
        <v>517</v>
      </c>
      <c r="JNX209" s="527" t="s">
        <v>517</v>
      </c>
      <c r="JNY209" s="527" t="s">
        <v>517</v>
      </c>
      <c r="JNZ209" s="527" t="s">
        <v>517</v>
      </c>
      <c r="JOA209" s="527" t="s">
        <v>517</v>
      </c>
      <c r="JOB209" s="527" t="s">
        <v>517</v>
      </c>
      <c r="JOC209" s="527" t="s">
        <v>517</v>
      </c>
      <c r="JOD209" s="527" t="s">
        <v>517</v>
      </c>
      <c r="JOE209" s="527" t="s">
        <v>517</v>
      </c>
      <c r="JOF209" s="527" t="s">
        <v>517</v>
      </c>
      <c r="JOG209" s="527" t="s">
        <v>517</v>
      </c>
      <c r="JOH209" s="527" t="s">
        <v>517</v>
      </c>
      <c r="JOI209" s="527" t="s">
        <v>517</v>
      </c>
      <c r="JOJ209" s="527" t="s">
        <v>517</v>
      </c>
      <c r="JOK209" s="527" t="s">
        <v>517</v>
      </c>
      <c r="JOL209" s="527" t="s">
        <v>517</v>
      </c>
      <c r="JOM209" s="527" t="s">
        <v>517</v>
      </c>
      <c r="JON209" s="527" t="s">
        <v>517</v>
      </c>
      <c r="JOO209" s="527" t="s">
        <v>517</v>
      </c>
      <c r="JOP209" s="527" t="s">
        <v>517</v>
      </c>
      <c r="JOQ209" s="527" t="s">
        <v>517</v>
      </c>
      <c r="JOR209" s="527" t="s">
        <v>517</v>
      </c>
      <c r="JOS209" s="527" t="s">
        <v>517</v>
      </c>
      <c r="JOT209" s="527" t="s">
        <v>517</v>
      </c>
      <c r="JOU209" s="527" t="s">
        <v>517</v>
      </c>
      <c r="JOV209" s="527" t="s">
        <v>517</v>
      </c>
      <c r="JOW209" s="527" t="s">
        <v>517</v>
      </c>
      <c r="JOX209" s="527" t="s">
        <v>517</v>
      </c>
      <c r="JOY209" s="527" t="s">
        <v>517</v>
      </c>
      <c r="JOZ209" s="527" t="s">
        <v>517</v>
      </c>
      <c r="JPA209" s="527" t="s">
        <v>517</v>
      </c>
      <c r="JPB209" s="527" t="s">
        <v>517</v>
      </c>
      <c r="JPC209" s="527" t="s">
        <v>517</v>
      </c>
      <c r="JPD209" s="527" t="s">
        <v>517</v>
      </c>
      <c r="JPE209" s="527" t="s">
        <v>517</v>
      </c>
      <c r="JPF209" s="527" t="s">
        <v>517</v>
      </c>
      <c r="JPG209" s="527" t="s">
        <v>517</v>
      </c>
      <c r="JPH209" s="527" t="s">
        <v>517</v>
      </c>
      <c r="JPI209" s="527" t="s">
        <v>517</v>
      </c>
      <c r="JPJ209" s="527" t="s">
        <v>517</v>
      </c>
      <c r="JPK209" s="527" t="s">
        <v>517</v>
      </c>
      <c r="JPL209" s="527" t="s">
        <v>517</v>
      </c>
      <c r="JPM209" s="527" t="s">
        <v>517</v>
      </c>
      <c r="JPN209" s="527" t="s">
        <v>517</v>
      </c>
      <c r="JPO209" s="527" t="s">
        <v>517</v>
      </c>
      <c r="JPP209" s="527" t="s">
        <v>517</v>
      </c>
      <c r="JPQ209" s="527" t="s">
        <v>517</v>
      </c>
      <c r="JPR209" s="527" t="s">
        <v>517</v>
      </c>
      <c r="JPS209" s="527" t="s">
        <v>517</v>
      </c>
      <c r="JPT209" s="527" t="s">
        <v>517</v>
      </c>
      <c r="JPU209" s="527" t="s">
        <v>517</v>
      </c>
      <c r="JPV209" s="527" t="s">
        <v>517</v>
      </c>
      <c r="JPW209" s="527" t="s">
        <v>517</v>
      </c>
      <c r="JPX209" s="527" t="s">
        <v>517</v>
      </c>
      <c r="JPY209" s="527" t="s">
        <v>517</v>
      </c>
      <c r="JPZ209" s="527" t="s">
        <v>517</v>
      </c>
      <c r="JQA209" s="527" t="s">
        <v>517</v>
      </c>
      <c r="JQB209" s="527" t="s">
        <v>517</v>
      </c>
      <c r="JQC209" s="527" t="s">
        <v>517</v>
      </c>
      <c r="JQD209" s="527" t="s">
        <v>517</v>
      </c>
      <c r="JQE209" s="527" t="s">
        <v>517</v>
      </c>
      <c r="JQF209" s="527" t="s">
        <v>517</v>
      </c>
      <c r="JQG209" s="527" t="s">
        <v>517</v>
      </c>
      <c r="JQH209" s="527" t="s">
        <v>517</v>
      </c>
      <c r="JQI209" s="527" t="s">
        <v>517</v>
      </c>
      <c r="JQJ209" s="527" t="s">
        <v>517</v>
      </c>
      <c r="JQK209" s="527" t="s">
        <v>517</v>
      </c>
      <c r="JQL209" s="527" t="s">
        <v>517</v>
      </c>
      <c r="JQM209" s="527" t="s">
        <v>517</v>
      </c>
      <c r="JQN209" s="527" t="s">
        <v>517</v>
      </c>
      <c r="JQO209" s="527" t="s">
        <v>517</v>
      </c>
      <c r="JQP209" s="527" t="s">
        <v>517</v>
      </c>
      <c r="JQQ209" s="527" t="s">
        <v>517</v>
      </c>
      <c r="JQR209" s="527" t="s">
        <v>517</v>
      </c>
      <c r="JQS209" s="527" t="s">
        <v>517</v>
      </c>
      <c r="JQT209" s="527" t="s">
        <v>517</v>
      </c>
      <c r="JQU209" s="527" t="s">
        <v>517</v>
      </c>
      <c r="JQV209" s="527" t="s">
        <v>517</v>
      </c>
      <c r="JQW209" s="527" t="s">
        <v>517</v>
      </c>
      <c r="JQX209" s="527" t="s">
        <v>517</v>
      </c>
      <c r="JQY209" s="527" t="s">
        <v>517</v>
      </c>
      <c r="JQZ209" s="527" t="s">
        <v>517</v>
      </c>
      <c r="JRA209" s="527" t="s">
        <v>517</v>
      </c>
      <c r="JRB209" s="527" t="s">
        <v>517</v>
      </c>
      <c r="JRC209" s="527" t="s">
        <v>517</v>
      </c>
      <c r="JRD209" s="527" t="s">
        <v>517</v>
      </c>
      <c r="JRE209" s="527" t="s">
        <v>517</v>
      </c>
      <c r="JRF209" s="527" t="s">
        <v>517</v>
      </c>
      <c r="JRG209" s="527" t="s">
        <v>517</v>
      </c>
      <c r="JRH209" s="527" t="s">
        <v>517</v>
      </c>
      <c r="JRI209" s="527" t="s">
        <v>517</v>
      </c>
      <c r="JRJ209" s="527" t="s">
        <v>517</v>
      </c>
      <c r="JRK209" s="527" t="s">
        <v>517</v>
      </c>
      <c r="JRL209" s="527" t="s">
        <v>517</v>
      </c>
      <c r="JRM209" s="527" t="s">
        <v>517</v>
      </c>
      <c r="JRN209" s="527" t="s">
        <v>517</v>
      </c>
      <c r="JRO209" s="527" t="s">
        <v>517</v>
      </c>
      <c r="JRP209" s="527" t="s">
        <v>517</v>
      </c>
      <c r="JRQ209" s="527" t="s">
        <v>517</v>
      </c>
      <c r="JRR209" s="527" t="s">
        <v>517</v>
      </c>
      <c r="JRS209" s="527" t="s">
        <v>517</v>
      </c>
      <c r="JRT209" s="527" t="s">
        <v>517</v>
      </c>
      <c r="JRU209" s="527" t="s">
        <v>517</v>
      </c>
      <c r="JRV209" s="527" t="s">
        <v>517</v>
      </c>
      <c r="JRW209" s="527" t="s">
        <v>517</v>
      </c>
      <c r="JRX209" s="527" t="s">
        <v>517</v>
      </c>
      <c r="JRY209" s="527" t="s">
        <v>517</v>
      </c>
      <c r="JRZ209" s="527" t="s">
        <v>517</v>
      </c>
      <c r="JSA209" s="527" t="s">
        <v>517</v>
      </c>
      <c r="JSB209" s="527" t="s">
        <v>517</v>
      </c>
      <c r="JSC209" s="527" t="s">
        <v>517</v>
      </c>
      <c r="JSD209" s="527" t="s">
        <v>517</v>
      </c>
      <c r="JSE209" s="527" t="s">
        <v>517</v>
      </c>
      <c r="JSF209" s="527" t="s">
        <v>517</v>
      </c>
      <c r="JSG209" s="527" t="s">
        <v>517</v>
      </c>
      <c r="JSH209" s="527" t="s">
        <v>517</v>
      </c>
      <c r="JSI209" s="527" t="s">
        <v>517</v>
      </c>
      <c r="JSJ209" s="527" t="s">
        <v>517</v>
      </c>
      <c r="JSK209" s="527" t="s">
        <v>517</v>
      </c>
      <c r="JSL209" s="527" t="s">
        <v>517</v>
      </c>
      <c r="JSM209" s="527" t="s">
        <v>517</v>
      </c>
      <c r="JSN209" s="527" t="s">
        <v>517</v>
      </c>
      <c r="JSO209" s="527" t="s">
        <v>517</v>
      </c>
      <c r="JSP209" s="527" t="s">
        <v>517</v>
      </c>
      <c r="JSQ209" s="527" t="s">
        <v>517</v>
      </c>
      <c r="JSR209" s="527" t="s">
        <v>517</v>
      </c>
      <c r="JSS209" s="527" t="s">
        <v>517</v>
      </c>
      <c r="JST209" s="527" t="s">
        <v>517</v>
      </c>
      <c r="JSU209" s="527" t="s">
        <v>517</v>
      </c>
      <c r="JSV209" s="527" t="s">
        <v>517</v>
      </c>
      <c r="JSW209" s="527" t="s">
        <v>517</v>
      </c>
      <c r="JSX209" s="527" t="s">
        <v>517</v>
      </c>
      <c r="JSY209" s="527" t="s">
        <v>517</v>
      </c>
      <c r="JSZ209" s="527" t="s">
        <v>517</v>
      </c>
      <c r="JTA209" s="527" t="s">
        <v>517</v>
      </c>
      <c r="JTB209" s="527" t="s">
        <v>517</v>
      </c>
      <c r="JTC209" s="527" t="s">
        <v>517</v>
      </c>
      <c r="JTD209" s="527" t="s">
        <v>517</v>
      </c>
      <c r="JTE209" s="527" t="s">
        <v>517</v>
      </c>
      <c r="JTF209" s="527" t="s">
        <v>517</v>
      </c>
      <c r="JTG209" s="527" t="s">
        <v>517</v>
      </c>
      <c r="JTH209" s="527" t="s">
        <v>517</v>
      </c>
      <c r="JTI209" s="527" t="s">
        <v>517</v>
      </c>
      <c r="JTJ209" s="527" t="s">
        <v>517</v>
      </c>
      <c r="JTK209" s="527" t="s">
        <v>517</v>
      </c>
      <c r="JTL209" s="527" t="s">
        <v>517</v>
      </c>
      <c r="JTM209" s="527" t="s">
        <v>517</v>
      </c>
      <c r="JTN209" s="527" t="s">
        <v>517</v>
      </c>
      <c r="JTO209" s="527" t="s">
        <v>517</v>
      </c>
      <c r="JTP209" s="527" t="s">
        <v>517</v>
      </c>
      <c r="JTQ209" s="527" t="s">
        <v>517</v>
      </c>
      <c r="JTR209" s="527" t="s">
        <v>517</v>
      </c>
      <c r="JTS209" s="527" t="s">
        <v>517</v>
      </c>
      <c r="JTT209" s="527" t="s">
        <v>517</v>
      </c>
      <c r="JTU209" s="527" t="s">
        <v>517</v>
      </c>
      <c r="JTV209" s="527" t="s">
        <v>517</v>
      </c>
      <c r="JTW209" s="527" t="s">
        <v>517</v>
      </c>
      <c r="JTX209" s="527" t="s">
        <v>517</v>
      </c>
      <c r="JTY209" s="527" t="s">
        <v>517</v>
      </c>
      <c r="JTZ209" s="527" t="s">
        <v>517</v>
      </c>
      <c r="JUA209" s="527" t="s">
        <v>517</v>
      </c>
      <c r="JUB209" s="527" t="s">
        <v>517</v>
      </c>
      <c r="JUC209" s="527" t="s">
        <v>517</v>
      </c>
      <c r="JUD209" s="527" t="s">
        <v>517</v>
      </c>
      <c r="JUE209" s="527" t="s">
        <v>517</v>
      </c>
      <c r="JUF209" s="527" t="s">
        <v>517</v>
      </c>
      <c r="JUG209" s="527" t="s">
        <v>517</v>
      </c>
      <c r="JUH209" s="527" t="s">
        <v>517</v>
      </c>
      <c r="JUI209" s="527" t="s">
        <v>517</v>
      </c>
      <c r="JUJ209" s="527" t="s">
        <v>517</v>
      </c>
      <c r="JUK209" s="527" t="s">
        <v>517</v>
      </c>
      <c r="JUL209" s="527" t="s">
        <v>517</v>
      </c>
      <c r="JUM209" s="527" t="s">
        <v>517</v>
      </c>
      <c r="JUN209" s="527" t="s">
        <v>517</v>
      </c>
      <c r="JUO209" s="527" t="s">
        <v>517</v>
      </c>
      <c r="JUP209" s="527" t="s">
        <v>517</v>
      </c>
      <c r="JUQ209" s="527" t="s">
        <v>517</v>
      </c>
      <c r="JUR209" s="527" t="s">
        <v>517</v>
      </c>
      <c r="JUS209" s="527" t="s">
        <v>517</v>
      </c>
      <c r="JUT209" s="527" t="s">
        <v>517</v>
      </c>
      <c r="JUU209" s="527" t="s">
        <v>517</v>
      </c>
      <c r="JUV209" s="527" t="s">
        <v>517</v>
      </c>
      <c r="JUW209" s="527" t="s">
        <v>517</v>
      </c>
      <c r="JUX209" s="527" t="s">
        <v>517</v>
      </c>
      <c r="JUY209" s="527" t="s">
        <v>517</v>
      </c>
      <c r="JUZ209" s="527" t="s">
        <v>517</v>
      </c>
      <c r="JVA209" s="527" t="s">
        <v>517</v>
      </c>
      <c r="JVB209" s="527" t="s">
        <v>517</v>
      </c>
      <c r="JVC209" s="527" t="s">
        <v>517</v>
      </c>
      <c r="JVD209" s="527" t="s">
        <v>517</v>
      </c>
      <c r="JVE209" s="527" t="s">
        <v>517</v>
      </c>
      <c r="JVF209" s="527" t="s">
        <v>517</v>
      </c>
      <c r="JVG209" s="527" t="s">
        <v>517</v>
      </c>
      <c r="JVH209" s="527" t="s">
        <v>517</v>
      </c>
      <c r="JVI209" s="527" t="s">
        <v>517</v>
      </c>
      <c r="JVJ209" s="527" t="s">
        <v>517</v>
      </c>
      <c r="JVK209" s="527" t="s">
        <v>517</v>
      </c>
      <c r="JVL209" s="527" t="s">
        <v>517</v>
      </c>
      <c r="JVM209" s="527" t="s">
        <v>517</v>
      </c>
      <c r="JVN209" s="527" t="s">
        <v>517</v>
      </c>
      <c r="JVO209" s="527" t="s">
        <v>517</v>
      </c>
      <c r="JVP209" s="527" t="s">
        <v>517</v>
      </c>
      <c r="JVQ209" s="527" t="s">
        <v>517</v>
      </c>
      <c r="JVR209" s="527" t="s">
        <v>517</v>
      </c>
      <c r="JVS209" s="527" t="s">
        <v>517</v>
      </c>
      <c r="JVT209" s="527" t="s">
        <v>517</v>
      </c>
      <c r="JVU209" s="527" t="s">
        <v>517</v>
      </c>
      <c r="JVV209" s="527" t="s">
        <v>517</v>
      </c>
      <c r="JVW209" s="527" t="s">
        <v>517</v>
      </c>
      <c r="JVX209" s="527" t="s">
        <v>517</v>
      </c>
      <c r="JVY209" s="527" t="s">
        <v>517</v>
      </c>
      <c r="JVZ209" s="527" t="s">
        <v>517</v>
      </c>
      <c r="JWA209" s="527" t="s">
        <v>517</v>
      </c>
      <c r="JWB209" s="527" t="s">
        <v>517</v>
      </c>
      <c r="JWC209" s="527" t="s">
        <v>517</v>
      </c>
      <c r="JWD209" s="527" t="s">
        <v>517</v>
      </c>
      <c r="JWE209" s="527" t="s">
        <v>517</v>
      </c>
      <c r="JWF209" s="527" t="s">
        <v>517</v>
      </c>
      <c r="JWG209" s="527" t="s">
        <v>517</v>
      </c>
      <c r="JWH209" s="527" t="s">
        <v>517</v>
      </c>
      <c r="JWI209" s="527" t="s">
        <v>517</v>
      </c>
      <c r="JWJ209" s="527" t="s">
        <v>517</v>
      </c>
      <c r="JWK209" s="527" t="s">
        <v>517</v>
      </c>
      <c r="JWL209" s="527" t="s">
        <v>517</v>
      </c>
      <c r="JWM209" s="527" t="s">
        <v>517</v>
      </c>
      <c r="JWN209" s="527" t="s">
        <v>517</v>
      </c>
      <c r="JWO209" s="527" t="s">
        <v>517</v>
      </c>
      <c r="JWP209" s="527" t="s">
        <v>517</v>
      </c>
      <c r="JWQ209" s="527" t="s">
        <v>517</v>
      </c>
      <c r="JWR209" s="527" t="s">
        <v>517</v>
      </c>
      <c r="JWS209" s="527" t="s">
        <v>517</v>
      </c>
      <c r="JWT209" s="527" t="s">
        <v>517</v>
      </c>
      <c r="JWU209" s="527" t="s">
        <v>517</v>
      </c>
      <c r="JWV209" s="527" t="s">
        <v>517</v>
      </c>
      <c r="JWW209" s="527" t="s">
        <v>517</v>
      </c>
      <c r="JWX209" s="527" t="s">
        <v>517</v>
      </c>
      <c r="JWY209" s="527" t="s">
        <v>517</v>
      </c>
      <c r="JWZ209" s="527" t="s">
        <v>517</v>
      </c>
      <c r="JXA209" s="527" t="s">
        <v>517</v>
      </c>
      <c r="JXB209" s="527" t="s">
        <v>517</v>
      </c>
      <c r="JXC209" s="527" t="s">
        <v>517</v>
      </c>
      <c r="JXD209" s="527" t="s">
        <v>517</v>
      </c>
      <c r="JXE209" s="527" t="s">
        <v>517</v>
      </c>
      <c r="JXF209" s="527" t="s">
        <v>517</v>
      </c>
      <c r="JXG209" s="527" t="s">
        <v>517</v>
      </c>
      <c r="JXH209" s="527" t="s">
        <v>517</v>
      </c>
      <c r="JXI209" s="527" t="s">
        <v>517</v>
      </c>
      <c r="JXJ209" s="527" t="s">
        <v>517</v>
      </c>
      <c r="JXK209" s="527" t="s">
        <v>517</v>
      </c>
      <c r="JXL209" s="527" t="s">
        <v>517</v>
      </c>
      <c r="JXM209" s="527" t="s">
        <v>517</v>
      </c>
      <c r="JXN209" s="527" t="s">
        <v>517</v>
      </c>
      <c r="JXO209" s="527" t="s">
        <v>517</v>
      </c>
      <c r="JXP209" s="527" t="s">
        <v>517</v>
      </c>
      <c r="JXQ209" s="527" t="s">
        <v>517</v>
      </c>
      <c r="JXR209" s="527" t="s">
        <v>517</v>
      </c>
      <c r="JXS209" s="527" t="s">
        <v>517</v>
      </c>
      <c r="JXT209" s="527" t="s">
        <v>517</v>
      </c>
      <c r="JXU209" s="527" t="s">
        <v>517</v>
      </c>
      <c r="JXV209" s="527" t="s">
        <v>517</v>
      </c>
      <c r="JXW209" s="527" t="s">
        <v>517</v>
      </c>
      <c r="JXX209" s="527" t="s">
        <v>517</v>
      </c>
      <c r="JXY209" s="527" t="s">
        <v>517</v>
      </c>
      <c r="JXZ209" s="527" t="s">
        <v>517</v>
      </c>
      <c r="JYA209" s="527" t="s">
        <v>517</v>
      </c>
      <c r="JYB209" s="527" t="s">
        <v>517</v>
      </c>
      <c r="JYC209" s="527" t="s">
        <v>517</v>
      </c>
      <c r="JYD209" s="527" t="s">
        <v>517</v>
      </c>
      <c r="JYE209" s="527" t="s">
        <v>517</v>
      </c>
      <c r="JYF209" s="527" t="s">
        <v>517</v>
      </c>
      <c r="JYG209" s="527" t="s">
        <v>517</v>
      </c>
      <c r="JYH209" s="527" t="s">
        <v>517</v>
      </c>
      <c r="JYI209" s="527" t="s">
        <v>517</v>
      </c>
      <c r="JYJ209" s="527" t="s">
        <v>517</v>
      </c>
      <c r="JYK209" s="527" t="s">
        <v>517</v>
      </c>
      <c r="JYL209" s="527" t="s">
        <v>517</v>
      </c>
      <c r="JYM209" s="527" t="s">
        <v>517</v>
      </c>
      <c r="JYN209" s="527" t="s">
        <v>517</v>
      </c>
      <c r="JYO209" s="527" t="s">
        <v>517</v>
      </c>
      <c r="JYP209" s="527" t="s">
        <v>517</v>
      </c>
      <c r="JYQ209" s="527" t="s">
        <v>517</v>
      </c>
      <c r="JYR209" s="527" t="s">
        <v>517</v>
      </c>
      <c r="JYS209" s="527" t="s">
        <v>517</v>
      </c>
      <c r="JYT209" s="527" t="s">
        <v>517</v>
      </c>
      <c r="JYU209" s="527" t="s">
        <v>517</v>
      </c>
      <c r="JYV209" s="527" t="s">
        <v>517</v>
      </c>
      <c r="JYW209" s="527" t="s">
        <v>517</v>
      </c>
      <c r="JYX209" s="527" t="s">
        <v>517</v>
      </c>
      <c r="JYY209" s="527" t="s">
        <v>517</v>
      </c>
      <c r="JYZ209" s="527" t="s">
        <v>517</v>
      </c>
      <c r="JZA209" s="527" t="s">
        <v>517</v>
      </c>
      <c r="JZB209" s="527" t="s">
        <v>517</v>
      </c>
      <c r="JZC209" s="527" t="s">
        <v>517</v>
      </c>
      <c r="JZD209" s="527" t="s">
        <v>517</v>
      </c>
      <c r="JZE209" s="527" t="s">
        <v>517</v>
      </c>
      <c r="JZF209" s="527" t="s">
        <v>517</v>
      </c>
      <c r="JZG209" s="527" t="s">
        <v>517</v>
      </c>
      <c r="JZH209" s="527" t="s">
        <v>517</v>
      </c>
      <c r="JZI209" s="527" t="s">
        <v>517</v>
      </c>
      <c r="JZJ209" s="527" t="s">
        <v>517</v>
      </c>
      <c r="JZK209" s="527" t="s">
        <v>517</v>
      </c>
      <c r="JZL209" s="527" t="s">
        <v>517</v>
      </c>
      <c r="JZM209" s="527" t="s">
        <v>517</v>
      </c>
      <c r="JZN209" s="527" t="s">
        <v>517</v>
      </c>
      <c r="JZO209" s="527" t="s">
        <v>517</v>
      </c>
      <c r="JZP209" s="527" t="s">
        <v>517</v>
      </c>
      <c r="JZQ209" s="527" t="s">
        <v>517</v>
      </c>
      <c r="JZR209" s="527" t="s">
        <v>517</v>
      </c>
      <c r="JZS209" s="527" t="s">
        <v>517</v>
      </c>
      <c r="JZT209" s="527" t="s">
        <v>517</v>
      </c>
      <c r="JZU209" s="527" t="s">
        <v>517</v>
      </c>
      <c r="JZV209" s="527" t="s">
        <v>517</v>
      </c>
      <c r="JZW209" s="527" t="s">
        <v>517</v>
      </c>
      <c r="JZX209" s="527" t="s">
        <v>517</v>
      </c>
      <c r="JZY209" s="527" t="s">
        <v>517</v>
      </c>
      <c r="JZZ209" s="527" t="s">
        <v>517</v>
      </c>
      <c r="KAA209" s="527" t="s">
        <v>517</v>
      </c>
      <c r="KAB209" s="527" t="s">
        <v>517</v>
      </c>
      <c r="KAC209" s="527" t="s">
        <v>517</v>
      </c>
      <c r="KAD209" s="527" t="s">
        <v>517</v>
      </c>
      <c r="KAE209" s="527" t="s">
        <v>517</v>
      </c>
      <c r="KAF209" s="527" t="s">
        <v>517</v>
      </c>
      <c r="KAG209" s="527" t="s">
        <v>517</v>
      </c>
      <c r="KAH209" s="527" t="s">
        <v>517</v>
      </c>
      <c r="KAI209" s="527" t="s">
        <v>517</v>
      </c>
      <c r="KAJ209" s="527" t="s">
        <v>517</v>
      </c>
      <c r="KAK209" s="527" t="s">
        <v>517</v>
      </c>
      <c r="KAL209" s="527" t="s">
        <v>517</v>
      </c>
      <c r="KAM209" s="527" t="s">
        <v>517</v>
      </c>
      <c r="KAN209" s="527" t="s">
        <v>517</v>
      </c>
      <c r="KAO209" s="527" t="s">
        <v>517</v>
      </c>
      <c r="KAP209" s="527" t="s">
        <v>517</v>
      </c>
      <c r="KAQ209" s="527" t="s">
        <v>517</v>
      </c>
      <c r="KAR209" s="527" t="s">
        <v>517</v>
      </c>
      <c r="KAS209" s="527" t="s">
        <v>517</v>
      </c>
      <c r="KAT209" s="527" t="s">
        <v>517</v>
      </c>
      <c r="KAU209" s="527" t="s">
        <v>517</v>
      </c>
      <c r="KAV209" s="527" t="s">
        <v>517</v>
      </c>
      <c r="KAW209" s="527" t="s">
        <v>517</v>
      </c>
      <c r="KAX209" s="527" t="s">
        <v>517</v>
      </c>
      <c r="KAY209" s="527" t="s">
        <v>517</v>
      </c>
      <c r="KAZ209" s="527" t="s">
        <v>517</v>
      </c>
      <c r="KBA209" s="527" t="s">
        <v>517</v>
      </c>
      <c r="KBB209" s="527" t="s">
        <v>517</v>
      </c>
      <c r="KBC209" s="527" t="s">
        <v>517</v>
      </c>
      <c r="KBD209" s="527" t="s">
        <v>517</v>
      </c>
      <c r="KBE209" s="527" t="s">
        <v>517</v>
      </c>
      <c r="KBF209" s="527" t="s">
        <v>517</v>
      </c>
      <c r="KBG209" s="527" t="s">
        <v>517</v>
      </c>
      <c r="KBH209" s="527" t="s">
        <v>517</v>
      </c>
      <c r="KBI209" s="527" t="s">
        <v>517</v>
      </c>
      <c r="KBJ209" s="527" t="s">
        <v>517</v>
      </c>
      <c r="KBK209" s="527" t="s">
        <v>517</v>
      </c>
      <c r="KBL209" s="527" t="s">
        <v>517</v>
      </c>
      <c r="KBM209" s="527" t="s">
        <v>517</v>
      </c>
      <c r="KBN209" s="527" t="s">
        <v>517</v>
      </c>
      <c r="KBO209" s="527" t="s">
        <v>517</v>
      </c>
      <c r="KBP209" s="527" t="s">
        <v>517</v>
      </c>
      <c r="KBQ209" s="527" t="s">
        <v>517</v>
      </c>
      <c r="KBR209" s="527" t="s">
        <v>517</v>
      </c>
      <c r="KBS209" s="527" t="s">
        <v>517</v>
      </c>
      <c r="KBT209" s="527" t="s">
        <v>517</v>
      </c>
      <c r="KBU209" s="527" t="s">
        <v>517</v>
      </c>
      <c r="KBV209" s="527" t="s">
        <v>517</v>
      </c>
      <c r="KBW209" s="527" t="s">
        <v>517</v>
      </c>
      <c r="KBX209" s="527" t="s">
        <v>517</v>
      </c>
      <c r="KBY209" s="527" t="s">
        <v>517</v>
      </c>
      <c r="KBZ209" s="527" t="s">
        <v>517</v>
      </c>
      <c r="KCA209" s="527" t="s">
        <v>517</v>
      </c>
      <c r="KCB209" s="527" t="s">
        <v>517</v>
      </c>
      <c r="KCC209" s="527" t="s">
        <v>517</v>
      </c>
      <c r="KCD209" s="527" t="s">
        <v>517</v>
      </c>
      <c r="KCE209" s="527" t="s">
        <v>517</v>
      </c>
      <c r="KCF209" s="527" t="s">
        <v>517</v>
      </c>
      <c r="KCG209" s="527" t="s">
        <v>517</v>
      </c>
      <c r="KCH209" s="527" t="s">
        <v>517</v>
      </c>
      <c r="KCI209" s="527" t="s">
        <v>517</v>
      </c>
      <c r="KCJ209" s="527" t="s">
        <v>517</v>
      </c>
      <c r="KCK209" s="527" t="s">
        <v>517</v>
      </c>
      <c r="KCL209" s="527" t="s">
        <v>517</v>
      </c>
      <c r="KCM209" s="527" t="s">
        <v>517</v>
      </c>
      <c r="KCN209" s="527" t="s">
        <v>517</v>
      </c>
      <c r="KCO209" s="527" t="s">
        <v>517</v>
      </c>
      <c r="KCP209" s="527" t="s">
        <v>517</v>
      </c>
      <c r="KCQ209" s="527" t="s">
        <v>517</v>
      </c>
      <c r="KCR209" s="527" t="s">
        <v>517</v>
      </c>
      <c r="KCS209" s="527" t="s">
        <v>517</v>
      </c>
      <c r="KCT209" s="527" t="s">
        <v>517</v>
      </c>
      <c r="KCU209" s="527" t="s">
        <v>517</v>
      </c>
      <c r="KCV209" s="527" t="s">
        <v>517</v>
      </c>
      <c r="KCW209" s="527" t="s">
        <v>517</v>
      </c>
      <c r="KCX209" s="527" t="s">
        <v>517</v>
      </c>
      <c r="KCY209" s="527" t="s">
        <v>517</v>
      </c>
      <c r="KCZ209" s="527" t="s">
        <v>517</v>
      </c>
      <c r="KDA209" s="527" t="s">
        <v>517</v>
      </c>
      <c r="KDB209" s="527" t="s">
        <v>517</v>
      </c>
      <c r="KDC209" s="527" t="s">
        <v>517</v>
      </c>
      <c r="KDD209" s="527" t="s">
        <v>517</v>
      </c>
      <c r="KDE209" s="527" t="s">
        <v>517</v>
      </c>
      <c r="KDF209" s="527" t="s">
        <v>517</v>
      </c>
      <c r="KDG209" s="527" t="s">
        <v>517</v>
      </c>
      <c r="KDH209" s="527" t="s">
        <v>517</v>
      </c>
      <c r="KDI209" s="527" t="s">
        <v>517</v>
      </c>
      <c r="KDJ209" s="527" t="s">
        <v>517</v>
      </c>
      <c r="KDK209" s="527" t="s">
        <v>517</v>
      </c>
      <c r="KDL209" s="527" t="s">
        <v>517</v>
      </c>
      <c r="KDM209" s="527" t="s">
        <v>517</v>
      </c>
      <c r="KDN209" s="527" t="s">
        <v>517</v>
      </c>
      <c r="KDO209" s="527" t="s">
        <v>517</v>
      </c>
      <c r="KDP209" s="527" t="s">
        <v>517</v>
      </c>
      <c r="KDQ209" s="527" t="s">
        <v>517</v>
      </c>
      <c r="KDR209" s="527" t="s">
        <v>517</v>
      </c>
      <c r="KDS209" s="527" t="s">
        <v>517</v>
      </c>
      <c r="KDT209" s="527" t="s">
        <v>517</v>
      </c>
      <c r="KDU209" s="527" t="s">
        <v>517</v>
      </c>
      <c r="KDV209" s="527" t="s">
        <v>517</v>
      </c>
      <c r="KDW209" s="527" t="s">
        <v>517</v>
      </c>
      <c r="KDX209" s="527" t="s">
        <v>517</v>
      </c>
      <c r="KDY209" s="527" t="s">
        <v>517</v>
      </c>
      <c r="KDZ209" s="527" t="s">
        <v>517</v>
      </c>
      <c r="KEA209" s="527" t="s">
        <v>517</v>
      </c>
      <c r="KEB209" s="527" t="s">
        <v>517</v>
      </c>
      <c r="KEC209" s="527" t="s">
        <v>517</v>
      </c>
      <c r="KED209" s="527" t="s">
        <v>517</v>
      </c>
      <c r="KEE209" s="527" t="s">
        <v>517</v>
      </c>
      <c r="KEF209" s="527" t="s">
        <v>517</v>
      </c>
      <c r="KEG209" s="527" t="s">
        <v>517</v>
      </c>
      <c r="KEH209" s="527" t="s">
        <v>517</v>
      </c>
      <c r="KEI209" s="527" t="s">
        <v>517</v>
      </c>
      <c r="KEJ209" s="527" t="s">
        <v>517</v>
      </c>
      <c r="KEK209" s="527" t="s">
        <v>517</v>
      </c>
      <c r="KEL209" s="527" t="s">
        <v>517</v>
      </c>
      <c r="KEM209" s="527" t="s">
        <v>517</v>
      </c>
      <c r="KEN209" s="527" t="s">
        <v>517</v>
      </c>
      <c r="KEO209" s="527" t="s">
        <v>517</v>
      </c>
      <c r="KEP209" s="527" t="s">
        <v>517</v>
      </c>
      <c r="KEQ209" s="527" t="s">
        <v>517</v>
      </c>
      <c r="KER209" s="527" t="s">
        <v>517</v>
      </c>
      <c r="KES209" s="527" t="s">
        <v>517</v>
      </c>
      <c r="KET209" s="527" t="s">
        <v>517</v>
      </c>
      <c r="KEU209" s="527" t="s">
        <v>517</v>
      </c>
      <c r="KEV209" s="527" t="s">
        <v>517</v>
      </c>
      <c r="KEW209" s="527" t="s">
        <v>517</v>
      </c>
      <c r="KEX209" s="527" t="s">
        <v>517</v>
      </c>
      <c r="KEY209" s="527" t="s">
        <v>517</v>
      </c>
      <c r="KEZ209" s="527" t="s">
        <v>517</v>
      </c>
      <c r="KFA209" s="527" t="s">
        <v>517</v>
      </c>
      <c r="KFB209" s="527" t="s">
        <v>517</v>
      </c>
      <c r="KFC209" s="527" t="s">
        <v>517</v>
      </c>
      <c r="KFD209" s="527" t="s">
        <v>517</v>
      </c>
      <c r="KFE209" s="527" t="s">
        <v>517</v>
      </c>
      <c r="KFF209" s="527" t="s">
        <v>517</v>
      </c>
      <c r="KFG209" s="527" t="s">
        <v>517</v>
      </c>
      <c r="KFH209" s="527" t="s">
        <v>517</v>
      </c>
      <c r="KFI209" s="527" t="s">
        <v>517</v>
      </c>
      <c r="KFJ209" s="527" t="s">
        <v>517</v>
      </c>
      <c r="KFK209" s="527" t="s">
        <v>517</v>
      </c>
      <c r="KFL209" s="527" t="s">
        <v>517</v>
      </c>
      <c r="KFM209" s="527" t="s">
        <v>517</v>
      </c>
      <c r="KFN209" s="527" t="s">
        <v>517</v>
      </c>
      <c r="KFO209" s="527" t="s">
        <v>517</v>
      </c>
      <c r="KFP209" s="527" t="s">
        <v>517</v>
      </c>
      <c r="KFQ209" s="527" t="s">
        <v>517</v>
      </c>
      <c r="KFR209" s="527" t="s">
        <v>517</v>
      </c>
      <c r="KFS209" s="527" t="s">
        <v>517</v>
      </c>
      <c r="KFT209" s="527" t="s">
        <v>517</v>
      </c>
      <c r="KFU209" s="527" t="s">
        <v>517</v>
      </c>
      <c r="KFV209" s="527" t="s">
        <v>517</v>
      </c>
      <c r="KFW209" s="527" t="s">
        <v>517</v>
      </c>
      <c r="KFX209" s="527" t="s">
        <v>517</v>
      </c>
      <c r="KFY209" s="527" t="s">
        <v>517</v>
      </c>
      <c r="KFZ209" s="527" t="s">
        <v>517</v>
      </c>
      <c r="KGA209" s="527" t="s">
        <v>517</v>
      </c>
      <c r="KGB209" s="527" t="s">
        <v>517</v>
      </c>
      <c r="KGC209" s="527" t="s">
        <v>517</v>
      </c>
      <c r="KGD209" s="527" t="s">
        <v>517</v>
      </c>
      <c r="KGE209" s="527" t="s">
        <v>517</v>
      </c>
      <c r="KGF209" s="527" t="s">
        <v>517</v>
      </c>
      <c r="KGG209" s="527" t="s">
        <v>517</v>
      </c>
      <c r="KGH209" s="527" t="s">
        <v>517</v>
      </c>
      <c r="KGI209" s="527" t="s">
        <v>517</v>
      </c>
      <c r="KGJ209" s="527" t="s">
        <v>517</v>
      </c>
      <c r="KGK209" s="527" t="s">
        <v>517</v>
      </c>
      <c r="KGL209" s="527" t="s">
        <v>517</v>
      </c>
      <c r="KGM209" s="527" t="s">
        <v>517</v>
      </c>
      <c r="KGN209" s="527" t="s">
        <v>517</v>
      </c>
      <c r="KGO209" s="527" t="s">
        <v>517</v>
      </c>
      <c r="KGP209" s="527" t="s">
        <v>517</v>
      </c>
      <c r="KGQ209" s="527" t="s">
        <v>517</v>
      </c>
      <c r="KGR209" s="527" t="s">
        <v>517</v>
      </c>
      <c r="KGS209" s="527" t="s">
        <v>517</v>
      </c>
      <c r="KGT209" s="527" t="s">
        <v>517</v>
      </c>
      <c r="KGU209" s="527" t="s">
        <v>517</v>
      </c>
      <c r="KGV209" s="527" t="s">
        <v>517</v>
      </c>
      <c r="KGW209" s="527" t="s">
        <v>517</v>
      </c>
      <c r="KGX209" s="527" t="s">
        <v>517</v>
      </c>
      <c r="KGY209" s="527" t="s">
        <v>517</v>
      </c>
      <c r="KGZ209" s="527" t="s">
        <v>517</v>
      </c>
      <c r="KHA209" s="527" t="s">
        <v>517</v>
      </c>
      <c r="KHB209" s="527" t="s">
        <v>517</v>
      </c>
      <c r="KHC209" s="527" t="s">
        <v>517</v>
      </c>
      <c r="KHD209" s="527" t="s">
        <v>517</v>
      </c>
      <c r="KHE209" s="527" t="s">
        <v>517</v>
      </c>
      <c r="KHF209" s="527" t="s">
        <v>517</v>
      </c>
      <c r="KHG209" s="527" t="s">
        <v>517</v>
      </c>
      <c r="KHH209" s="527" t="s">
        <v>517</v>
      </c>
      <c r="KHI209" s="527" t="s">
        <v>517</v>
      </c>
      <c r="KHJ209" s="527" t="s">
        <v>517</v>
      </c>
      <c r="KHK209" s="527" t="s">
        <v>517</v>
      </c>
      <c r="KHL209" s="527" t="s">
        <v>517</v>
      </c>
      <c r="KHM209" s="527" t="s">
        <v>517</v>
      </c>
      <c r="KHN209" s="527" t="s">
        <v>517</v>
      </c>
      <c r="KHO209" s="527" t="s">
        <v>517</v>
      </c>
      <c r="KHP209" s="527" t="s">
        <v>517</v>
      </c>
      <c r="KHQ209" s="527" t="s">
        <v>517</v>
      </c>
      <c r="KHR209" s="527" t="s">
        <v>517</v>
      </c>
      <c r="KHS209" s="527" t="s">
        <v>517</v>
      </c>
      <c r="KHT209" s="527" t="s">
        <v>517</v>
      </c>
      <c r="KHU209" s="527" t="s">
        <v>517</v>
      </c>
      <c r="KHV209" s="527" t="s">
        <v>517</v>
      </c>
      <c r="KHW209" s="527" t="s">
        <v>517</v>
      </c>
      <c r="KHX209" s="527" t="s">
        <v>517</v>
      </c>
      <c r="KHY209" s="527" t="s">
        <v>517</v>
      </c>
      <c r="KHZ209" s="527" t="s">
        <v>517</v>
      </c>
      <c r="KIA209" s="527" t="s">
        <v>517</v>
      </c>
      <c r="KIB209" s="527" t="s">
        <v>517</v>
      </c>
      <c r="KIC209" s="527" t="s">
        <v>517</v>
      </c>
      <c r="KID209" s="527" t="s">
        <v>517</v>
      </c>
      <c r="KIE209" s="527" t="s">
        <v>517</v>
      </c>
      <c r="KIF209" s="527" t="s">
        <v>517</v>
      </c>
      <c r="KIG209" s="527" t="s">
        <v>517</v>
      </c>
      <c r="KIH209" s="527" t="s">
        <v>517</v>
      </c>
      <c r="KII209" s="527" t="s">
        <v>517</v>
      </c>
      <c r="KIJ209" s="527" t="s">
        <v>517</v>
      </c>
      <c r="KIK209" s="527" t="s">
        <v>517</v>
      </c>
      <c r="KIL209" s="527" t="s">
        <v>517</v>
      </c>
      <c r="KIM209" s="527" t="s">
        <v>517</v>
      </c>
      <c r="KIN209" s="527" t="s">
        <v>517</v>
      </c>
      <c r="KIO209" s="527" t="s">
        <v>517</v>
      </c>
      <c r="KIP209" s="527" t="s">
        <v>517</v>
      </c>
      <c r="KIQ209" s="527" t="s">
        <v>517</v>
      </c>
      <c r="KIR209" s="527" t="s">
        <v>517</v>
      </c>
      <c r="KIS209" s="527" t="s">
        <v>517</v>
      </c>
      <c r="KIT209" s="527" t="s">
        <v>517</v>
      </c>
      <c r="KIU209" s="527" t="s">
        <v>517</v>
      </c>
      <c r="KIV209" s="527" t="s">
        <v>517</v>
      </c>
      <c r="KIW209" s="527" t="s">
        <v>517</v>
      </c>
      <c r="KIX209" s="527" t="s">
        <v>517</v>
      </c>
      <c r="KIY209" s="527" t="s">
        <v>517</v>
      </c>
      <c r="KIZ209" s="527" t="s">
        <v>517</v>
      </c>
      <c r="KJA209" s="527" t="s">
        <v>517</v>
      </c>
      <c r="KJB209" s="527" t="s">
        <v>517</v>
      </c>
      <c r="KJC209" s="527" t="s">
        <v>517</v>
      </c>
      <c r="KJD209" s="527" t="s">
        <v>517</v>
      </c>
      <c r="KJE209" s="527" t="s">
        <v>517</v>
      </c>
      <c r="KJF209" s="527" t="s">
        <v>517</v>
      </c>
      <c r="KJG209" s="527" t="s">
        <v>517</v>
      </c>
      <c r="KJH209" s="527" t="s">
        <v>517</v>
      </c>
      <c r="KJI209" s="527" t="s">
        <v>517</v>
      </c>
      <c r="KJJ209" s="527" t="s">
        <v>517</v>
      </c>
      <c r="KJK209" s="527" t="s">
        <v>517</v>
      </c>
      <c r="KJL209" s="527" t="s">
        <v>517</v>
      </c>
      <c r="KJM209" s="527" t="s">
        <v>517</v>
      </c>
      <c r="KJN209" s="527" t="s">
        <v>517</v>
      </c>
      <c r="KJO209" s="527" t="s">
        <v>517</v>
      </c>
      <c r="KJP209" s="527" t="s">
        <v>517</v>
      </c>
      <c r="KJQ209" s="527" t="s">
        <v>517</v>
      </c>
      <c r="KJR209" s="527" t="s">
        <v>517</v>
      </c>
      <c r="KJS209" s="527" t="s">
        <v>517</v>
      </c>
      <c r="KJT209" s="527" t="s">
        <v>517</v>
      </c>
      <c r="KJU209" s="527" t="s">
        <v>517</v>
      </c>
      <c r="KJV209" s="527" t="s">
        <v>517</v>
      </c>
      <c r="KJW209" s="527" t="s">
        <v>517</v>
      </c>
      <c r="KJX209" s="527" t="s">
        <v>517</v>
      </c>
      <c r="KJY209" s="527" t="s">
        <v>517</v>
      </c>
      <c r="KJZ209" s="527" t="s">
        <v>517</v>
      </c>
      <c r="KKA209" s="527" t="s">
        <v>517</v>
      </c>
      <c r="KKB209" s="527" t="s">
        <v>517</v>
      </c>
      <c r="KKC209" s="527" t="s">
        <v>517</v>
      </c>
      <c r="KKD209" s="527" t="s">
        <v>517</v>
      </c>
      <c r="KKE209" s="527" t="s">
        <v>517</v>
      </c>
      <c r="KKF209" s="527" t="s">
        <v>517</v>
      </c>
      <c r="KKG209" s="527" t="s">
        <v>517</v>
      </c>
      <c r="KKH209" s="527" t="s">
        <v>517</v>
      </c>
      <c r="KKI209" s="527" t="s">
        <v>517</v>
      </c>
      <c r="KKJ209" s="527" t="s">
        <v>517</v>
      </c>
      <c r="KKK209" s="527" t="s">
        <v>517</v>
      </c>
      <c r="KKL209" s="527" t="s">
        <v>517</v>
      </c>
      <c r="KKM209" s="527" t="s">
        <v>517</v>
      </c>
      <c r="KKN209" s="527" t="s">
        <v>517</v>
      </c>
      <c r="KKO209" s="527" t="s">
        <v>517</v>
      </c>
      <c r="KKP209" s="527" t="s">
        <v>517</v>
      </c>
      <c r="KKQ209" s="527" t="s">
        <v>517</v>
      </c>
      <c r="KKR209" s="527" t="s">
        <v>517</v>
      </c>
      <c r="KKS209" s="527" t="s">
        <v>517</v>
      </c>
      <c r="KKT209" s="527" t="s">
        <v>517</v>
      </c>
      <c r="KKU209" s="527" t="s">
        <v>517</v>
      </c>
      <c r="KKV209" s="527" t="s">
        <v>517</v>
      </c>
      <c r="KKW209" s="527" t="s">
        <v>517</v>
      </c>
      <c r="KKX209" s="527" t="s">
        <v>517</v>
      </c>
      <c r="KKY209" s="527" t="s">
        <v>517</v>
      </c>
      <c r="KKZ209" s="527" t="s">
        <v>517</v>
      </c>
      <c r="KLA209" s="527" t="s">
        <v>517</v>
      </c>
      <c r="KLB209" s="527" t="s">
        <v>517</v>
      </c>
      <c r="KLC209" s="527" t="s">
        <v>517</v>
      </c>
      <c r="KLD209" s="527" t="s">
        <v>517</v>
      </c>
      <c r="KLE209" s="527" t="s">
        <v>517</v>
      </c>
      <c r="KLF209" s="527" t="s">
        <v>517</v>
      </c>
      <c r="KLG209" s="527" t="s">
        <v>517</v>
      </c>
      <c r="KLH209" s="527" t="s">
        <v>517</v>
      </c>
      <c r="KLI209" s="527" t="s">
        <v>517</v>
      </c>
      <c r="KLJ209" s="527" t="s">
        <v>517</v>
      </c>
      <c r="KLK209" s="527" t="s">
        <v>517</v>
      </c>
      <c r="KLL209" s="527" t="s">
        <v>517</v>
      </c>
      <c r="KLM209" s="527" t="s">
        <v>517</v>
      </c>
      <c r="KLN209" s="527" t="s">
        <v>517</v>
      </c>
      <c r="KLO209" s="527" t="s">
        <v>517</v>
      </c>
      <c r="KLP209" s="527" t="s">
        <v>517</v>
      </c>
      <c r="KLQ209" s="527" t="s">
        <v>517</v>
      </c>
      <c r="KLR209" s="527" t="s">
        <v>517</v>
      </c>
      <c r="KLS209" s="527" t="s">
        <v>517</v>
      </c>
      <c r="KLT209" s="527" t="s">
        <v>517</v>
      </c>
      <c r="KLU209" s="527" t="s">
        <v>517</v>
      </c>
      <c r="KLV209" s="527" t="s">
        <v>517</v>
      </c>
      <c r="KLW209" s="527" t="s">
        <v>517</v>
      </c>
      <c r="KLX209" s="527" t="s">
        <v>517</v>
      </c>
      <c r="KLY209" s="527" t="s">
        <v>517</v>
      </c>
      <c r="KLZ209" s="527" t="s">
        <v>517</v>
      </c>
      <c r="KMA209" s="527" t="s">
        <v>517</v>
      </c>
      <c r="KMB209" s="527" t="s">
        <v>517</v>
      </c>
      <c r="KMC209" s="527" t="s">
        <v>517</v>
      </c>
      <c r="KMD209" s="527" t="s">
        <v>517</v>
      </c>
      <c r="KME209" s="527" t="s">
        <v>517</v>
      </c>
      <c r="KMF209" s="527" t="s">
        <v>517</v>
      </c>
      <c r="KMG209" s="527" t="s">
        <v>517</v>
      </c>
      <c r="KMH209" s="527" t="s">
        <v>517</v>
      </c>
      <c r="KMI209" s="527" t="s">
        <v>517</v>
      </c>
      <c r="KMJ209" s="527" t="s">
        <v>517</v>
      </c>
      <c r="KMK209" s="527" t="s">
        <v>517</v>
      </c>
      <c r="KML209" s="527" t="s">
        <v>517</v>
      </c>
      <c r="KMM209" s="527" t="s">
        <v>517</v>
      </c>
      <c r="KMN209" s="527" t="s">
        <v>517</v>
      </c>
      <c r="KMO209" s="527" t="s">
        <v>517</v>
      </c>
      <c r="KMP209" s="527" t="s">
        <v>517</v>
      </c>
      <c r="KMQ209" s="527" t="s">
        <v>517</v>
      </c>
      <c r="KMR209" s="527" t="s">
        <v>517</v>
      </c>
      <c r="KMS209" s="527" t="s">
        <v>517</v>
      </c>
      <c r="KMT209" s="527" t="s">
        <v>517</v>
      </c>
      <c r="KMU209" s="527" t="s">
        <v>517</v>
      </c>
      <c r="KMV209" s="527" t="s">
        <v>517</v>
      </c>
      <c r="KMW209" s="527" t="s">
        <v>517</v>
      </c>
      <c r="KMX209" s="527" t="s">
        <v>517</v>
      </c>
      <c r="KMY209" s="527" t="s">
        <v>517</v>
      </c>
      <c r="KMZ209" s="527" t="s">
        <v>517</v>
      </c>
      <c r="KNA209" s="527" t="s">
        <v>517</v>
      </c>
      <c r="KNB209" s="527" t="s">
        <v>517</v>
      </c>
      <c r="KNC209" s="527" t="s">
        <v>517</v>
      </c>
      <c r="KND209" s="527" t="s">
        <v>517</v>
      </c>
      <c r="KNE209" s="527" t="s">
        <v>517</v>
      </c>
      <c r="KNF209" s="527" t="s">
        <v>517</v>
      </c>
      <c r="KNG209" s="527" t="s">
        <v>517</v>
      </c>
      <c r="KNH209" s="527" t="s">
        <v>517</v>
      </c>
      <c r="KNI209" s="527" t="s">
        <v>517</v>
      </c>
      <c r="KNJ209" s="527" t="s">
        <v>517</v>
      </c>
      <c r="KNK209" s="527" t="s">
        <v>517</v>
      </c>
      <c r="KNL209" s="527" t="s">
        <v>517</v>
      </c>
      <c r="KNM209" s="527" t="s">
        <v>517</v>
      </c>
      <c r="KNN209" s="527" t="s">
        <v>517</v>
      </c>
      <c r="KNO209" s="527" t="s">
        <v>517</v>
      </c>
      <c r="KNP209" s="527" t="s">
        <v>517</v>
      </c>
      <c r="KNQ209" s="527" t="s">
        <v>517</v>
      </c>
      <c r="KNR209" s="527" t="s">
        <v>517</v>
      </c>
      <c r="KNS209" s="527" t="s">
        <v>517</v>
      </c>
      <c r="KNT209" s="527" t="s">
        <v>517</v>
      </c>
      <c r="KNU209" s="527" t="s">
        <v>517</v>
      </c>
      <c r="KNV209" s="527" t="s">
        <v>517</v>
      </c>
      <c r="KNW209" s="527" t="s">
        <v>517</v>
      </c>
      <c r="KNX209" s="527" t="s">
        <v>517</v>
      </c>
      <c r="KNY209" s="527" t="s">
        <v>517</v>
      </c>
      <c r="KNZ209" s="527" t="s">
        <v>517</v>
      </c>
      <c r="KOA209" s="527" t="s">
        <v>517</v>
      </c>
      <c r="KOB209" s="527" t="s">
        <v>517</v>
      </c>
      <c r="KOC209" s="527" t="s">
        <v>517</v>
      </c>
      <c r="KOD209" s="527" t="s">
        <v>517</v>
      </c>
      <c r="KOE209" s="527" t="s">
        <v>517</v>
      </c>
      <c r="KOF209" s="527" t="s">
        <v>517</v>
      </c>
      <c r="KOG209" s="527" t="s">
        <v>517</v>
      </c>
      <c r="KOH209" s="527" t="s">
        <v>517</v>
      </c>
      <c r="KOI209" s="527" t="s">
        <v>517</v>
      </c>
      <c r="KOJ209" s="527" t="s">
        <v>517</v>
      </c>
      <c r="KOK209" s="527" t="s">
        <v>517</v>
      </c>
      <c r="KOL209" s="527" t="s">
        <v>517</v>
      </c>
      <c r="KOM209" s="527" t="s">
        <v>517</v>
      </c>
      <c r="KON209" s="527" t="s">
        <v>517</v>
      </c>
      <c r="KOO209" s="527" t="s">
        <v>517</v>
      </c>
      <c r="KOP209" s="527" t="s">
        <v>517</v>
      </c>
      <c r="KOQ209" s="527" t="s">
        <v>517</v>
      </c>
      <c r="KOR209" s="527" t="s">
        <v>517</v>
      </c>
      <c r="KOS209" s="527" t="s">
        <v>517</v>
      </c>
      <c r="KOT209" s="527" t="s">
        <v>517</v>
      </c>
      <c r="KOU209" s="527" t="s">
        <v>517</v>
      </c>
      <c r="KOV209" s="527" t="s">
        <v>517</v>
      </c>
      <c r="KOW209" s="527" t="s">
        <v>517</v>
      </c>
      <c r="KOX209" s="527" t="s">
        <v>517</v>
      </c>
      <c r="KOY209" s="527" t="s">
        <v>517</v>
      </c>
      <c r="KOZ209" s="527" t="s">
        <v>517</v>
      </c>
      <c r="KPA209" s="527" t="s">
        <v>517</v>
      </c>
      <c r="KPB209" s="527" t="s">
        <v>517</v>
      </c>
      <c r="KPC209" s="527" t="s">
        <v>517</v>
      </c>
      <c r="KPD209" s="527" t="s">
        <v>517</v>
      </c>
      <c r="KPE209" s="527" t="s">
        <v>517</v>
      </c>
      <c r="KPF209" s="527" t="s">
        <v>517</v>
      </c>
      <c r="KPG209" s="527" t="s">
        <v>517</v>
      </c>
      <c r="KPH209" s="527" t="s">
        <v>517</v>
      </c>
      <c r="KPI209" s="527" t="s">
        <v>517</v>
      </c>
      <c r="KPJ209" s="527" t="s">
        <v>517</v>
      </c>
      <c r="KPK209" s="527" t="s">
        <v>517</v>
      </c>
      <c r="KPL209" s="527" t="s">
        <v>517</v>
      </c>
      <c r="KPM209" s="527" t="s">
        <v>517</v>
      </c>
      <c r="KPN209" s="527" t="s">
        <v>517</v>
      </c>
      <c r="KPO209" s="527" t="s">
        <v>517</v>
      </c>
      <c r="KPP209" s="527" t="s">
        <v>517</v>
      </c>
      <c r="KPQ209" s="527" t="s">
        <v>517</v>
      </c>
      <c r="KPR209" s="527" t="s">
        <v>517</v>
      </c>
      <c r="KPS209" s="527" t="s">
        <v>517</v>
      </c>
      <c r="KPT209" s="527" t="s">
        <v>517</v>
      </c>
      <c r="KPU209" s="527" t="s">
        <v>517</v>
      </c>
      <c r="KPV209" s="527" t="s">
        <v>517</v>
      </c>
      <c r="KPW209" s="527" t="s">
        <v>517</v>
      </c>
      <c r="KPX209" s="527" t="s">
        <v>517</v>
      </c>
      <c r="KPY209" s="527" t="s">
        <v>517</v>
      </c>
      <c r="KPZ209" s="527" t="s">
        <v>517</v>
      </c>
      <c r="KQA209" s="527" t="s">
        <v>517</v>
      </c>
      <c r="KQB209" s="527" t="s">
        <v>517</v>
      </c>
      <c r="KQC209" s="527" t="s">
        <v>517</v>
      </c>
      <c r="KQD209" s="527" t="s">
        <v>517</v>
      </c>
      <c r="KQE209" s="527" t="s">
        <v>517</v>
      </c>
      <c r="KQF209" s="527" t="s">
        <v>517</v>
      </c>
      <c r="KQG209" s="527" t="s">
        <v>517</v>
      </c>
      <c r="KQH209" s="527" t="s">
        <v>517</v>
      </c>
      <c r="KQI209" s="527" t="s">
        <v>517</v>
      </c>
      <c r="KQJ209" s="527" t="s">
        <v>517</v>
      </c>
      <c r="KQK209" s="527" t="s">
        <v>517</v>
      </c>
      <c r="KQL209" s="527" t="s">
        <v>517</v>
      </c>
      <c r="KQM209" s="527" t="s">
        <v>517</v>
      </c>
      <c r="KQN209" s="527" t="s">
        <v>517</v>
      </c>
      <c r="KQO209" s="527" t="s">
        <v>517</v>
      </c>
      <c r="KQP209" s="527" t="s">
        <v>517</v>
      </c>
      <c r="KQQ209" s="527" t="s">
        <v>517</v>
      </c>
      <c r="KQR209" s="527" t="s">
        <v>517</v>
      </c>
      <c r="KQS209" s="527" t="s">
        <v>517</v>
      </c>
      <c r="KQT209" s="527" t="s">
        <v>517</v>
      </c>
      <c r="KQU209" s="527" t="s">
        <v>517</v>
      </c>
      <c r="KQV209" s="527" t="s">
        <v>517</v>
      </c>
      <c r="KQW209" s="527" t="s">
        <v>517</v>
      </c>
      <c r="KQX209" s="527" t="s">
        <v>517</v>
      </c>
      <c r="KQY209" s="527" t="s">
        <v>517</v>
      </c>
      <c r="KQZ209" s="527" t="s">
        <v>517</v>
      </c>
      <c r="KRA209" s="527" t="s">
        <v>517</v>
      </c>
      <c r="KRB209" s="527" t="s">
        <v>517</v>
      </c>
      <c r="KRC209" s="527" t="s">
        <v>517</v>
      </c>
      <c r="KRD209" s="527" t="s">
        <v>517</v>
      </c>
      <c r="KRE209" s="527" t="s">
        <v>517</v>
      </c>
      <c r="KRF209" s="527" t="s">
        <v>517</v>
      </c>
      <c r="KRG209" s="527" t="s">
        <v>517</v>
      </c>
      <c r="KRH209" s="527" t="s">
        <v>517</v>
      </c>
      <c r="KRI209" s="527" t="s">
        <v>517</v>
      </c>
      <c r="KRJ209" s="527" t="s">
        <v>517</v>
      </c>
      <c r="KRK209" s="527" t="s">
        <v>517</v>
      </c>
      <c r="KRL209" s="527" t="s">
        <v>517</v>
      </c>
      <c r="KRM209" s="527" t="s">
        <v>517</v>
      </c>
      <c r="KRN209" s="527" t="s">
        <v>517</v>
      </c>
      <c r="KRO209" s="527" t="s">
        <v>517</v>
      </c>
      <c r="KRP209" s="527" t="s">
        <v>517</v>
      </c>
      <c r="KRQ209" s="527" t="s">
        <v>517</v>
      </c>
      <c r="KRR209" s="527" t="s">
        <v>517</v>
      </c>
      <c r="KRS209" s="527" t="s">
        <v>517</v>
      </c>
      <c r="KRT209" s="527" t="s">
        <v>517</v>
      </c>
      <c r="KRU209" s="527" t="s">
        <v>517</v>
      </c>
      <c r="KRV209" s="527" t="s">
        <v>517</v>
      </c>
      <c r="KRW209" s="527" t="s">
        <v>517</v>
      </c>
      <c r="KRX209" s="527" t="s">
        <v>517</v>
      </c>
      <c r="KRY209" s="527" t="s">
        <v>517</v>
      </c>
      <c r="KRZ209" s="527" t="s">
        <v>517</v>
      </c>
      <c r="KSA209" s="527" t="s">
        <v>517</v>
      </c>
      <c r="KSB209" s="527" t="s">
        <v>517</v>
      </c>
      <c r="KSC209" s="527" t="s">
        <v>517</v>
      </c>
      <c r="KSD209" s="527" t="s">
        <v>517</v>
      </c>
      <c r="KSE209" s="527" t="s">
        <v>517</v>
      </c>
      <c r="KSF209" s="527" t="s">
        <v>517</v>
      </c>
      <c r="KSG209" s="527" t="s">
        <v>517</v>
      </c>
      <c r="KSH209" s="527" t="s">
        <v>517</v>
      </c>
      <c r="KSI209" s="527" t="s">
        <v>517</v>
      </c>
      <c r="KSJ209" s="527" t="s">
        <v>517</v>
      </c>
      <c r="KSK209" s="527" t="s">
        <v>517</v>
      </c>
      <c r="KSL209" s="527" t="s">
        <v>517</v>
      </c>
      <c r="KSM209" s="527" t="s">
        <v>517</v>
      </c>
      <c r="KSN209" s="527" t="s">
        <v>517</v>
      </c>
      <c r="KSO209" s="527" t="s">
        <v>517</v>
      </c>
      <c r="KSP209" s="527" t="s">
        <v>517</v>
      </c>
      <c r="KSQ209" s="527" t="s">
        <v>517</v>
      </c>
      <c r="KSR209" s="527" t="s">
        <v>517</v>
      </c>
      <c r="KSS209" s="527" t="s">
        <v>517</v>
      </c>
      <c r="KST209" s="527" t="s">
        <v>517</v>
      </c>
      <c r="KSU209" s="527" t="s">
        <v>517</v>
      </c>
      <c r="KSV209" s="527" t="s">
        <v>517</v>
      </c>
      <c r="KSW209" s="527" t="s">
        <v>517</v>
      </c>
      <c r="KSX209" s="527" t="s">
        <v>517</v>
      </c>
      <c r="KSY209" s="527" t="s">
        <v>517</v>
      </c>
      <c r="KSZ209" s="527" t="s">
        <v>517</v>
      </c>
      <c r="KTA209" s="527" t="s">
        <v>517</v>
      </c>
      <c r="KTB209" s="527" t="s">
        <v>517</v>
      </c>
      <c r="KTC209" s="527" t="s">
        <v>517</v>
      </c>
      <c r="KTD209" s="527" t="s">
        <v>517</v>
      </c>
      <c r="KTE209" s="527" t="s">
        <v>517</v>
      </c>
      <c r="KTF209" s="527" t="s">
        <v>517</v>
      </c>
      <c r="KTG209" s="527" t="s">
        <v>517</v>
      </c>
      <c r="KTH209" s="527" t="s">
        <v>517</v>
      </c>
      <c r="KTI209" s="527" t="s">
        <v>517</v>
      </c>
      <c r="KTJ209" s="527" t="s">
        <v>517</v>
      </c>
      <c r="KTK209" s="527" t="s">
        <v>517</v>
      </c>
      <c r="KTL209" s="527" t="s">
        <v>517</v>
      </c>
      <c r="KTM209" s="527" t="s">
        <v>517</v>
      </c>
      <c r="KTN209" s="527" t="s">
        <v>517</v>
      </c>
      <c r="KTO209" s="527" t="s">
        <v>517</v>
      </c>
      <c r="KTP209" s="527" t="s">
        <v>517</v>
      </c>
      <c r="KTQ209" s="527" t="s">
        <v>517</v>
      </c>
      <c r="KTR209" s="527" t="s">
        <v>517</v>
      </c>
      <c r="KTS209" s="527" t="s">
        <v>517</v>
      </c>
      <c r="KTT209" s="527" t="s">
        <v>517</v>
      </c>
      <c r="KTU209" s="527" t="s">
        <v>517</v>
      </c>
      <c r="KTV209" s="527" t="s">
        <v>517</v>
      </c>
      <c r="KTW209" s="527" t="s">
        <v>517</v>
      </c>
      <c r="KTX209" s="527" t="s">
        <v>517</v>
      </c>
      <c r="KTY209" s="527" t="s">
        <v>517</v>
      </c>
      <c r="KTZ209" s="527" t="s">
        <v>517</v>
      </c>
      <c r="KUA209" s="527" t="s">
        <v>517</v>
      </c>
      <c r="KUB209" s="527" t="s">
        <v>517</v>
      </c>
      <c r="KUC209" s="527" t="s">
        <v>517</v>
      </c>
      <c r="KUD209" s="527" t="s">
        <v>517</v>
      </c>
      <c r="KUE209" s="527" t="s">
        <v>517</v>
      </c>
      <c r="KUF209" s="527" t="s">
        <v>517</v>
      </c>
      <c r="KUG209" s="527" t="s">
        <v>517</v>
      </c>
      <c r="KUH209" s="527" t="s">
        <v>517</v>
      </c>
      <c r="KUI209" s="527" t="s">
        <v>517</v>
      </c>
      <c r="KUJ209" s="527" t="s">
        <v>517</v>
      </c>
      <c r="KUK209" s="527" t="s">
        <v>517</v>
      </c>
      <c r="KUL209" s="527" t="s">
        <v>517</v>
      </c>
      <c r="KUM209" s="527" t="s">
        <v>517</v>
      </c>
      <c r="KUN209" s="527" t="s">
        <v>517</v>
      </c>
      <c r="KUO209" s="527" t="s">
        <v>517</v>
      </c>
      <c r="KUP209" s="527" t="s">
        <v>517</v>
      </c>
      <c r="KUQ209" s="527" t="s">
        <v>517</v>
      </c>
      <c r="KUR209" s="527" t="s">
        <v>517</v>
      </c>
      <c r="KUS209" s="527" t="s">
        <v>517</v>
      </c>
      <c r="KUT209" s="527" t="s">
        <v>517</v>
      </c>
      <c r="KUU209" s="527" t="s">
        <v>517</v>
      </c>
      <c r="KUV209" s="527" t="s">
        <v>517</v>
      </c>
      <c r="KUW209" s="527" t="s">
        <v>517</v>
      </c>
      <c r="KUX209" s="527" t="s">
        <v>517</v>
      </c>
      <c r="KUY209" s="527" t="s">
        <v>517</v>
      </c>
      <c r="KUZ209" s="527" t="s">
        <v>517</v>
      </c>
      <c r="KVA209" s="527" t="s">
        <v>517</v>
      </c>
      <c r="KVB209" s="527" t="s">
        <v>517</v>
      </c>
      <c r="KVC209" s="527" t="s">
        <v>517</v>
      </c>
      <c r="KVD209" s="527" t="s">
        <v>517</v>
      </c>
      <c r="KVE209" s="527" t="s">
        <v>517</v>
      </c>
      <c r="KVF209" s="527" t="s">
        <v>517</v>
      </c>
      <c r="KVG209" s="527" t="s">
        <v>517</v>
      </c>
      <c r="KVH209" s="527" t="s">
        <v>517</v>
      </c>
      <c r="KVI209" s="527" t="s">
        <v>517</v>
      </c>
      <c r="KVJ209" s="527" t="s">
        <v>517</v>
      </c>
      <c r="KVK209" s="527" t="s">
        <v>517</v>
      </c>
      <c r="KVL209" s="527" t="s">
        <v>517</v>
      </c>
      <c r="KVM209" s="527" t="s">
        <v>517</v>
      </c>
      <c r="KVN209" s="527" t="s">
        <v>517</v>
      </c>
      <c r="KVO209" s="527" t="s">
        <v>517</v>
      </c>
      <c r="KVP209" s="527" t="s">
        <v>517</v>
      </c>
      <c r="KVQ209" s="527" t="s">
        <v>517</v>
      </c>
      <c r="KVR209" s="527" t="s">
        <v>517</v>
      </c>
      <c r="KVS209" s="527" t="s">
        <v>517</v>
      </c>
      <c r="KVT209" s="527" t="s">
        <v>517</v>
      </c>
      <c r="KVU209" s="527" t="s">
        <v>517</v>
      </c>
      <c r="KVV209" s="527" t="s">
        <v>517</v>
      </c>
      <c r="KVW209" s="527" t="s">
        <v>517</v>
      </c>
      <c r="KVX209" s="527" t="s">
        <v>517</v>
      </c>
      <c r="KVY209" s="527" t="s">
        <v>517</v>
      </c>
      <c r="KVZ209" s="527" t="s">
        <v>517</v>
      </c>
      <c r="KWA209" s="527" t="s">
        <v>517</v>
      </c>
      <c r="KWB209" s="527" t="s">
        <v>517</v>
      </c>
      <c r="KWC209" s="527" t="s">
        <v>517</v>
      </c>
      <c r="KWD209" s="527" t="s">
        <v>517</v>
      </c>
      <c r="KWE209" s="527" t="s">
        <v>517</v>
      </c>
      <c r="KWF209" s="527" t="s">
        <v>517</v>
      </c>
      <c r="KWG209" s="527" t="s">
        <v>517</v>
      </c>
      <c r="KWH209" s="527" t="s">
        <v>517</v>
      </c>
      <c r="KWI209" s="527" t="s">
        <v>517</v>
      </c>
      <c r="KWJ209" s="527" t="s">
        <v>517</v>
      </c>
      <c r="KWK209" s="527" t="s">
        <v>517</v>
      </c>
      <c r="KWL209" s="527" t="s">
        <v>517</v>
      </c>
      <c r="KWM209" s="527" t="s">
        <v>517</v>
      </c>
      <c r="KWN209" s="527" t="s">
        <v>517</v>
      </c>
      <c r="KWO209" s="527" t="s">
        <v>517</v>
      </c>
      <c r="KWP209" s="527" t="s">
        <v>517</v>
      </c>
      <c r="KWQ209" s="527" t="s">
        <v>517</v>
      </c>
      <c r="KWR209" s="527" t="s">
        <v>517</v>
      </c>
      <c r="KWS209" s="527" t="s">
        <v>517</v>
      </c>
      <c r="KWT209" s="527" t="s">
        <v>517</v>
      </c>
      <c r="KWU209" s="527" t="s">
        <v>517</v>
      </c>
      <c r="KWV209" s="527" t="s">
        <v>517</v>
      </c>
      <c r="KWW209" s="527" t="s">
        <v>517</v>
      </c>
      <c r="KWX209" s="527" t="s">
        <v>517</v>
      </c>
      <c r="KWY209" s="527" t="s">
        <v>517</v>
      </c>
      <c r="KWZ209" s="527" t="s">
        <v>517</v>
      </c>
      <c r="KXA209" s="527" t="s">
        <v>517</v>
      </c>
      <c r="KXB209" s="527" t="s">
        <v>517</v>
      </c>
      <c r="KXC209" s="527" t="s">
        <v>517</v>
      </c>
      <c r="KXD209" s="527" t="s">
        <v>517</v>
      </c>
      <c r="KXE209" s="527" t="s">
        <v>517</v>
      </c>
      <c r="KXF209" s="527" t="s">
        <v>517</v>
      </c>
      <c r="KXG209" s="527" t="s">
        <v>517</v>
      </c>
      <c r="KXH209" s="527" t="s">
        <v>517</v>
      </c>
      <c r="KXI209" s="527" t="s">
        <v>517</v>
      </c>
      <c r="KXJ209" s="527" t="s">
        <v>517</v>
      </c>
      <c r="KXK209" s="527" t="s">
        <v>517</v>
      </c>
      <c r="KXL209" s="527" t="s">
        <v>517</v>
      </c>
      <c r="KXM209" s="527" t="s">
        <v>517</v>
      </c>
      <c r="KXN209" s="527" t="s">
        <v>517</v>
      </c>
      <c r="KXO209" s="527" t="s">
        <v>517</v>
      </c>
      <c r="KXP209" s="527" t="s">
        <v>517</v>
      </c>
      <c r="KXQ209" s="527" t="s">
        <v>517</v>
      </c>
      <c r="KXR209" s="527" t="s">
        <v>517</v>
      </c>
      <c r="KXS209" s="527" t="s">
        <v>517</v>
      </c>
      <c r="KXT209" s="527" t="s">
        <v>517</v>
      </c>
      <c r="KXU209" s="527" t="s">
        <v>517</v>
      </c>
      <c r="KXV209" s="527" t="s">
        <v>517</v>
      </c>
      <c r="KXW209" s="527" t="s">
        <v>517</v>
      </c>
      <c r="KXX209" s="527" t="s">
        <v>517</v>
      </c>
      <c r="KXY209" s="527" t="s">
        <v>517</v>
      </c>
      <c r="KXZ209" s="527" t="s">
        <v>517</v>
      </c>
      <c r="KYA209" s="527" t="s">
        <v>517</v>
      </c>
      <c r="KYB209" s="527" t="s">
        <v>517</v>
      </c>
      <c r="KYC209" s="527" t="s">
        <v>517</v>
      </c>
      <c r="KYD209" s="527" t="s">
        <v>517</v>
      </c>
      <c r="KYE209" s="527" t="s">
        <v>517</v>
      </c>
      <c r="KYF209" s="527" t="s">
        <v>517</v>
      </c>
      <c r="KYG209" s="527" t="s">
        <v>517</v>
      </c>
      <c r="KYH209" s="527" t="s">
        <v>517</v>
      </c>
      <c r="KYI209" s="527" t="s">
        <v>517</v>
      </c>
      <c r="KYJ209" s="527" t="s">
        <v>517</v>
      </c>
      <c r="KYK209" s="527" t="s">
        <v>517</v>
      </c>
      <c r="KYL209" s="527" t="s">
        <v>517</v>
      </c>
      <c r="KYM209" s="527" t="s">
        <v>517</v>
      </c>
      <c r="KYN209" s="527" t="s">
        <v>517</v>
      </c>
      <c r="KYO209" s="527" t="s">
        <v>517</v>
      </c>
      <c r="KYP209" s="527" t="s">
        <v>517</v>
      </c>
      <c r="KYQ209" s="527" t="s">
        <v>517</v>
      </c>
      <c r="KYR209" s="527" t="s">
        <v>517</v>
      </c>
      <c r="KYS209" s="527" t="s">
        <v>517</v>
      </c>
      <c r="KYT209" s="527" t="s">
        <v>517</v>
      </c>
      <c r="KYU209" s="527" t="s">
        <v>517</v>
      </c>
      <c r="KYV209" s="527" t="s">
        <v>517</v>
      </c>
      <c r="KYW209" s="527" t="s">
        <v>517</v>
      </c>
      <c r="KYX209" s="527" t="s">
        <v>517</v>
      </c>
      <c r="KYY209" s="527" t="s">
        <v>517</v>
      </c>
      <c r="KYZ209" s="527" t="s">
        <v>517</v>
      </c>
      <c r="KZA209" s="527" t="s">
        <v>517</v>
      </c>
      <c r="KZB209" s="527" t="s">
        <v>517</v>
      </c>
      <c r="KZC209" s="527" t="s">
        <v>517</v>
      </c>
      <c r="KZD209" s="527" t="s">
        <v>517</v>
      </c>
      <c r="KZE209" s="527" t="s">
        <v>517</v>
      </c>
      <c r="KZF209" s="527" t="s">
        <v>517</v>
      </c>
      <c r="KZG209" s="527" t="s">
        <v>517</v>
      </c>
      <c r="KZH209" s="527" t="s">
        <v>517</v>
      </c>
      <c r="KZI209" s="527" t="s">
        <v>517</v>
      </c>
      <c r="KZJ209" s="527" t="s">
        <v>517</v>
      </c>
      <c r="KZK209" s="527" t="s">
        <v>517</v>
      </c>
      <c r="KZL209" s="527" t="s">
        <v>517</v>
      </c>
      <c r="KZM209" s="527" t="s">
        <v>517</v>
      </c>
      <c r="KZN209" s="527" t="s">
        <v>517</v>
      </c>
      <c r="KZO209" s="527" t="s">
        <v>517</v>
      </c>
      <c r="KZP209" s="527" t="s">
        <v>517</v>
      </c>
      <c r="KZQ209" s="527" t="s">
        <v>517</v>
      </c>
      <c r="KZR209" s="527" t="s">
        <v>517</v>
      </c>
      <c r="KZS209" s="527" t="s">
        <v>517</v>
      </c>
      <c r="KZT209" s="527" t="s">
        <v>517</v>
      </c>
      <c r="KZU209" s="527" t="s">
        <v>517</v>
      </c>
      <c r="KZV209" s="527" t="s">
        <v>517</v>
      </c>
      <c r="KZW209" s="527" t="s">
        <v>517</v>
      </c>
      <c r="KZX209" s="527" t="s">
        <v>517</v>
      </c>
      <c r="KZY209" s="527" t="s">
        <v>517</v>
      </c>
      <c r="KZZ209" s="527" t="s">
        <v>517</v>
      </c>
      <c r="LAA209" s="527" t="s">
        <v>517</v>
      </c>
      <c r="LAB209" s="527" t="s">
        <v>517</v>
      </c>
      <c r="LAC209" s="527" t="s">
        <v>517</v>
      </c>
      <c r="LAD209" s="527" t="s">
        <v>517</v>
      </c>
      <c r="LAE209" s="527" t="s">
        <v>517</v>
      </c>
      <c r="LAF209" s="527" t="s">
        <v>517</v>
      </c>
      <c r="LAG209" s="527" t="s">
        <v>517</v>
      </c>
      <c r="LAH209" s="527" t="s">
        <v>517</v>
      </c>
      <c r="LAI209" s="527" t="s">
        <v>517</v>
      </c>
      <c r="LAJ209" s="527" t="s">
        <v>517</v>
      </c>
      <c r="LAK209" s="527" t="s">
        <v>517</v>
      </c>
      <c r="LAL209" s="527" t="s">
        <v>517</v>
      </c>
      <c r="LAM209" s="527" t="s">
        <v>517</v>
      </c>
      <c r="LAN209" s="527" t="s">
        <v>517</v>
      </c>
      <c r="LAO209" s="527" t="s">
        <v>517</v>
      </c>
      <c r="LAP209" s="527" t="s">
        <v>517</v>
      </c>
      <c r="LAQ209" s="527" t="s">
        <v>517</v>
      </c>
      <c r="LAR209" s="527" t="s">
        <v>517</v>
      </c>
      <c r="LAS209" s="527" t="s">
        <v>517</v>
      </c>
      <c r="LAT209" s="527" t="s">
        <v>517</v>
      </c>
      <c r="LAU209" s="527" t="s">
        <v>517</v>
      </c>
      <c r="LAV209" s="527" t="s">
        <v>517</v>
      </c>
      <c r="LAW209" s="527" t="s">
        <v>517</v>
      </c>
      <c r="LAX209" s="527" t="s">
        <v>517</v>
      </c>
      <c r="LAY209" s="527" t="s">
        <v>517</v>
      </c>
      <c r="LAZ209" s="527" t="s">
        <v>517</v>
      </c>
      <c r="LBA209" s="527" t="s">
        <v>517</v>
      </c>
      <c r="LBB209" s="527" t="s">
        <v>517</v>
      </c>
      <c r="LBC209" s="527" t="s">
        <v>517</v>
      </c>
      <c r="LBD209" s="527" t="s">
        <v>517</v>
      </c>
      <c r="LBE209" s="527" t="s">
        <v>517</v>
      </c>
      <c r="LBF209" s="527" t="s">
        <v>517</v>
      </c>
      <c r="LBG209" s="527" t="s">
        <v>517</v>
      </c>
      <c r="LBH209" s="527" t="s">
        <v>517</v>
      </c>
      <c r="LBI209" s="527" t="s">
        <v>517</v>
      </c>
      <c r="LBJ209" s="527" t="s">
        <v>517</v>
      </c>
      <c r="LBK209" s="527" t="s">
        <v>517</v>
      </c>
      <c r="LBL209" s="527" t="s">
        <v>517</v>
      </c>
      <c r="LBM209" s="527" t="s">
        <v>517</v>
      </c>
      <c r="LBN209" s="527" t="s">
        <v>517</v>
      </c>
      <c r="LBO209" s="527" t="s">
        <v>517</v>
      </c>
      <c r="LBP209" s="527" t="s">
        <v>517</v>
      </c>
      <c r="LBQ209" s="527" t="s">
        <v>517</v>
      </c>
      <c r="LBR209" s="527" t="s">
        <v>517</v>
      </c>
      <c r="LBS209" s="527" t="s">
        <v>517</v>
      </c>
      <c r="LBT209" s="527" t="s">
        <v>517</v>
      </c>
      <c r="LBU209" s="527" t="s">
        <v>517</v>
      </c>
      <c r="LBV209" s="527" t="s">
        <v>517</v>
      </c>
      <c r="LBW209" s="527" t="s">
        <v>517</v>
      </c>
      <c r="LBX209" s="527" t="s">
        <v>517</v>
      </c>
      <c r="LBY209" s="527" t="s">
        <v>517</v>
      </c>
      <c r="LBZ209" s="527" t="s">
        <v>517</v>
      </c>
      <c r="LCA209" s="527" t="s">
        <v>517</v>
      </c>
      <c r="LCB209" s="527" t="s">
        <v>517</v>
      </c>
      <c r="LCC209" s="527" t="s">
        <v>517</v>
      </c>
      <c r="LCD209" s="527" t="s">
        <v>517</v>
      </c>
      <c r="LCE209" s="527" t="s">
        <v>517</v>
      </c>
      <c r="LCF209" s="527" t="s">
        <v>517</v>
      </c>
      <c r="LCG209" s="527" t="s">
        <v>517</v>
      </c>
      <c r="LCH209" s="527" t="s">
        <v>517</v>
      </c>
      <c r="LCI209" s="527" t="s">
        <v>517</v>
      </c>
      <c r="LCJ209" s="527" t="s">
        <v>517</v>
      </c>
      <c r="LCK209" s="527" t="s">
        <v>517</v>
      </c>
      <c r="LCL209" s="527" t="s">
        <v>517</v>
      </c>
      <c r="LCM209" s="527" t="s">
        <v>517</v>
      </c>
      <c r="LCN209" s="527" t="s">
        <v>517</v>
      </c>
      <c r="LCO209" s="527" t="s">
        <v>517</v>
      </c>
      <c r="LCP209" s="527" t="s">
        <v>517</v>
      </c>
      <c r="LCQ209" s="527" t="s">
        <v>517</v>
      </c>
      <c r="LCR209" s="527" t="s">
        <v>517</v>
      </c>
      <c r="LCS209" s="527" t="s">
        <v>517</v>
      </c>
      <c r="LCT209" s="527" t="s">
        <v>517</v>
      </c>
      <c r="LCU209" s="527" t="s">
        <v>517</v>
      </c>
      <c r="LCV209" s="527" t="s">
        <v>517</v>
      </c>
      <c r="LCW209" s="527" t="s">
        <v>517</v>
      </c>
      <c r="LCX209" s="527" t="s">
        <v>517</v>
      </c>
      <c r="LCY209" s="527" t="s">
        <v>517</v>
      </c>
      <c r="LCZ209" s="527" t="s">
        <v>517</v>
      </c>
      <c r="LDA209" s="527" t="s">
        <v>517</v>
      </c>
      <c r="LDB209" s="527" t="s">
        <v>517</v>
      </c>
      <c r="LDC209" s="527" t="s">
        <v>517</v>
      </c>
      <c r="LDD209" s="527" t="s">
        <v>517</v>
      </c>
      <c r="LDE209" s="527" t="s">
        <v>517</v>
      </c>
      <c r="LDF209" s="527" t="s">
        <v>517</v>
      </c>
      <c r="LDG209" s="527" t="s">
        <v>517</v>
      </c>
      <c r="LDH209" s="527" t="s">
        <v>517</v>
      </c>
      <c r="LDI209" s="527" t="s">
        <v>517</v>
      </c>
      <c r="LDJ209" s="527" t="s">
        <v>517</v>
      </c>
      <c r="LDK209" s="527" t="s">
        <v>517</v>
      </c>
      <c r="LDL209" s="527" t="s">
        <v>517</v>
      </c>
      <c r="LDM209" s="527" t="s">
        <v>517</v>
      </c>
      <c r="LDN209" s="527" t="s">
        <v>517</v>
      </c>
      <c r="LDO209" s="527" t="s">
        <v>517</v>
      </c>
      <c r="LDP209" s="527" t="s">
        <v>517</v>
      </c>
      <c r="LDQ209" s="527" t="s">
        <v>517</v>
      </c>
      <c r="LDR209" s="527" t="s">
        <v>517</v>
      </c>
      <c r="LDS209" s="527" t="s">
        <v>517</v>
      </c>
      <c r="LDT209" s="527" t="s">
        <v>517</v>
      </c>
      <c r="LDU209" s="527" t="s">
        <v>517</v>
      </c>
      <c r="LDV209" s="527" t="s">
        <v>517</v>
      </c>
      <c r="LDW209" s="527" t="s">
        <v>517</v>
      </c>
      <c r="LDX209" s="527" t="s">
        <v>517</v>
      </c>
      <c r="LDY209" s="527" t="s">
        <v>517</v>
      </c>
      <c r="LDZ209" s="527" t="s">
        <v>517</v>
      </c>
      <c r="LEA209" s="527" t="s">
        <v>517</v>
      </c>
      <c r="LEB209" s="527" t="s">
        <v>517</v>
      </c>
      <c r="LEC209" s="527" t="s">
        <v>517</v>
      </c>
      <c r="LED209" s="527" t="s">
        <v>517</v>
      </c>
      <c r="LEE209" s="527" t="s">
        <v>517</v>
      </c>
      <c r="LEF209" s="527" t="s">
        <v>517</v>
      </c>
      <c r="LEG209" s="527" t="s">
        <v>517</v>
      </c>
      <c r="LEH209" s="527" t="s">
        <v>517</v>
      </c>
      <c r="LEI209" s="527" t="s">
        <v>517</v>
      </c>
      <c r="LEJ209" s="527" t="s">
        <v>517</v>
      </c>
      <c r="LEK209" s="527" t="s">
        <v>517</v>
      </c>
      <c r="LEL209" s="527" t="s">
        <v>517</v>
      </c>
      <c r="LEM209" s="527" t="s">
        <v>517</v>
      </c>
      <c r="LEN209" s="527" t="s">
        <v>517</v>
      </c>
      <c r="LEO209" s="527" t="s">
        <v>517</v>
      </c>
      <c r="LEP209" s="527" t="s">
        <v>517</v>
      </c>
      <c r="LEQ209" s="527" t="s">
        <v>517</v>
      </c>
      <c r="LER209" s="527" t="s">
        <v>517</v>
      </c>
      <c r="LES209" s="527" t="s">
        <v>517</v>
      </c>
      <c r="LET209" s="527" t="s">
        <v>517</v>
      </c>
      <c r="LEU209" s="527" t="s">
        <v>517</v>
      </c>
      <c r="LEV209" s="527" t="s">
        <v>517</v>
      </c>
      <c r="LEW209" s="527" t="s">
        <v>517</v>
      </c>
      <c r="LEX209" s="527" t="s">
        <v>517</v>
      </c>
      <c r="LEY209" s="527" t="s">
        <v>517</v>
      </c>
      <c r="LEZ209" s="527" t="s">
        <v>517</v>
      </c>
      <c r="LFA209" s="527" t="s">
        <v>517</v>
      </c>
      <c r="LFB209" s="527" t="s">
        <v>517</v>
      </c>
      <c r="LFC209" s="527" t="s">
        <v>517</v>
      </c>
      <c r="LFD209" s="527" t="s">
        <v>517</v>
      </c>
      <c r="LFE209" s="527" t="s">
        <v>517</v>
      </c>
      <c r="LFF209" s="527" t="s">
        <v>517</v>
      </c>
      <c r="LFG209" s="527" t="s">
        <v>517</v>
      </c>
      <c r="LFH209" s="527" t="s">
        <v>517</v>
      </c>
      <c r="LFI209" s="527" t="s">
        <v>517</v>
      </c>
      <c r="LFJ209" s="527" t="s">
        <v>517</v>
      </c>
      <c r="LFK209" s="527" t="s">
        <v>517</v>
      </c>
      <c r="LFL209" s="527" t="s">
        <v>517</v>
      </c>
      <c r="LFM209" s="527" t="s">
        <v>517</v>
      </c>
      <c r="LFN209" s="527" t="s">
        <v>517</v>
      </c>
      <c r="LFO209" s="527" t="s">
        <v>517</v>
      </c>
      <c r="LFP209" s="527" t="s">
        <v>517</v>
      </c>
      <c r="LFQ209" s="527" t="s">
        <v>517</v>
      </c>
      <c r="LFR209" s="527" t="s">
        <v>517</v>
      </c>
      <c r="LFS209" s="527" t="s">
        <v>517</v>
      </c>
      <c r="LFT209" s="527" t="s">
        <v>517</v>
      </c>
      <c r="LFU209" s="527" t="s">
        <v>517</v>
      </c>
      <c r="LFV209" s="527" t="s">
        <v>517</v>
      </c>
      <c r="LFW209" s="527" t="s">
        <v>517</v>
      </c>
      <c r="LFX209" s="527" t="s">
        <v>517</v>
      </c>
      <c r="LFY209" s="527" t="s">
        <v>517</v>
      </c>
      <c r="LFZ209" s="527" t="s">
        <v>517</v>
      </c>
      <c r="LGA209" s="527" t="s">
        <v>517</v>
      </c>
      <c r="LGB209" s="527" t="s">
        <v>517</v>
      </c>
      <c r="LGC209" s="527" t="s">
        <v>517</v>
      </c>
      <c r="LGD209" s="527" t="s">
        <v>517</v>
      </c>
      <c r="LGE209" s="527" t="s">
        <v>517</v>
      </c>
      <c r="LGF209" s="527" t="s">
        <v>517</v>
      </c>
      <c r="LGG209" s="527" t="s">
        <v>517</v>
      </c>
      <c r="LGH209" s="527" t="s">
        <v>517</v>
      </c>
      <c r="LGI209" s="527" t="s">
        <v>517</v>
      </c>
      <c r="LGJ209" s="527" t="s">
        <v>517</v>
      </c>
      <c r="LGK209" s="527" t="s">
        <v>517</v>
      </c>
      <c r="LGL209" s="527" t="s">
        <v>517</v>
      </c>
      <c r="LGM209" s="527" t="s">
        <v>517</v>
      </c>
      <c r="LGN209" s="527" t="s">
        <v>517</v>
      </c>
      <c r="LGO209" s="527" t="s">
        <v>517</v>
      </c>
      <c r="LGP209" s="527" t="s">
        <v>517</v>
      </c>
      <c r="LGQ209" s="527" t="s">
        <v>517</v>
      </c>
      <c r="LGR209" s="527" t="s">
        <v>517</v>
      </c>
      <c r="LGS209" s="527" t="s">
        <v>517</v>
      </c>
      <c r="LGT209" s="527" t="s">
        <v>517</v>
      </c>
      <c r="LGU209" s="527" t="s">
        <v>517</v>
      </c>
      <c r="LGV209" s="527" t="s">
        <v>517</v>
      </c>
      <c r="LGW209" s="527" t="s">
        <v>517</v>
      </c>
      <c r="LGX209" s="527" t="s">
        <v>517</v>
      </c>
      <c r="LGY209" s="527" t="s">
        <v>517</v>
      </c>
      <c r="LGZ209" s="527" t="s">
        <v>517</v>
      </c>
      <c r="LHA209" s="527" t="s">
        <v>517</v>
      </c>
      <c r="LHB209" s="527" t="s">
        <v>517</v>
      </c>
      <c r="LHC209" s="527" t="s">
        <v>517</v>
      </c>
      <c r="LHD209" s="527" t="s">
        <v>517</v>
      </c>
      <c r="LHE209" s="527" t="s">
        <v>517</v>
      </c>
      <c r="LHF209" s="527" t="s">
        <v>517</v>
      </c>
      <c r="LHG209" s="527" t="s">
        <v>517</v>
      </c>
      <c r="LHH209" s="527" t="s">
        <v>517</v>
      </c>
      <c r="LHI209" s="527" t="s">
        <v>517</v>
      </c>
      <c r="LHJ209" s="527" t="s">
        <v>517</v>
      </c>
      <c r="LHK209" s="527" t="s">
        <v>517</v>
      </c>
      <c r="LHL209" s="527" t="s">
        <v>517</v>
      </c>
      <c r="LHM209" s="527" t="s">
        <v>517</v>
      </c>
      <c r="LHN209" s="527" t="s">
        <v>517</v>
      </c>
      <c r="LHO209" s="527" t="s">
        <v>517</v>
      </c>
      <c r="LHP209" s="527" t="s">
        <v>517</v>
      </c>
      <c r="LHQ209" s="527" t="s">
        <v>517</v>
      </c>
      <c r="LHR209" s="527" t="s">
        <v>517</v>
      </c>
      <c r="LHS209" s="527" t="s">
        <v>517</v>
      </c>
      <c r="LHT209" s="527" t="s">
        <v>517</v>
      </c>
      <c r="LHU209" s="527" t="s">
        <v>517</v>
      </c>
      <c r="LHV209" s="527" t="s">
        <v>517</v>
      </c>
      <c r="LHW209" s="527" t="s">
        <v>517</v>
      </c>
      <c r="LHX209" s="527" t="s">
        <v>517</v>
      </c>
      <c r="LHY209" s="527" t="s">
        <v>517</v>
      </c>
      <c r="LHZ209" s="527" t="s">
        <v>517</v>
      </c>
      <c r="LIA209" s="527" t="s">
        <v>517</v>
      </c>
      <c r="LIB209" s="527" t="s">
        <v>517</v>
      </c>
      <c r="LIC209" s="527" t="s">
        <v>517</v>
      </c>
      <c r="LID209" s="527" t="s">
        <v>517</v>
      </c>
      <c r="LIE209" s="527" t="s">
        <v>517</v>
      </c>
      <c r="LIF209" s="527" t="s">
        <v>517</v>
      </c>
      <c r="LIG209" s="527" t="s">
        <v>517</v>
      </c>
      <c r="LIH209" s="527" t="s">
        <v>517</v>
      </c>
      <c r="LII209" s="527" t="s">
        <v>517</v>
      </c>
      <c r="LIJ209" s="527" t="s">
        <v>517</v>
      </c>
      <c r="LIK209" s="527" t="s">
        <v>517</v>
      </c>
      <c r="LIL209" s="527" t="s">
        <v>517</v>
      </c>
      <c r="LIM209" s="527" t="s">
        <v>517</v>
      </c>
      <c r="LIN209" s="527" t="s">
        <v>517</v>
      </c>
      <c r="LIO209" s="527" t="s">
        <v>517</v>
      </c>
      <c r="LIP209" s="527" t="s">
        <v>517</v>
      </c>
      <c r="LIQ209" s="527" t="s">
        <v>517</v>
      </c>
      <c r="LIR209" s="527" t="s">
        <v>517</v>
      </c>
      <c r="LIS209" s="527" t="s">
        <v>517</v>
      </c>
      <c r="LIT209" s="527" t="s">
        <v>517</v>
      </c>
      <c r="LIU209" s="527" t="s">
        <v>517</v>
      </c>
      <c r="LIV209" s="527" t="s">
        <v>517</v>
      </c>
      <c r="LIW209" s="527" t="s">
        <v>517</v>
      </c>
      <c r="LIX209" s="527" t="s">
        <v>517</v>
      </c>
      <c r="LIY209" s="527" t="s">
        <v>517</v>
      </c>
      <c r="LIZ209" s="527" t="s">
        <v>517</v>
      </c>
      <c r="LJA209" s="527" t="s">
        <v>517</v>
      </c>
      <c r="LJB209" s="527" t="s">
        <v>517</v>
      </c>
      <c r="LJC209" s="527" t="s">
        <v>517</v>
      </c>
      <c r="LJD209" s="527" t="s">
        <v>517</v>
      </c>
      <c r="LJE209" s="527" t="s">
        <v>517</v>
      </c>
      <c r="LJF209" s="527" t="s">
        <v>517</v>
      </c>
      <c r="LJG209" s="527" t="s">
        <v>517</v>
      </c>
      <c r="LJH209" s="527" t="s">
        <v>517</v>
      </c>
      <c r="LJI209" s="527" t="s">
        <v>517</v>
      </c>
      <c r="LJJ209" s="527" t="s">
        <v>517</v>
      </c>
      <c r="LJK209" s="527" t="s">
        <v>517</v>
      </c>
      <c r="LJL209" s="527" t="s">
        <v>517</v>
      </c>
      <c r="LJM209" s="527" t="s">
        <v>517</v>
      </c>
      <c r="LJN209" s="527" t="s">
        <v>517</v>
      </c>
      <c r="LJO209" s="527" t="s">
        <v>517</v>
      </c>
      <c r="LJP209" s="527" t="s">
        <v>517</v>
      </c>
      <c r="LJQ209" s="527" t="s">
        <v>517</v>
      </c>
      <c r="LJR209" s="527" t="s">
        <v>517</v>
      </c>
      <c r="LJS209" s="527" t="s">
        <v>517</v>
      </c>
      <c r="LJT209" s="527" t="s">
        <v>517</v>
      </c>
      <c r="LJU209" s="527" t="s">
        <v>517</v>
      </c>
      <c r="LJV209" s="527" t="s">
        <v>517</v>
      </c>
      <c r="LJW209" s="527" t="s">
        <v>517</v>
      </c>
      <c r="LJX209" s="527" t="s">
        <v>517</v>
      </c>
      <c r="LJY209" s="527" t="s">
        <v>517</v>
      </c>
      <c r="LJZ209" s="527" t="s">
        <v>517</v>
      </c>
      <c r="LKA209" s="527" t="s">
        <v>517</v>
      </c>
      <c r="LKB209" s="527" t="s">
        <v>517</v>
      </c>
      <c r="LKC209" s="527" t="s">
        <v>517</v>
      </c>
      <c r="LKD209" s="527" t="s">
        <v>517</v>
      </c>
      <c r="LKE209" s="527" t="s">
        <v>517</v>
      </c>
      <c r="LKF209" s="527" t="s">
        <v>517</v>
      </c>
      <c r="LKG209" s="527" t="s">
        <v>517</v>
      </c>
      <c r="LKH209" s="527" t="s">
        <v>517</v>
      </c>
      <c r="LKI209" s="527" t="s">
        <v>517</v>
      </c>
      <c r="LKJ209" s="527" t="s">
        <v>517</v>
      </c>
      <c r="LKK209" s="527" t="s">
        <v>517</v>
      </c>
      <c r="LKL209" s="527" t="s">
        <v>517</v>
      </c>
      <c r="LKM209" s="527" t="s">
        <v>517</v>
      </c>
      <c r="LKN209" s="527" t="s">
        <v>517</v>
      </c>
      <c r="LKO209" s="527" t="s">
        <v>517</v>
      </c>
      <c r="LKP209" s="527" t="s">
        <v>517</v>
      </c>
      <c r="LKQ209" s="527" t="s">
        <v>517</v>
      </c>
      <c r="LKR209" s="527" t="s">
        <v>517</v>
      </c>
      <c r="LKS209" s="527" t="s">
        <v>517</v>
      </c>
      <c r="LKT209" s="527" t="s">
        <v>517</v>
      </c>
      <c r="LKU209" s="527" t="s">
        <v>517</v>
      </c>
      <c r="LKV209" s="527" t="s">
        <v>517</v>
      </c>
      <c r="LKW209" s="527" t="s">
        <v>517</v>
      </c>
      <c r="LKX209" s="527" t="s">
        <v>517</v>
      </c>
      <c r="LKY209" s="527" t="s">
        <v>517</v>
      </c>
      <c r="LKZ209" s="527" t="s">
        <v>517</v>
      </c>
      <c r="LLA209" s="527" t="s">
        <v>517</v>
      </c>
      <c r="LLB209" s="527" t="s">
        <v>517</v>
      </c>
      <c r="LLC209" s="527" t="s">
        <v>517</v>
      </c>
      <c r="LLD209" s="527" t="s">
        <v>517</v>
      </c>
      <c r="LLE209" s="527" t="s">
        <v>517</v>
      </c>
      <c r="LLF209" s="527" t="s">
        <v>517</v>
      </c>
      <c r="LLG209" s="527" t="s">
        <v>517</v>
      </c>
      <c r="LLH209" s="527" t="s">
        <v>517</v>
      </c>
      <c r="LLI209" s="527" t="s">
        <v>517</v>
      </c>
      <c r="LLJ209" s="527" t="s">
        <v>517</v>
      </c>
      <c r="LLK209" s="527" t="s">
        <v>517</v>
      </c>
      <c r="LLL209" s="527" t="s">
        <v>517</v>
      </c>
      <c r="LLM209" s="527" t="s">
        <v>517</v>
      </c>
      <c r="LLN209" s="527" t="s">
        <v>517</v>
      </c>
      <c r="LLO209" s="527" t="s">
        <v>517</v>
      </c>
      <c r="LLP209" s="527" t="s">
        <v>517</v>
      </c>
      <c r="LLQ209" s="527" t="s">
        <v>517</v>
      </c>
      <c r="LLR209" s="527" t="s">
        <v>517</v>
      </c>
      <c r="LLS209" s="527" t="s">
        <v>517</v>
      </c>
      <c r="LLT209" s="527" t="s">
        <v>517</v>
      </c>
      <c r="LLU209" s="527" t="s">
        <v>517</v>
      </c>
      <c r="LLV209" s="527" t="s">
        <v>517</v>
      </c>
      <c r="LLW209" s="527" t="s">
        <v>517</v>
      </c>
      <c r="LLX209" s="527" t="s">
        <v>517</v>
      </c>
      <c r="LLY209" s="527" t="s">
        <v>517</v>
      </c>
      <c r="LLZ209" s="527" t="s">
        <v>517</v>
      </c>
      <c r="LMA209" s="527" t="s">
        <v>517</v>
      </c>
      <c r="LMB209" s="527" t="s">
        <v>517</v>
      </c>
      <c r="LMC209" s="527" t="s">
        <v>517</v>
      </c>
      <c r="LMD209" s="527" t="s">
        <v>517</v>
      </c>
      <c r="LME209" s="527" t="s">
        <v>517</v>
      </c>
      <c r="LMF209" s="527" t="s">
        <v>517</v>
      </c>
      <c r="LMG209" s="527" t="s">
        <v>517</v>
      </c>
      <c r="LMH209" s="527" t="s">
        <v>517</v>
      </c>
      <c r="LMI209" s="527" t="s">
        <v>517</v>
      </c>
      <c r="LMJ209" s="527" t="s">
        <v>517</v>
      </c>
      <c r="LMK209" s="527" t="s">
        <v>517</v>
      </c>
      <c r="LML209" s="527" t="s">
        <v>517</v>
      </c>
      <c r="LMM209" s="527" t="s">
        <v>517</v>
      </c>
      <c r="LMN209" s="527" t="s">
        <v>517</v>
      </c>
      <c r="LMO209" s="527" t="s">
        <v>517</v>
      </c>
      <c r="LMP209" s="527" t="s">
        <v>517</v>
      </c>
      <c r="LMQ209" s="527" t="s">
        <v>517</v>
      </c>
      <c r="LMR209" s="527" t="s">
        <v>517</v>
      </c>
      <c r="LMS209" s="527" t="s">
        <v>517</v>
      </c>
      <c r="LMT209" s="527" t="s">
        <v>517</v>
      </c>
      <c r="LMU209" s="527" t="s">
        <v>517</v>
      </c>
      <c r="LMV209" s="527" t="s">
        <v>517</v>
      </c>
      <c r="LMW209" s="527" t="s">
        <v>517</v>
      </c>
      <c r="LMX209" s="527" t="s">
        <v>517</v>
      </c>
      <c r="LMY209" s="527" t="s">
        <v>517</v>
      </c>
      <c r="LMZ209" s="527" t="s">
        <v>517</v>
      </c>
      <c r="LNA209" s="527" t="s">
        <v>517</v>
      </c>
      <c r="LNB209" s="527" t="s">
        <v>517</v>
      </c>
      <c r="LNC209" s="527" t="s">
        <v>517</v>
      </c>
      <c r="LND209" s="527" t="s">
        <v>517</v>
      </c>
      <c r="LNE209" s="527" t="s">
        <v>517</v>
      </c>
      <c r="LNF209" s="527" t="s">
        <v>517</v>
      </c>
      <c r="LNG209" s="527" t="s">
        <v>517</v>
      </c>
      <c r="LNH209" s="527" t="s">
        <v>517</v>
      </c>
      <c r="LNI209" s="527" t="s">
        <v>517</v>
      </c>
      <c r="LNJ209" s="527" t="s">
        <v>517</v>
      </c>
      <c r="LNK209" s="527" t="s">
        <v>517</v>
      </c>
      <c r="LNL209" s="527" t="s">
        <v>517</v>
      </c>
      <c r="LNM209" s="527" t="s">
        <v>517</v>
      </c>
      <c r="LNN209" s="527" t="s">
        <v>517</v>
      </c>
      <c r="LNO209" s="527" t="s">
        <v>517</v>
      </c>
      <c r="LNP209" s="527" t="s">
        <v>517</v>
      </c>
      <c r="LNQ209" s="527" t="s">
        <v>517</v>
      </c>
      <c r="LNR209" s="527" t="s">
        <v>517</v>
      </c>
      <c r="LNS209" s="527" t="s">
        <v>517</v>
      </c>
      <c r="LNT209" s="527" t="s">
        <v>517</v>
      </c>
      <c r="LNU209" s="527" t="s">
        <v>517</v>
      </c>
      <c r="LNV209" s="527" t="s">
        <v>517</v>
      </c>
      <c r="LNW209" s="527" t="s">
        <v>517</v>
      </c>
      <c r="LNX209" s="527" t="s">
        <v>517</v>
      </c>
      <c r="LNY209" s="527" t="s">
        <v>517</v>
      </c>
      <c r="LNZ209" s="527" t="s">
        <v>517</v>
      </c>
      <c r="LOA209" s="527" t="s">
        <v>517</v>
      </c>
      <c r="LOB209" s="527" t="s">
        <v>517</v>
      </c>
      <c r="LOC209" s="527" t="s">
        <v>517</v>
      </c>
      <c r="LOD209" s="527" t="s">
        <v>517</v>
      </c>
      <c r="LOE209" s="527" t="s">
        <v>517</v>
      </c>
      <c r="LOF209" s="527" t="s">
        <v>517</v>
      </c>
      <c r="LOG209" s="527" t="s">
        <v>517</v>
      </c>
      <c r="LOH209" s="527" t="s">
        <v>517</v>
      </c>
      <c r="LOI209" s="527" t="s">
        <v>517</v>
      </c>
      <c r="LOJ209" s="527" t="s">
        <v>517</v>
      </c>
      <c r="LOK209" s="527" t="s">
        <v>517</v>
      </c>
      <c r="LOL209" s="527" t="s">
        <v>517</v>
      </c>
      <c r="LOM209" s="527" t="s">
        <v>517</v>
      </c>
      <c r="LON209" s="527" t="s">
        <v>517</v>
      </c>
      <c r="LOO209" s="527" t="s">
        <v>517</v>
      </c>
      <c r="LOP209" s="527" t="s">
        <v>517</v>
      </c>
      <c r="LOQ209" s="527" t="s">
        <v>517</v>
      </c>
      <c r="LOR209" s="527" t="s">
        <v>517</v>
      </c>
      <c r="LOS209" s="527" t="s">
        <v>517</v>
      </c>
      <c r="LOT209" s="527" t="s">
        <v>517</v>
      </c>
      <c r="LOU209" s="527" t="s">
        <v>517</v>
      </c>
      <c r="LOV209" s="527" t="s">
        <v>517</v>
      </c>
      <c r="LOW209" s="527" t="s">
        <v>517</v>
      </c>
      <c r="LOX209" s="527" t="s">
        <v>517</v>
      </c>
      <c r="LOY209" s="527" t="s">
        <v>517</v>
      </c>
      <c r="LOZ209" s="527" t="s">
        <v>517</v>
      </c>
      <c r="LPA209" s="527" t="s">
        <v>517</v>
      </c>
      <c r="LPB209" s="527" t="s">
        <v>517</v>
      </c>
      <c r="LPC209" s="527" t="s">
        <v>517</v>
      </c>
      <c r="LPD209" s="527" t="s">
        <v>517</v>
      </c>
      <c r="LPE209" s="527" t="s">
        <v>517</v>
      </c>
      <c r="LPF209" s="527" t="s">
        <v>517</v>
      </c>
      <c r="LPG209" s="527" t="s">
        <v>517</v>
      </c>
      <c r="LPH209" s="527" t="s">
        <v>517</v>
      </c>
      <c r="LPI209" s="527" t="s">
        <v>517</v>
      </c>
      <c r="LPJ209" s="527" t="s">
        <v>517</v>
      </c>
      <c r="LPK209" s="527" t="s">
        <v>517</v>
      </c>
      <c r="LPL209" s="527" t="s">
        <v>517</v>
      </c>
      <c r="LPM209" s="527" t="s">
        <v>517</v>
      </c>
      <c r="LPN209" s="527" t="s">
        <v>517</v>
      </c>
      <c r="LPO209" s="527" t="s">
        <v>517</v>
      </c>
      <c r="LPP209" s="527" t="s">
        <v>517</v>
      </c>
      <c r="LPQ209" s="527" t="s">
        <v>517</v>
      </c>
      <c r="LPR209" s="527" t="s">
        <v>517</v>
      </c>
      <c r="LPS209" s="527" t="s">
        <v>517</v>
      </c>
      <c r="LPT209" s="527" t="s">
        <v>517</v>
      </c>
      <c r="LPU209" s="527" t="s">
        <v>517</v>
      </c>
      <c r="LPV209" s="527" t="s">
        <v>517</v>
      </c>
      <c r="LPW209" s="527" t="s">
        <v>517</v>
      </c>
      <c r="LPX209" s="527" t="s">
        <v>517</v>
      </c>
      <c r="LPY209" s="527" t="s">
        <v>517</v>
      </c>
      <c r="LPZ209" s="527" t="s">
        <v>517</v>
      </c>
      <c r="LQA209" s="527" t="s">
        <v>517</v>
      </c>
      <c r="LQB209" s="527" t="s">
        <v>517</v>
      </c>
      <c r="LQC209" s="527" t="s">
        <v>517</v>
      </c>
      <c r="LQD209" s="527" t="s">
        <v>517</v>
      </c>
      <c r="LQE209" s="527" t="s">
        <v>517</v>
      </c>
      <c r="LQF209" s="527" t="s">
        <v>517</v>
      </c>
      <c r="LQG209" s="527" t="s">
        <v>517</v>
      </c>
      <c r="LQH209" s="527" t="s">
        <v>517</v>
      </c>
      <c r="LQI209" s="527" t="s">
        <v>517</v>
      </c>
      <c r="LQJ209" s="527" t="s">
        <v>517</v>
      </c>
      <c r="LQK209" s="527" t="s">
        <v>517</v>
      </c>
      <c r="LQL209" s="527" t="s">
        <v>517</v>
      </c>
      <c r="LQM209" s="527" t="s">
        <v>517</v>
      </c>
      <c r="LQN209" s="527" t="s">
        <v>517</v>
      </c>
      <c r="LQO209" s="527" t="s">
        <v>517</v>
      </c>
      <c r="LQP209" s="527" t="s">
        <v>517</v>
      </c>
      <c r="LQQ209" s="527" t="s">
        <v>517</v>
      </c>
      <c r="LQR209" s="527" t="s">
        <v>517</v>
      </c>
      <c r="LQS209" s="527" t="s">
        <v>517</v>
      </c>
      <c r="LQT209" s="527" t="s">
        <v>517</v>
      </c>
      <c r="LQU209" s="527" t="s">
        <v>517</v>
      </c>
      <c r="LQV209" s="527" t="s">
        <v>517</v>
      </c>
      <c r="LQW209" s="527" t="s">
        <v>517</v>
      </c>
      <c r="LQX209" s="527" t="s">
        <v>517</v>
      </c>
      <c r="LQY209" s="527" t="s">
        <v>517</v>
      </c>
      <c r="LQZ209" s="527" t="s">
        <v>517</v>
      </c>
      <c r="LRA209" s="527" t="s">
        <v>517</v>
      </c>
      <c r="LRB209" s="527" t="s">
        <v>517</v>
      </c>
      <c r="LRC209" s="527" t="s">
        <v>517</v>
      </c>
      <c r="LRD209" s="527" t="s">
        <v>517</v>
      </c>
      <c r="LRE209" s="527" t="s">
        <v>517</v>
      </c>
      <c r="LRF209" s="527" t="s">
        <v>517</v>
      </c>
      <c r="LRG209" s="527" t="s">
        <v>517</v>
      </c>
      <c r="LRH209" s="527" t="s">
        <v>517</v>
      </c>
      <c r="LRI209" s="527" t="s">
        <v>517</v>
      </c>
      <c r="LRJ209" s="527" t="s">
        <v>517</v>
      </c>
      <c r="LRK209" s="527" t="s">
        <v>517</v>
      </c>
      <c r="LRL209" s="527" t="s">
        <v>517</v>
      </c>
      <c r="LRM209" s="527" t="s">
        <v>517</v>
      </c>
      <c r="LRN209" s="527" t="s">
        <v>517</v>
      </c>
      <c r="LRO209" s="527" t="s">
        <v>517</v>
      </c>
      <c r="LRP209" s="527" t="s">
        <v>517</v>
      </c>
      <c r="LRQ209" s="527" t="s">
        <v>517</v>
      </c>
      <c r="LRR209" s="527" t="s">
        <v>517</v>
      </c>
      <c r="LRS209" s="527" t="s">
        <v>517</v>
      </c>
      <c r="LRT209" s="527" t="s">
        <v>517</v>
      </c>
      <c r="LRU209" s="527" t="s">
        <v>517</v>
      </c>
      <c r="LRV209" s="527" t="s">
        <v>517</v>
      </c>
      <c r="LRW209" s="527" t="s">
        <v>517</v>
      </c>
      <c r="LRX209" s="527" t="s">
        <v>517</v>
      </c>
      <c r="LRY209" s="527" t="s">
        <v>517</v>
      </c>
      <c r="LRZ209" s="527" t="s">
        <v>517</v>
      </c>
      <c r="LSA209" s="527" t="s">
        <v>517</v>
      </c>
      <c r="LSB209" s="527" t="s">
        <v>517</v>
      </c>
      <c r="LSC209" s="527" t="s">
        <v>517</v>
      </c>
      <c r="LSD209" s="527" t="s">
        <v>517</v>
      </c>
      <c r="LSE209" s="527" t="s">
        <v>517</v>
      </c>
      <c r="LSF209" s="527" t="s">
        <v>517</v>
      </c>
      <c r="LSG209" s="527" t="s">
        <v>517</v>
      </c>
      <c r="LSH209" s="527" t="s">
        <v>517</v>
      </c>
      <c r="LSI209" s="527" t="s">
        <v>517</v>
      </c>
      <c r="LSJ209" s="527" t="s">
        <v>517</v>
      </c>
      <c r="LSK209" s="527" t="s">
        <v>517</v>
      </c>
      <c r="LSL209" s="527" t="s">
        <v>517</v>
      </c>
      <c r="LSM209" s="527" t="s">
        <v>517</v>
      </c>
      <c r="LSN209" s="527" t="s">
        <v>517</v>
      </c>
      <c r="LSO209" s="527" t="s">
        <v>517</v>
      </c>
      <c r="LSP209" s="527" t="s">
        <v>517</v>
      </c>
      <c r="LSQ209" s="527" t="s">
        <v>517</v>
      </c>
      <c r="LSR209" s="527" t="s">
        <v>517</v>
      </c>
      <c r="LSS209" s="527" t="s">
        <v>517</v>
      </c>
      <c r="LST209" s="527" t="s">
        <v>517</v>
      </c>
      <c r="LSU209" s="527" t="s">
        <v>517</v>
      </c>
      <c r="LSV209" s="527" t="s">
        <v>517</v>
      </c>
      <c r="LSW209" s="527" t="s">
        <v>517</v>
      </c>
      <c r="LSX209" s="527" t="s">
        <v>517</v>
      </c>
      <c r="LSY209" s="527" t="s">
        <v>517</v>
      </c>
      <c r="LSZ209" s="527" t="s">
        <v>517</v>
      </c>
      <c r="LTA209" s="527" t="s">
        <v>517</v>
      </c>
      <c r="LTB209" s="527" t="s">
        <v>517</v>
      </c>
      <c r="LTC209" s="527" t="s">
        <v>517</v>
      </c>
      <c r="LTD209" s="527" t="s">
        <v>517</v>
      </c>
      <c r="LTE209" s="527" t="s">
        <v>517</v>
      </c>
      <c r="LTF209" s="527" t="s">
        <v>517</v>
      </c>
      <c r="LTG209" s="527" t="s">
        <v>517</v>
      </c>
      <c r="LTH209" s="527" t="s">
        <v>517</v>
      </c>
      <c r="LTI209" s="527" t="s">
        <v>517</v>
      </c>
      <c r="LTJ209" s="527" t="s">
        <v>517</v>
      </c>
      <c r="LTK209" s="527" t="s">
        <v>517</v>
      </c>
      <c r="LTL209" s="527" t="s">
        <v>517</v>
      </c>
      <c r="LTM209" s="527" t="s">
        <v>517</v>
      </c>
      <c r="LTN209" s="527" t="s">
        <v>517</v>
      </c>
      <c r="LTO209" s="527" t="s">
        <v>517</v>
      </c>
      <c r="LTP209" s="527" t="s">
        <v>517</v>
      </c>
      <c r="LTQ209" s="527" t="s">
        <v>517</v>
      </c>
      <c r="LTR209" s="527" t="s">
        <v>517</v>
      </c>
      <c r="LTS209" s="527" t="s">
        <v>517</v>
      </c>
      <c r="LTT209" s="527" t="s">
        <v>517</v>
      </c>
      <c r="LTU209" s="527" t="s">
        <v>517</v>
      </c>
      <c r="LTV209" s="527" t="s">
        <v>517</v>
      </c>
      <c r="LTW209" s="527" t="s">
        <v>517</v>
      </c>
      <c r="LTX209" s="527" t="s">
        <v>517</v>
      </c>
      <c r="LTY209" s="527" t="s">
        <v>517</v>
      </c>
      <c r="LTZ209" s="527" t="s">
        <v>517</v>
      </c>
      <c r="LUA209" s="527" t="s">
        <v>517</v>
      </c>
      <c r="LUB209" s="527" t="s">
        <v>517</v>
      </c>
      <c r="LUC209" s="527" t="s">
        <v>517</v>
      </c>
      <c r="LUD209" s="527" t="s">
        <v>517</v>
      </c>
      <c r="LUE209" s="527" t="s">
        <v>517</v>
      </c>
      <c r="LUF209" s="527" t="s">
        <v>517</v>
      </c>
      <c r="LUG209" s="527" t="s">
        <v>517</v>
      </c>
      <c r="LUH209" s="527" t="s">
        <v>517</v>
      </c>
      <c r="LUI209" s="527" t="s">
        <v>517</v>
      </c>
      <c r="LUJ209" s="527" t="s">
        <v>517</v>
      </c>
      <c r="LUK209" s="527" t="s">
        <v>517</v>
      </c>
      <c r="LUL209" s="527" t="s">
        <v>517</v>
      </c>
      <c r="LUM209" s="527" t="s">
        <v>517</v>
      </c>
      <c r="LUN209" s="527" t="s">
        <v>517</v>
      </c>
      <c r="LUO209" s="527" t="s">
        <v>517</v>
      </c>
      <c r="LUP209" s="527" t="s">
        <v>517</v>
      </c>
      <c r="LUQ209" s="527" t="s">
        <v>517</v>
      </c>
      <c r="LUR209" s="527" t="s">
        <v>517</v>
      </c>
      <c r="LUS209" s="527" t="s">
        <v>517</v>
      </c>
      <c r="LUT209" s="527" t="s">
        <v>517</v>
      </c>
      <c r="LUU209" s="527" t="s">
        <v>517</v>
      </c>
      <c r="LUV209" s="527" t="s">
        <v>517</v>
      </c>
      <c r="LUW209" s="527" t="s">
        <v>517</v>
      </c>
      <c r="LUX209" s="527" t="s">
        <v>517</v>
      </c>
      <c r="LUY209" s="527" t="s">
        <v>517</v>
      </c>
      <c r="LUZ209" s="527" t="s">
        <v>517</v>
      </c>
      <c r="LVA209" s="527" t="s">
        <v>517</v>
      </c>
      <c r="LVB209" s="527" t="s">
        <v>517</v>
      </c>
      <c r="LVC209" s="527" t="s">
        <v>517</v>
      </c>
      <c r="LVD209" s="527" t="s">
        <v>517</v>
      </c>
      <c r="LVE209" s="527" t="s">
        <v>517</v>
      </c>
      <c r="LVF209" s="527" t="s">
        <v>517</v>
      </c>
      <c r="LVG209" s="527" t="s">
        <v>517</v>
      </c>
      <c r="LVH209" s="527" t="s">
        <v>517</v>
      </c>
      <c r="LVI209" s="527" t="s">
        <v>517</v>
      </c>
      <c r="LVJ209" s="527" t="s">
        <v>517</v>
      </c>
      <c r="LVK209" s="527" t="s">
        <v>517</v>
      </c>
      <c r="LVL209" s="527" t="s">
        <v>517</v>
      </c>
      <c r="LVM209" s="527" t="s">
        <v>517</v>
      </c>
      <c r="LVN209" s="527" t="s">
        <v>517</v>
      </c>
      <c r="LVO209" s="527" t="s">
        <v>517</v>
      </c>
      <c r="LVP209" s="527" t="s">
        <v>517</v>
      </c>
      <c r="LVQ209" s="527" t="s">
        <v>517</v>
      </c>
      <c r="LVR209" s="527" t="s">
        <v>517</v>
      </c>
      <c r="LVS209" s="527" t="s">
        <v>517</v>
      </c>
      <c r="LVT209" s="527" t="s">
        <v>517</v>
      </c>
      <c r="LVU209" s="527" t="s">
        <v>517</v>
      </c>
      <c r="LVV209" s="527" t="s">
        <v>517</v>
      </c>
      <c r="LVW209" s="527" t="s">
        <v>517</v>
      </c>
      <c r="LVX209" s="527" t="s">
        <v>517</v>
      </c>
      <c r="LVY209" s="527" t="s">
        <v>517</v>
      </c>
      <c r="LVZ209" s="527" t="s">
        <v>517</v>
      </c>
      <c r="LWA209" s="527" t="s">
        <v>517</v>
      </c>
      <c r="LWB209" s="527" t="s">
        <v>517</v>
      </c>
      <c r="LWC209" s="527" t="s">
        <v>517</v>
      </c>
      <c r="LWD209" s="527" t="s">
        <v>517</v>
      </c>
      <c r="LWE209" s="527" t="s">
        <v>517</v>
      </c>
      <c r="LWF209" s="527" t="s">
        <v>517</v>
      </c>
      <c r="LWG209" s="527" t="s">
        <v>517</v>
      </c>
      <c r="LWH209" s="527" t="s">
        <v>517</v>
      </c>
      <c r="LWI209" s="527" t="s">
        <v>517</v>
      </c>
      <c r="LWJ209" s="527" t="s">
        <v>517</v>
      </c>
      <c r="LWK209" s="527" t="s">
        <v>517</v>
      </c>
      <c r="LWL209" s="527" t="s">
        <v>517</v>
      </c>
      <c r="LWM209" s="527" t="s">
        <v>517</v>
      </c>
      <c r="LWN209" s="527" t="s">
        <v>517</v>
      </c>
      <c r="LWO209" s="527" t="s">
        <v>517</v>
      </c>
      <c r="LWP209" s="527" t="s">
        <v>517</v>
      </c>
      <c r="LWQ209" s="527" t="s">
        <v>517</v>
      </c>
      <c r="LWR209" s="527" t="s">
        <v>517</v>
      </c>
      <c r="LWS209" s="527" t="s">
        <v>517</v>
      </c>
      <c r="LWT209" s="527" t="s">
        <v>517</v>
      </c>
      <c r="LWU209" s="527" t="s">
        <v>517</v>
      </c>
      <c r="LWV209" s="527" t="s">
        <v>517</v>
      </c>
      <c r="LWW209" s="527" t="s">
        <v>517</v>
      </c>
      <c r="LWX209" s="527" t="s">
        <v>517</v>
      </c>
      <c r="LWY209" s="527" t="s">
        <v>517</v>
      </c>
      <c r="LWZ209" s="527" t="s">
        <v>517</v>
      </c>
      <c r="LXA209" s="527" t="s">
        <v>517</v>
      </c>
      <c r="LXB209" s="527" t="s">
        <v>517</v>
      </c>
      <c r="LXC209" s="527" t="s">
        <v>517</v>
      </c>
      <c r="LXD209" s="527" t="s">
        <v>517</v>
      </c>
      <c r="LXE209" s="527" t="s">
        <v>517</v>
      </c>
      <c r="LXF209" s="527" t="s">
        <v>517</v>
      </c>
      <c r="LXG209" s="527" t="s">
        <v>517</v>
      </c>
      <c r="LXH209" s="527" t="s">
        <v>517</v>
      </c>
      <c r="LXI209" s="527" t="s">
        <v>517</v>
      </c>
      <c r="LXJ209" s="527" t="s">
        <v>517</v>
      </c>
      <c r="LXK209" s="527" t="s">
        <v>517</v>
      </c>
      <c r="LXL209" s="527" t="s">
        <v>517</v>
      </c>
      <c r="LXM209" s="527" t="s">
        <v>517</v>
      </c>
      <c r="LXN209" s="527" t="s">
        <v>517</v>
      </c>
      <c r="LXO209" s="527" t="s">
        <v>517</v>
      </c>
      <c r="LXP209" s="527" t="s">
        <v>517</v>
      </c>
      <c r="LXQ209" s="527" t="s">
        <v>517</v>
      </c>
      <c r="LXR209" s="527" t="s">
        <v>517</v>
      </c>
      <c r="LXS209" s="527" t="s">
        <v>517</v>
      </c>
      <c r="LXT209" s="527" t="s">
        <v>517</v>
      </c>
      <c r="LXU209" s="527" t="s">
        <v>517</v>
      </c>
      <c r="LXV209" s="527" t="s">
        <v>517</v>
      </c>
      <c r="LXW209" s="527" t="s">
        <v>517</v>
      </c>
      <c r="LXX209" s="527" t="s">
        <v>517</v>
      </c>
      <c r="LXY209" s="527" t="s">
        <v>517</v>
      </c>
      <c r="LXZ209" s="527" t="s">
        <v>517</v>
      </c>
      <c r="LYA209" s="527" t="s">
        <v>517</v>
      </c>
      <c r="LYB209" s="527" t="s">
        <v>517</v>
      </c>
      <c r="LYC209" s="527" t="s">
        <v>517</v>
      </c>
      <c r="LYD209" s="527" t="s">
        <v>517</v>
      </c>
      <c r="LYE209" s="527" t="s">
        <v>517</v>
      </c>
      <c r="LYF209" s="527" t="s">
        <v>517</v>
      </c>
      <c r="LYG209" s="527" t="s">
        <v>517</v>
      </c>
      <c r="LYH209" s="527" t="s">
        <v>517</v>
      </c>
      <c r="LYI209" s="527" t="s">
        <v>517</v>
      </c>
      <c r="LYJ209" s="527" t="s">
        <v>517</v>
      </c>
      <c r="LYK209" s="527" t="s">
        <v>517</v>
      </c>
      <c r="LYL209" s="527" t="s">
        <v>517</v>
      </c>
      <c r="LYM209" s="527" t="s">
        <v>517</v>
      </c>
      <c r="LYN209" s="527" t="s">
        <v>517</v>
      </c>
      <c r="LYO209" s="527" t="s">
        <v>517</v>
      </c>
      <c r="LYP209" s="527" t="s">
        <v>517</v>
      </c>
      <c r="LYQ209" s="527" t="s">
        <v>517</v>
      </c>
      <c r="LYR209" s="527" t="s">
        <v>517</v>
      </c>
      <c r="LYS209" s="527" t="s">
        <v>517</v>
      </c>
      <c r="LYT209" s="527" t="s">
        <v>517</v>
      </c>
      <c r="LYU209" s="527" t="s">
        <v>517</v>
      </c>
      <c r="LYV209" s="527" t="s">
        <v>517</v>
      </c>
      <c r="LYW209" s="527" t="s">
        <v>517</v>
      </c>
      <c r="LYX209" s="527" t="s">
        <v>517</v>
      </c>
      <c r="LYY209" s="527" t="s">
        <v>517</v>
      </c>
      <c r="LYZ209" s="527" t="s">
        <v>517</v>
      </c>
      <c r="LZA209" s="527" t="s">
        <v>517</v>
      </c>
      <c r="LZB209" s="527" t="s">
        <v>517</v>
      </c>
      <c r="LZC209" s="527" t="s">
        <v>517</v>
      </c>
      <c r="LZD209" s="527" t="s">
        <v>517</v>
      </c>
      <c r="LZE209" s="527" t="s">
        <v>517</v>
      </c>
      <c r="LZF209" s="527" t="s">
        <v>517</v>
      </c>
      <c r="LZG209" s="527" t="s">
        <v>517</v>
      </c>
      <c r="LZH209" s="527" t="s">
        <v>517</v>
      </c>
      <c r="LZI209" s="527" t="s">
        <v>517</v>
      </c>
      <c r="LZJ209" s="527" t="s">
        <v>517</v>
      </c>
      <c r="LZK209" s="527" t="s">
        <v>517</v>
      </c>
      <c r="LZL209" s="527" t="s">
        <v>517</v>
      </c>
      <c r="LZM209" s="527" t="s">
        <v>517</v>
      </c>
      <c r="LZN209" s="527" t="s">
        <v>517</v>
      </c>
      <c r="LZO209" s="527" t="s">
        <v>517</v>
      </c>
      <c r="LZP209" s="527" t="s">
        <v>517</v>
      </c>
      <c r="LZQ209" s="527" t="s">
        <v>517</v>
      </c>
      <c r="LZR209" s="527" t="s">
        <v>517</v>
      </c>
      <c r="LZS209" s="527" t="s">
        <v>517</v>
      </c>
      <c r="LZT209" s="527" t="s">
        <v>517</v>
      </c>
      <c r="LZU209" s="527" t="s">
        <v>517</v>
      </c>
      <c r="LZV209" s="527" t="s">
        <v>517</v>
      </c>
      <c r="LZW209" s="527" t="s">
        <v>517</v>
      </c>
      <c r="LZX209" s="527" t="s">
        <v>517</v>
      </c>
      <c r="LZY209" s="527" t="s">
        <v>517</v>
      </c>
      <c r="LZZ209" s="527" t="s">
        <v>517</v>
      </c>
      <c r="MAA209" s="527" t="s">
        <v>517</v>
      </c>
      <c r="MAB209" s="527" t="s">
        <v>517</v>
      </c>
      <c r="MAC209" s="527" t="s">
        <v>517</v>
      </c>
      <c r="MAD209" s="527" t="s">
        <v>517</v>
      </c>
      <c r="MAE209" s="527" t="s">
        <v>517</v>
      </c>
      <c r="MAF209" s="527" t="s">
        <v>517</v>
      </c>
      <c r="MAG209" s="527" t="s">
        <v>517</v>
      </c>
      <c r="MAH209" s="527" t="s">
        <v>517</v>
      </c>
      <c r="MAI209" s="527" t="s">
        <v>517</v>
      </c>
      <c r="MAJ209" s="527" t="s">
        <v>517</v>
      </c>
      <c r="MAK209" s="527" t="s">
        <v>517</v>
      </c>
      <c r="MAL209" s="527" t="s">
        <v>517</v>
      </c>
      <c r="MAM209" s="527" t="s">
        <v>517</v>
      </c>
      <c r="MAN209" s="527" t="s">
        <v>517</v>
      </c>
      <c r="MAO209" s="527" t="s">
        <v>517</v>
      </c>
      <c r="MAP209" s="527" t="s">
        <v>517</v>
      </c>
      <c r="MAQ209" s="527" t="s">
        <v>517</v>
      </c>
      <c r="MAR209" s="527" t="s">
        <v>517</v>
      </c>
      <c r="MAS209" s="527" t="s">
        <v>517</v>
      </c>
      <c r="MAT209" s="527" t="s">
        <v>517</v>
      </c>
      <c r="MAU209" s="527" t="s">
        <v>517</v>
      </c>
      <c r="MAV209" s="527" t="s">
        <v>517</v>
      </c>
      <c r="MAW209" s="527" t="s">
        <v>517</v>
      </c>
      <c r="MAX209" s="527" t="s">
        <v>517</v>
      </c>
      <c r="MAY209" s="527" t="s">
        <v>517</v>
      </c>
      <c r="MAZ209" s="527" t="s">
        <v>517</v>
      </c>
      <c r="MBA209" s="527" t="s">
        <v>517</v>
      </c>
      <c r="MBB209" s="527" t="s">
        <v>517</v>
      </c>
      <c r="MBC209" s="527" t="s">
        <v>517</v>
      </c>
      <c r="MBD209" s="527" t="s">
        <v>517</v>
      </c>
      <c r="MBE209" s="527" t="s">
        <v>517</v>
      </c>
      <c r="MBF209" s="527" t="s">
        <v>517</v>
      </c>
      <c r="MBG209" s="527" t="s">
        <v>517</v>
      </c>
      <c r="MBH209" s="527" t="s">
        <v>517</v>
      </c>
      <c r="MBI209" s="527" t="s">
        <v>517</v>
      </c>
      <c r="MBJ209" s="527" t="s">
        <v>517</v>
      </c>
      <c r="MBK209" s="527" t="s">
        <v>517</v>
      </c>
      <c r="MBL209" s="527" t="s">
        <v>517</v>
      </c>
      <c r="MBM209" s="527" t="s">
        <v>517</v>
      </c>
      <c r="MBN209" s="527" t="s">
        <v>517</v>
      </c>
      <c r="MBO209" s="527" t="s">
        <v>517</v>
      </c>
      <c r="MBP209" s="527" t="s">
        <v>517</v>
      </c>
      <c r="MBQ209" s="527" t="s">
        <v>517</v>
      </c>
      <c r="MBR209" s="527" t="s">
        <v>517</v>
      </c>
      <c r="MBS209" s="527" t="s">
        <v>517</v>
      </c>
      <c r="MBT209" s="527" t="s">
        <v>517</v>
      </c>
      <c r="MBU209" s="527" t="s">
        <v>517</v>
      </c>
      <c r="MBV209" s="527" t="s">
        <v>517</v>
      </c>
      <c r="MBW209" s="527" t="s">
        <v>517</v>
      </c>
      <c r="MBX209" s="527" t="s">
        <v>517</v>
      </c>
      <c r="MBY209" s="527" t="s">
        <v>517</v>
      </c>
      <c r="MBZ209" s="527" t="s">
        <v>517</v>
      </c>
      <c r="MCA209" s="527" t="s">
        <v>517</v>
      </c>
      <c r="MCB209" s="527" t="s">
        <v>517</v>
      </c>
      <c r="MCC209" s="527" t="s">
        <v>517</v>
      </c>
      <c r="MCD209" s="527" t="s">
        <v>517</v>
      </c>
      <c r="MCE209" s="527" t="s">
        <v>517</v>
      </c>
      <c r="MCF209" s="527" t="s">
        <v>517</v>
      </c>
      <c r="MCG209" s="527" t="s">
        <v>517</v>
      </c>
      <c r="MCH209" s="527" t="s">
        <v>517</v>
      </c>
      <c r="MCI209" s="527" t="s">
        <v>517</v>
      </c>
      <c r="MCJ209" s="527" t="s">
        <v>517</v>
      </c>
      <c r="MCK209" s="527" t="s">
        <v>517</v>
      </c>
      <c r="MCL209" s="527" t="s">
        <v>517</v>
      </c>
      <c r="MCM209" s="527" t="s">
        <v>517</v>
      </c>
      <c r="MCN209" s="527" t="s">
        <v>517</v>
      </c>
      <c r="MCO209" s="527" t="s">
        <v>517</v>
      </c>
      <c r="MCP209" s="527" t="s">
        <v>517</v>
      </c>
      <c r="MCQ209" s="527" t="s">
        <v>517</v>
      </c>
      <c r="MCR209" s="527" t="s">
        <v>517</v>
      </c>
      <c r="MCS209" s="527" t="s">
        <v>517</v>
      </c>
      <c r="MCT209" s="527" t="s">
        <v>517</v>
      </c>
      <c r="MCU209" s="527" t="s">
        <v>517</v>
      </c>
      <c r="MCV209" s="527" t="s">
        <v>517</v>
      </c>
      <c r="MCW209" s="527" t="s">
        <v>517</v>
      </c>
      <c r="MCX209" s="527" t="s">
        <v>517</v>
      </c>
      <c r="MCY209" s="527" t="s">
        <v>517</v>
      </c>
      <c r="MCZ209" s="527" t="s">
        <v>517</v>
      </c>
      <c r="MDA209" s="527" t="s">
        <v>517</v>
      </c>
      <c r="MDB209" s="527" t="s">
        <v>517</v>
      </c>
      <c r="MDC209" s="527" t="s">
        <v>517</v>
      </c>
      <c r="MDD209" s="527" t="s">
        <v>517</v>
      </c>
      <c r="MDE209" s="527" t="s">
        <v>517</v>
      </c>
      <c r="MDF209" s="527" t="s">
        <v>517</v>
      </c>
      <c r="MDG209" s="527" t="s">
        <v>517</v>
      </c>
      <c r="MDH209" s="527" t="s">
        <v>517</v>
      </c>
      <c r="MDI209" s="527" t="s">
        <v>517</v>
      </c>
      <c r="MDJ209" s="527" t="s">
        <v>517</v>
      </c>
      <c r="MDK209" s="527" t="s">
        <v>517</v>
      </c>
      <c r="MDL209" s="527" t="s">
        <v>517</v>
      </c>
      <c r="MDM209" s="527" t="s">
        <v>517</v>
      </c>
      <c r="MDN209" s="527" t="s">
        <v>517</v>
      </c>
      <c r="MDO209" s="527" t="s">
        <v>517</v>
      </c>
      <c r="MDP209" s="527" t="s">
        <v>517</v>
      </c>
      <c r="MDQ209" s="527" t="s">
        <v>517</v>
      </c>
      <c r="MDR209" s="527" t="s">
        <v>517</v>
      </c>
      <c r="MDS209" s="527" t="s">
        <v>517</v>
      </c>
      <c r="MDT209" s="527" t="s">
        <v>517</v>
      </c>
      <c r="MDU209" s="527" t="s">
        <v>517</v>
      </c>
      <c r="MDV209" s="527" t="s">
        <v>517</v>
      </c>
      <c r="MDW209" s="527" t="s">
        <v>517</v>
      </c>
      <c r="MDX209" s="527" t="s">
        <v>517</v>
      </c>
      <c r="MDY209" s="527" t="s">
        <v>517</v>
      </c>
      <c r="MDZ209" s="527" t="s">
        <v>517</v>
      </c>
      <c r="MEA209" s="527" t="s">
        <v>517</v>
      </c>
      <c r="MEB209" s="527" t="s">
        <v>517</v>
      </c>
      <c r="MEC209" s="527" t="s">
        <v>517</v>
      </c>
      <c r="MED209" s="527" t="s">
        <v>517</v>
      </c>
      <c r="MEE209" s="527" t="s">
        <v>517</v>
      </c>
      <c r="MEF209" s="527" t="s">
        <v>517</v>
      </c>
      <c r="MEG209" s="527" t="s">
        <v>517</v>
      </c>
      <c r="MEH209" s="527" t="s">
        <v>517</v>
      </c>
      <c r="MEI209" s="527" t="s">
        <v>517</v>
      </c>
      <c r="MEJ209" s="527" t="s">
        <v>517</v>
      </c>
      <c r="MEK209" s="527" t="s">
        <v>517</v>
      </c>
      <c r="MEL209" s="527" t="s">
        <v>517</v>
      </c>
      <c r="MEM209" s="527" t="s">
        <v>517</v>
      </c>
      <c r="MEN209" s="527" t="s">
        <v>517</v>
      </c>
      <c r="MEO209" s="527" t="s">
        <v>517</v>
      </c>
      <c r="MEP209" s="527" t="s">
        <v>517</v>
      </c>
      <c r="MEQ209" s="527" t="s">
        <v>517</v>
      </c>
      <c r="MER209" s="527" t="s">
        <v>517</v>
      </c>
      <c r="MES209" s="527" t="s">
        <v>517</v>
      </c>
      <c r="MET209" s="527" t="s">
        <v>517</v>
      </c>
      <c r="MEU209" s="527" t="s">
        <v>517</v>
      </c>
      <c r="MEV209" s="527" t="s">
        <v>517</v>
      </c>
      <c r="MEW209" s="527" t="s">
        <v>517</v>
      </c>
      <c r="MEX209" s="527" t="s">
        <v>517</v>
      </c>
      <c r="MEY209" s="527" t="s">
        <v>517</v>
      </c>
      <c r="MEZ209" s="527" t="s">
        <v>517</v>
      </c>
      <c r="MFA209" s="527" t="s">
        <v>517</v>
      </c>
      <c r="MFB209" s="527" t="s">
        <v>517</v>
      </c>
      <c r="MFC209" s="527" t="s">
        <v>517</v>
      </c>
      <c r="MFD209" s="527" t="s">
        <v>517</v>
      </c>
      <c r="MFE209" s="527" t="s">
        <v>517</v>
      </c>
      <c r="MFF209" s="527" t="s">
        <v>517</v>
      </c>
      <c r="MFG209" s="527" t="s">
        <v>517</v>
      </c>
      <c r="MFH209" s="527" t="s">
        <v>517</v>
      </c>
      <c r="MFI209" s="527" t="s">
        <v>517</v>
      </c>
      <c r="MFJ209" s="527" t="s">
        <v>517</v>
      </c>
      <c r="MFK209" s="527" t="s">
        <v>517</v>
      </c>
      <c r="MFL209" s="527" t="s">
        <v>517</v>
      </c>
      <c r="MFM209" s="527" t="s">
        <v>517</v>
      </c>
      <c r="MFN209" s="527" t="s">
        <v>517</v>
      </c>
      <c r="MFO209" s="527" t="s">
        <v>517</v>
      </c>
      <c r="MFP209" s="527" t="s">
        <v>517</v>
      </c>
      <c r="MFQ209" s="527" t="s">
        <v>517</v>
      </c>
      <c r="MFR209" s="527" t="s">
        <v>517</v>
      </c>
      <c r="MFS209" s="527" t="s">
        <v>517</v>
      </c>
      <c r="MFT209" s="527" t="s">
        <v>517</v>
      </c>
      <c r="MFU209" s="527" t="s">
        <v>517</v>
      </c>
      <c r="MFV209" s="527" t="s">
        <v>517</v>
      </c>
      <c r="MFW209" s="527" t="s">
        <v>517</v>
      </c>
      <c r="MFX209" s="527" t="s">
        <v>517</v>
      </c>
      <c r="MFY209" s="527" t="s">
        <v>517</v>
      </c>
      <c r="MFZ209" s="527" t="s">
        <v>517</v>
      </c>
      <c r="MGA209" s="527" t="s">
        <v>517</v>
      </c>
      <c r="MGB209" s="527" t="s">
        <v>517</v>
      </c>
      <c r="MGC209" s="527" t="s">
        <v>517</v>
      </c>
      <c r="MGD209" s="527" t="s">
        <v>517</v>
      </c>
      <c r="MGE209" s="527" t="s">
        <v>517</v>
      </c>
      <c r="MGF209" s="527" t="s">
        <v>517</v>
      </c>
      <c r="MGG209" s="527" t="s">
        <v>517</v>
      </c>
      <c r="MGH209" s="527" t="s">
        <v>517</v>
      </c>
      <c r="MGI209" s="527" t="s">
        <v>517</v>
      </c>
      <c r="MGJ209" s="527" t="s">
        <v>517</v>
      </c>
      <c r="MGK209" s="527" t="s">
        <v>517</v>
      </c>
      <c r="MGL209" s="527" t="s">
        <v>517</v>
      </c>
      <c r="MGM209" s="527" t="s">
        <v>517</v>
      </c>
      <c r="MGN209" s="527" t="s">
        <v>517</v>
      </c>
      <c r="MGO209" s="527" t="s">
        <v>517</v>
      </c>
      <c r="MGP209" s="527" t="s">
        <v>517</v>
      </c>
      <c r="MGQ209" s="527" t="s">
        <v>517</v>
      </c>
      <c r="MGR209" s="527" t="s">
        <v>517</v>
      </c>
      <c r="MGS209" s="527" t="s">
        <v>517</v>
      </c>
      <c r="MGT209" s="527" t="s">
        <v>517</v>
      </c>
      <c r="MGU209" s="527" t="s">
        <v>517</v>
      </c>
      <c r="MGV209" s="527" t="s">
        <v>517</v>
      </c>
      <c r="MGW209" s="527" t="s">
        <v>517</v>
      </c>
      <c r="MGX209" s="527" t="s">
        <v>517</v>
      </c>
      <c r="MGY209" s="527" t="s">
        <v>517</v>
      </c>
      <c r="MGZ209" s="527" t="s">
        <v>517</v>
      </c>
      <c r="MHA209" s="527" t="s">
        <v>517</v>
      </c>
      <c r="MHB209" s="527" t="s">
        <v>517</v>
      </c>
      <c r="MHC209" s="527" t="s">
        <v>517</v>
      </c>
      <c r="MHD209" s="527" t="s">
        <v>517</v>
      </c>
      <c r="MHE209" s="527" t="s">
        <v>517</v>
      </c>
      <c r="MHF209" s="527" t="s">
        <v>517</v>
      </c>
      <c r="MHG209" s="527" t="s">
        <v>517</v>
      </c>
      <c r="MHH209" s="527" t="s">
        <v>517</v>
      </c>
      <c r="MHI209" s="527" t="s">
        <v>517</v>
      </c>
      <c r="MHJ209" s="527" t="s">
        <v>517</v>
      </c>
      <c r="MHK209" s="527" t="s">
        <v>517</v>
      </c>
      <c r="MHL209" s="527" t="s">
        <v>517</v>
      </c>
      <c r="MHM209" s="527" t="s">
        <v>517</v>
      </c>
      <c r="MHN209" s="527" t="s">
        <v>517</v>
      </c>
      <c r="MHO209" s="527" t="s">
        <v>517</v>
      </c>
      <c r="MHP209" s="527" t="s">
        <v>517</v>
      </c>
      <c r="MHQ209" s="527" t="s">
        <v>517</v>
      </c>
      <c r="MHR209" s="527" t="s">
        <v>517</v>
      </c>
      <c r="MHS209" s="527" t="s">
        <v>517</v>
      </c>
      <c r="MHT209" s="527" t="s">
        <v>517</v>
      </c>
      <c r="MHU209" s="527" t="s">
        <v>517</v>
      </c>
      <c r="MHV209" s="527" t="s">
        <v>517</v>
      </c>
      <c r="MHW209" s="527" t="s">
        <v>517</v>
      </c>
      <c r="MHX209" s="527" t="s">
        <v>517</v>
      </c>
      <c r="MHY209" s="527" t="s">
        <v>517</v>
      </c>
      <c r="MHZ209" s="527" t="s">
        <v>517</v>
      </c>
      <c r="MIA209" s="527" t="s">
        <v>517</v>
      </c>
      <c r="MIB209" s="527" t="s">
        <v>517</v>
      </c>
      <c r="MIC209" s="527" t="s">
        <v>517</v>
      </c>
      <c r="MID209" s="527" t="s">
        <v>517</v>
      </c>
      <c r="MIE209" s="527" t="s">
        <v>517</v>
      </c>
      <c r="MIF209" s="527" t="s">
        <v>517</v>
      </c>
      <c r="MIG209" s="527" t="s">
        <v>517</v>
      </c>
      <c r="MIH209" s="527" t="s">
        <v>517</v>
      </c>
      <c r="MII209" s="527" t="s">
        <v>517</v>
      </c>
      <c r="MIJ209" s="527" t="s">
        <v>517</v>
      </c>
      <c r="MIK209" s="527" t="s">
        <v>517</v>
      </c>
      <c r="MIL209" s="527" t="s">
        <v>517</v>
      </c>
      <c r="MIM209" s="527" t="s">
        <v>517</v>
      </c>
      <c r="MIN209" s="527" t="s">
        <v>517</v>
      </c>
      <c r="MIO209" s="527" t="s">
        <v>517</v>
      </c>
      <c r="MIP209" s="527" t="s">
        <v>517</v>
      </c>
      <c r="MIQ209" s="527" t="s">
        <v>517</v>
      </c>
      <c r="MIR209" s="527" t="s">
        <v>517</v>
      </c>
      <c r="MIS209" s="527" t="s">
        <v>517</v>
      </c>
      <c r="MIT209" s="527" t="s">
        <v>517</v>
      </c>
      <c r="MIU209" s="527" t="s">
        <v>517</v>
      </c>
      <c r="MIV209" s="527" t="s">
        <v>517</v>
      </c>
      <c r="MIW209" s="527" t="s">
        <v>517</v>
      </c>
      <c r="MIX209" s="527" t="s">
        <v>517</v>
      </c>
      <c r="MIY209" s="527" t="s">
        <v>517</v>
      </c>
      <c r="MIZ209" s="527" t="s">
        <v>517</v>
      </c>
      <c r="MJA209" s="527" t="s">
        <v>517</v>
      </c>
      <c r="MJB209" s="527" t="s">
        <v>517</v>
      </c>
      <c r="MJC209" s="527" t="s">
        <v>517</v>
      </c>
      <c r="MJD209" s="527" t="s">
        <v>517</v>
      </c>
      <c r="MJE209" s="527" t="s">
        <v>517</v>
      </c>
      <c r="MJF209" s="527" t="s">
        <v>517</v>
      </c>
      <c r="MJG209" s="527" t="s">
        <v>517</v>
      </c>
      <c r="MJH209" s="527" t="s">
        <v>517</v>
      </c>
      <c r="MJI209" s="527" t="s">
        <v>517</v>
      </c>
      <c r="MJJ209" s="527" t="s">
        <v>517</v>
      </c>
      <c r="MJK209" s="527" t="s">
        <v>517</v>
      </c>
      <c r="MJL209" s="527" t="s">
        <v>517</v>
      </c>
      <c r="MJM209" s="527" t="s">
        <v>517</v>
      </c>
      <c r="MJN209" s="527" t="s">
        <v>517</v>
      </c>
      <c r="MJO209" s="527" t="s">
        <v>517</v>
      </c>
      <c r="MJP209" s="527" t="s">
        <v>517</v>
      </c>
      <c r="MJQ209" s="527" t="s">
        <v>517</v>
      </c>
      <c r="MJR209" s="527" t="s">
        <v>517</v>
      </c>
      <c r="MJS209" s="527" t="s">
        <v>517</v>
      </c>
      <c r="MJT209" s="527" t="s">
        <v>517</v>
      </c>
      <c r="MJU209" s="527" t="s">
        <v>517</v>
      </c>
      <c r="MJV209" s="527" t="s">
        <v>517</v>
      </c>
      <c r="MJW209" s="527" t="s">
        <v>517</v>
      </c>
      <c r="MJX209" s="527" t="s">
        <v>517</v>
      </c>
      <c r="MJY209" s="527" t="s">
        <v>517</v>
      </c>
      <c r="MJZ209" s="527" t="s">
        <v>517</v>
      </c>
      <c r="MKA209" s="527" t="s">
        <v>517</v>
      </c>
      <c r="MKB209" s="527" t="s">
        <v>517</v>
      </c>
      <c r="MKC209" s="527" t="s">
        <v>517</v>
      </c>
      <c r="MKD209" s="527" t="s">
        <v>517</v>
      </c>
      <c r="MKE209" s="527" t="s">
        <v>517</v>
      </c>
      <c r="MKF209" s="527" t="s">
        <v>517</v>
      </c>
      <c r="MKG209" s="527" t="s">
        <v>517</v>
      </c>
      <c r="MKH209" s="527" t="s">
        <v>517</v>
      </c>
      <c r="MKI209" s="527" t="s">
        <v>517</v>
      </c>
      <c r="MKJ209" s="527" t="s">
        <v>517</v>
      </c>
      <c r="MKK209" s="527" t="s">
        <v>517</v>
      </c>
      <c r="MKL209" s="527" t="s">
        <v>517</v>
      </c>
      <c r="MKM209" s="527" t="s">
        <v>517</v>
      </c>
      <c r="MKN209" s="527" t="s">
        <v>517</v>
      </c>
      <c r="MKO209" s="527" t="s">
        <v>517</v>
      </c>
      <c r="MKP209" s="527" t="s">
        <v>517</v>
      </c>
      <c r="MKQ209" s="527" t="s">
        <v>517</v>
      </c>
      <c r="MKR209" s="527" t="s">
        <v>517</v>
      </c>
      <c r="MKS209" s="527" t="s">
        <v>517</v>
      </c>
      <c r="MKT209" s="527" t="s">
        <v>517</v>
      </c>
      <c r="MKU209" s="527" t="s">
        <v>517</v>
      </c>
      <c r="MKV209" s="527" t="s">
        <v>517</v>
      </c>
      <c r="MKW209" s="527" t="s">
        <v>517</v>
      </c>
      <c r="MKX209" s="527" t="s">
        <v>517</v>
      </c>
      <c r="MKY209" s="527" t="s">
        <v>517</v>
      </c>
      <c r="MKZ209" s="527" t="s">
        <v>517</v>
      </c>
      <c r="MLA209" s="527" t="s">
        <v>517</v>
      </c>
      <c r="MLB209" s="527" t="s">
        <v>517</v>
      </c>
      <c r="MLC209" s="527" t="s">
        <v>517</v>
      </c>
      <c r="MLD209" s="527" t="s">
        <v>517</v>
      </c>
      <c r="MLE209" s="527" t="s">
        <v>517</v>
      </c>
      <c r="MLF209" s="527" t="s">
        <v>517</v>
      </c>
      <c r="MLG209" s="527" t="s">
        <v>517</v>
      </c>
      <c r="MLH209" s="527" t="s">
        <v>517</v>
      </c>
      <c r="MLI209" s="527" t="s">
        <v>517</v>
      </c>
      <c r="MLJ209" s="527" t="s">
        <v>517</v>
      </c>
      <c r="MLK209" s="527" t="s">
        <v>517</v>
      </c>
      <c r="MLL209" s="527" t="s">
        <v>517</v>
      </c>
      <c r="MLM209" s="527" t="s">
        <v>517</v>
      </c>
      <c r="MLN209" s="527" t="s">
        <v>517</v>
      </c>
      <c r="MLO209" s="527" t="s">
        <v>517</v>
      </c>
      <c r="MLP209" s="527" t="s">
        <v>517</v>
      </c>
      <c r="MLQ209" s="527" t="s">
        <v>517</v>
      </c>
      <c r="MLR209" s="527" t="s">
        <v>517</v>
      </c>
      <c r="MLS209" s="527" t="s">
        <v>517</v>
      </c>
      <c r="MLT209" s="527" t="s">
        <v>517</v>
      </c>
      <c r="MLU209" s="527" t="s">
        <v>517</v>
      </c>
      <c r="MLV209" s="527" t="s">
        <v>517</v>
      </c>
      <c r="MLW209" s="527" t="s">
        <v>517</v>
      </c>
      <c r="MLX209" s="527" t="s">
        <v>517</v>
      </c>
      <c r="MLY209" s="527" t="s">
        <v>517</v>
      </c>
      <c r="MLZ209" s="527" t="s">
        <v>517</v>
      </c>
      <c r="MMA209" s="527" t="s">
        <v>517</v>
      </c>
      <c r="MMB209" s="527" t="s">
        <v>517</v>
      </c>
      <c r="MMC209" s="527" t="s">
        <v>517</v>
      </c>
      <c r="MMD209" s="527" t="s">
        <v>517</v>
      </c>
      <c r="MME209" s="527" t="s">
        <v>517</v>
      </c>
      <c r="MMF209" s="527" t="s">
        <v>517</v>
      </c>
      <c r="MMG209" s="527" t="s">
        <v>517</v>
      </c>
      <c r="MMH209" s="527" t="s">
        <v>517</v>
      </c>
      <c r="MMI209" s="527" t="s">
        <v>517</v>
      </c>
      <c r="MMJ209" s="527" t="s">
        <v>517</v>
      </c>
      <c r="MMK209" s="527" t="s">
        <v>517</v>
      </c>
      <c r="MML209" s="527" t="s">
        <v>517</v>
      </c>
      <c r="MMM209" s="527" t="s">
        <v>517</v>
      </c>
      <c r="MMN209" s="527" t="s">
        <v>517</v>
      </c>
      <c r="MMO209" s="527" t="s">
        <v>517</v>
      </c>
      <c r="MMP209" s="527" t="s">
        <v>517</v>
      </c>
      <c r="MMQ209" s="527" t="s">
        <v>517</v>
      </c>
      <c r="MMR209" s="527" t="s">
        <v>517</v>
      </c>
      <c r="MMS209" s="527" t="s">
        <v>517</v>
      </c>
      <c r="MMT209" s="527" t="s">
        <v>517</v>
      </c>
      <c r="MMU209" s="527" t="s">
        <v>517</v>
      </c>
      <c r="MMV209" s="527" t="s">
        <v>517</v>
      </c>
      <c r="MMW209" s="527" t="s">
        <v>517</v>
      </c>
      <c r="MMX209" s="527" t="s">
        <v>517</v>
      </c>
      <c r="MMY209" s="527" t="s">
        <v>517</v>
      </c>
      <c r="MMZ209" s="527" t="s">
        <v>517</v>
      </c>
      <c r="MNA209" s="527" t="s">
        <v>517</v>
      </c>
      <c r="MNB209" s="527" t="s">
        <v>517</v>
      </c>
      <c r="MNC209" s="527" t="s">
        <v>517</v>
      </c>
      <c r="MND209" s="527" t="s">
        <v>517</v>
      </c>
      <c r="MNE209" s="527" t="s">
        <v>517</v>
      </c>
      <c r="MNF209" s="527" t="s">
        <v>517</v>
      </c>
      <c r="MNG209" s="527" t="s">
        <v>517</v>
      </c>
      <c r="MNH209" s="527" t="s">
        <v>517</v>
      </c>
      <c r="MNI209" s="527" t="s">
        <v>517</v>
      </c>
      <c r="MNJ209" s="527" t="s">
        <v>517</v>
      </c>
      <c r="MNK209" s="527" t="s">
        <v>517</v>
      </c>
      <c r="MNL209" s="527" t="s">
        <v>517</v>
      </c>
      <c r="MNM209" s="527" t="s">
        <v>517</v>
      </c>
      <c r="MNN209" s="527" t="s">
        <v>517</v>
      </c>
      <c r="MNO209" s="527" t="s">
        <v>517</v>
      </c>
      <c r="MNP209" s="527" t="s">
        <v>517</v>
      </c>
      <c r="MNQ209" s="527" t="s">
        <v>517</v>
      </c>
      <c r="MNR209" s="527" t="s">
        <v>517</v>
      </c>
      <c r="MNS209" s="527" t="s">
        <v>517</v>
      </c>
      <c r="MNT209" s="527" t="s">
        <v>517</v>
      </c>
      <c r="MNU209" s="527" t="s">
        <v>517</v>
      </c>
      <c r="MNV209" s="527" t="s">
        <v>517</v>
      </c>
      <c r="MNW209" s="527" t="s">
        <v>517</v>
      </c>
      <c r="MNX209" s="527" t="s">
        <v>517</v>
      </c>
      <c r="MNY209" s="527" t="s">
        <v>517</v>
      </c>
      <c r="MNZ209" s="527" t="s">
        <v>517</v>
      </c>
      <c r="MOA209" s="527" t="s">
        <v>517</v>
      </c>
      <c r="MOB209" s="527" t="s">
        <v>517</v>
      </c>
      <c r="MOC209" s="527" t="s">
        <v>517</v>
      </c>
      <c r="MOD209" s="527" t="s">
        <v>517</v>
      </c>
      <c r="MOE209" s="527" t="s">
        <v>517</v>
      </c>
      <c r="MOF209" s="527" t="s">
        <v>517</v>
      </c>
      <c r="MOG209" s="527" t="s">
        <v>517</v>
      </c>
      <c r="MOH209" s="527" t="s">
        <v>517</v>
      </c>
      <c r="MOI209" s="527" t="s">
        <v>517</v>
      </c>
      <c r="MOJ209" s="527" t="s">
        <v>517</v>
      </c>
      <c r="MOK209" s="527" t="s">
        <v>517</v>
      </c>
      <c r="MOL209" s="527" t="s">
        <v>517</v>
      </c>
      <c r="MOM209" s="527" t="s">
        <v>517</v>
      </c>
      <c r="MON209" s="527" t="s">
        <v>517</v>
      </c>
      <c r="MOO209" s="527" t="s">
        <v>517</v>
      </c>
      <c r="MOP209" s="527" t="s">
        <v>517</v>
      </c>
      <c r="MOQ209" s="527" t="s">
        <v>517</v>
      </c>
      <c r="MOR209" s="527" t="s">
        <v>517</v>
      </c>
      <c r="MOS209" s="527" t="s">
        <v>517</v>
      </c>
      <c r="MOT209" s="527" t="s">
        <v>517</v>
      </c>
      <c r="MOU209" s="527" t="s">
        <v>517</v>
      </c>
      <c r="MOV209" s="527" t="s">
        <v>517</v>
      </c>
      <c r="MOW209" s="527" t="s">
        <v>517</v>
      </c>
      <c r="MOX209" s="527" t="s">
        <v>517</v>
      </c>
      <c r="MOY209" s="527" t="s">
        <v>517</v>
      </c>
      <c r="MOZ209" s="527" t="s">
        <v>517</v>
      </c>
      <c r="MPA209" s="527" t="s">
        <v>517</v>
      </c>
      <c r="MPB209" s="527" t="s">
        <v>517</v>
      </c>
      <c r="MPC209" s="527" t="s">
        <v>517</v>
      </c>
      <c r="MPD209" s="527" t="s">
        <v>517</v>
      </c>
      <c r="MPE209" s="527" t="s">
        <v>517</v>
      </c>
      <c r="MPF209" s="527" t="s">
        <v>517</v>
      </c>
      <c r="MPG209" s="527" t="s">
        <v>517</v>
      </c>
      <c r="MPH209" s="527" t="s">
        <v>517</v>
      </c>
      <c r="MPI209" s="527" t="s">
        <v>517</v>
      </c>
      <c r="MPJ209" s="527" t="s">
        <v>517</v>
      </c>
      <c r="MPK209" s="527" t="s">
        <v>517</v>
      </c>
      <c r="MPL209" s="527" t="s">
        <v>517</v>
      </c>
      <c r="MPM209" s="527" t="s">
        <v>517</v>
      </c>
      <c r="MPN209" s="527" t="s">
        <v>517</v>
      </c>
      <c r="MPO209" s="527" t="s">
        <v>517</v>
      </c>
      <c r="MPP209" s="527" t="s">
        <v>517</v>
      </c>
      <c r="MPQ209" s="527" t="s">
        <v>517</v>
      </c>
      <c r="MPR209" s="527" t="s">
        <v>517</v>
      </c>
      <c r="MPS209" s="527" t="s">
        <v>517</v>
      </c>
      <c r="MPT209" s="527" t="s">
        <v>517</v>
      </c>
      <c r="MPU209" s="527" t="s">
        <v>517</v>
      </c>
      <c r="MPV209" s="527" t="s">
        <v>517</v>
      </c>
      <c r="MPW209" s="527" t="s">
        <v>517</v>
      </c>
      <c r="MPX209" s="527" t="s">
        <v>517</v>
      </c>
      <c r="MPY209" s="527" t="s">
        <v>517</v>
      </c>
      <c r="MPZ209" s="527" t="s">
        <v>517</v>
      </c>
      <c r="MQA209" s="527" t="s">
        <v>517</v>
      </c>
      <c r="MQB209" s="527" t="s">
        <v>517</v>
      </c>
      <c r="MQC209" s="527" t="s">
        <v>517</v>
      </c>
      <c r="MQD209" s="527" t="s">
        <v>517</v>
      </c>
      <c r="MQE209" s="527" t="s">
        <v>517</v>
      </c>
      <c r="MQF209" s="527" t="s">
        <v>517</v>
      </c>
      <c r="MQG209" s="527" t="s">
        <v>517</v>
      </c>
      <c r="MQH209" s="527" t="s">
        <v>517</v>
      </c>
      <c r="MQI209" s="527" t="s">
        <v>517</v>
      </c>
      <c r="MQJ209" s="527" t="s">
        <v>517</v>
      </c>
      <c r="MQK209" s="527" t="s">
        <v>517</v>
      </c>
      <c r="MQL209" s="527" t="s">
        <v>517</v>
      </c>
      <c r="MQM209" s="527" t="s">
        <v>517</v>
      </c>
      <c r="MQN209" s="527" t="s">
        <v>517</v>
      </c>
      <c r="MQO209" s="527" t="s">
        <v>517</v>
      </c>
      <c r="MQP209" s="527" t="s">
        <v>517</v>
      </c>
      <c r="MQQ209" s="527" t="s">
        <v>517</v>
      </c>
      <c r="MQR209" s="527" t="s">
        <v>517</v>
      </c>
      <c r="MQS209" s="527" t="s">
        <v>517</v>
      </c>
      <c r="MQT209" s="527" t="s">
        <v>517</v>
      </c>
      <c r="MQU209" s="527" t="s">
        <v>517</v>
      </c>
      <c r="MQV209" s="527" t="s">
        <v>517</v>
      </c>
      <c r="MQW209" s="527" t="s">
        <v>517</v>
      </c>
      <c r="MQX209" s="527" t="s">
        <v>517</v>
      </c>
      <c r="MQY209" s="527" t="s">
        <v>517</v>
      </c>
      <c r="MQZ209" s="527" t="s">
        <v>517</v>
      </c>
      <c r="MRA209" s="527" t="s">
        <v>517</v>
      </c>
      <c r="MRB209" s="527" t="s">
        <v>517</v>
      </c>
      <c r="MRC209" s="527" t="s">
        <v>517</v>
      </c>
      <c r="MRD209" s="527" t="s">
        <v>517</v>
      </c>
      <c r="MRE209" s="527" t="s">
        <v>517</v>
      </c>
      <c r="MRF209" s="527" t="s">
        <v>517</v>
      </c>
      <c r="MRG209" s="527" t="s">
        <v>517</v>
      </c>
      <c r="MRH209" s="527" t="s">
        <v>517</v>
      </c>
      <c r="MRI209" s="527" t="s">
        <v>517</v>
      </c>
      <c r="MRJ209" s="527" t="s">
        <v>517</v>
      </c>
      <c r="MRK209" s="527" t="s">
        <v>517</v>
      </c>
      <c r="MRL209" s="527" t="s">
        <v>517</v>
      </c>
      <c r="MRM209" s="527" t="s">
        <v>517</v>
      </c>
      <c r="MRN209" s="527" t="s">
        <v>517</v>
      </c>
      <c r="MRO209" s="527" t="s">
        <v>517</v>
      </c>
      <c r="MRP209" s="527" t="s">
        <v>517</v>
      </c>
      <c r="MRQ209" s="527" t="s">
        <v>517</v>
      </c>
      <c r="MRR209" s="527" t="s">
        <v>517</v>
      </c>
      <c r="MRS209" s="527" t="s">
        <v>517</v>
      </c>
      <c r="MRT209" s="527" t="s">
        <v>517</v>
      </c>
      <c r="MRU209" s="527" t="s">
        <v>517</v>
      </c>
      <c r="MRV209" s="527" t="s">
        <v>517</v>
      </c>
      <c r="MRW209" s="527" t="s">
        <v>517</v>
      </c>
      <c r="MRX209" s="527" t="s">
        <v>517</v>
      </c>
      <c r="MRY209" s="527" t="s">
        <v>517</v>
      </c>
      <c r="MRZ209" s="527" t="s">
        <v>517</v>
      </c>
      <c r="MSA209" s="527" t="s">
        <v>517</v>
      </c>
      <c r="MSB209" s="527" t="s">
        <v>517</v>
      </c>
      <c r="MSC209" s="527" t="s">
        <v>517</v>
      </c>
      <c r="MSD209" s="527" t="s">
        <v>517</v>
      </c>
      <c r="MSE209" s="527" t="s">
        <v>517</v>
      </c>
      <c r="MSF209" s="527" t="s">
        <v>517</v>
      </c>
      <c r="MSG209" s="527" t="s">
        <v>517</v>
      </c>
      <c r="MSH209" s="527" t="s">
        <v>517</v>
      </c>
      <c r="MSI209" s="527" t="s">
        <v>517</v>
      </c>
      <c r="MSJ209" s="527" t="s">
        <v>517</v>
      </c>
      <c r="MSK209" s="527" t="s">
        <v>517</v>
      </c>
      <c r="MSL209" s="527" t="s">
        <v>517</v>
      </c>
      <c r="MSM209" s="527" t="s">
        <v>517</v>
      </c>
      <c r="MSN209" s="527" t="s">
        <v>517</v>
      </c>
      <c r="MSO209" s="527" t="s">
        <v>517</v>
      </c>
      <c r="MSP209" s="527" t="s">
        <v>517</v>
      </c>
      <c r="MSQ209" s="527" t="s">
        <v>517</v>
      </c>
      <c r="MSR209" s="527" t="s">
        <v>517</v>
      </c>
      <c r="MSS209" s="527" t="s">
        <v>517</v>
      </c>
      <c r="MST209" s="527" t="s">
        <v>517</v>
      </c>
      <c r="MSU209" s="527" t="s">
        <v>517</v>
      </c>
      <c r="MSV209" s="527" t="s">
        <v>517</v>
      </c>
      <c r="MSW209" s="527" t="s">
        <v>517</v>
      </c>
      <c r="MSX209" s="527" t="s">
        <v>517</v>
      </c>
      <c r="MSY209" s="527" t="s">
        <v>517</v>
      </c>
      <c r="MSZ209" s="527" t="s">
        <v>517</v>
      </c>
      <c r="MTA209" s="527" t="s">
        <v>517</v>
      </c>
      <c r="MTB209" s="527" t="s">
        <v>517</v>
      </c>
      <c r="MTC209" s="527" t="s">
        <v>517</v>
      </c>
      <c r="MTD209" s="527" t="s">
        <v>517</v>
      </c>
      <c r="MTE209" s="527" t="s">
        <v>517</v>
      </c>
      <c r="MTF209" s="527" t="s">
        <v>517</v>
      </c>
      <c r="MTG209" s="527" t="s">
        <v>517</v>
      </c>
      <c r="MTH209" s="527" t="s">
        <v>517</v>
      </c>
      <c r="MTI209" s="527" t="s">
        <v>517</v>
      </c>
      <c r="MTJ209" s="527" t="s">
        <v>517</v>
      </c>
      <c r="MTK209" s="527" t="s">
        <v>517</v>
      </c>
      <c r="MTL209" s="527" t="s">
        <v>517</v>
      </c>
      <c r="MTM209" s="527" t="s">
        <v>517</v>
      </c>
      <c r="MTN209" s="527" t="s">
        <v>517</v>
      </c>
      <c r="MTO209" s="527" t="s">
        <v>517</v>
      </c>
      <c r="MTP209" s="527" t="s">
        <v>517</v>
      </c>
      <c r="MTQ209" s="527" t="s">
        <v>517</v>
      </c>
      <c r="MTR209" s="527" t="s">
        <v>517</v>
      </c>
      <c r="MTS209" s="527" t="s">
        <v>517</v>
      </c>
      <c r="MTT209" s="527" t="s">
        <v>517</v>
      </c>
      <c r="MTU209" s="527" t="s">
        <v>517</v>
      </c>
      <c r="MTV209" s="527" t="s">
        <v>517</v>
      </c>
      <c r="MTW209" s="527" t="s">
        <v>517</v>
      </c>
      <c r="MTX209" s="527" t="s">
        <v>517</v>
      </c>
      <c r="MTY209" s="527" t="s">
        <v>517</v>
      </c>
      <c r="MTZ209" s="527" t="s">
        <v>517</v>
      </c>
      <c r="MUA209" s="527" t="s">
        <v>517</v>
      </c>
      <c r="MUB209" s="527" t="s">
        <v>517</v>
      </c>
      <c r="MUC209" s="527" t="s">
        <v>517</v>
      </c>
      <c r="MUD209" s="527" t="s">
        <v>517</v>
      </c>
      <c r="MUE209" s="527" t="s">
        <v>517</v>
      </c>
      <c r="MUF209" s="527" t="s">
        <v>517</v>
      </c>
      <c r="MUG209" s="527" t="s">
        <v>517</v>
      </c>
      <c r="MUH209" s="527" t="s">
        <v>517</v>
      </c>
      <c r="MUI209" s="527" t="s">
        <v>517</v>
      </c>
      <c r="MUJ209" s="527" t="s">
        <v>517</v>
      </c>
      <c r="MUK209" s="527" t="s">
        <v>517</v>
      </c>
      <c r="MUL209" s="527" t="s">
        <v>517</v>
      </c>
      <c r="MUM209" s="527" t="s">
        <v>517</v>
      </c>
      <c r="MUN209" s="527" t="s">
        <v>517</v>
      </c>
      <c r="MUO209" s="527" t="s">
        <v>517</v>
      </c>
      <c r="MUP209" s="527" t="s">
        <v>517</v>
      </c>
      <c r="MUQ209" s="527" t="s">
        <v>517</v>
      </c>
      <c r="MUR209" s="527" t="s">
        <v>517</v>
      </c>
      <c r="MUS209" s="527" t="s">
        <v>517</v>
      </c>
      <c r="MUT209" s="527" t="s">
        <v>517</v>
      </c>
      <c r="MUU209" s="527" t="s">
        <v>517</v>
      </c>
      <c r="MUV209" s="527" t="s">
        <v>517</v>
      </c>
      <c r="MUW209" s="527" t="s">
        <v>517</v>
      </c>
      <c r="MUX209" s="527" t="s">
        <v>517</v>
      </c>
      <c r="MUY209" s="527" t="s">
        <v>517</v>
      </c>
      <c r="MUZ209" s="527" t="s">
        <v>517</v>
      </c>
      <c r="MVA209" s="527" t="s">
        <v>517</v>
      </c>
      <c r="MVB209" s="527" t="s">
        <v>517</v>
      </c>
      <c r="MVC209" s="527" t="s">
        <v>517</v>
      </c>
      <c r="MVD209" s="527" t="s">
        <v>517</v>
      </c>
      <c r="MVE209" s="527" t="s">
        <v>517</v>
      </c>
      <c r="MVF209" s="527" t="s">
        <v>517</v>
      </c>
      <c r="MVG209" s="527" t="s">
        <v>517</v>
      </c>
      <c r="MVH209" s="527" t="s">
        <v>517</v>
      </c>
      <c r="MVI209" s="527" t="s">
        <v>517</v>
      </c>
      <c r="MVJ209" s="527" t="s">
        <v>517</v>
      </c>
      <c r="MVK209" s="527" t="s">
        <v>517</v>
      </c>
      <c r="MVL209" s="527" t="s">
        <v>517</v>
      </c>
      <c r="MVM209" s="527" t="s">
        <v>517</v>
      </c>
      <c r="MVN209" s="527" t="s">
        <v>517</v>
      </c>
      <c r="MVO209" s="527" t="s">
        <v>517</v>
      </c>
      <c r="MVP209" s="527" t="s">
        <v>517</v>
      </c>
      <c r="MVQ209" s="527" t="s">
        <v>517</v>
      </c>
      <c r="MVR209" s="527" t="s">
        <v>517</v>
      </c>
      <c r="MVS209" s="527" t="s">
        <v>517</v>
      </c>
      <c r="MVT209" s="527" t="s">
        <v>517</v>
      </c>
      <c r="MVU209" s="527" t="s">
        <v>517</v>
      </c>
      <c r="MVV209" s="527" t="s">
        <v>517</v>
      </c>
      <c r="MVW209" s="527" t="s">
        <v>517</v>
      </c>
      <c r="MVX209" s="527" t="s">
        <v>517</v>
      </c>
      <c r="MVY209" s="527" t="s">
        <v>517</v>
      </c>
      <c r="MVZ209" s="527" t="s">
        <v>517</v>
      </c>
      <c r="MWA209" s="527" t="s">
        <v>517</v>
      </c>
      <c r="MWB209" s="527" t="s">
        <v>517</v>
      </c>
      <c r="MWC209" s="527" t="s">
        <v>517</v>
      </c>
      <c r="MWD209" s="527" t="s">
        <v>517</v>
      </c>
      <c r="MWE209" s="527" t="s">
        <v>517</v>
      </c>
      <c r="MWF209" s="527" t="s">
        <v>517</v>
      </c>
      <c r="MWG209" s="527" t="s">
        <v>517</v>
      </c>
      <c r="MWH209" s="527" t="s">
        <v>517</v>
      </c>
      <c r="MWI209" s="527" t="s">
        <v>517</v>
      </c>
      <c r="MWJ209" s="527" t="s">
        <v>517</v>
      </c>
      <c r="MWK209" s="527" t="s">
        <v>517</v>
      </c>
      <c r="MWL209" s="527" t="s">
        <v>517</v>
      </c>
      <c r="MWM209" s="527" t="s">
        <v>517</v>
      </c>
      <c r="MWN209" s="527" t="s">
        <v>517</v>
      </c>
      <c r="MWO209" s="527" t="s">
        <v>517</v>
      </c>
      <c r="MWP209" s="527" t="s">
        <v>517</v>
      </c>
      <c r="MWQ209" s="527" t="s">
        <v>517</v>
      </c>
      <c r="MWR209" s="527" t="s">
        <v>517</v>
      </c>
      <c r="MWS209" s="527" t="s">
        <v>517</v>
      </c>
      <c r="MWT209" s="527" t="s">
        <v>517</v>
      </c>
      <c r="MWU209" s="527" t="s">
        <v>517</v>
      </c>
      <c r="MWV209" s="527" t="s">
        <v>517</v>
      </c>
      <c r="MWW209" s="527" t="s">
        <v>517</v>
      </c>
      <c r="MWX209" s="527" t="s">
        <v>517</v>
      </c>
      <c r="MWY209" s="527" t="s">
        <v>517</v>
      </c>
      <c r="MWZ209" s="527" t="s">
        <v>517</v>
      </c>
      <c r="MXA209" s="527" t="s">
        <v>517</v>
      </c>
      <c r="MXB209" s="527" t="s">
        <v>517</v>
      </c>
      <c r="MXC209" s="527" t="s">
        <v>517</v>
      </c>
      <c r="MXD209" s="527" t="s">
        <v>517</v>
      </c>
      <c r="MXE209" s="527" t="s">
        <v>517</v>
      </c>
      <c r="MXF209" s="527" t="s">
        <v>517</v>
      </c>
      <c r="MXG209" s="527" t="s">
        <v>517</v>
      </c>
      <c r="MXH209" s="527" t="s">
        <v>517</v>
      </c>
      <c r="MXI209" s="527" t="s">
        <v>517</v>
      </c>
      <c r="MXJ209" s="527" t="s">
        <v>517</v>
      </c>
      <c r="MXK209" s="527" t="s">
        <v>517</v>
      </c>
      <c r="MXL209" s="527" t="s">
        <v>517</v>
      </c>
      <c r="MXM209" s="527" t="s">
        <v>517</v>
      </c>
      <c r="MXN209" s="527" t="s">
        <v>517</v>
      </c>
      <c r="MXO209" s="527" t="s">
        <v>517</v>
      </c>
      <c r="MXP209" s="527" t="s">
        <v>517</v>
      </c>
      <c r="MXQ209" s="527" t="s">
        <v>517</v>
      </c>
      <c r="MXR209" s="527" t="s">
        <v>517</v>
      </c>
      <c r="MXS209" s="527" t="s">
        <v>517</v>
      </c>
      <c r="MXT209" s="527" t="s">
        <v>517</v>
      </c>
      <c r="MXU209" s="527" t="s">
        <v>517</v>
      </c>
      <c r="MXV209" s="527" t="s">
        <v>517</v>
      </c>
      <c r="MXW209" s="527" t="s">
        <v>517</v>
      </c>
      <c r="MXX209" s="527" t="s">
        <v>517</v>
      </c>
      <c r="MXY209" s="527" t="s">
        <v>517</v>
      </c>
      <c r="MXZ209" s="527" t="s">
        <v>517</v>
      </c>
      <c r="MYA209" s="527" t="s">
        <v>517</v>
      </c>
      <c r="MYB209" s="527" t="s">
        <v>517</v>
      </c>
      <c r="MYC209" s="527" t="s">
        <v>517</v>
      </c>
      <c r="MYD209" s="527" t="s">
        <v>517</v>
      </c>
      <c r="MYE209" s="527" t="s">
        <v>517</v>
      </c>
      <c r="MYF209" s="527" t="s">
        <v>517</v>
      </c>
      <c r="MYG209" s="527" t="s">
        <v>517</v>
      </c>
      <c r="MYH209" s="527" t="s">
        <v>517</v>
      </c>
      <c r="MYI209" s="527" t="s">
        <v>517</v>
      </c>
      <c r="MYJ209" s="527" t="s">
        <v>517</v>
      </c>
      <c r="MYK209" s="527" t="s">
        <v>517</v>
      </c>
      <c r="MYL209" s="527" t="s">
        <v>517</v>
      </c>
      <c r="MYM209" s="527" t="s">
        <v>517</v>
      </c>
      <c r="MYN209" s="527" t="s">
        <v>517</v>
      </c>
      <c r="MYO209" s="527" t="s">
        <v>517</v>
      </c>
      <c r="MYP209" s="527" t="s">
        <v>517</v>
      </c>
      <c r="MYQ209" s="527" t="s">
        <v>517</v>
      </c>
      <c r="MYR209" s="527" t="s">
        <v>517</v>
      </c>
      <c r="MYS209" s="527" t="s">
        <v>517</v>
      </c>
      <c r="MYT209" s="527" t="s">
        <v>517</v>
      </c>
      <c r="MYU209" s="527" t="s">
        <v>517</v>
      </c>
      <c r="MYV209" s="527" t="s">
        <v>517</v>
      </c>
      <c r="MYW209" s="527" t="s">
        <v>517</v>
      </c>
      <c r="MYX209" s="527" t="s">
        <v>517</v>
      </c>
      <c r="MYY209" s="527" t="s">
        <v>517</v>
      </c>
      <c r="MYZ209" s="527" t="s">
        <v>517</v>
      </c>
      <c r="MZA209" s="527" t="s">
        <v>517</v>
      </c>
      <c r="MZB209" s="527" t="s">
        <v>517</v>
      </c>
      <c r="MZC209" s="527" t="s">
        <v>517</v>
      </c>
      <c r="MZD209" s="527" t="s">
        <v>517</v>
      </c>
      <c r="MZE209" s="527" t="s">
        <v>517</v>
      </c>
      <c r="MZF209" s="527" t="s">
        <v>517</v>
      </c>
      <c r="MZG209" s="527" t="s">
        <v>517</v>
      </c>
      <c r="MZH209" s="527" t="s">
        <v>517</v>
      </c>
      <c r="MZI209" s="527" t="s">
        <v>517</v>
      </c>
      <c r="MZJ209" s="527" t="s">
        <v>517</v>
      </c>
      <c r="MZK209" s="527" t="s">
        <v>517</v>
      </c>
      <c r="MZL209" s="527" t="s">
        <v>517</v>
      </c>
      <c r="MZM209" s="527" t="s">
        <v>517</v>
      </c>
      <c r="MZN209" s="527" t="s">
        <v>517</v>
      </c>
      <c r="MZO209" s="527" t="s">
        <v>517</v>
      </c>
      <c r="MZP209" s="527" t="s">
        <v>517</v>
      </c>
      <c r="MZQ209" s="527" t="s">
        <v>517</v>
      </c>
      <c r="MZR209" s="527" t="s">
        <v>517</v>
      </c>
      <c r="MZS209" s="527" t="s">
        <v>517</v>
      </c>
      <c r="MZT209" s="527" t="s">
        <v>517</v>
      </c>
      <c r="MZU209" s="527" t="s">
        <v>517</v>
      </c>
      <c r="MZV209" s="527" t="s">
        <v>517</v>
      </c>
      <c r="MZW209" s="527" t="s">
        <v>517</v>
      </c>
      <c r="MZX209" s="527" t="s">
        <v>517</v>
      </c>
      <c r="MZY209" s="527" t="s">
        <v>517</v>
      </c>
      <c r="MZZ209" s="527" t="s">
        <v>517</v>
      </c>
      <c r="NAA209" s="527" t="s">
        <v>517</v>
      </c>
      <c r="NAB209" s="527" t="s">
        <v>517</v>
      </c>
      <c r="NAC209" s="527" t="s">
        <v>517</v>
      </c>
      <c r="NAD209" s="527" t="s">
        <v>517</v>
      </c>
      <c r="NAE209" s="527" t="s">
        <v>517</v>
      </c>
      <c r="NAF209" s="527" t="s">
        <v>517</v>
      </c>
      <c r="NAG209" s="527" t="s">
        <v>517</v>
      </c>
      <c r="NAH209" s="527" t="s">
        <v>517</v>
      </c>
      <c r="NAI209" s="527" t="s">
        <v>517</v>
      </c>
      <c r="NAJ209" s="527" t="s">
        <v>517</v>
      </c>
      <c r="NAK209" s="527" t="s">
        <v>517</v>
      </c>
      <c r="NAL209" s="527" t="s">
        <v>517</v>
      </c>
      <c r="NAM209" s="527" t="s">
        <v>517</v>
      </c>
      <c r="NAN209" s="527" t="s">
        <v>517</v>
      </c>
      <c r="NAO209" s="527" t="s">
        <v>517</v>
      </c>
      <c r="NAP209" s="527" t="s">
        <v>517</v>
      </c>
      <c r="NAQ209" s="527" t="s">
        <v>517</v>
      </c>
      <c r="NAR209" s="527" t="s">
        <v>517</v>
      </c>
      <c r="NAS209" s="527" t="s">
        <v>517</v>
      </c>
      <c r="NAT209" s="527" t="s">
        <v>517</v>
      </c>
      <c r="NAU209" s="527" t="s">
        <v>517</v>
      </c>
      <c r="NAV209" s="527" t="s">
        <v>517</v>
      </c>
      <c r="NAW209" s="527" t="s">
        <v>517</v>
      </c>
      <c r="NAX209" s="527" t="s">
        <v>517</v>
      </c>
      <c r="NAY209" s="527" t="s">
        <v>517</v>
      </c>
      <c r="NAZ209" s="527" t="s">
        <v>517</v>
      </c>
      <c r="NBA209" s="527" t="s">
        <v>517</v>
      </c>
      <c r="NBB209" s="527" t="s">
        <v>517</v>
      </c>
      <c r="NBC209" s="527" t="s">
        <v>517</v>
      </c>
      <c r="NBD209" s="527" t="s">
        <v>517</v>
      </c>
      <c r="NBE209" s="527" t="s">
        <v>517</v>
      </c>
      <c r="NBF209" s="527" t="s">
        <v>517</v>
      </c>
      <c r="NBG209" s="527" t="s">
        <v>517</v>
      </c>
      <c r="NBH209" s="527" t="s">
        <v>517</v>
      </c>
      <c r="NBI209" s="527" t="s">
        <v>517</v>
      </c>
      <c r="NBJ209" s="527" t="s">
        <v>517</v>
      </c>
      <c r="NBK209" s="527" t="s">
        <v>517</v>
      </c>
      <c r="NBL209" s="527" t="s">
        <v>517</v>
      </c>
      <c r="NBM209" s="527" t="s">
        <v>517</v>
      </c>
      <c r="NBN209" s="527" t="s">
        <v>517</v>
      </c>
      <c r="NBO209" s="527" t="s">
        <v>517</v>
      </c>
      <c r="NBP209" s="527" t="s">
        <v>517</v>
      </c>
      <c r="NBQ209" s="527" t="s">
        <v>517</v>
      </c>
      <c r="NBR209" s="527" t="s">
        <v>517</v>
      </c>
      <c r="NBS209" s="527" t="s">
        <v>517</v>
      </c>
      <c r="NBT209" s="527" t="s">
        <v>517</v>
      </c>
      <c r="NBU209" s="527" t="s">
        <v>517</v>
      </c>
      <c r="NBV209" s="527" t="s">
        <v>517</v>
      </c>
      <c r="NBW209" s="527" t="s">
        <v>517</v>
      </c>
      <c r="NBX209" s="527" t="s">
        <v>517</v>
      </c>
      <c r="NBY209" s="527" t="s">
        <v>517</v>
      </c>
      <c r="NBZ209" s="527" t="s">
        <v>517</v>
      </c>
      <c r="NCA209" s="527" t="s">
        <v>517</v>
      </c>
      <c r="NCB209" s="527" t="s">
        <v>517</v>
      </c>
      <c r="NCC209" s="527" t="s">
        <v>517</v>
      </c>
      <c r="NCD209" s="527" t="s">
        <v>517</v>
      </c>
      <c r="NCE209" s="527" t="s">
        <v>517</v>
      </c>
      <c r="NCF209" s="527" t="s">
        <v>517</v>
      </c>
      <c r="NCG209" s="527" t="s">
        <v>517</v>
      </c>
      <c r="NCH209" s="527" t="s">
        <v>517</v>
      </c>
      <c r="NCI209" s="527" t="s">
        <v>517</v>
      </c>
      <c r="NCJ209" s="527" t="s">
        <v>517</v>
      </c>
      <c r="NCK209" s="527" t="s">
        <v>517</v>
      </c>
      <c r="NCL209" s="527" t="s">
        <v>517</v>
      </c>
      <c r="NCM209" s="527" t="s">
        <v>517</v>
      </c>
      <c r="NCN209" s="527" t="s">
        <v>517</v>
      </c>
      <c r="NCO209" s="527" t="s">
        <v>517</v>
      </c>
      <c r="NCP209" s="527" t="s">
        <v>517</v>
      </c>
      <c r="NCQ209" s="527" t="s">
        <v>517</v>
      </c>
      <c r="NCR209" s="527" t="s">
        <v>517</v>
      </c>
      <c r="NCS209" s="527" t="s">
        <v>517</v>
      </c>
      <c r="NCT209" s="527" t="s">
        <v>517</v>
      </c>
      <c r="NCU209" s="527" t="s">
        <v>517</v>
      </c>
      <c r="NCV209" s="527" t="s">
        <v>517</v>
      </c>
      <c r="NCW209" s="527" t="s">
        <v>517</v>
      </c>
      <c r="NCX209" s="527" t="s">
        <v>517</v>
      </c>
      <c r="NCY209" s="527" t="s">
        <v>517</v>
      </c>
      <c r="NCZ209" s="527" t="s">
        <v>517</v>
      </c>
      <c r="NDA209" s="527" t="s">
        <v>517</v>
      </c>
      <c r="NDB209" s="527" t="s">
        <v>517</v>
      </c>
      <c r="NDC209" s="527" t="s">
        <v>517</v>
      </c>
      <c r="NDD209" s="527" t="s">
        <v>517</v>
      </c>
      <c r="NDE209" s="527" t="s">
        <v>517</v>
      </c>
      <c r="NDF209" s="527" t="s">
        <v>517</v>
      </c>
      <c r="NDG209" s="527" t="s">
        <v>517</v>
      </c>
      <c r="NDH209" s="527" t="s">
        <v>517</v>
      </c>
      <c r="NDI209" s="527" t="s">
        <v>517</v>
      </c>
      <c r="NDJ209" s="527" t="s">
        <v>517</v>
      </c>
      <c r="NDK209" s="527" t="s">
        <v>517</v>
      </c>
      <c r="NDL209" s="527" t="s">
        <v>517</v>
      </c>
      <c r="NDM209" s="527" t="s">
        <v>517</v>
      </c>
      <c r="NDN209" s="527" t="s">
        <v>517</v>
      </c>
      <c r="NDO209" s="527" t="s">
        <v>517</v>
      </c>
      <c r="NDP209" s="527" t="s">
        <v>517</v>
      </c>
      <c r="NDQ209" s="527" t="s">
        <v>517</v>
      </c>
      <c r="NDR209" s="527" t="s">
        <v>517</v>
      </c>
      <c r="NDS209" s="527" t="s">
        <v>517</v>
      </c>
      <c r="NDT209" s="527" t="s">
        <v>517</v>
      </c>
      <c r="NDU209" s="527" t="s">
        <v>517</v>
      </c>
      <c r="NDV209" s="527" t="s">
        <v>517</v>
      </c>
      <c r="NDW209" s="527" t="s">
        <v>517</v>
      </c>
      <c r="NDX209" s="527" t="s">
        <v>517</v>
      </c>
      <c r="NDY209" s="527" t="s">
        <v>517</v>
      </c>
      <c r="NDZ209" s="527" t="s">
        <v>517</v>
      </c>
      <c r="NEA209" s="527" t="s">
        <v>517</v>
      </c>
      <c r="NEB209" s="527" t="s">
        <v>517</v>
      </c>
      <c r="NEC209" s="527" t="s">
        <v>517</v>
      </c>
      <c r="NED209" s="527" t="s">
        <v>517</v>
      </c>
      <c r="NEE209" s="527" t="s">
        <v>517</v>
      </c>
      <c r="NEF209" s="527" t="s">
        <v>517</v>
      </c>
      <c r="NEG209" s="527" t="s">
        <v>517</v>
      </c>
      <c r="NEH209" s="527" t="s">
        <v>517</v>
      </c>
      <c r="NEI209" s="527" t="s">
        <v>517</v>
      </c>
      <c r="NEJ209" s="527" t="s">
        <v>517</v>
      </c>
      <c r="NEK209" s="527" t="s">
        <v>517</v>
      </c>
      <c r="NEL209" s="527" t="s">
        <v>517</v>
      </c>
      <c r="NEM209" s="527" t="s">
        <v>517</v>
      </c>
      <c r="NEN209" s="527" t="s">
        <v>517</v>
      </c>
      <c r="NEO209" s="527" t="s">
        <v>517</v>
      </c>
      <c r="NEP209" s="527" t="s">
        <v>517</v>
      </c>
      <c r="NEQ209" s="527" t="s">
        <v>517</v>
      </c>
      <c r="NER209" s="527" t="s">
        <v>517</v>
      </c>
      <c r="NES209" s="527" t="s">
        <v>517</v>
      </c>
      <c r="NET209" s="527" t="s">
        <v>517</v>
      </c>
      <c r="NEU209" s="527" t="s">
        <v>517</v>
      </c>
      <c r="NEV209" s="527" t="s">
        <v>517</v>
      </c>
      <c r="NEW209" s="527" t="s">
        <v>517</v>
      </c>
      <c r="NEX209" s="527" t="s">
        <v>517</v>
      </c>
      <c r="NEY209" s="527" t="s">
        <v>517</v>
      </c>
      <c r="NEZ209" s="527" t="s">
        <v>517</v>
      </c>
      <c r="NFA209" s="527" t="s">
        <v>517</v>
      </c>
      <c r="NFB209" s="527" t="s">
        <v>517</v>
      </c>
      <c r="NFC209" s="527" t="s">
        <v>517</v>
      </c>
      <c r="NFD209" s="527" t="s">
        <v>517</v>
      </c>
      <c r="NFE209" s="527" t="s">
        <v>517</v>
      </c>
      <c r="NFF209" s="527" t="s">
        <v>517</v>
      </c>
      <c r="NFG209" s="527" t="s">
        <v>517</v>
      </c>
      <c r="NFH209" s="527" t="s">
        <v>517</v>
      </c>
      <c r="NFI209" s="527" t="s">
        <v>517</v>
      </c>
      <c r="NFJ209" s="527" t="s">
        <v>517</v>
      </c>
      <c r="NFK209" s="527" t="s">
        <v>517</v>
      </c>
      <c r="NFL209" s="527" t="s">
        <v>517</v>
      </c>
      <c r="NFM209" s="527" t="s">
        <v>517</v>
      </c>
      <c r="NFN209" s="527" t="s">
        <v>517</v>
      </c>
      <c r="NFO209" s="527" t="s">
        <v>517</v>
      </c>
      <c r="NFP209" s="527" t="s">
        <v>517</v>
      </c>
      <c r="NFQ209" s="527" t="s">
        <v>517</v>
      </c>
      <c r="NFR209" s="527" t="s">
        <v>517</v>
      </c>
      <c r="NFS209" s="527" t="s">
        <v>517</v>
      </c>
      <c r="NFT209" s="527" t="s">
        <v>517</v>
      </c>
      <c r="NFU209" s="527" t="s">
        <v>517</v>
      </c>
      <c r="NFV209" s="527" t="s">
        <v>517</v>
      </c>
      <c r="NFW209" s="527" t="s">
        <v>517</v>
      </c>
      <c r="NFX209" s="527" t="s">
        <v>517</v>
      </c>
      <c r="NFY209" s="527" t="s">
        <v>517</v>
      </c>
      <c r="NFZ209" s="527" t="s">
        <v>517</v>
      </c>
      <c r="NGA209" s="527" t="s">
        <v>517</v>
      </c>
      <c r="NGB209" s="527" t="s">
        <v>517</v>
      </c>
      <c r="NGC209" s="527" t="s">
        <v>517</v>
      </c>
      <c r="NGD209" s="527" t="s">
        <v>517</v>
      </c>
      <c r="NGE209" s="527" t="s">
        <v>517</v>
      </c>
      <c r="NGF209" s="527" t="s">
        <v>517</v>
      </c>
      <c r="NGG209" s="527" t="s">
        <v>517</v>
      </c>
      <c r="NGH209" s="527" t="s">
        <v>517</v>
      </c>
      <c r="NGI209" s="527" t="s">
        <v>517</v>
      </c>
      <c r="NGJ209" s="527" t="s">
        <v>517</v>
      </c>
      <c r="NGK209" s="527" t="s">
        <v>517</v>
      </c>
      <c r="NGL209" s="527" t="s">
        <v>517</v>
      </c>
      <c r="NGM209" s="527" t="s">
        <v>517</v>
      </c>
      <c r="NGN209" s="527" t="s">
        <v>517</v>
      </c>
      <c r="NGO209" s="527" t="s">
        <v>517</v>
      </c>
      <c r="NGP209" s="527" t="s">
        <v>517</v>
      </c>
      <c r="NGQ209" s="527" t="s">
        <v>517</v>
      </c>
      <c r="NGR209" s="527" t="s">
        <v>517</v>
      </c>
      <c r="NGS209" s="527" t="s">
        <v>517</v>
      </c>
      <c r="NGT209" s="527" t="s">
        <v>517</v>
      </c>
      <c r="NGU209" s="527" t="s">
        <v>517</v>
      </c>
      <c r="NGV209" s="527" t="s">
        <v>517</v>
      </c>
      <c r="NGW209" s="527" t="s">
        <v>517</v>
      </c>
      <c r="NGX209" s="527" t="s">
        <v>517</v>
      </c>
      <c r="NGY209" s="527" t="s">
        <v>517</v>
      </c>
      <c r="NGZ209" s="527" t="s">
        <v>517</v>
      </c>
      <c r="NHA209" s="527" t="s">
        <v>517</v>
      </c>
      <c r="NHB209" s="527" t="s">
        <v>517</v>
      </c>
      <c r="NHC209" s="527" t="s">
        <v>517</v>
      </c>
      <c r="NHD209" s="527" t="s">
        <v>517</v>
      </c>
      <c r="NHE209" s="527" t="s">
        <v>517</v>
      </c>
      <c r="NHF209" s="527" t="s">
        <v>517</v>
      </c>
      <c r="NHG209" s="527" t="s">
        <v>517</v>
      </c>
      <c r="NHH209" s="527" t="s">
        <v>517</v>
      </c>
      <c r="NHI209" s="527" t="s">
        <v>517</v>
      </c>
      <c r="NHJ209" s="527" t="s">
        <v>517</v>
      </c>
      <c r="NHK209" s="527" t="s">
        <v>517</v>
      </c>
      <c r="NHL209" s="527" t="s">
        <v>517</v>
      </c>
      <c r="NHM209" s="527" t="s">
        <v>517</v>
      </c>
      <c r="NHN209" s="527" t="s">
        <v>517</v>
      </c>
      <c r="NHO209" s="527" t="s">
        <v>517</v>
      </c>
      <c r="NHP209" s="527" t="s">
        <v>517</v>
      </c>
      <c r="NHQ209" s="527" t="s">
        <v>517</v>
      </c>
      <c r="NHR209" s="527" t="s">
        <v>517</v>
      </c>
      <c r="NHS209" s="527" t="s">
        <v>517</v>
      </c>
      <c r="NHT209" s="527" t="s">
        <v>517</v>
      </c>
      <c r="NHU209" s="527" t="s">
        <v>517</v>
      </c>
      <c r="NHV209" s="527" t="s">
        <v>517</v>
      </c>
      <c r="NHW209" s="527" t="s">
        <v>517</v>
      </c>
      <c r="NHX209" s="527" t="s">
        <v>517</v>
      </c>
      <c r="NHY209" s="527" t="s">
        <v>517</v>
      </c>
      <c r="NHZ209" s="527" t="s">
        <v>517</v>
      </c>
      <c r="NIA209" s="527" t="s">
        <v>517</v>
      </c>
      <c r="NIB209" s="527" t="s">
        <v>517</v>
      </c>
      <c r="NIC209" s="527" t="s">
        <v>517</v>
      </c>
      <c r="NID209" s="527" t="s">
        <v>517</v>
      </c>
      <c r="NIE209" s="527" t="s">
        <v>517</v>
      </c>
      <c r="NIF209" s="527" t="s">
        <v>517</v>
      </c>
      <c r="NIG209" s="527" t="s">
        <v>517</v>
      </c>
      <c r="NIH209" s="527" t="s">
        <v>517</v>
      </c>
      <c r="NII209" s="527" t="s">
        <v>517</v>
      </c>
      <c r="NIJ209" s="527" t="s">
        <v>517</v>
      </c>
      <c r="NIK209" s="527" t="s">
        <v>517</v>
      </c>
      <c r="NIL209" s="527" t="s">
        <v>517</v>
      </c>
      <c r="NIM209" s="527" t="s">
        <v>517</v>
      </c>
      <c r="NIN209" s="527" t="s">
        <v>517</v>
      </c>
      <c r="NIO209" s="527" t="s">
        <v>517</v>
      </c>
      <c r="NIP209" s="527" t="s">
        <v>517</v>
      </c>
      <c r="NIQ209" s="527" t="s">
        <v>517</v>
      </c>
      <c r="NIR209" s="527" t="s">
        <v>517</v>
      </c>
      <c r="NIS209" s="527" t="s">
        <v>517</v>
      </c>
      <c r="NIT209" s="527" t="s">
        <v>517</v>
      </c>
      <c r="NIU209" s="527" t="s">
        <v>517</v>
      </c>
      <c r="NIV209" s="527" t="s">
        <v>517</v>
      </c>
      <c r="NIW209" s="527" t="s">
        <v>517</v>
      </c>
      <c r="NIX209" s="527" t="s">
        <v>517</v>
      </c>
      <c r="NIY209" s="527" t="s">
        <v>517</v>
      </c>
      <c r="NIZ209" s="527" t="s">
        <v>517</v>
      </c>
      <c r="NJA209" s="527" t="s">
        <v>517</v>
      </c>
      <c r="NJB209" s="527" t="s">
        <v>517</v>
      </c>
      <c r="NJC209" s="527" t="s">
        <v>517</v>
      </c>
      <c r="NJD209" s="527" t="s">
        <v>517</v>
      </c>
      <c r="NJE209" s="527" t="s">
        <v>517</v>
      </c>
      <c r="NJF209" s="527" t="s">
        <v>517</v>
      </c>
      <c r="NJG209" s="527" t="s">
        <v>517</v>
      </c>
      <c r="NJH209" s="527" t="s">
        <v>517</v>
      </c>
      <c r="NJI209" s="527" t="s">
        <v>517</v>
      </c>
      <c r="NJJ209" s="527" t="s">
        <v>517</v>
      </c>
      <c r="NJK209" s="527" t="s">
        <v>517</v>
      </c>
      <c r="NJL209" s="527" t="s">
        <v>517</v>
      </c>
      <c r="NJM209" s="527" t="s">
        <v>517</v>
      </c>
      <c r="NJN209" s="527" t="s">
        <v>517</v>
      </c>
      <c r="NJO209" s="527" t="s">
        <v>517</v>
      </c>
      <c r="NJP209" s="527" t="s">
        <v>517</v>
      </c>
      <c r="NJQ209" s="527" t="s">
        <v>517</v>
      </c>
      <c r="NJR209" s="527" t="s">
        <v>517</v>
      </c>
      <c r="NJS209" s="527" t="s">
        <v>517</v>
      </c>
      <c r="NJT209" s="527" t="s">
        <v>517</v>
      </c>
      <c r="NJU209" s="527" t="s">
        <v>517</v>
      </c>
      <c r="NJV209" s="527" t="s">
        <v>517</v>
      </c>
      <c r="NJW209" s="527" t="s">
        <v>517</v>
      </c>
      <c r="NJX209" s="527" t="s">
        <v>517</v>
      </c>
      <c r="NJY209" s="527" t="s">
        <v>517</v>
      </c>
      <c r="NJZ209" s="527" t="s">
        <v>517</v>
      </c>
      <c r="NKA209" s="527" t="s">
        <v>517</v>
      </c>
      <c r="NKB209" s="527" t="s">
        <v>517</v>
      </c>
      <c r="NKC209" s="527" t="s">
        <v>517</v>
      </c>
      <c r="NKD209" s="527" t="s">
        <v>517</v>
      </c>
      <c r="NKE209" s="527" t="s">
        <v>517</v>
      </c>
      <c r="NKF209" s="527" t="s">
        <v>517</v>
      </c>
      <c r="NKG209" s="527" t="s">
        <v>517</v>
      </c>
      <c r="NKH209" s="527" t="s">
        <v>517</v>
      </c>
      <c r="NKI209" s="527" t="s">
        <v>517</v>
      </c>
      <c r="NKJ209" s="527" t="s">
        <v>517</v>
      </c>
      <c r="NKK209" s="527" t="s">
        <v>517</v>
      </c>
      <c r="NKL209" s="527" t="s">
        <v>517</v>
      </c>
      <c r="NKM209" s="527" t="s">
        <v>517</v>
      </c>
      <c r="NKN209" s="527" t="s">
        <v>517</v>
      </c>
      <c r="NKO209" s="527" t="s">
        <v>517</v>
      </c>
      <c r="NKP209" s="527" t="s">
        <v>517</v>
      </c>
      <c r="NKQ209" s="527" t="s">
        <v>517</v>
      </c>
      <c r="NKR209" s="527" t="s">
        <v>517</v>
      </c>
      <c r="NKS209" s="527" t="s">
        <v>517</v>
      </c>
      <c r="NKT209" s="527" t="s">
        <v>517</v>
      </c>
      <c r="NKU209" s="527" t="s">
        <v>517</v>
      </c>
      <c r="NKV209" s="527" t="s">
        <v>517</v>
      </c>
      <c r="NKW209" s="527" t="s">
        <v>517</v>
      </c>
      <c r="NKX209" s="527" t="s">
        <v>517</v>
      </c>
      <c r="NKY209" s="527" t="s">
        <v>517</v>
      </c>
      <c r="NKZ209" s="527" t="s">
        <v>517</v>
      </c>
      <c r="NLA209" s="527" t="s">
        <v>517</v>
      </c>
      <c r="NLB209" s="527" t="s">
        <v>517</v>
      </c>
      <c r="NLC209" s="527" t="s">
        <v>517</v>
      </c>
      <c r="NLD209" s="527" t="s">
        <v>517</v>
      </c>
      <c r="NLE209" s="527" t="s">
        <v>517</v>
      </c>
      <c r="NLF209" s="527" t="s">
        <v>517</v>
      </c>
      <c r="NLG209" s="527" t="s">
        <v>517</v>
      </c>
      <c r="NLH209" s="527" t="s">
        <v>517</v>
      </c>
      <c r="NLI209" s="527" t="s">
        <v>517</v>
      </c>
      <c r="NLJ209" s="527" t="s">
        <v>517</v>
      </c>
      <c r="NLK209" s="527" t="s">
        <v>517</v>
      </c>
      <c r="NLL209" s="527" t="s">
        <v>517</v>
      </c>
      <c r="NLM209" s="527" t="s">
        <v>517</v>
      </c>
      <c r="NLN209" s="527" t="s">
        <v>517</v>
      </c>
      <c r="NLO209" s="527" t="s">
        <v>517</v>
      </c>
      <c r="NLP209" s="527" t="s">
        <v>517</v>
      </c>
      <c r="NLQ209" s="527" t="s">
        <v>517</v>
      </c>
      <c r="NLR209" s="527" t="s">
        <v>517</v>
      </c>
      <c r="NLS209" s="527" t="s">
        <v>517</v>
      </c>
      <c r="NLT209" s="527" t="s">
        <v>517</v>
      </c>
      <c r="NLU209" s="527" t="s">
        <v>517</v>
      </c>
      <c r="NLV209" s="527" t="s">
        <v>517</v>
      </c>
      <c r="NLW209" s="527" t="s">
        <v>517</v>
      </c>
      <c r="NLX209" s="527" t="s">
        <v>517</v>
      </c>
      <c r="NLY209" s="527" t="s">
        <v>517</v>
      </c>
      <c r="NLZ209" s="527" t="s">
        <v>517</v>
      </c>
      <c r="NMA209" s="527" t="s">
        <v>517</v>
      </c>
      <c r="NMB209" s="527" t="s">
        <v>517</v>
      </c>
      <c r="NMC209" s="527" t="s">
        <v>517</v>
      </c>
      <c r="NMD209" s="527" t="s">
        <v>517</v>
      </c>
      <c r="NME209" s="527" t="s">
        <v>517</v>
      </c>
      <c r="NMF209" s="527" t="s">
        <v>517</v>
      </c>
      <c r="NMG209" s="527" t="s">
        <v>517</v>
      </c>
      <c r="NMH209" s="527" t="s">
        <v>517</v>
      </c>
      <c r="NMI209" s="527" t="s">
        <v>517</v>
      </c>
      <c r="NMJ209" s="527" t="s">
        <v>517</v>
      </c>
      <c r="NMK209" s="527" t="s">
        <v>517</v>
      </c>
      <c r="NML209" s="527" t="s">
        <v>517</v>
      </c>
      <c r="NMM209" s="527" t="s">
        <v>517</v>
      </c>
      <c r="NMN209" s="527" t="s">
        <v>517</v>
      </c>
      <c r="NMO209" s="527" t="s">
        <v>517</v>
      </c>
      <c r="NMP209" s="527" t="s">
        <v>517</v>
      </c>
      <c r="NMQ209" s="527" t="s">
        <v>517</v>
      </c>
      <c r="NMR209" s="527" t="s">
        <v>517</v>
      </c>
      <c r="NMS209" s="527" t="s">
        <v>517</v>
      </c>
      <c r="NMT209" s="527" t="s">
        <v>517</v>
      </c>
      <c r="NMU209" s="527" t="s">
        <v>517</v>
      </c>
      <c r="NMV209" s="527" t="s">
        <v>517</v>
      </c>
      <c r="NMW209" s="527" t="s">
        <v>517</v>
      </c>
      <c r="NMX209" s="527" t="s">
        <v>517</v>
      </c>
      <c r="NMY209" s="527" t="s">
        <v>517</v>
      </c>
      <c r="NMZ209" s="527" t="s">
        <v>517</v>
      </c>
      <c r="NNA209" s="527" t="s">
        <v>517</v>
      </c>
      <c r="NNB209" s="527" t="s">
        <v>517</v>
      </c>
      <c r="NNC209" s="527" t="s">
        <v>517</v>
      </c>
      <c r="NND209" s="527" t="s">
        <v>517</v>
      </c>
      <c r="NNE209" s="527" t="s">
        <v>517</v>
      </c>
      <c r="NNF209" s="527" t="s">
        <v>517</v>
      </c>
      <c r="NNG209" s="527" t="s">
        <v>517</v>
      </c>
      <c r="NNH209" s="527" t="s">
        <v>517</v>
      </c>
      <c r="NNI209" s="527" t="s">
        <v>517</v>
      </c>
      <c r="NNJ209" s="527" t="s">
        <v>517</v>
      </c>
      <c r="NNK209" s="527" t="s">
        <v>517</v>
      </c>
      <c r="NNL209" s="527" t="s">
        <v>517</v>
      </c>
      <c r="NNM209" s="527" t="s">
        <v>517</v>
      </c>
      <c r="NNN209" s="527" t="s">
        <v>517</v>
      </c>
      <c r="NNO209" s="527" t="s">
        <v>517</v>
      </c>
      <c r="NNP209" s="527" t="s">
        <v>517</v>
      </c>
      <c r="NNQ209" s="527" t="s">
        <v>517</v>
      </c>
      <c r="NNR209" s="527" t="s">
        <v>517</v>
      </c>
      <c r="NNS209" s="527" t="s">
        <v>517</v>
      </c>
      <c r="NNT209" s="527" t="s">
        <v>517</v>
      </c>
      <c r="NNU209" s="527" t="s">
        <v>517</v>
      </c>
      <c r="NNV209" s="527" t="s">
        <v>517</v>
      </c>
      <c r="NNW209" s="527" t="s">
        <v>517</v>
      </c>
      <c r="NNX209" s="527" t="s">
        <v>517</v>
      </c>
      <c r="NNY209" s="527" t="s">
        <v>517</v>
      </c>
      <c r="NNZ209" s="527" t="s">
        <v>517</v>
      </c>
      <c r="NOA209" s="527" t="s">
        <v>517</v>
      </c>
      <c r="NOB209" s="527" t="s">
        <v>517</v>
      </c>
      <c r="NOC209" s="527" t="s">
        <v>517</v>
      </c>
      <c r="NOD209" s="527" t="s">
        <v>517</v>
      </c>
      <c r="NOE209" s="527" t="s">
        <v>517</v>
      </c>
      <c r="NOF209" s="527" t="s">
        <v>517</v>
      </c>
      <c r="NOG209" s="527" t="s">
        <v>517</v>
      </c>
      <c r="NOH209" s="527" t="s">
        <v>517</v>
      </c>
      <c r="NOI209" s="527" t="s">
        <v>517</v>
      </c>
      <c r="NOJ209" s="527" t="s">
        <v>517</v>
      </c>
      <c r="NOK209" s="527" t="s">
        <v>517</v>
      </c>
      <c r="NOL209" s="527" t="s">
        <v>517</v>
      </c>
      <c r="NOM209" s="527" t="s">
        <v>517</v>
      </c>
      <c r="NON209" s="527" t="s">
        <v>517</v>
      </c>
      <c r="NOO209" s="527" t="s">
        <v>517</v>
      </c>
      <c r="NOP209" s="527" t="s">
        <v>517</v>
      </c>
      <c r="NOQ209" s="527" t="s">
        <v>517</v>
      </c>
      <c r="NOR209" s="527" t="s">
        <v>517</v>
      </c>
      <c r="NOS209" s="527" t="s">
        <v>517</v>
      </c>
      <c r="NOT209" s="527" t="s">
        <v>517</v>
      </c>
      <c r="NOU209" s="527" t="s">
        <v>517</v>
      </c>
      <c r="NOV209" s="527" t="s">
        <v>517</v>
      </c>
      <c r="NOW209" s="527" t="s">
        <v>517</v>
      </c>
      <c r="NOX209" s="527" t="s">
        <v>517</v>
      </c>
      <c r="NOY209" s="527" t="s">
        <v>517</v>
      </c>
      <c r="NOZ209" s="527" t="s">
        <v>517</v>
      </c>
      <c r="NPA209" s="527" t="s">
        <v>517</v>
      </c>
      <c r="NPB209" s="527" t="s">
        <v>517</v>
      </c>
      <c r="NPC209" s="527" t="s">
        <v>517</v>
      </c>
      <c r="NPD209" s="527" t="s">
        <v>517</v>
      </c>
      <c r="NPE209" s="527" t="s">
        <v>517</v>
      </c>
      <c r="NPF209" s="527" t="s">
        <v>517</v>
      </c>
      <c r="NPG209" s="527" t="s">
        <v>517</v>
      </c>
      <c r="NPH209" s="527" t="s">
        <v>517</v>
      </c>
      <c r="NPI209" s="527" t="s">
        <v>517</v>
      </c>
      <c r="NPJ209" s="527" t="s">
        <v>517</v>
      </c>
      <c r="NPK209" s="527" t="s">
        <v>517</v>
      </c>
      <c r="NPL209" s="527" t="s">
        <v>517</v>
      </c>
      <c r="NPM209" s="527" t="s">
        <v>517</v>
      </c>
      <c r="NPN209" s="527" t="s">
        <v>517</v>
      </c>
      <c r="NPO209" s="527" t="s">
        <v>517</v>
      </c>
      <c r="NPP209" s="527" t="s">
        <v>517</v>
      </c>
      <c r="NPQ209" s="527" t="s">
        <v>517</v>
      </c>
      <c r="NPR209" s="527" t="s">
        <v>517</v>
      </c>
      <c r="NPS209" s="527" t="s">
        <v>517</v>
      </c>
      <c r="NPT209" s="527" t="s">
        <v>517</v>
      </c>
      <c r="NPU209" s="527" t="s">
        <v>517</v>
      </c>
      <c r="NPV209" s="527" t="s">
        <v>517</v>
      </c>
      <c r="NPW209" s="527" t="s">
        <v>517</v>
      </c>
      <c r="NPX209" s="527" t="s">
        <v>517</v>
      </c>
      <c r="NPY209" s="527" t="s">
        <v>517</v>
      </c>
      <c r="NPZ209" s="527" t="s">
        <v>517</v>
      </c>
      <c r="NQA209" s="527" t="s">
        <v>517</v>
      </c>
      <c r="NQB209" s="527" t="s">
        <v>517</v>
      </c>
      <c r="NQC209" s="527" t="s">
        <v>517</v>
      </c>
      <c r="NQD209" s="527" t="s">
        <v>517</v>
      </c>
      <c r="NQE209" s="527" t="s">
        <v>517</v>
      </c>
      <c r="NQF209" s="527" t="s">
        <v>517</v>
      </c>
      <c r="NQG209" s="527" t="s">
        <v>517</v>
      </c>
      <c r="NQH209" s="527" t="s">
        <v>517</v>
      </c>
      <c r="NQI209" s="527" t="s">
        <v>517</v>
      </c>
      <c r="NQJ209" s="527" t="s">
        <v>517</v>
      </c>
      <c r="NQK209" s="527" t="s">
        <v>517</v>
      </c>
      <c r="NQL209" s="527" t="s">
        <v>517</v>
      </c>
      <c r="NQM209" s="527" t="s">
        <v>517</v>
      </c>
      <c r="NQN209" s="527" t="s">
        <v>517</v>
      </c>
      <c r="NQO209" s="527" t="s">
        <v>517</v>
      </c>
      <c r="NQP209" s="527" t="s">
        <v>517</v>
      </c>
      <c r="NQQ209" s="527" t="s">
        <v>517</v>
      </c>
      <c r="NQR209" s="527" t="s">
        <v>517</v>
      </c>
      <c r="NQS209" s="527" t="s">
        <v>517</v>
      </c>
      <c r="NQT209" s="527" t="s">
        <v>517</v>
      </c>
      <c r="NQU209" s="527" t="s">
        <v>517</v>
      </c>
      <c r="NQV209" s="527" t="s">
        <v>517</v>
      </c>
      <c r="NQW209" s="527" t="s">
        <v>517</v>
      </c>
      <c r="NQX209" s="527" t="s">
        <v>517</v>
      </c>
      <c r="NQY209" s="527" t="s">
        <v>517</v>
      </c>
      <c r="NQZ209" s="527" t="s">
        <v>517</v>
      </c>
      <c r="NRA209" s="527" t="s">
        <v>517</v>
      </c>
      <c r="NRB209" s="527" t="s">
        <v>517</v>
      </c>
      <c r="NRC209" s="527" t="s">
        <v>517</v>
      </c>
      <c r="NRD209" s="527" t="s">
        <v>517</v>
      </c>
      <c r="NRE209" s="527" t="s">
        <v>517</v>
      </c>
      <c r="NRF209" s="527" t="s">
        <v>517</v>
      </c>
      <c r="NRG209" s="527" t="s">
        <v>517</v>
      </c>
      <c r="NRH209" s="527" t="s">
        <v>517</v>
      </c>
      <c r="NRI209" s="527" t="s">
        <v>517</v>
      </c>
      <c r="NRJ209" s="527" t="s">
        <v>517</v>
      </c>
      <c r="NRK209" s="527" t="s">
        <v>517</v>
      </c>
      <c r="NRL209" s="527" t="s">
        <v>517</v>
      </c>
      <c r="NRM209" s="527" t="s">
        <v>517</v>
      </c>
      <c r="NRN209" s="527" t="s">
        <v>517</v>
      </c>
      <c r="NRO209" s="527" t="s">
        <v>517</v>
      </c>
      <c r="NRP209" s="527" t="s">
        <v>517</v>
      </c>
      <c r="NRQ209" s="527" t="s">
        <v>517</v>
      </c>
      <c r="NRR209" s="527" t="s">
        <v>517</v>
      </c>
      <c r="NRS209" s="527" t="s">
        <v>517</v>
      </c>
      <c r="NRT209" s="527" t="s">
        <v>517</v>
      </c>
      <c r="NRU209" s="527" t="s">
        <v>517</v>
      </c>
      <c r="NRV209" s="527" t="s">
        <v>517</v>
      </c>
      <c r="NRW209" s="527" t="s">
        <v>517</v>
      </c>
      <c r="NRX209" s="527" t="s">
        <v>517</v>
      </c>
      <c r="NRY209" s="527" t="s">
        <v>517</v>
      </c>
      <c r="NRZ209" s="527" t="s">
        <v>517</v>
      </c>
      <c r="NSA209" s="527" t="s">
        <v>517</v>
      </c>
      <c r="NSB209" s="527" t="s">
        <v>517</v>
      </c>
      <c r="NSC209" s="527" t="s">
        <v>517</v>
      </c>
      <c r="NSD209" s="527" t="s">
        <v>517</v>
      </c>
      <c r="NSE209" s="527" t="s">
        <v>517</v>
      </c>
      <c r="NSF209" s="527" t="s">
        <v>517</v>
      </c>
      <c r="NSG209" s="527" t="s">
        <v>517</v>
      </c>
      <c r="NSH209" s="527" t="s">
        <v>517</v>
      </c>
      <c r="NSI209" s="527" t="s">
        <v>517</v>
      </c>
      <c r="NSJ209" s="527" t="s">
        <v>517</v>
      </c>
      <c r="NSK209" s="527" t="s">
        <v>517</v>
      </c>
      <c r="NSL209" s="527" t="s">
        <v>517</v>
      </c>
      <c r="NSM209" s="527" t="s">
        <v>517</v>
      </c>
      <c r="NSN209" s="527" t="s">
        <v>517</v>
      </c>
      <c r="NSO209" s="527" t="s">
        <v>517</v>
      </c>
      <c r="NSP209" s="527" t="s">
        <v>517</v>
      </c>
      <c r="NSQ209" s="527" t="s">
        <v>517</v>
      </c>
      <c r="NSR209" s="527" t="s">
        <v>517</v>
      </c>
      <c r="NSS209" s="527" t="s">
        <v>517</v>
      </c>
      <c r="NST209" s="527" t="s">
        <v>517</v>
      </c>
      <c r="NSU209" s="527" t="s">
        <v>517</v>
      </c>
      <c r="NSV209" s="527" t="s">
        <v>517</v>
      </c>
      <c r="NSW209" s="527" t="s">
        <v>517</v>
      </c>
      <c r="NSX209" s="527" t="s">
        <v>517</v>
      </c>
      <c r="NSY209" s="527" t="s">
        <v>517</v>
      </c>
      <c r="NSZ209" s="527" t="s">
        <v>517</v>
      </c>
      <c r="NTA209" s="527" t="s">
        <v>517</v>
      </c>
      <c r="NTB209" s="527" t="s">
        <v>517</v>
      </c>
      <c r="NTC209" s="527" t="s">
        <v>517</v>
      </c>
      <c r="NTD209" s="527" t="s">
        <v>517</v>
      </c>
      <c r="NTE209" s="527" t="s">
        <v>517</v>
      </c>
      <c r="NTF209" s="527" t="s">
        <v>517</v>
      </c>
      <c r="NTG209" s="527" t="s">
        <v>517</v>
      </c>
      <c r="NTH209" s="527" t="s">
        <v>517</v>
      </c>
      <c r="NTI209" s="527" t="s">
        <v>517</v>
      </c>
      <c r="NTJ209" s="527" t="s">
        <v>517</v>
      </c>
      <c r="NTK209" s="527" t="s">
        <v>517</v>
      </c>
      <c r="NTL209" s="527" t="s">
        <v>517</v>
      </c>
      <c r="NTM209" s="527" t="s">
        <v>517</v>
      </c>
      <c r="NTN209" s="527" t="s">
        <v>517</v>
      </c>
      <c r="NTO209" s="527" t="s">
        <v>517</v>
      </c>
      <c r="NTP209" s="527" t="s">
        <v>517</v>
      </c>
      <c r="NTQ209" s="527" t="s">
        <v>517</v>
      </c>
      <c r="NTR209" s="527" t="s">
        <v>517</v>
      </c>
      <c r="NTS209" s="527" t="s">
        <v>517</v>
      </c>
      <c r="NTT209" s="527" t="s">
        <v>517</v>
      </c>
      <c r="NTU209" s="527" t="s">
        <v>517</v>
      </c>
      <c r="NTV209" s="527" t="s">
        <v>517</v>
      </c>
      <c r="NTW209" s="527" t="s">
        <v>517</v>
      </c>
      <c r="NTX209" s="527" t="s">
        <v>517</v>
      </c>
      <c r="NTY209" s="527" t="s">
        <v>517</v>
      </c>
      <c r="NTZ209" s="527" t="s">
        <v>517</v>
      </c>
      <c r="NUA209" s="527" t="s">
        <v>517</v>
      </c>
      <c r="NUB209" s="527" t="s">
        <v>517</v>
      </c>
      <c r="NUC209" s="527" t="s">
        <v>517</v>
      </c>
      <c r="NUD209" s="527" t="s">
        <v>517</v>
      </c>
      <c r="NUE209" s="527" t="s">
        <v>517</v>
      </c>
      <c r="NUF209" s="527" t="s">
        <v>517</v>
      </c>
      <c r="NUG209" s="527" t="s">
        <v>517</v>
      </c>
      <c r="NUH209" s="527" t="s">
        <v>517</v>
      </c>
      <c r="NUI209" s="527" t="s">
        <v>517</v>
      </c>
      <c r="NUJ209" s="527" t="s">
        <v>517</v>
      </c>
      <c r="NUK209" s="527" t="s">
        <v>517</v>
      </c>
      <c r="NUL209" s="527" t="s">
        <v>517</v>
      </c>
      <c r="NUM209" s="527" t="s">
        <v>517</v>
      </c>
      <c r="NUN209" s="527" t="s">
        <v>517</v>
      </c>
      <c r="NUO209" s="527" t="s">
        <v>517</v>
      </c>
      <c r="NUP209" s="527" t="s">
        <v>517</v>
      </c>
      <c r="NUQ209" s="527" t="s">
        <v>517</v>
      </c>
      <c r="NUR209" s="527" t="s">
        <v>517</v>
      </c>
      <c r="NUS209" s="527" t="s">
        <v>517</v>
      </c>
      <c r="NUT209" s="527" t="s">
        <v>517</v>
      </c>
      <c r="NUU209" s="527" t="s">
        <v>517</v>
      </c>
      <c r="NUV209" s="527" t="s">
        <v>517</v>
      </c>
      <c r="NUW209" s="527" t="s">
        <v>517</v>
      </c>
      <c r="NUX209" s="527" t="s">
        <v>517</v>
      </c>
      <c r="NUY209" s="527" t="s">
        <v>517</v>
      </c>
      <c r="NUZ209" s="527" t="s">
        <v>517</v>
      </c>
      <c r="NVA209" s="527" t="s">
        <v>517</v>
      </c>
      <c r="NVB209" s="527" t="s">
        <v>517</v>
      </c>
      <c r="NVC209" s="527" t="s">
        <v>517</v>
      </c>
      <c r="NVD209" s="527" t="s">
        <v>517</v>
      </c>
      <c r="NVE209" s="527" t="s">
        <v>517</v>
      </c>
      <c r="NVF209" s="527" t="s">
        <v>517</v>
      </c>
      <c r="NVG209" s="527" t="s">
        <v>517</v>
      </c>
      <c r="NVH209" s="527" t="s">
        <v>517</v>
      </c>
      <c r="NVI209" s="527" t="s">
        <v>517</v>
      </c>
      <c r="NVJ209" s="527" t="s">
        <v>517</v>
      </c>
      <c r="NVK209" s="527" t="s">
        <v>517</v>
      </c>
      <c r="NVL209" s="527" t="s">
        <v>517</v>
      </c>
      <c r="NVM209" s="527" t="s">
        <v>517</v>
      </c>
      <c r="NVN209" s="527" t="s">
        <v>517</v>
      </c>
      <c r="NVO209" s="527" t="s">
        <v>517</v>
      </c>
      <c r="NVP209" s="527" t="s">
        <v>517</v>
      </c>
      <c r="NVQ209" s="527" t="s">
        <v>517</v>
      </c>
      <c r="NVR209" s="527" t="s">
        <v>517</v>
      </c>
      <c r="NVS209" s="527" t="s">
        <v>517</v>
      </c>
      <c r="NVT209" s="527" t="s">
        <v>517</v>
      </c>
      <c r="NVU209" s="527" t="s">
        <v>517</v>
      </c>
      <c r="NVV209" s="527" t="s">
        <v>517</v>
      </c>
      <c r="NVW209" s="527" t="s">
        <v>517</v>
      </c>
      <c r="NVX209" s="527" t="s">
        <v>517</v>
      </c>
      <c r="NVY209" s="527" t="s">
        <v>517</v>
      </c>
      <c r="NVZ209" s="527" t="s">
        <v>517</v>
      </c>
      <c r="NWA209" s="527" t="s">
        <v>517</v>
      </c>
      <c r="NWB209" s="527" t="s">
        <v>517</v>
      </c>
      <c r="NWC209" s="527" t="s">
        <v>517</v>
      </c>
      <c r="NWD209" s="527" t="s">
        <v>517</v>
      </c>
      <c r="NWE209" s="527" t="s">
        <v>517</v>
      </c>
      <c r="NWF209" s="527" t="s">
        <v>517</v>
      </c>
      <c r="NWG209" s="527" t="s">
        <v>517</v>
      </c>
      <c r="NWH209" s="527" t="s">
        <v>517</v>
      </c>
      <c r="NWI209" s="527" t="s">
        <v>517</v>
      </c>
      <c r="NWJ209" s="527" t="s">
        <v>517</v>
      </c>
      <c r="NWK209" s="527" t="s">
        <v>517</v>
      </c>
      <c r="NWL209" s="527" t="s">
        <v>517</v>
      </c>
      <c r="NWM209" s="527" t="s">
        <v>517</v>
      </c>
      <c r="NWN209" s="527" t="s">
        <v>517</v>
      </c>
      <c r="NWO209" s="527" t="s">
        <v>517</v>
      </c>
      <c r="NWP209" s="527" t="s">
        <v>517</v>
      </c>
      <c r="NWQ209" s="527" t="s">
        <v>517</v>
      </c>
      <c r="NWR209" s="527" t="s">
        <v>517</v>
      </c>
      <c r="NWS209" s="527" t="s">
        <v>517</v>
      </c>
      <c r="NWT209" s="527" t="s">
        <v>517</v>
      </c>
      <c r="NWU209" s="527" t="s">
        <v>517</v>
      </c>
      <c r="NWV209" s="527" t="s">
        <v>517</v>
      </c>
      <c r="NWW209" s="527" t="s">
        <v>517</v>
      </c>
      <c r="NWX209" s="527" t="s">
        <v>517</v>
      </c>
      <c r="NWY209" s="527" t="s">
        <v>517</v>
      </c>
      <c r="NWZ209" s="527" t="s">
        <v>517</v>
      </c>
      <c r="NXA209" s="527" t="s">
        <v>517</v>
      </c>
      <c r="NXB209" s="527" t="s">
        <v>517</v>
      </c>
      <c r="NXC209" s="527" t="s">
        <v>517</v>
      </c>
      <c r="NXD209" s="527" t="s">
        <v>517</v>
      </c>
      <c r="NXE209" s="527" t="s">
        <v>517</v>
      </c>
      <c r="NXF209" s="527" t="s">
        <v>517</v>
      </c>
      <c r="NXG209" s="527" t="s">
        <v>517</v>
      </c>
      <c r="NXH209" s="527" t="s">
        <v>517</v>
      </c>
      <c r="NXI209" s="527" t="s">
        <v>517</v>
      </c>
      <c r="NXJ209" s="527" t="s">
        <v>517</v>
      </c>
      <c r="NXK209" s="527" t="s">
        <v>517</v>
      </c>
      <c r="NXL209" s="527" t="s">
        <v>517</v>
      </c>
      <c r="NXM209" s="527" t="s">
        <v>517</v>
      </c>
      <c r="NXN209" s="527" t="s">
        <v>517</v>
      </c>
      <c r="NXO209" s="527" t="s">
        <v>517</v>
      </c>
      <c r="NXP209" s="527" t="s">
        <v>517</v>
      </c>
      <c r="NXQ209" s="527" t="s">
        <v>517</v>
      </c>
      <c r="NXR209" s="527" t="s">
        <v>517</v>
      </c>
      <c r="NXS209" s="527" t="s">
        <v>517</v>
      </c>
      <c r="NXT209" s="527" t="s">
        <v>517</v>
      </c>
      <c r="NXU209" s="527" t="s">
        <v>517</v>
      </c>
      <c r="NXV209" s="527" t="s">
        <v>517</v>
      </c>
      <c r="NXW209" s="527" t="s">
        <v>517</v>
      </c>
      <c r="NXX209" s="527" t="s">
        <v>517</v>
      </c>
      <c r="NXY209" s="527" t="s">
        <v>517</v>
      </c>
      <c r="NXZ209" s="527" t="s">
        <v>517</v>
      </c>
      <c r="NYA209" s="527" t="s">
        <v>517</v>
      </c>
      <c r="NYB209" s="527" t="s">
        <v>517</v>
      </c>
      <c r="NYC209" s="527" t="s">
        <v>517</v>
      </c>
      <c r="NYD209" s="527" t="s">
        <v>517</v>
      </c>
      <c r="NYE209" s="527" t="s">
        <v>517</v>
      </c>
      <c r="NYF209" s="527" t="s">
        <v>517</v>
      </c>
      <c r="NYG209" s="527" t="s">
        <v>517</v>
      </c>
      <c r="NYH209" s="527" t="s">
        <v>517</v>
      </c>
      <c r="NYI209" s="527" t="s">
        <v>517</v>
      </c>
      <c r="NYJ209" s="527" t="s">
        <v>517</v>
      </c>
      <c r="NYK209" s="527" t="s">
        <v>517</v>
      </c>
      <c r="NYL209" s="527" t="s">
        <v>517</v>
      </c>
      <c r="NYM209" s="527" t="s">
        <v>517</v>
      </c>
      <c r="NYN209" s="527" t="s">
        <v>517</v>
      </c>
      <c r="NYO209" s="527" t="s">
        <v>517</v>
      </c>
      <c r="NYP209" s="527" t="s">
        <v>517</v>
      </c>
      <c r="NYQ209" s="527" t="s">
        <v>517</v>
      </c>
      <c r="NYR209" s="527" t="s">
        <v>517</v>
      </c>
      <c r="NYS209" s="527" t="s">
        <v>517</v>
      </c>
      <c r="NYT209" s="527" t="s">
        <v>517</v>
      </c>
      <c r="NYU209" s="527" t="s">
        <v>517</v>
      </c>
      <c r="NYV209" s="527" t="s">
        <v>517</v>
      </c>
      <c r="NYW209" s="527" t="s">
        <v>517</v>
      </c>
      <c r="NYX209" s="527" t="s">
        <v>517</v>
      </c>
      <c r="NYY209" s="527" t="s">
        <v>517</v>
      </c>
      <c r="NYZ209" s="527" t="s">
        <v>517</v>
      </c>
      <c r="NZA209" s="527" t="s">
        <v>517</v>
      </c>
      <c r="NZB209" s="527" t="s">
        <v>517</v>
      </c>
      <c r="NZC209" s="527" t="s">
        <v>517</v>
      </c>
      <c r="NZD209" s="527" t="s">
        <v>517</v>
      </c>
      <c r="NZE209" s="527" t="s">
        <v>517</v>
      </c>
      <c r="NZF209" s="527" t="s">
        <v>517</v>
      </c>
      <c r="NZG209" s="527" t="s">
        <v>517</v>
      </c>
      <c r="NZH209" s="527" t="s">
        <v>517</v>
      </c>
      <c r="NZI209" s="527" t="s">
        <v>517</v>
      </c>
      <c r="NZJ209" s="527" t="s">
        <v>517</v>
      </c>
      <c r="NZK209" s="527" t="s">
        <v>517</v>
      </c>
      <c r="NZL209" s="527" t="s">
        <v>517</v>
      </c>
      <c r="NZM209" s="527" t="s">
        <v>517</v>
      </c>
      <c r="NZN209" s="527" t="s">
        <v>517</v>
      </c>
      <c r="NZO209" s="527" t="s">
        <v>517</v>
      </c>
      <c r="NZP209" s="527" t="s">
        <v>517</v>
      </c>
      <c r="NZQ209" s="527" t="s">
        <v>517</v>
      </c>
      <c r="NZR209" s="527" t="s">
        <v>517</v>
      </c>
      <c r="NZS209" s="527" t="s">
        <v>517</v>
      </c>
      <c r="NZT209" s="527" t="s">
        <v>517</v>
      </c>
      <c r="NZU209" s="527" t="s">
        <v>517</v>
      </c>
      <c r="NZV209" s="527" t="s">
        <v>517</v>
      </c>
      <c r="NZW209" s="527" t="s">
        <v>517</v>
      </c>
      <c r="NZX209" s="527" t="s">
        <v>517</v>
      </c>
      <c r="NZY209" s="527" t="s">
        <v>517</v>
      </c>
      <c r="NZZ209" s="527" t="s">
        <v>517</v>
      </c>
      <c r="OAA209" s="527" t="s">
        <v>517</v>
      </c>
      <c r="OAB209" s="527" t="s">
        <v>517</v>
      </c>
      <c r="OAC209" s="527" t="s">
        <v>517</v>
      </c>
      <c r="OAD209" s="527" t="s">
        <v>517</v>
      </c>
      <c r="OAE209" s="527" t="s">
        <v>517</v>
      </c>
      <c r="OAF209" s="527" t="s">
        <v>517</v>
      </c>
      <c r="OAG209" s="527" t="s">
        <v>517</v>
      </c>
      <c r="OAH209" s="527" t="s">
        <v>517</v>
      </c>
      <c r="OAI209" s="527" t="s">
        <v>517</v>
      </c>
      <c r="OAJ209" s="527" t="s">
        <v>517</v>
      </c>
      <c r="OAK209" s="527" t="s">
        <v>517</v>
      </c>
      <c r="OAL209" s="527" t="s">
        <v>517</v>
      </c>
      <c r="OAM209" s="527" t="s">
        <v>517</v>
      </c>
      <c r="OAN209" s="527" t="s">
        <v>517</v>
      </c>
      <c r="OAO209" s="527" t="s">
        <v>517</v>
      </c>
      <c r="OAP209" s="527" t="s">
        <v>517</v>
      </c>
      <c r="OAQ209" s="527" t="s">
        <v>517</v>
      </c>
      <c r="OAR209" s="527" t="s">
        <v>517</v>
      </c>
      <c r="OAS209" s="527" t="s">
        <v>517</v>
      </c>
      <c r="OAT209" s="527" t="s">
        <v>517</v>
      </c>
      <c r="OAU209" s="527" t="s">
        <v>517</v>
      </c>
      <c r="OAV209" s="527" t="s">
        <v>517</v>
      </c>
      <c r="OAW209" s="527" t="s">
        <v>517</v>
      </c>
      <c r="OAX209" s="527" t="s">
        <v>517</v>
      </c>
      <c r="OAY209" s="527" t="s">
        <v>517</v>
      </c>
      <c r="OAZ209" s="527" t="s">
        <v>517</v>
      </c>
      <c r="OBA209" s="527" t="s">
        <v>517</v>
      </c>
      <c r="OBB209" s="527" t="s">
        <v>517</v>
      </c>
      <c r="OBC209" s="527" t="s">
        <v>517</v>
      </c>
      <c r="OBD209" s="527" t="s">
        <v>517</v>
      </c>
      <c r="OBE209" s="527" t="s">
        <v>517</v>
      </c>
      <c r="OBF209" s="527" t="s">
        <v>517</v>
      </c>
      <c r="OBG209" s="527" t="s">
        <v>517</v>
      </c>
      <c r="OBH209" s="527" t="s">
        <v>517</v>
      </c>
      <c r="OBI209" s="527" t="s">
        <v>517</v>
      </c>
      <c r="OBJ209" s="527" t="s">
        <v>517</v>
      </c>
      <c r="OBK209" s="527" t="s">
        <v>517</v>
      </c>
      <c r="OBL209" s="527" t="s">
        <v>517</v>
      </c>
      <c r="OBM209" s="527" t="s">
        <v>517</v>
      </c>
      <c r="OBN209" s="527" t="s">
        <v>517</v>
      </c>
      <c r="OBO209" s="527" t="s">
        <v>517</v>
      </c>
      <c r="OBP209" s="527" t="s">
        <v>517</v>
      </c>
      <c r="OBQ209" s="527" t="s">
        <v>517</v>
      </c>
      <c r="OBR209" s="527" t="s">
        <v>517</v>
      </c>
      <c r="OBS209" s="527" t="s">
        <v>517</v>
      </c>
      <c r="OBT209" s="527" t="s">
        <v>517</v>
      </c>
      <c r="OBU209" s="527" t="s">
        <v>517</v>
      </c>
      <c r="OBV209" s="527" t="s">
        <v>517</v>
      </c>
      <c r="OBW209" s="527" t="s">
        <v>517</v>
      </c>
      <c r="OBX209" s="527" t="s">
        <v>517</v>
      </c>
      <c r="OBY209" s="527" t="s">
        <v>517</v>
      </c>
      <c r="OBZ209" s="527" t="s">
        <v>517</v>
      </c>
      <c r="OCA209" s="527" t="s">
        <v>517</v>
      </c>
      <c r="OCB209" s="527" t="s">
        <v>517</v>
      </c>
      <c r="OCC209" s="527" t="s">
        <v>517</v>
      </c>
      <c r="OCD209" s="527" t="s">
        <v>517</v>
      </c>
      <c r="OCE209" s="527" t="s">
        <v>517</v>
      </c>
      <c r="OCF209" s="527" t="s">
        <v>517</v>
      </c>
      <c r="OCG209" s="527" t="s">
        <v>517</v>
      </c>
      <c r="OCH209" s="527" t="s">
        <v>517</v>
      </c>
      <c r="OCI209" s="527" t="s">
        <v>517</v>
      </c>
      <c r="OCJ209" s="527" t="s">
        <v>517</v>
      </c>
      <c r="OCK209" s="527" t="s">
        <v>517</v>
      </c>
      <c r="OCL209" s="527" t="s">
        <v>517</v>
      </c>
      <c r="OCM209" s="527" t="s">
        <v>517</v>
      </c>
      <c r="OCN209" s="527" t="s">
        <v>517</v>
      </c>
      <c r="OCO209" s="527" t="s">
        <v>517</v>
      </c>
      <c r="OCP209" s="527" t="s">
        <v>517</v>
      </c>
      <c r="OCQ209" s="527" t="s">
        <v>517</v>
      </c>
      <c r="OCR209" s="527" t="s">
        <v>517</v>
      </c>
      <c r="OCS209" s="527" t="s">
        <v>517</v>
      </c>
      <c r="OCT209" s="527" t="s">
        <v>517</v>
      </c>
      <c r="OCU209" s="527" t="s">
        <v>517</v>
      </c>
      <c r="OCV209" s="527" t="s">
        <v>517</v>
      </c>
      <c r="OCW209" s="527" t="s">
        <v>517</v>
      </c>
      <c r="OCX209" s="527" t="s">
        <v>517</v>
      </c>
      <c r="OCY209" s="527" t="s">
        <v>517</v>
      </c>
      <c r="OCZ209" s="527" t="s">
        <v>517</v>
      </c>
      <c r="ODA209" s="527" t="s">
        <v>517</v>
      </c>
      <c r="ODB209" s="527" t="s">
        <v>517</v>
      </c>
      <c r="ODC209" s="527" t="s">
        <v>517</v>
      </c>
      <c r="ODD209" s="527" t="s">
        <v>517</v>
      </c>
      <c r="ODE209" s="527" t="s">
        <v>517</v>
      </c>
      <c r="ODF209" s="527" t="s">
        <v>517</v>
      </c>
      <c r="ODG209" s="527" t="s">
        <v>517</v>
      </c>
      <c r="ODH209" s="527" t="s">
        <v>517</v>
      </c>
      <c r="ODI209" s="527" t="s">
        <v>517</v>
      </c>
      <c r="ODJ209" s="527" t="s">
        <v>517</v>
      </c>
      <c r="ODK209" s="527" t="s">
        <v>517</v>
      </c>
      <c r="ODL209" s="527" t="s">
        <v>517</v>
      </c>
      <c r="ODM209" s="527" t="s">
        <v>517</v>
      </c>
      <c r="ODN209" s="527" t="s">
        <v>517</v>
      </c>
      <c r="ODO209" s="527" t="s">
        <v>517</v>
      </c>
      <c r="ODP209" s="527" t="s">
        <v>517</v>
      </c>
      <c r="ODQ209" s="527" t="s">
        <v>517</v>
      </c>
      <c r="ODR209" s="527" t="s">
        <v>517</v>
      </c>
      <c r="ODS209" s="527" t="s">
        <v>517</v>
      </c>
      <c r="ODT209" s="527" t="s">
        <v>517</v>
      </c>
      <c r="ODU209" s="527" t="s">
        <v>517</v>
      </c>
      <c r="ODV209" s="527" t="s">
        <v>517</v>
      </c>
      <c r="ODW209" s="527" t="s">
        <v>517</v>
      </c>
      <c r="ODX209" s="527" t="s">
        <v>517</v>
      </c>
      <c r="ODY209" s="527" t="s">
        <v>517</v>
      </c>
      <c r="ODZ209" s="527" t="s">
        <v>517</v>
      </c>
      <c r="OEA209" s="527" t="s">
        <v>517</v>
      </c>
      <c r="OEB209" s="527" t="s">
        <v>517</v>
      </c>
      <c r="OEC209" s="527" t="s">
        <v>517</v>
      </c>
      <c r="OED209" s="527" t="s">
        <v>517</v>
      </c>
      <c r="OEE209" s="527" t="s">
        <v>517</v>
      </c>
      <c r="OEF209" s="527" t="s">
        <v>517</v>
      </c>
      <c r="OEG209" s="527" t="s">
        <v>517</v>
      </c>
      <c r="OEH209" s="527" t="s">
        <v>517</v>
      </c>
      <c r="OEI209" s="527" t="s">
        <v>517</v>
      </c>
      <c r="OEJ209" s="527" t="s">
        <v>517</v>
      </c>
      <c r="OEK209" s="527" t="s">
        <v>517</v>
      </c>
      <c r="OEL209" s="527" t="s">
        <v>517</v>
      </c>
      <c r="OEM209" s="527" t="s">
        <v>517</v>
      </c>
      <c r="OEN209" s="527" t="s">
        <v>517</v>
      </c>
      <c r="OEO209" s="527" t="s">
        <v>517</v>
      </c>
      <c r="OEP209" s="527" t="s">
        <v>517</v>
      </c>
      <c r="OEQ209" s="527" t="s">
        <v>517</v>
      </c>
      <c r="OER209" s="527" t="s">
        <v>517</v>
      </c>
      <c r="OES209" s="527" t="s">
        <v>517</v>
      </c>
      <c r="OET209" s="527" t="s">
        <v>517</v>
      </c>
      <c r="OEU209" s="527" t="s">
        <v>517</v>
      </c>
      <c r="OEV209" s="527" t="s">
        <v>517</v>
      </c>
      <c r="OEW209" s="527" t="s">
        <v>517</v>
      </c>
      <c r="OEX209" s="527" t="s">
        <v>517</v>
      </c>
      <c r="OEY209" s="527" t="s">
        <v>517</v>
      </c>
      <c r="OEZ209" s="527" t="s">
        <v>517</v>
      </c>
      <c r="OFA209" s="527" t="s">
        <v>517</v>
      </c>
      <c r="OFB209" s="527" t="s">
        <v>517</v>
      </c>
      <c r="OFC209" s="527" t="s">
        <v>517</v>
      </c>
      <c r="OFD209" s="527" t="s">
        <v>517</v>
      </c>
      <c r="OFE209" s="527" t="s">
        <v>517</v>
      </c>
      <c r="OFF209" s="527" t="s">
        <v>517</v>
      </c>
      <c r="OFG209" s="527" t="s">
        <v>517</v>
      </c>
      <c r="OFH209" s="527" t="s">
        <v>517</v>
      </c>
      <c r="OFI209" s="527" t="s">
        <v>517</v>
      </c>
      <c r="OFJ209" s="527" t="s">
        <v>517</v>
      </c>
      <c r="OFK209" s="527" t="s">
        <v>517</v>
      </c>
      <c r="OFL209" s="527" t="s">
        <v>517</v>
      </c>
      <c r="OFM209" s="527" t="s">
        <v>517</v>
      </c>
      <c r="OFN209" s="527" t="s">
        <v>517</v>
      </c>
      <c r="OFO209" s="527" t="s">
        <v>517</v>
      </c>
      <c r="OFP209" s="527" t="s">
        <v>517</v>
      </c>
      <c r="OFQ209" s="527" t="s">
        <v>517</v>
      </c>
      <c r="OFR209" s="527" t="s">
        <v>517</v>
      </c>
      <c r="OFS209" s="527" t="s">
        <v>517</v>
      </c>
      <c r="OFT209" s="527" t="s">
        <v>517</v>
      </c>
      <c r="OFU209" s="527" t="s">
        <v>517</v>
      </c>
      <c r="OFV209" s="527" t="s">
        <v>517</v>
      </c>
      <c r="OFW209" s="527" t="s">
        <v>517</v>
      </c>
      <c r="OFX209" s="527" t="s">
        <v>517</v>
      </c>
      <c r="OFY209" s="527" t="s">
        <v>517</v>
      </c>
      <c r="OFZ209" s="527" t="s">
        <v>517</v>
      </c>
      <c r="OGA209" s="527" t="s">
        <v>517</v>
      </c>
      <c r="OGB209" s="527" t="s">
        <v>517</v>
      </c>
      <c r="OGC209" s="527" t="s">
        <v>517</v>
      </c>
      <c r="OGD209" s="527" t="s">
        <v>517</v>
      </c>
      <c r="OGE209" s="527" t="s">
        <v>517</v>
      </c>
      <c r="OGF209" s="527" t="s">
        <v>517</v>
      </c>
      <c r="OGG209" s="527" t="s">
        <v>517</v>
      </c>
      <c r="OGH209" s="527" t="s">
        <v>517</v>
      </c>
      <c r="OGI209" s="527" t="s">
        <v>517</v>
      </c>
      <c r="OGJ209" s="527" t="s">
        <v>517</v>
      </c>
      <c r="OGK209" s="527" t="s">
        <v>517</v>
      </c>
      <c r="OGL209" s="527" t="s">
        <v>517</v>
      </c>
      <c r="OGM209" s="527" t="s">
        <v>517</v>
      </c>
      <c r="OGN209" s="527" t="s">
        <v>517</v>
      </c>
      <c r="OGO209" s="527" t="s">
        <v>517</v>
      </c>
      <c r="OGP209" s="527" t="s">
        <v>517</v>
      </c>
      <c r="OGQ209" s="527" t="s">
        <v>517</v>
      </c>
      <c r="OGR209" s="527" t="s">
        <v>517</v>
      </c>
      <c r="OGS209" s="527" t="s">
        <v>517</v>
      </c>
      <c r="OGT209" s="527" t="s">
        <v>517</v>
      </c>
      <c r="OGU209" s="527" t="s">
        <v>517</v>
      </c>
      <c r="OGV209" s="527" t="s">
        <v>517</v>
      </c>
      <c r="OGW209" s="527" t="s">
        <v>517</v>
      </c>
      <c r="OGX209" s="527" t="s">
        <v>517</v>
      </c>
      <c r="OGY209" s="527" t="s">
        <v>517</v>
      </c>
      <c r="OGZ209" s="527" t="s">
        <v>517</v>
      </c>
      <c r="OHA209" s="527" t="s">
        <v>517</v>
      </c>
      <c r="OHB209" s="527" t="s">
        <v>517</v>
      </c>
      <c r="OHC209" s="527" t="s">
        <v>517</v>
      </c>
      <c r="OHD209" s="527" t="s">
        <v>517</v>
      </c>
      <c r="OHE209" s="527" t="s">
        <v>517</v>
      </c>
      <c r="OHF209" s="527" t="s">
        <v>517</v>
      </c>
      <c r="OHG209" s="527" t="s">
        <v>517</v>
      </c>
      <c r="OHH209" s="527" t="s">
        <v>517</v>
      </c>
      <c r="OHI209" s="527" t="s">
        <v>517</v>
      </c>
      <c r="OHJ209" s="527" t="s">
        <v>517</v>
      </c>
      <c r="OHK209" s="527" t="s">
        <v>517</v>
      </c>
      <c r="OHL209" s="527" t="s">
        <v>517</v>
      </c>
      <c r="OHM209" s="527" t="s">
        <v>517</v>
      </c>
      <c r="OHN209" s="527" t="s">
        <v>517</v>
      </c>
      <c r="OHO209" s="527" t="s">
        <v>517</v>
      </c>
      <c r="OHP209" s="527" t="s">
        <v>517</v>
      </c>
      <c r="OHQ209" s="527" t="s">
        <v>517</v>
      </c>
      <c r="OHR209" s="527" t="s">
        <v>517</v>
      </c>
      <c r="OHS209" s="527" t="s">
        <v>517</v>
      </c>
      <c r="OHT209" s="527" t="s">
        <v>517</v>
      </c>
      <c r="OHU209" s="527" t="s">
        <v>517</v>
      </c>
      <c r="OHV209" s="527" t="s">
        <v>517</v>
      </c>
      <c r="OHW209" s="527" t="s">
        <v>517</v>
      </c>
      <c r="OHX209" s="527" t="s">
        <v>517</v>
      </c>
      <c r="OHY209" s="527" t="s">
        <v>517</v>
      </c>
      <c r="OHZ209" s="527" t="s">
        <v>517</v>
      </c>
      <c r="OIA209" s="527" t="s">
        <v>517</v>
      </c>
      <c r="OIB209" s="527" t="s">
        <v>517</v>
      </c>
      <c r="OIC209" s="527" t="s">
        <v>517</v>
      </c>
      <c r="OID209" s="527" t="s">
        <v>517</v>
      </c>
      <c r="OIE209" s="527" t="s">
        <v>517</v>
      </c>
      <c r="OIF209" s="527" t="s">
        <v>517</v>
      </c>
      <c r="OIG209" s="527" t="s">
        <v>517</v>
      </c>
      <c r="OIH209" s="527" t="s">
        <v>517</v>
      </c>
      <c r="OII209" s="527" t="s">
        <v>517</v>
      </c>
      <c r="OIJ209" s="527" t="s">
        <v>517</v>
      </c>
      <c r="OIK209" s="527" t="s">
        <v>517</v>
      </c>
      <c r="OIL209" s="527" t="s">
        <v>517</v>
      </c>
      <c r="OIM209" s="527" t="s">
        <v>517</v>
      </c>
      <c r="OIN209" s="527" t="s">
        <v>517</v>
      </c>
      <c r="OIO209" s="527" t="s">
        <v>517</v>
      </c>
      <c r="OIP209" s="527" t="s">
        <v>517</v>
      </c>
      <c r="OIQ209" s="527" t="s">
        <v>517</v>
      </c>
      <c r="OIR209" s="527" t="s">
        <v>517</v>
      </c>
      <c r="OIS209" s="527" t="s">
        <v>517</v>
      </c>
      <c r="OIT209" s="527" t="s">
        <v>517</v>
      </c>
      <c r="OIU209" s="527" t="s">
        <v>517</v>
      </c>
      <c r="OIV209" s="527" t="s">
        <v>517</v>
      </c>
      <c r="OIW209" s="527" t="s">
        <v>517</v>
      </c>
      <c r="OIX209" s="527" t="s">
        <v>517</v>
      </c>
      <c r="OIY209" s="527" t="s">
        <v>517</v>
      </c>
      <c r="OIZ209" s="527" t="s">
        <v>517</v>
      </c>
      <c r="OJA209" s="527" t="s">
        <v>517</v>
      </c>
      <c r="OJB209" s="527" t="s">
        <v>517</v>
      </c>
      <c r="OJC209" s="527" t="s">
        <v>517</v>
      </c>
      <c r="OJD209" s="527" t="s">
        <v>517</v>
      </c>
      <c r="OJE209" s="527" t="s">
        <v>517</v>
      </c>
      <c r="OJF209" s="527" t="s">
        <v>517</v>
      </c>
      <c r="OJG209" s="527" t="s">
        <v>517</v>
      </c>
      <c r="OJH209" s="527" t="s">
        <v>517</v>
      </c>
      <c r="OJI209" s="527" t="s">
        <v>517</v>
      </c>
      <c r="OJJ209" s="527" t="s">
        <v>517</v>
      </c>
      <c r="OJK209" s="527" t="s">
        <v>517</v>
      </c>
      <c r="OJL209" s="527" t="s">
        <v>517</v>
      </c>
      <c r="OJM209" s="527" t="s">
        <v>517</v>
      </c>
      <c r="OJN209" s="527" t="s">
        <v>517</v>
      </c>
      <c r="OJO209" s="527" t="s">
        <v>517</v>
      </c>
      <c r="OJP209" s="527" t="s">
        <v>517</v>
      </c>
      <c r="OJQ209" s="527" t="s">
        <v>517</v>
      </c>
      <c r="OJR209" s="527" t="s">
        <v>517</v>
      </c>
      <c r="OJS209" s="527" t="s">
        <v>517</v>
      </c>
      <c r="OJT209" s="527" t="s">
        <v>517</v>
      </c>
      <c r="OJU209" s="527" t="s">
        <v>517</v>
      </c>
      <c r="OJV209" s="527" t="s">
        <v>517</v>
      </c>
      <c r="OJW209" s="527" t="s">
        <v>517</v>
      </c>
      <c r="OJX209" s="527" t="s">
        <v>517</v>
      </c>
      <c r="OJY209" s="527" t="s">
        <v>517</v>
      </c>
      <c r="OJZ209" s="527" t="s">
        <v>517</v>
      </c>
      <c r="OKA209" s="527" t="s">
        <v>517</v>
      </c>
      <c r="OKB209" s="527" t="s">
        <v>517</v>
      </c>
      <c r="OKC209" s="527" t="s">
        <v>517</v>
      </c>
      <c r="OKD209" s="527" t="s">
        <v>517</v>
      </c>
      <c r="OKE209" s="527" t="s">
        <v>517</v>
      </c>
      <c r="OKF209" s="527" t="s">
        <v>517</v>
      </c>
      <c r="OKG209" s="527" t="s">
        <v>517</v>
      </c>
      <c r="OKH209" s="527" t="s">
        <v>517</v>
      </c>
      <c r="OKI209" s="527" t="s">
        <v>517</v>
      </c>
      <c r="OKJ209" s="527" t="s">
        <v>517</v>
      </c>
      <c r="OKK209" s="527" t="s">
        <v>517</v>
      </c>
      <c r="OKL209" s="527" t="s">
        <v>517</v>
      </c>
      <c r="OKM209" s="527" t="s">
        <v>517</v>
      </c>
      <c r="OKN209" s="527" t="s">
        <v>517</v>
      </c>
      <c r="OKO209" s="527" t="s">
        <v>517</v>
      </c>
      <c r="OKP209" s="527" t="s">
        <v>517</v>
      </c>
      <c r="OKQ209" s="527" t="s">
        <v>517</v>
      </c>
      <c r="OKR209" s="527" t="s">
        <v>517</v>
      </c>
      <c r="OKS209" s="527" t="s">
        <v>517</v>
      </c>
      <c r="OKT209" s="527" t="s">
        <v>517</v>
      </c>
      <c r="OKU209" s="527" t="s">
        <v>517</v>
      </c>
      <c r="OKV209" s="527" t="s">
        <v>517</v>
      </c>
      <c r="OKW209" s="527" t="s">
        <v>517</v>
      </c>
      <c r="OKX209" s="527" t="s">
        <v>517</v>
      </c>
      <c r="OKY209" s="527" t="s">
        <v>517</v>
      </c>
      <c r="OKZ209" s="527" t="s">
        <v>517</v>
      </c>
      <c r="OLA209" s="527" t="s">
        <v>517</v>
      </c>
      <c r="OLB209" s="527" t="s">
        <v>517</v>
      </c>
      <c r="OLC209" s="527" t="s">
        <v>517</v>
      </c>
      <c r="OLD209" s="527" t="s">
        <v>517</v>
      </c>
      <c r="OLE209" s="527" t="s">
        <v>517</v>
      </c>
      <c r="OLF209" s="527" t="s">
        <v>517</v>
      </c>
      <c r="OLG209" s="527" t="s">
        <v>517</v>
      </c>
      <c r="OLH209" s="527" t="s">
        <v>517</v>
      </c>
      <c r="OLI209" s="527" t="s">
        <v>517</v>
      </c>
      <c r="OLJ209" s="527" t="s">
        <v>517</v>
      </c>
      <c r="OLK209" s="527" t="s">
        <v>517</v>
      </c>
      <c r="OLL209" s="527" t="s">
        <v>517</v>
      </c>
      <c r="OLM209" s="527" t="s">
        <v>517</v>
      </c>
      <c r="OLN209" s="527" t="s">
        <v>517</v>
      </c>
      <c r="OLO209" s="527" t="s">
        <v>517</v>
      </c>
      <c r="OLP209" s="527" t="s">
        <v>517</v>
      </c>
      <c r="OLQ209" s="527" t="s">
        <v>517</v>
      </c>
      <c r="OLR209" s="527" t="s">
        <v>517</v>
      </c>
      <c r="OLS209" s="527" t="s">
        <v>517</v>
      </c>
      <c r="OLT209" s="527" t="s">
        <v>517</v>
      </c>
      <c r="OLU209" s="527" t="s">
        <v>517</v>
      </c>
      <c r="OLV209" s="527" t="s">
        <v>517</v>
      </c>
      <c r="OLW209" s="527" t="s">
        <v>517</v>
      </c>
      <c r="OLX209" s="527" t="s">
        <v>517</v>
      </c>
      <c r="OLY209" s="527" t="s">
        <v>517</v>
      </c>
      <c r="OLZ209" s="527" t="s">
        <v>517</v>
      </c>
      <c r="OMA209" s="527" t="s">
        <v>517</v>
      </c>
      <c r="OMB209" s="527" t="s">
        <v>517</v>
      </c>
      <c r="OMC209" s="527" t="s">
        <v>517</v>
      </c>
      <c r="OMD209" s="527" t="s">
        <v>517</v>
      </c>
      <c r="OME209" s="527" t="s">
        <v>517</v>
      </c>
      <c r="OMF209" s="527" t="s">
        <v>517</v>
      </c>
      <c r="OMG209" s="527" t="s">
        <v>517</v>
      </c>
      <c r="OMH209" s="527" t="s">
        <v>517</v>
      </c>
      <c r="OMI209" s="527" t="s">
        <v>517</v>
      </c>
      <c r="OMJ209" s="527" t="s">
        <v>517</v>
      </c>
      <c r="OMK209" s="527" t="s">
        <v>517</v>
      </c>
      <c r="OML209" s="527" t="s">
        <v>517</v>
      </c>
      <c r="OMM209" s="527" t="s">
        <v>517</v>
      </c>
      <c r="OMN209" s="527" t="s">
        <v>517</v>
      </c>
      <c r="OMO209" s="527" t="s">
        <v>517</v>
      </c>
      <c r="OMP209" s="527" t="s">
        <v>517</v>
      </c>
      <c r="OMQ209" s="527" t="s">
        <v>517</v>
      </c>
      <c r="OMR209" s="527" t="s">
        <v>517</v>
      </c>
      <c r="OMS209" s="527" t="s">
        <v>517</v>
      </c>
      <c r="OMT209" s="527" t="s">
        <v>517</v>
      </c>
      <c r="OMU209" s="527" t="s">
        <v>517</v>
      </c>
      <c r="OMV209" s="527" t="s">
        <v>517</v>
      </c>
      <c r="OMW209" s="527" t="s">
        <v>517</v>
      </c>
      <c r="OMX209" s="527" t="s">
        <v>517</v>
      </c>
      <c r="OMY209" s="527" t="s">
        <v>517</v>
      </c>
      <c r="OMZ209" s="527" t="s">
        <v>517</v>
      </c>
      <c r="ONA209" s="527" t="s">
        <v>517</v>
      </c>
      <c r="ONB209" s="527" t="s">
        <v>517</v>
      </c>
      <c r="ONC209" s="527" t="s">
        <v>517</v>
      </c>
      <c r="OND209" s="527" t="s">
        <v>517</v>
      </c>
      <c r="ONE209" s="527" t="s">
        <v>517</v>
      </c>
      <c r="ONF209" s="527" t="s">
        <v>517</v>
      </c>
      <c r="ONG209" s="527" t="s">
        <v>517</v>
      </c>
      <c r="ONH209" s="527" t="s">
        <v>517</v>
      </c>
      <c r="ONI209" s="527" t="s">
        <v>517</v>
      </c>
      <c r="ONJ209" s="527" t="s">
        <v>517</v>
      </c>
      <c r="ONK209" s="527" t="s">
        <v>517</v>
      </c>
      <c r="ONL209" s="527" t="s">
        <v>517</v>
      </c>
      <c r="ONM209" s="527" t="s">
        <v>517</v>
      </c>
      <c r="ONN209" s="527" t="s">
        <v>517</v>
      </c>
      <c r="ONO209" s="527" t="s">
        <v>517</v>
      </c>
      <c r="ONP209" s="527" t="s">
        <v>517</v>
      </c>
      <c r="ONQ209" s="527" t="s">
        <v>517</v>
      </c>
      <c r="ONR209" s="527" t="s">
        <v>517</v>
      </c>
      <c r="ONS209" s="527" t="s">
        <v>517</v>
      </c>
      <c r="ONT209" s="527" t="s">
        <v>517</v>
      </c>
      <c r="ONU209" s="527" t="s">
        <v>517</v>
      </c>
      <c r="ONV209" s="527" t="s">
        <v>517</v>
      </c>
      <c r="ONW209" s="527" t="s">
        <v>517</v>
      </c>
      <c r="ONX209" s="527" t="s">
        <v>517</v>
      </c>
      <c r="ONY209" s="527" t="s">
        <v>517</v>
      </c>
      <c r="ONZ209" s="527" t="s">
        <v>517</v>
      </c>
      <c r="OOA209" s="527" t="s">
        <v>517</v>
      </c>
      <c r="OOB209" s="527" t="s">
        <v>517</v>
      </c>
      <c r="OOC209" s="527" t="s">
        <v>517</v>
      </c>
      <c r="OOD209" s="527" t="s">
        <v>517</v>
      </c>
      <c r="OOE209" s="527" t="s">
        <v>517</v>
      </c>
      <c r="OOF209" s="527" t="s">
        <v>517</v>
      </c>
      <c r="OOG209" s="527" t="s">
        <v>517</v>
      </c>
      <c r="OOH209" s="527" t="s">
        <v>517</v>
      </c>
      <c r="OOI209" s="527" t="s">
        <v>517</v>
      </c>
      <c r="OOJ209" s="527" t="s">
        <v>517</v>
      </c>
      <c r="OOK209" s="527" t="s">
        <v>517</v>
      </c>
      <c r="OOL209" s="527" t="s">
        <v>517</v>
      </c>
      <c r="OOM209" s="527" t="s">
        <v>517</v>
      </c>
      <c r="OON209" s="527" t="s">
        <v>517</v>
      </c>
      <c r="OOO209" s="527" t="s">
        <v>517</v>
      </c>
      <c r="OOP209" s="527" t="s">
        <v>517</v>
      </c>
      <c r="OOQ209" s="527" t="s">
        <v>517</v>
      </c>
      <c r="OOR209" s="527" t="s">
        <v>517</v>
      </c>
      <c r="OOS209" s="527" t="s">
        <v>517</v>
      </c>
      <c r="OOT209" s="527" t="s">
        <v>517</v>
      </c>
      <c r="OOU209" s="527" t="s">
        <v>517</v>
      </c>
      <c r="OOV209" s="527" t="s">
        <v>517</v>
      </c>
      <c r="OOW209" s="527" t="s">
        <v>517</v>
      </c>
      <c r="OOX209" s="527" t="s">
        <v>517</v>
      </c>
      <c r="OOY209" s="527" t="s">
        <v>517</v>
      </c>
      <c r="OOZ209" s="527" t="s">
        <v>517</v>
      </c>
      <c r="OPA209" s="527" t="s">
        <v>517</v>
      </c>
      <c r="OPB209" s="527" t="s">
        <v>517</v>
      </c>
      <c r="OPC209" s="527" t="s">
        <v>517</v>
      </c>
      <c r="OPD209" s="527" t="s">
        <v>517</v>
      </c>
      <c r="OPE209" s="527" t="s">
        <v>517</v>
      </c>
      <c r="OPF209" s="527" t="s">
        <v>517</v>
      </c>
      <c r="OPG209" s="527" t="s">
        <v>517</v>
      </c>
      <c r="OPH209" s="527" t="s">
        <v>517</v>
      </c>
      <c r="OPI209" s="527" t="s">
        <v>517</v>
      </c>
      <c r="OPJ209" s="527" t="s">
        <v>517</v>
      </c>
      <c r="OPK209" s="527" t="s">
        <v>517</v>
      </c>
      <c r="OPL209" s="527" t="s">
        <v>517</v>
      </c>
      <c r="OPM209" s="527" t="s">
        <v>517</v>
      </c>
      <c r="OPN209" s="527" t="s">
        <v>517</v>
      </c>
      <c r="OPO209" s="527" t="s">
        <v>517</v>
      </c>
      <c r="OPP209" s="527" t="s">
        <v>517</v>
      </c>
      <c r="OPQ209" s="527" t="s">
        <v>517</v>
      </c>
      <c r="OPR209" s="527" t="s">
        <v>517</v>
      </c>
      <c r="OPS209" s="527" t="s">
        <v>517</v>
      </c>
      <c r="OPT209" s="527" t="s">
        <v>517</v>
      </c>
      <c r="OPU209" s="527" t="s">
        <v>517</v>
      </c>
      <c r="OPV209" s="527" t="s">
        <v>517</v>
      </c>
      <c r="OPW209" s="527" t="s">
        <v>517</v>
      </c>
      <c r="OPX209" s="527" t="s">
        <v>517</v>
      </c>
      <c r="OPY209" s="527" t="s">
        <v>517</v>
      </c>
      <c r="OPZ209" s="527" t="s">
        <v>517</v>
      </c>
      <c r="OQA209" s="527" t="s">
        <v>517</v>
      </c>
      <c r="OQB209" s="527" t="s">
        <v>517</v>
      </c>
      <c r="OQC209" s="527" t="s">
        <v>517</v>
      </c>
      <c r="OQD209" s="527" t="s">
        <v>517</v>
      </c>
      <c r="OQE209" s="527" t="s">
        <v>517</v>
      </c>
      <c r="OQF209" s="527" t="s">
        <v>517</v>
      </c>
      <c r="OQG209" s="527" t="s">
        <v>517</v>
      </c>
      <c r="OQH209" s="527" t="s">
        <v>517</v>
      </c>
      <c r="OQI209" s="527" t="s">
        <v>517</v>
      </c>
      <c r="OQJ209" s="527" t="s">
        <v>517</v>
      </c>
      <c r="OQK209" s="527" t="s">
        <v>517</v>
      </c>
      <c r="OQL209" s="527" t="s">
        <v>517</v>
      </c>
      <c r="OQM209" s="527" t="s">
        <v>517</v>
      </c>
      <c r="OQN209" s="527" t="s">
        <v>517</v>
      </c>
      <c r="OQO209" s="527" t="s">
        <v>517</v>
      </c>
      <c r="OQP209" s="527" t="s">
        <v>517</v>
      </c>
      <c r="OQQ209" s="527" t="s">
        <v>517</v>
      </c>
      <c r="OQR209" s="527" t="s">
        <v>517</v>
      </c>
      <c r="OQS209" s="527" t="s">
        <v>517</v>
      </c>
      <c r="OQT209" s="527" t="s">
        <v>517</v>
      </c>
      <c r="OQU209" s="527" t="s">
        <v>517</v>
      </c>
      <c r="OQV209" s="527" t="s">
        <v>517</v>
      </c>
      <c r="OQW209" s="527" t="s">
        <v>517</v>
      </c>
      <c r="OQX209" s="527" t="s">
        <v>517</v>
      </c>
      <c r="OQY209" s="527" t="s">
        <v>517</v>
      </c>
      <c r="OQZ209" s="527" t="s">
        <v>517</v>
      </c>
      <c r="ORA209" s="527" t="s">
        <v>517</v>
      </c>
      <c r="ORB209" s="527" t="s">
        <v>517</v>
      </c>
      <c r="ORC209" s="527" t="s">
        <v>517</v>
      </c>
      <c r="ORD209" s="527" t="s">
        <v>517</v>
      </c>
      <c r="ORE209" s="527" t="s">
        <v>517</v>
      </c>
      <c r="ORF209" s="527" t="s">
        <v>517</v>
      </c>
      <c r="ORG209" s="527" t="s">
        <v>517</v>
      </c>
      <c r="ORH209" s="527" t="s">
        <v>517</v>
      </c>
      <c r="ORI209" s="527" t="s">
        <v>517</v>
      </c>
      <c r="ORJ209" s="527" t="s">
        <v>517</v>
      </c>
      <c r="ORK209" s="527" t="s">
        <v>517</v>
      </c>
      <c r="ORL209" s="527" t="s">
        <v>517</v>
      </c>
      <c r="ORM209" s="527" t="s">
        <v>517</v>
      </c>
      <c r="ORN209" s="527" t="s">
        <v>517</v>
      </c>
      <c r="ORO209" s="527" t="s">
        <v>517</v>
      </c>
      <c r="ORP209" s="527" t="s">
        <v>517</v>
      </c>
      <c r="ORQ209" s="527" t="s">
        <v>517</v>
      </c>
      <c r="ORR209" s="527" t="s">
        <v>517</v>
      </c>
      <c r="ORS209" s="527" t="s">
        <v>517</v>
      </c>
      <c r="ORT209" s="527" t="s">
        <v>517</v>
      </c>
      <c r="ORU209" s="527" t="s">
        <v>517</v>
      </c>
      <c r="ORV209" s="527" t="s">
        <v>517</v>
      </c>
      <c r="ORW209" s="527" t="s">
        <v>517</v>
      </c>
      <c r="ORX209" s="527" t="s">
        <v>517</v>
      </c>
      <c r="ORY209" s="527" t="s">
        <v>517</v>
      </c>
      <c r="ORZ209" s="527" t="s">
        <v>517</v>
      </c>
      <c r="OSA209" s="527" t="s">
        <v>517</v>
      </c>
      <c r="OSB209" s="527" t="s">
        <v>517</v>
      </c>
      <c r="OSC209" s="527" t="s">
        <v>517</v>
      </c>
      <c r="OSD209" s="527" t="s">
        <v>517</v>
      </c>
      <c r="OSE209" s="527" t="s">
        <v>517</v>
      </c>
      <c r="OSF209" s="527" t="s">
        <v>517</v>
      </c>
      <c r="OSG209" s="527" t="s">
        <v>517</v>
      </c>
      <c r="OSH209" s="527" t="s">
        <v>517</v>
      </c>
      <c r="OSI209" s="527" t="s">
        <v>517</v>
      </c>
      <c r="OSJ209" s="527" t="s">
        <v>517</v>
      </c>
      <c r="OSK209" s="527" t="s">
        <v>517</v>
      </c>
      <c r="OSL209" s="527" t="s">
        <v>517</v>
      </c>
      <c r="OSM209" s="527" t="s">
        <v>517</v>
      </c>
      <c r="OSN209" s="527" t="s">
        <v>517</v>
      </c>
      <c r="OSO209" s="527" t="s">
        <v>517</v>
      </c>
      <c r="OSP209" s="527" t="s">
        <v>517</v>
      </c>
      <c r="OSQ209" s="527" t="s">
        <v>517</v>
      </c>
      <c r="OSR209" s="527" t="s">
        <v>517</v>
      </c>
      <c r="OSS209" s="527" t="s">
        <v>517</v>
      </c>
      <c r="OST209" s="527" t="s">
        <v>517</v>
      </c>
      <c r="OSU209" s="527" t="s">
        <v>517</v>
      </c>
      <c r="OSV209" s="527" t="s">
        <v>517</v>
      </c>
      <c r="OSW209" s="527" t="s">
        <v>517</v>
      </c>
      <c r="OSX209" s="527" t="s">
        <v>517</v>
      </c>
      <c r="OSY209" s="527" t="s">
        <v>517</v>
      </c>
      <c r="OSZ209" s="527" t="s">
        <v>517</v>
      </c>
      <c r="OTA209" s="527" t="s">
        <v>517</v>
      </c>
      <c r="OTB209" s="527" t="s">
        <v>517</v>
      </c>
      <c r="OTC209" s="527" t="s">
        <v>517</v>
      </c>
      <c r="OTD209" s="527" t="s">
        <v>517</v>
      </c>
      <c r="OTE209" s="527" t="s">
        <v>517</v>
      </c>
      <c r="OTF209" s="527" t="s">
        <v>517</v>
      </c>
      <c r="OTG209" s="527" t="s">
        <v>517</v>
      </c>
      <c r="OTH209" s="527" t="s">
        <v>517</v>
      </c>
      <c r="OTI209" s="527" t="s">
        <v>517</v>
      </c>
      <c r="OTJ209" s="527" t="s">
        <v>517</v>
      </c>
      <c r="OTK209" s="527" t="s">
        <v>517</v>
      </c>
      <c r="OTL209" s="527" t="s">
        <v>517</v>
      </c>
      <c r="OTM209" s="527" t="s">
        <v>517</v>
      </c>
      <c r="OTN209" s="527" t="s">
        <v>517</v>
      </c>
      <c r="OTO209" s="527" t="s">
        <v>517</v>
      </c>
      <c r="OTP209" s="527" t="s">
        <v>517</v>
      </c>
      <c r="OTQ209" s="527" t="s">
        <v>517</v>
      </c>
      <c r="OTR209" s="527" t="s">
        <v>517</v>
      </c>
      <c r="OTS209" s="527" t="s">
        <v>517</v>
      </c>
      <c r="OTT209" s="527" t="s">
        <v>517</v>
      </c>
      <c r="OTU209" s="527" t="s">
        <v>517</v>
      </c>
      <c r="OTV209" s="527" t="s">
        <v>517</v>
      </c>
      <c r="OTW209" s="527" t="s">
        <v>517</v>
      </c>
      <c r="OTX209" s="527" t="s">
        <v>517</v>
      </c>
      <c r="OTY209" s="527" t="s">
        <v>517</v>
      </c>
      <c r="OTZ209" s="527" t="s">
        <v>517</v>
      </c>
      <c r="OUA209" s="527" t="s">
        <v>517</v>
      </c>
      <c r="OUB209" s="527" t="s">
        <v>517</v>
      </c>
      <c r="OUC209" s="527" t="s">
        <v>517</v>
      </c>
      <c r="OUD209" s="527" t="s">
        <v>517</v>
      </c>
      <c r="OUE209" s="527" t="s">
        <v>517</v>
      </c>
      <c r="OUF209" s="527" t="s">
        <v>517</v>
      </c>
      <c r="OUG209" s="527" t="s">
        <v>517</v>
      </c>
      <c r="OUH209" s="527" t="s">
        <v>517</v>
      </c>
      <c r="OUI209" s="527" t="s">
        <v>517</v>
      </c>
      <c r="OUJ209" s="527" t="s">
        <v>517</v>
      </c>
      <c r="OUK209" s="527" t="s">
        <v>517</v>
      </c>
      <c r="OUL209" s="527" t="s">
        <v>517</v>
      </c>
      <c r="OUM209" s="527" t="s">
        <v>517</v>
      </c>
      <c r="OUN209" s="527" t="s">
        <v>517</v>
      </c>
      <c r="OUO209" s="527" t="s">
        <v>517</v>
      </c>
      <c r="OUP209" s="527" t="s">
        <v>517</v>
      </c>
      <c r="OUQ209" s="527" t="s">
        <v>517</v>
      </c>
      <c r="OUR209" s="527" t="s">
        <v>517</v>
      </c>
      <c r="OUS209" s="527" t="s">
        <v>517</v>
      </c>
      <c r="OUT209" s="527" t="s">
        <v>517</v>
      </c>
      <c r="OUU209" s="527" t="s">
        <v>517</v>
      </c>
      <c r="OUV209" s="527" t="s">
        <v>517</v>
      </c>
      <c r="OUW209" s="527" t="s">
        <v>517</v>
      </c>
      <c r="OUX209" s="527" t="s">
        <v>517</v>
      </c>
      <c r="OUY209" s="527" t="s">
        <v>517</v>
      </c>
      <c r="OUZ209" s="527" t="s">
        <v>517</v>
      </c>
      <c r="OVA209" s="527" t="s">
        <v>517</v>
      </c>
      <c r="OVB209" s="527" t="s">
        <v>517</v>
      </c>
      <c r="OVC209" s="527" t="s">
        <v>517</v>
      </c>
      <c r="OVD209" s="527" t="s">
        <v>517</v>
      </c>
      <c r="OVE209" s="527" t="s">
        <v>517</v>
      </c>
      <c r="OVF209" s="527" t="s">
        <v>517</v>
      </c>
      <c r="OVG209" s="527" t="s">
        <v>517</v>
      </c>
      <c r="OVH209" s="527" t="s">
        <v>517</v>
      </c>
      <c r="OVI209" s="527" t="s">
        <v>517</v>
      </c>
      <c r="OVJ209" s="527" t="s">
        <v>517</v>
      </c>
      <c r="OVK209" s="527" t="s">
        <v>517</v>
      </c>
      <c r="OVL209" s="527" t="s">
        <v>517</v>
      </c>
      <c r="OVM209" s="527" t="s">
        <v>517</v>
      </c>
      <c r="OVN209" s="527" t="s">
        <v>517</v>
      </c>
      <c r="OVO209" s="527" t="s">
        <v>517</v>
      </c>
      <c r="OVP209" s="527" t="s">
        <v>517</v>
      </c>
      <c r="OVQ209" s="527" t="s">
        <v>517</v>
      </c>
      <c r="OVR209" s="527" t="s">
        <v>517</v>
      </c>
      <c r="OVS209" s="527" t="s">
        <v>517</v>
      </c>
      <c r="OVT209" s="527" t="s">
        <v>517</v>
      </c>
      <c r="OVU209" s="527" t="s">
        <v>517</v>
      </c>
      <c r="OVV209" s="527" t="s">
        <v>517</v>
      </c>
      <c r="OVW209" s="527" t="s">
        <v>517</v>
      </c>
      <c r="OVX209" s="527" t="s">
        <v>517</v>
      </c>
      <c r="OVY209" s="527" t="s">
        <v>517</v>
      </c>
      <c r="OVZ209" s="527" t="s">
        <v>517</v>
      </c>
      <c r="OWA209" s="527" t="s">
        <v>517</v>
      </c>
      <c r="OWB209" s="527" t="s">
        <v>517</v>
      </c>
      <c r="OWC209" s="527" t="s">
        <v>517</v>
      </c>
      <c r="OWD209" s="527" t="s">
        <v>517</v>
      </c>
      <c r="OWE209" s="527" t="s">
        <v>517</v>
      </c>
      <c r="OWF209" s="527" t="s">
        <v>517</v>
      </c>
      <c r="OWG209" s="527" t="s">
        <v>517</v>
      </c>
      <c r="OWH209" s="527" t="s">
        <v>517</v>
      </c>
      <c r="OWI209" s="527" t="s">
        <v>517</v>
      </c>
      <c r="OWJ209" s="527" t="s">
        <v>517</v>
      </c>
      <c r="OWK209" s="527" t="s">
        <v>517</v>
      </c>
      <c r="OWL209" s="527" t="s">
        <v>517</v>
      </c>
      <c r="OWM209" s="527" t="s">
        <v>517</v>
      </c>
      <c r="OWN209" s="527" t="s">
        <v>517</v>
      </c>
      <c r="OWO209" s="527" t="s">
        <v>517</v>
      </c>
      <c r="OWP209" s="527" t="s">
        <v>517</v>
      </c>
      <c r="OWQ209" s="527" t="s">
        <v>517</v>
      </c>
      <c r="OWR209" s="527" t="s">
        <v>517</v>
      </c>
      <c r="OWS209" s="527" t="s">
        <v>517</v>
      </c>
      <c r="OWT209" s="527" t="s">
        <v>517</v>
      </c>
      <c r="OWU209" s="527" t="s">
        <v>517</v>
      </c>
      <c r="OWV209" s="527" t="s">
        <v>517</v>
      </c>
      <c r="OWW209" s="527" t="s">
        <v>517</v>
      </c>
      <c r="OWX209" s="527" t="s">
        <v>517</v>
      </c>
      <c r="OWY209" s="527" t="s">
        <v>517</v>
      </c>
      <c r="OWZ209" s="527" t="s">
        <v>517</v>
      </c>
      <c r="OXA209" s="527" t="s">
        <v>517</v>
      </c>
      <c r="OXB209" s="527" t="s">
        <v>517</v>
      </c>
      <c r="OXC209" s="527" t="s">
        <v>517</v>
      </c>
      <c r="OXD209" s="527" t="s">
        <v>517</v>
      </c>
      <c r="OXE209" s="527" t="s">
        <v>517</v>
      </c>
      <c r="OXF209" s="527" t="s">
        <v>517</v>
      </c>
      <c r="OXG209" s="527" t="s">
        <v>517</v>
      </c>
      <c r="OXH209" s="527" t="s">
        <v>517</v>
      </c>
      <c r="OXI209" s="527" t="s">
        <v>517</v>
      </c>
      <c r="OXJ209" s="527" t="s">
        <v>517</v>
      </c>
      <c r="OXK209" s="527" t="s">
        <v>517</v>
      </c>
      <c r="OXL209" s="527" t="s">
        <v>517</v>
      </c>
      <c r="OXM209" s="527" t="s">
        <v>517</v>
      </c>
      <c r="OXN209" s="527" t="s">
        <v>517</v>
      </c>
      <c r="OXO209" s="527" t="s">
        <v>517</v>
      </c>
      <c r="OXP209" s="527" t="s">
        <v>517</v>
      </c>
      <c r="OXQ209" s="527" t="s">
        <v>517</v>
      </c>
      <c r="OXR209" s="527" t="s">
        <v>517</v>
      </c>
      <c r="OXS209" s="527" t="s">
        <v>517</v>
      </c>
      <c r="OXT209" s="527" t="s">
        <v>517</v>
      </c>
      <c r="OXU209" s="527" t="s">
        <v>517</v>
      </c>
      <c r="OXV209" s="527" t="s">
        <v>517</v>
      </c>
      <c r="OXW209" s="527" t="s">
        <v>517</v>
      </c>
      <c r="OXX209" s="527" t="s">
        <v>517</v>
      </c>
      <c r="OXY209" s="527" t="s">
        <v>517</v>
      </c>
      <c r="OXZ209" s="527" t="s">
        <v>517</v>
      </c>
      <c r="OYA209" s="527" t="s">
        <v>517</v>
      </c>
      <c r="OYB209" s="527" t="s">
        <v>517</v>
      </c>
      <c r="OYC209" s="527" t="s">
        <v>517</v>
      </c>
      <c r="OYD209" s="527" t="s">
        <v>517</v>
      </c>
      <c r="OYE209" s="527" t="s">
        <v>517</v>
      </c>
      <c r="OYF209" s="527" t="s">
        <v>517</v>
      </c>
      <c r="OYG209" s="527" t="s">
        <v>517</v>
      </c>
      <c r="OYH209" s="527" t="s">
        <v>517</v>
      </c>
      <c r="OYI209" s="527" t="s">
        <v>517</v>
      </c>
      <c r="OYJ209" s="527" t="s">
        <v>517</v>
      </c>
      <c r="OYK209" s="527" t="s">
        <v>517</v>
      </c>
      <c r="OYL209" s="527" t="s">
        <v>517</v>
      </c>
      <c r="OYM209" s="527" t="s">
        <v>517</v>
      </c>
      <c r="OYN209" s="527" t="s">
        <v>517</v>
      </c>
      <c r="OYO209" s="527" t="s">
        <v>517</v>
      </c>
      <c r="OYP209" s="527" t="s">
        <v>517</v>
      </c>
      <c r="OYQ209" s="527" t="s">
        <v>517</v>
      </c>
      <c r="OYR209" s="527" t="s">
        <v>517</v>
      </c>
      <c r="OYS209" s="527" t="s">
        <v>517</v>
      </c>
      <c r="OYT209" s="527" t="s">
        <v>517</v>
      </c>
      <c r="OYU209" s="527" t="s">
        <v>517</v>
      </c>
      <c r="OYV209" s="527" t="s">
        <v>517</v>
      </c>
      <c r="OYW209" s="527" t="s">
        <v>517</v>
      </c>
      <c r="OYX209" s="527" t="s">
        <v>517</v>
      </c>
      <c r="OYY209" s="527" t="s">
        <v>517</v>
      </c>
      <c r="OYZ209" s="527" t="s">
        <v>517</v>
      </c>
      <c r="OZA209" s="527" t="s">
        <v>517</v>
      </c>
      <c r="OZB209" s="527" t="s">
        <v>517</v>
      </c>
      <c r="OZC209" s="527" t="s">
        <v>517</v>
      </c>
      <c r="OZD209" s="527" t="s">
        <v>517</v>
      </c>
      <c r="OZE209" s="527" t="s">
        <v>517</v>
      </c>
      <c r="OZF209" s="527" t="s">
        <v>517</v>
      </c>
      <c r="OZG209" s="527" t="s">
        <v>517</v>
      </c>
      <c r="OZH209" s="527" t="s">
        <v>517</v>
      </c>
      <c r="OZI209" s="527" t="s">
        <v>517</v>
      </c>
      <c r="OZJ209" s="527" t="s">
        <v>517</v>
      </c>
      <c r="OZK209" s="527" t="s">
        <v>517</v>
      </c>
      <c r="OZL209" s="527" t="s">
        <v>517</v>
      </c>
      <c r="OZM209" s="527" t="s">
        <v>517</v>
      </c>
      <c r="OZN209" s="527" t="s">
        <v>517</v>
      </c>
      <c r="OZO209" s="527" t="s">
        <v>517</v>
      </c>
      <c r="OZP209" s="527" t="s">
        <v>517</v>
      </c>
      <c r="OZQ209" s="527" t="s">
        <v>517</v>
      </c>
      <c r="OZR209" s="527" t="s">
        <v>517</v>
      </c>
      <c r="OZS209" s="527" t="s">
        <v>517</v>
      </c>
      <c r="OZT209" s="527" t="s">
        <v>517</v>
      </c>
      <c r="OZU209" s="527" t="s">
        <v>517</v>
      </c>
      <c r="OZV209" s="527" t="s">
        <v>517</v>
      </c>
      <c r="OZW209" s="527" t="s">
        <v>517</v>
      </c>
      <c r="OZX209" s="527" t="s">
        <v>517</v>
      </c>
      <c r="OZY209" s="527" t="s">
        <v>517</v>
      </c>
      <c r="OZZ209" s="527" t="s">
        <v>517</v>
      </c>
      <c r="PAA209" s="527" t="s">
        <v>517</v>
      </c>
      <c r="PAB209" s="527" t="s">
        <v>517</v>
      </c>
      <c r="PAC209" s="527" t="s">
        <v>517</v>
      </c>
      <c r="PAD209" s="527" t="s">
        <v>517</v>
      </c>
      <c r="PAE209" s="527" t="s">
        <v>517</v>
      </c>
      <c r="PAF209" s="527" t="s">
        <v>517</v>
      </c>
      <c r="PAG209" s="527" t="s">
        <v>517</v>
      </c>
      <c r="PAH209" s="527" t="s">
        <v>517</v>
      </c>
      <c r="PAI209" s="527" t="s">
        <v>517</v>
      </c>
      <c r="PAJ209" s="527" t="s">
        <v>517</v>
      </c>
      <c r="PAK209" s="527" t="s">
        <v>517</v>
      </c>
      <c r="PAL209" s="527" t="s">
        <v>517</v>
      </c>
      <c r="PAM209" s="527" t="s">
        <v>517</v>
      </c>
      <c r="PAN209" s="527" t="s">
        <v>517</v>
      </c>
      <c r="PAO209" s="527" t="s">
        <v>517</v>
      </c>
      <c r="PAP209" s="527" t="s">
        <v>517</v>
      </c>
      <c r="PAQ209" s="527" t="s">
        <v>517</v>
      </c>
      <c r="PAR209" s="527" t="s">
        <v>517</v>
      </c>
      <c r="PAS209" s="527" t="s">
        <v>517</v>
      </c>
      <c r="PAT209" s="527" t="s">
        <v>517</v>
      </c>
      <c r="PAU209" s="527" t="s">
        <v>517</v>
      </c>
      <c r="PAV209" s="527" t="s">
        <v>517</v>
      </c>
      <c r="PAW209" s="527" t="s">
        <v>517</v>
      </c>
      <c r="PAX209" s="527" t="s">
        <v>517</v>
      </c>
      <c r="PAY209" s="527" t="s">
        <v>517</v>
      </c>
      <c r="PAZ209" s="527" t="s">
        <v>517</v>
      </c>
      <c r="PBA209" s="527" t="s">
        <v>517</v>
      </c>
      <c r="PBB209" s="527" t="s">
        <v>517</v>
      </c>
      <c r="PBC209" s="527" t="s">
        <v>517</v>
      </c>
      <c r="PBD209" s="527" t="s">
        <v>517</v>
      </c>
      <c r="PBE209" s="527" t="s">
        <v>517</v>
      </c>
      <c r="PBF209" s="527" t="s">
        <v>517</v>
      </c>
      <c r="PBG209" s="527" t="s">
        <v>517</v>
      </c>
      <c r="PBH209" s="527" t="s">
        <v>517</v>
      </c>
      <c r="PBI209" s="527" t="s">
        <v>517</v>
      </c>
      <c r="PBJ209" s="527" t="s">
        <v>517</v>
      </c>
      <c r="PBK209" s="527" t="s">
        <v>517</v>
      </c>
      <c r="PBL209" s="527" t="s">
        <v>517</v>
      </c>
      <c r="PBM209" s="527" t="s">
        <v>517</v>
      </c>
      <c r="PBN209" s="527" t="s">
        <v>517</v>
      </c>
      <c r="PBO209" s="527" t="s">
        <v>517</v>
      </c>
      <c r="PBP209" s="527" t="s">
        <v>517</v>
      </c>
      <c r="PBQ209" s="527" t="s">
        <v>517</v>
      </c>
      <c r="PBR209" s="527" t="s">
        <v>517</v>
      </c>
      <c r="PBS209" s="527" t="s">
        <v>517</v>
      </c>
      <c r="PBT209" s="527" t="s">
        <v>517</v>
      </c>
      <c r="PBU209" s="527" t="s">
        <v>517</v>
      </c>
      <c r="PBV209" s="527" t="s">
        <v>517</v>
      </c>
      <c r="PBW209" s="527" t="s">
        <v>517</v>
      </c>
      <c r="PBX209" s="527" t="s">
        <v>517</v>
      </c>
      <c r="PBY209" s="527" t="s">
        <v>517</v>
      </c>
      <c r="PBZ209" s="527" t="s">
        <v>517</v>
      </c>
      <c r="PCA209" s="527" t="s">
        <v>517</v>
      </c>
      <c r="PCB209" s="527" t="s">
        <v>517</v>
      </c>
      <c r="PCC209" s="527" t="s">
        <v>517</v>
      </c>
      <c r="PCD209" s="527" t="s">
        <v>517</v>
      </c>
      <c r="PCE209" s="527" t="s">
        <v>517</v>
      </c>
      <c r="PCF209" s="527" t="s">
        <v>517</v>
      </c>
      <c r="PCG209" s="527" t="s">
        <v>517</v>
      </c>
      <c r="PCH209" s="527" t="s">
        <v>517</v>
      </c>
      <c r="PCI209" s="527" t="s">
        <v>517</v>
      </c>
      <c r="PCJ209" s="527" t="s">
        <v>517</v>
      </c>
      <c r="PCK209" s="527" t="s">
        <v>517</v>
      </c>
      <c r="PCL209" s="527" t="s">
        <v>517</v>
      </c>
      <c r="PCM209" s="527" t="s">
        <v>517</v>
      </c>
      <c r="PCN209" s="527" t="s">
        <v>517</v>
      </c>
      <c r="PCO209" s="527" t="s">
        <v>517</v>
      </c>
      <c r="PCP209" s="527" t="s">
        <v>517</v>
      </c>
      <c r="PCQ209" s="527" t="s">
        <v>517</v>
      </c>
      <c r="PCR209" s="527" t="s">
        <v>517</v>
      </c>
      <c r="PCS209" s="527" t="s">
        <v>517</v>
      </c>
      <c r="PCT209" s="527" t="s">
        <v>517</v>
      </c>
      <c r="PCU209" s="527" t="s">
        <v>517</v>
      </c>
      <c r="PCV209" s="527" t="s">
        <v>517</v>
      </c>
      <c r="PCW209" s="527" t="s">
        <v>517</v>
      </c>
      <c r="PCX209" s="527" t="s">
        <v>517</v>
      </c>
      <c r="PCY209" s="527" t="s">
        <v>517</v>
      </c>
      <c r="PCZ209" s="527" t="s">
        <v>517</v>
      </c>
      <c r="PDA209" s="527" t="s">
        <v>517</v>
      </c>
      <c r="PDB209" s="527" t="s">
        <v>517</v>
      </c>
      <c r="PDC209" s="527" t="s">
        <v>517</v>
      </c>
      <c r="PDD209" s="527" t="s">
        <v>517</v>
      </c>
      <c r="PDE209" s="527" t="s">
        <v>517</v>
      </c>
      <c r="PDF209" s="527" t="s">
        <v>517</v>
      </c>
      <c r="PDG209" s="527" t="s">
        <v>517</v>
      </c>
      <c r="PDH209" s="527" t="s">
        <v>517</v>
      </c>
      <c r="PDI209" s="527" t="s">
        <v>517</v>
      </c>
      <c r="PDJ209" s="527" t="s">
        <v>517</v>
      </c>
      <c r="PDK209" s="527" t="s">
        <v>517</v>
      </c>
      <c r="PDL209" s="527" t="s">
        <v>517</v>
      </c>
      <c r="PDM209" s="527" t="s">
        <v>517</v>
      </c>
      <c r="PDN209" s="527" t="s">
        <v>517</v>
      </c>
      <c r="PDO209" s="527" t="s">
        <v>517</v>
      </c>
      <c r="PDP209" s="527" t="s">
        <v>517</v>
      </c>
      <c r="PDQ209" s="527" t="s">
        <v>517</v>
      </c>
      <c r="PDR209" s="527" t="s">
        <v>517</v>
      </c>
      <c r="PDS209" s="527" t="s">
        <v>517</v>
      </c>
      <c r="PDT209" s="527" t="s">
        <v>517</v>
      </c>
      <c r="PDU209" s="527" t="s">
        <v>517</v>
      </c>
      <c r="PDV209" s="527" t="s">
        <v>517</v>
      </c>
      <c r="PDW209" s="527" t="s">
        <v>517</v>
      </c>
      <c r="PDX209" s="527" t="s">
        <v>517</v>
      </c>
      <c r="PDY209" s="527" t="s">
        <v>517</v>
      </c>
      <c r="PDZ209" s="527" t="s">
        <v>517</v>
      </c>
      <c r="PEA209" s="527" t="s">
        <v>517</v>
      </c>
      <c r="PEB209" s="527" t="s">
        <v>517</v>
      </c>
      <c r="PEC209" s="527" t="s">
        <v>517</v>
      </c>
      <c r="PED209" s="527" t="s">
        <v>517</v>
      </c>
      <c r="PEE209" s="527" t="s">
        <v>517</v>
      </c>
      <c r="PEF209" s="527" t="s">
        <v>517</v>
      </c>
      <c r="PEG209" s="527" t="s">
        <v>517</v>
      </c>
      <c r="PEH209" s="527" t="s">
        <v>517</v>
      </c>
      <c r="PEI209" s="527" t="s">
        <v>517</v>
      </c>
      <c r="PEJ209" s="527" t="s">
        <v>517</v>
      </c>
      <c r="PEK209" s="527" t="s">
        <v>517</v>
      </c>
      <c r="PEL209" s="527" t="s">
        <v>517</v>
      </c>
      <c r="PEM209" s="527" t="s">
        <v>517</v>
      </c>
      <c r="PEN209" s="527" t="s">
        <v>517</v>
      </c>
      <c r="PEO209" s="527" t="s">
        <v>517</v>
      </c>
      <c r="PEP209" s="527" t="s">
        <v>517</v>
      </c>
      <c r="PEQ209" s="527" t="s">
        <v>517</v>
      </c>
      <c r="PER209" s="527" t="s">
        <v>517</v>
      </c>
      <c r="PES209" s="527" t="s">
        <v>517</v>
      </c>
      <c r="PET209" s="527" t="s">
        <v>517</v>
      </c>
      <c r="PEU209" s="527" t="s">
        <v>517</v>
      </c>
      <c r="PEV209" s="527" t="s">
        <v>517</v>
      </c>
      <c r="PEW209" s="527" t="s">
        <v>517</v>
      </c>
      <c r="PEX209" s="527" t="s">
        <v>517</v>
      </c>
      <c r="PEY209" s="527" t="s">
        <v>517</v>
      </c>
      <c r="PEZ209" s="527" t="s">
        <v>517</v>
      </c>
      <c r="PFA209" s="527" t="s">
        <v>517</v>
      </c>
      <c r="PFB209" s="527" t="s">
        <v>517</v>
      </c>
      <c r="PFC209" s="527" t="s">
        <v>517</v>
      </c>
      <c r="PFD209" s="527" t="s">
        <v>517</v>
      </c>
      <c r="PFE209" s="527" t="s">
        <v>517</v>
      </c>
      <c r="PFF209" s="527" t="s">
        <v>517</v>
      </c>
      <c r="PFG209" s="527" t="s">
        <v>517</v>
      </c>
      <c r="PFH209" s="527" t="s">
        <v>517</v>
      </c>
      <c r="PFI209" s="527" t="s">
        <v>517</v>
      </c>
      <c r="PFJ209" s="527" t="s">
        <v>517</v>
      </c>
      <c r="PFK209" s="527" t="s">
        <v>517</v>
      </c>
      <c r="PFL209" s="527" t="s">
        <v>517</v>
      </c>
      <c r="PFM209" s="527" t="s">
        <v>517</v>
      </c>
      <c r="PFN209" s="527" t="s">
        <v>517</v>
      </c>
      <c r="PFO209" s="527" t="s">
        <v>517</v>
      </c>
      <c r="PFP209" s="527" t="s">
        <v>517</v>
      </c>
      <c r="PFQ209" s="527" t="s">
        <v>517</v>
      </c>
      <c r="PFR209" s="527" t="s">
        <v>517</v>
      </c>
      <c r="PFS209" s="527" t="s">
        <v>517</v>
      </c>
      <c r="PFT209" s="527" t="s">
        <v>517</v>
      </c>
      <c r="PFU209" s="527" t="s">
        <v>517</v>
      </c>
      <c r="PFV209" s="527" t="s">
        <v>517</v>
      </c>
      <c r="PFW209" s="527" t="s">
        <v>517</v>
      </c>
      <c r="PFX209" s="527" t="s">
        <v>517</v>
      </c>
      <c r="PFY209" s="527" t="s">
        <v>517</v>
      </c>
      <c r="PFZ209" s="527" t="s">
        <v>517</v>
      </c>
      <c r="PGA209" s="527" t="s">
        <v>517</v>
      </c>
      <c r="PGB209" s="527" t="s">
        <v>517</v>
      </c>
      <c r="PGC209" s="527" t="s">
        <v>517</v>
      </c>
      <c r="PGD209" s="527" t="s">
        <v>517</v>
      </c>
      <c r="PGE209" s="527" t="s">
        <v>517</v>
      </c>
      <c r="PGF209" s="527" t="s">
        <v>517</v>
      </c>
      <c r="PGG209" s="527" t="s">
        <v>517</v>
      </c>
      <c r="PGH209" s="527" t="s">
        <v>517</v>
      </c>
      <c r="PGI209" s="527" t="s">
        <v>517</v>
      </c>
      <c r="PGJ209" s="527" t="s">
        <v>517</v>
      </c>
      <c r="PGK209" s="527" t="s">
        <v>517</v>
      </c>
      <c r="PGL209" s="527" t="s">
        <v>517</v>
      </c>
      <c r="PGM209" s="527" t="s">
        <v>517</v>
      </c>
      <c r="PGN209" s="527" t="s">
        <v>517</v>
      </c>
      <c r="PGO209" s="527" t="s">
        <v>517</v>
      </c>
      <c r="PGP209" s="527" t="s">
        <v>517</v>
      </c>
      <c r="PGQ209" s="527" t="s">
        <v>517</v>
      </c>
      <c r="PGR209" s="527" t="s">
        <v>517</v>
      </c>
      <c r="PGS209" s="527" t="s">
        <v>517</v>
      </c>
      <c r="PGT209" s="527" t="s">
        <v>517</v>
      </c>
      <c r="PGU209" s="527" t="s">
        <v>517</v>
      </c>
      <c r="PGV209" s="527" t="s">
        <v>517</v>
      </c>
      <c r="PGW209" s="527" t="s">
        <v>517</v>
      </c>
      <c r="PGX209" s="527" t="s">
        <v>517</v>
      </c>
      <c r="PGY209" s="527" t="s">
        <v>517</v>
      </c>
      <c r="PGZ209" s="527" t="s">
        <v>517</v>
      </c>
      <c r="PHA209" s="527" t="s">
        <v>517</v>
      </c>
      <c r="PHB209" s="527" t="s">
        <v>517</v>
      </c>
      <c r="PHC209" s="527" t="s">
        <v>517</v>
      </c>
      <c r="PHD209" s="527" t="s">
        <v>517</v>
      </c>
      <c r="PHE209" s="527" t="s">
        <v>517</v>
      </c>
      <c r="PHF209" s="527" t="s">
        <v>517</v>
      </c>
      <c r="PHG209" s="527" t="s">
        <v>517</v>
      </c>
      <c r="PHH209" s="527" t="s">
        <v>517</v>
      </c>
      <c r="PHI209" s="527" t="s">
        <v>517</v>
      </c>
      <c r="PHJ209" s="527" t="s">
        <v>517</v>
      </c>
      <c r="PHK209" s="527" t="s">
        <v>517</v>
      </c>
      <c r="PHL209" s="527" t="s">
        <v>517</v>
      </c>
      <c r="PHM209" s="527" t="s">
        <v>517</v>
      </c>
      <c r="PHN209" s="527" t="s">
        <v>517</v>
      </c>
      <c r="PHO209" s="527" t="s">
        <v>517</v>
      </c>
      <c r="PHP209" s="527" t="s">
        <v>517</v>
      </c>
      <c r="PHQ209" s="527" t="s">
        <v>517</v>
      </c>
      <c r="PHR209" s="527" t="s">
        <v>517</v>
      </c>
      <c r="PHS209" s="527" t="s">
        <v>517</v>
      </c>
      <c r="PHT209" s="527" t="s">
        <v>517</v>
      </c>
      <c r="PHU209" s="527" t="s">
        <v>517</v>
      </c>
      <c r="PHV209" s="527" t="s">
        <v>517</v>
      </c>
      <c r="PHW209" s="527" t="s">
        <v>517</v>
      </c>
      <c r="PHX209" s="527" t="s">
        <v>517</v>
      </c>
      <c r="PHY209" s="527" t="s">
        <v>517</v>
      </c>
      <c r="PHZ209" s="527" t="s">
        <v>517</v>
      </c>
      <c r="PIA209" s="527" t="s">
        <v>517</v>
      </c>
      <c r="PIB209" s="527" t="s">
        <v>517</v>
      </c>
      <c r="PIC209" s="527" t="s">
        <v>517</v>
      </c>
      <c r="PID209" s="527" t="s">
        <v>517</v>
      </c>
      <c r="PIE209" s="527" t="s">
        <v>517</v>
      </c>
      <c r="PIF209" s="527" t="s">
        <v>517</v>
      </c>
      <c r="PIG209" s="527" t="s">
        <v>517</v>
      </c>
      <c r="PIH209" s="527" t="s">
        <v>517</v>
      </c>
      <c r="PII209" s="527" t="s">
        <v>517</v>
      </c>
      <c r="PIJ209" s="527" t="s">
        <v>517</v>
      </c>
      <c r="PIK209" s="527" t="s">
        <v>517</v>
      </c>
      <c r="PIL209" s="527" t="s">
        <v>517</v>
      </c>
      <c r="PIM209" s="527" t="s">
        <v>517</v>
      </c>
      <c r="PIN209" s="527" t="s">
        <v>517</v>
      </c>
      <c r="PIO209" s="527" t="s">
        <v>517</v>
      </c>
      <c r="PIP209" s="527" t="s">
        <v>517</v>
      </c>
      <c r="PIQ209" s="527" t="s">
        <v>517</v>
      </c>
      <c r="PIR209" s="527" t="s">
        <v>517</v>
      </c>
      <c r="PIS209" s="527" t="s">
        <v>517</v>
      </c>
      <c r="PIT209" s="527" t="s">
        <v>517</v>
      </c>
      <c r="PIU209" s="527" t="s">
        <v>517</v>
      </c>
      <c r="PIV209" s="527" t="s">
        <v>517</v>
      </c>
      <c r="PIW209" s="527" t="s">
        <v>517</v>
      </c>
      <c r="PIX209" s="527" t="s">
        <v>517</v>
      </c>
      <c r="PIY209" s="527" t="s">
        <v>517</v>
      </c>
      <c r="PIZ209" s="527" t="s">
        <v>517</v>
      </c>
      <c r="PJA209" s="527" t="s">
        <v>517</v>
      </c>
      <c r="PJB209" s="527" t="s">
        <v>517</v>
      </c>
      <c r="PJC209" s="527" t="s">
        <v>517</v>
      </c>
      <c r="PJD209" s="527" t="s">
        <v>517</v>
      </c>
      <c r="PJE209" s="527" t="s">
        <v>517</v>
      </c>
      <c r="PJF209" s="527" t="s">
        <v>517</v>
      </c>
      <c r="PJG209" s="527" t="s">
        <v>517</v>
      </c>
      <c r="PJH209" s="527" t="s">
        <v>517</v>
      </c>
      <c r="PJI209" s="527" t="s">
        <v>517</v>
      </c>
      <c r="PJJ209" s="527" t="s">
        <v>517</v>
      </c>
      <c r="PJK209" s="527" t="s">
        <v>517</v>
      </c>
      <c r="PJL209" s="527" t="s">
        <v>517</v>
      </c>
      <c r="PJM209" s="527" t="s">
        <v>517</v>
      </c>
      <c r="PJN209" s="527" t="s">
        <v>517</v>
      </c>
      <c r="PJO209" s="527" t="s">
        <v>517</v>
      </c>
      <c r="PJP209" s="527" t="s">
        <v>517</v>
      </c>
      <c r="PJQ209" s="527" t="s">
        <v>517</v>
      </c>
      <c r="PJR209" s="527" t="s">
        <v>517</v>
      </c>
      <c r="PJS209" s="527" t="s">
        <v>517</v>
      </c>
      <c r="PJT209" s="527" t="s">
        <v>517</v>
      </c>
      <c r="PJU209" s="527" t="s">
        <v>517</v>
      </c>
      <c r="PJV209" s="527" t="s">
        <v>517</v>
      </c>
      <c r="PJW209" s="527" t="s">
        <v>517</v>
      </c>
      <c r="PJX209" s="527" t="s">
        <v>517</v>
      </c>
      <c r="PJY209" s="527" t="s">
        <v>517</v>
      </c>
      <c r="PJZ209" s="527" t="s">
        <v>517</v>
      </c>
      <c r="PKA209" s="527" t="s">
        <v>517</v>
      </c>
      <c r="PKB209" s="527" t="s">
        <v>517</v>
      </c>
      <c r="PKC209" s="527" t="s">
        <v>517</v>
      </c>
      <c r="PKD209" s="527" t="s">
        <v>517</v>
      </c>
      <c r="PKE209" s="527" t="s">
        <v>517</v>
      </c>
      <c r="PKF209" s="527" t="s">
        <v>517</v>
      </c>
      <c r="PKG209" s="527" t="s">
        <v>517</v>
      </c>
      <c r="PKH209" s="527" t="s">
        <v>517</v>
      </c>
      <c r="PKI209" s="527" t="s">
        <v>517</v>
      </c>
      <c r="PKJ209" s="527" t="s">
        <v>517</v>
      </c>
      <c r="PKK209" s="527" t="s">
        <v>517</v>
      </c>
      <c r="PKL209" s="527" t="s">
        <v>517</v>
      </c>
      <c r="PKM209" s="527" t="s">
        <v>517</v>
      </c>
      <c r="PKN209" s="527" t="s">
        <v>517</v>
      </c>
      <c r="PKO209" s="527" t="s">
        <v>517</v>
      </c>
      <c r="PKP209" s="527" t="s">
        <v>517</v>
      </c>
      <c r="PKQ209" s="527" t="s">
        <v>517</v>
      </c>
      <c r="PKR209" s="527" t="s">
        <v>517</v>
      </c>
      <c r="PKS209" s="527" t="s">
        <v>517</v>
      </c>
      <c r="PKT209" s="527" t="s">
        <v>517</v>
      </c>
      <c r="PKU209" s="527" t="s">
        <v>517</v>
      </c>
      <c r="PKV209" s="527" t="s">
        <v>517</v>
      </c>
      <c r="PKW209" s="527" t="s">
        <v>517</v>
      </c>
      <c r="PKX209" s="527" t="s">
        <v>517</v>
      </c>
      <c r="PKY209" s="527" t="s">
        <v>517</v>
      </c>
      <c r="PKZ209" s="527" t="s">
        <v>517</v>
      </c>
      <c r="PLA209" s="527" t="s">
        <v>517</v>
      </c>
      <c r="PLB209" s="527" t="s">
        <v>517</v>
      </c>
      <c r="PLC209" s="527" t="s">
        <v>517</v>
      </c>
      <c r="PLD209" s="527" t="s">
        <v>517</v>
      </c>
      <c r="PLE209" s="527" t="s">
        <v>517</v>
      </c>
      <c r="PLF209" s="527" t="s">
        <v>517</v>
      </c>
      <c r="PLG209" s="527" t="s">
        <v>517</v>
      </c>
      <c r="PLH209" s="527" t="s">
        <v>517</v>
      </c>
      <c r="PLI209" s="527" t="s">
        <v>517</v>
      </c>
      <c r="PLJ209" s="527" t="s">
        <v>517</v>
      </c>
      <c r="PLK209" s="527" t="s">
        <v>517</v>
      </c>
      <c r="PLL209" s="527" t="s">
        <v>517</v>
      </c>
      <c r="PLM209" s="527" t="s">
        <v>517</v>
      </c>
      <c r="PLN209" s="527" t="s">
        <v>517</v>
      </c>
      <c r="PLO209" s="527" t="s">
        <v>517</v>
      </c>
      <c r="PLP209" s="527" t="s">
        <v>517</v>
      </c>
      <c r="PLQ209" s="527" t="s">
        <v>517</v>
      </c>
      <c r="PLR209" s="527" t="s">
        <v>517</v>
      </c>
      <c r="PLS209" s="527" t="s">
        <v>517</v>
      </c>
      <c r="PLT209" s="527" t="s">
        <v>517</v>
      </c>
      <c r="PLU209" s="527" t="s">
        <v>517</v>
      </c>
      <c r="PLV209" s="527" t="s">
        <v>517</v>
      </c>
      <c r="PLW209" s="527" t="s">
        <v>517</v>
      </c>
      <c r="PLX209" s="527" t="s">
        <v>517</v>
      </c>
      <c r="PLY209" s="527" t="s">
        <v>517</v>
      </c>
      <c r="PLZ209" s="527" t="s">
        <v>517</v>
      </c>
      <c r="PMA209" s="527" t="s">
        <v>517</v>
      </c>
      <c r="PMB209" s="527" t="s">
        <v>517</v>
      </c>
      <c r="PMC209" s="527" t="s">
        <v>517</v>
      </c>
      <c r="PMD209" s="527" t="s">
        <v>517</v>
      </c>
      <c r="PME209" s="527" t="s">
        <v>517</v>
      </c>
      <c r="PMF209" s="527" t="s">
        <v>517</v>
      </c>
      <c r="PMG209" s="527" t="s">
        <v>517</v>
      </c>
      <c r="PMH209" s="527" t="s">
        <v>517</v>
      </c>
      <c r="PMI209" s="527" t="s">
        <v>517</v>
      </c>
      <c r="PMJ209" s="527" t="s">
        <v>517</v>
      </c>
      <c r="PMK209" s="527" t="s">
        <v>517</v>
      </c>
      <c r="PML209" s="527" t="s">
        <v>517</v>
      </c>
      <c r="PMM209" s="527" t="s">
        <v>517</v>
      </c>
      <c r="PMN209" s="527" t="s">
        <v>517</v>
      </c>
      <c r="PMO209" s="527" t="s">
        <v>517</v>
      </c>
      <c r="PMP209" s="527" t="s">
        <v>517</v>
      </c>
      <c r="PMQ209" s="527" t="s">
        <v>517</v>
      </c>
      <c r="PMR209" s="527" t="s">
        <v>517</v>
      </c>
      <c r="PMS209" s="527" t="s">
        <v>517</v>
      </c>
      <c r="PMT209" s="527" t="s">
        <v>517</v>
      </c>
      <c r="PMU209" s="527" t="s">
        <v>517</v>
      </c>
      <c r="PMV209" s="527" t="s">
        <v>517</v>
      </c>
      <c r="PMW209" s="527" t="s">
        <v>517</v>
      </c>
      <c r="PMX209" s="527" t="s">
        <v>517</v>
      </c>
      <c r="PMY209" s="527" t="s">
        <v>517</v>
      </c>
      <c r="PMZ209" s="527" t="s">
        <v>517</v>
      </c>
      <c r="PNA209" s="527" t="s">
        <v>517</v>
      </c>
      <c r="PNB209" s="527" t="s">
        <v>517</v>
      </c>
      <c r="PNC209" s="527" t="s">
        <v>517</v>
      </c>
      <c r="PND209" s="527" t="s">
        <v>517</v>
      </c>
      <c r="PNE209" s="527" t="s">
        <v>517</v>
      </c>
      <c r="PNF209" s="527" t="s">
        <v>517</v>
      </c>
      <c r="PNG209" s="527" t="s">
        <v>517</v>
      </c>
      <c r="PNH209" s="527" t="s">
        <v>517</v>
      </c>
      <c r="PNI209" s="527" t="s">
        <v>517</v>
      </c>
      <c r="PNJ209" s="527" t="s">
        <v>517</v>
      </c>
      <c r="PNK209" s="527" t="s">
        <v>517</v>
      </c>
      <c r="PNL209" s="527" t="s">
        <v>517</v>
      </c>
      <c r="PNM209" s="527" t="s">
        <v>517</v>
      </c>
      <c r="PNN209" s="527" t="s">
        <v>517</v>
      </c>
      <c r="PNO209" s="527" t="s">
        <v>517</v>
      </c>
      <c r="PNP209" s="527" t="s">
        <v>517</v>
      </c>
      <c r="PNQ209" s="527" t="s">
        <v>517</v>
      </c>
      <c r="PNR209" s="527" t="s">
        <v>517</v>
      </c>
      <c r="PNS209" s="527" t="s">
        <v>517</v>
      </c>
      <c r="PNT209" s="527" t="s">
        <v>517</v>
      </c>
      <c r="PNU209" s="527" t="s">
        <v>517</v>
      </c>
      <c r="PNV209" s="527" t="s">
        <v>517</v>
      </c>
      <c r="PNW209" s="527" t="s">
        <v>517</v>
      </c>
      <c r="PNX209" s="527" t="s">
        <v>517</v>
      </c>
      <c r="PNY209" s="527" t="s">
        <v>517</v>
      </c>
      <c r="PNZ209" s="527" t="s">
        <v>517</v>
      </c>
      <c r="POA209" s="527" t="s">
        <v>517</v>
      </c>
      <c r="POB209" s="527" t="s">
        <v>517</v>
      </c>
      <c r="POC209" s="527" t="s">
        <v>517</v>
      </c>
      <c r="POD209" s="527" t="s">
        <v>517</v>
      </c>
      <c r="POE209" s="527" t="s">
        <v>517</v>
      </c>
      <c r="POF209" s="527" t="s">
        <v>517</v>
      </c>
      <c r="POG209" s="527" t="s">
        <v>517</v>
      </c>
      <c r="POH209" s="527" t="s">
        <v>517</v>
      </c>
      <c r="POI209" s="527" t="s">
        <v>517</v>
      </c>
      <c r="POJ209" s="527" t="s">
        <v>517</v>
      </c>
      <c r="POK209" s="527" t="s">
        <v>517</v>
      </c>
      <c r="POL209" s="527" t="s">
        <v>517</v>
      </c>
      <c r="POM209" s="527" t="s">
        <v>517</v>
      </c>
      <c r="PON209" s="527" t="s">
        <v>517</v>
      </c>
      <c r="POO209" s="527" t="s">
        <v>517</v>
      </c>
      <c r="POP209" s="527" t="s">
        <v>517</v>
      </c>
      <c r="POQ209" s="527" t="s">
        <v>517</v>
      </c>
      <c r="POR209" s="527" t="s">
        <v>517</v>
      </c>
      <c r="POS209" s="527" t="s">
        <v>517</v>
      </c>
      <c r="POT209" s="527" t="s">
        <v>517</v>
      </c>
      <c r="POU209" s="527" t="s">
        <v>517</v>
      </c>
      <c r="POV209" s="527" t="s">
        <v>517</v>
      </c>
      <c r="POW209" s="527" t="s">
        <v>517</v>
      </c>
      <c r="POX209" s="527" t="s">
        <v>517</v>
      </c>
      <c r="POY209" s="527" t="s">
        <v>517</v>
      </c>
      <c r="POZ209" s="527" t="s">
        <v>517</v>
      </c>
      <c r="PPA209" s="527" t="s">
        <v>517</v>
      </c>
      <c r="PPB209" s="527" t="s">
        <v>517</v>
      </c>
      <c r="PPC209" s="527" t="s">
        <v>517</v>
      </c>
      <c r="PPD209" s="527" t="s">
        <v>517</v>
      </c>
      <c r="PPE209" s="527" t="s">
        <v>517</v>
      </c>
      <c r="PPF209" s="527" t="s">
        <v>517</v>
      </c>
      <c r="PPG209" s="527" t="s">
        <v>517</v>
      </c>
      <c r="PPH209" s="527" t="s">
        <v>517</v>
      </c>
      <c r="PPI209" s="527" t="s">
        <v>517</v>
      </c>
      <c r="PPJ209" s="527" t="s">
        <v>517</v>
      </c>
      <c r="PPK209" s="527" t="s">
        <v>517</v>
      </c>
      <c r="PPL209" s="527" t="s">
        <v>517</v>
      </c>
      <c r="PPM209" s="527" t="s">
        <v>517</v>
      </c>
      <c r="PPN209" s="527" t="s">
        <v>517</v>
      </c>
      <c r="PPO209" s="527" t="s">
        <v>517</v>
      </c>
      <c r="PPP209" s="527" t="s">
        <v>517</v>
      </c>
      <c r="PPQ209" s="527" t="s">
        <v>517</v>
      </c>
      <c r="PPR209" s="527" t="s">
        <v>517</v>
      </c>
      <c r="PPS209" s="527" t="s">
        <v>517</v>
      </c>
      <c r="PPT209" s="527" t="s">
        <v>517</v>
      </c>
      <c r="PPU209" s="527" t="s">
        <v>517</v>
      </c>
      <c r="PPV209" s="527" t="s">
        <v>517</v>
      </c>
      <c r="PPW209" s="527" t="s">
        <v>517</v>
      </c>
      <c r="PPX209" s="527" t="s">
        <v>517</v>
      </c>
      <c r="PPY209" s="527" t="s">
        <v>517</v>
      </c>
      <c r="PPZ209" s="527" t="s">
        <v>517</v>
      </c>
      <c r="PQA209" s="527" t="s">
        <v>517</v>
      </c>
      <c r="PQB209" s="527" t="s">
        <v>517</v>
      </c>
      <c r="PQC209" s="527" t="s">
        <v>517</v>
      </c>
      <c r="PQD209" s="527" t="s">
        <v>517</v>
      </c>
      <c r="PQE209" s="527" t="s">
        <v>517</v>
      </c>
      <c r="PQF209" s="527" t="s">
        <v>517</v>
      </c>
      <c r="PQG209" s="527" t="s">
        <v>517</v>
      </c>
      <c r="PQH209" s="527" t="s">
        <v>517</v>
      </c>
      <c r="PQI209" s="527" t="s">
        <v>517</v>
      </c>
      <c r="PQJ209" s="527" t="s">
        <v>517</v>
      </c>
      <c r="PQK209" s="527" t="s">
        <v>517</v>
      </c>
      <c r="PQL209" s="527" t="s">
        <v>517</v>
      </c>
      <c r="PQM209" s="527" t="s">
        <v>517</v>
      </c>
      <c r="PQN209" s="527" t="s">
        <v>517</v>
      </c>
      <c r="PQO209" s="527" t="s">
        <v>517</v>
      </c>
      <c r="PQP209" s="527" t="s">
        <v>517</v>
      </c>
      <c r="PQQ209" s="527" t="s">
        <v>517</v>
      </c>
      <c r="PQR209" s="527" t="s">
        <v>517</v>
      </c>
      <c r="PQS209" s="527" t="s">
        <v>517</v>
      </c>
      <c r="PQT209" s="527" t="s">
        <v>517</v>
      </c>
      <c r="PQU209" s="527" t="s">
        <v>517</v>
      </c>
      <c r="PQV209" s="527" t="s">
        <v>517</v>
      </c>
      <c r="PQW209" s="527" t="s">
        <v>517</v>
      </c>
      <c r="PQX209" s="527" t="s">
        <v>517</v>
      </c>
      <c r="PQY209" s="527" t="s">
        <v>517</v>
      </c>
      <c r="PQZ209" s="527" t="s">
        <v>517</v>
      </c>
      <c r="PRA209" s="527" t="s">
        <v>517</v>
      </c>
      <c r="PRB209" s="527" t="s">
        <v>517</v>
      </c>
      <c r="PRC209" s="527" t="s">
        <v>517</v>
      </c>
      <c r="PRD209" s="527" t="s">
        <v>517</v>
      </c>
      <c r="PRE209" s="527" t="s">
        <v>517</v>
      </c>
      <c r="PRF209" s="527" t="s">
        <v>517</v>
      </c>
      <c r="PRG209" s="527" t="s">
        <v>517</v>
      </c>
      <c r="PRH209" s="527" t="s">
        <v>517</v>
      </c>
      <c r="PRI209" s="527" t="s">
        <v>517</v>
      </c>
      <c r="PRJ209" s="527" t="s">
        <v>517</v>
      </c>
      <c r="PRK209" s="527" t="s">
        <v>517</v>
      </c>
      <c r="PRL209" s="527" t="s">
        <v>517</v>
      </c>
      <c r="PRM209" s="527" t="s">
        <v>517</v>
      </c>
      <c r="PRN209" s="527" t="s">
        <v>517</v>
      </c>
      <c r="PRO209" s="527" t="s">
        <v>517</v>
      </c>
      <c r="PRP209" s="527" t="s">
        <v>517</v>
      </c>
      <c r="PRQ209" s="527" t="s">
        <v>517</v>
      </c>
      <c r="PRR209" s="527" t="s">
        <v>517</v>
      </c>
      <c r="PRS209" s="527" t="s">
        <v>517</v>
      </c>
      <c r="PRT209" s="527" t="s">
        <v>517</v>
      </c>
      <c r="PRU209" s="527" t="s">
        <v>517</v>
      </c>
      <c r="PRV209" s="527" t="s">
        <v>517</v>
      </c>
      <c r="PRW209" s="527" t="s">
        <v>517</v>
      </c>
      <c r="PRX209" s="527" t="s">
        <v>517</v>
      </c>
      <c r="PRY209" s="527" t="s">
        <v>517</v>
      </c>
      <c r="PRZ209" s="527" t="s">
        <v>517</v>
      </c>
      <c r="PSA209" s="527" t="s">
        <v>517</v>
      </c>
      <c r="PSB209" s="527" t="s">
        <v>517</v>
      </c>
      <c r="PSC209" s="527" t="s">
        <v>517</v>
      </c>
      <c r="PSD209" s="527" t="s">
        <v>517</v>
      </c>
      <c r="PSE209" s="527" t="s">
        <v>517</v>
      </c>
      <c r="PSF209" s="527" t="s">
        <v>517</v>
      </c>
      <c r="PSG209" s="527" t="s">
        <v>517</v>
      </c>
      <c r="PSH209" s="527" t="s">
        <v>517</v>
      </c>
      <c r="PSI209" s="527" t="s">
        <v>517</v>
      </c>
      <c r="PSJ209" s="527" t="s">
        <v>517</v>
      </c>
      <c r="PSK209" s="527" t="s">
        <v>517</v>
      </c>
      <c r="PSL209" s="527" t="s">
        <v>517</v>
      </c>
      <c r="PSM209" s="527" t="s">
        <v>517</v>
      </c>
      <c r="PSN209" s="527" t="s">
        <v>517</v>
      </c>
      <c r="PSO209" s="527" t="s">
        <v>517</v>
      </c>
      <c r="PSP209" s="527" t="s">
        <v>517</v>
      </c>
      <c r="PSQ209" s="527" t="s">
        <v>517</v>
      </c>
      <c r="PSR209" s="527" t="s">
        <v>517</v>
      </c>
      <c r="PSS209" s="527" t="s">
        <v>517</v>
      </c>
      <c r="PST209" s="527" t="s">
        <v>517</v>
      </c>
      <c r="PSU209" s="527" t="s">
        <v>517</v>
      </c>
      <c r="PSV209" s="527" t="s">
        <v>517</v>
      </c>
      <c r="PSW209" s="527" t="s">
        <v>517</v>
      </c>
      <c r="PSX209" s="527" t="s">
        <v>517</v>
      </c>
      <c r="PSY209" s="527" t="s">
        <v>517</v>
      </c>
      <c r="PSZ209" s="527" t="s">
        <v>517</v>
      </c>
      <c r="PTA209" s="527" t="s">
        <v>517</v>
      </c>
      <c r="PTB209" s="527" t="s">
        <v>517</v>
      </c>
      <c r="PTC209" s="527" t="s">
        <v>517</v>
      </c>
      <c r="PTD209" s="527" t="s">
        <v>517</v>
      </c>
      <c r="PTE209" s="527" t="s">
        <v>517</v>
      </c>
      <c r="PTF209" s="527" t="s">
        <v>517</v>
      </c>
      <c r="PTG209" s="527" t="s">
        <v>517</v>
      </c>
      <c r="PTH209" s="527" t="s">
        <v>517</v>
      </c>
      <c r="PTI209" s="527" t="s">
        <v>517</v>
      </c>
      <c r="PTJ209" s="527" t="s">
        <v>517</v>
      </c>
      <c r="PTK209" s="527" t="s">
        <v>517</v>
      </c>
      <c r="PTL209" s="527" t="s">
        <v>517</v>
      </c>
      <c r="PTM209" s="527" t="s">
        <v>517</v>
      </c>
      <c r="PTN209" s="527" t="s">
        <v>517</v>
      </c>
      <c r="PTO209" s="527" t="s">
        <v>517</v>
      </c>
      <c r="PTP209" s="527" t="s">
        <v>517</v>
      </c>
      <c r="PTQ209" s="527" t="s">
        <v>517</v>
      </c>
      <c r="PTR209" s="527" t="s">
        <v>517</v>
      </c>
      <c r="PTS209" s="527" t="s">
        <v>517</v>
      </c>
      <c r="PTT209" s="527" t="s">
        <v>517</v>
      </c>
      <c r="PTU209" s="527" t="s">
        <v>517</v>
      </c>
      <c r="PTV209" s="527" t="s">
        <v>517</v>
      </c>
      <c r="PTW209" s="527" t="s">
        <v>517</v>
      </c>
      <c r="PTX209" s="527" t="s">
        <v>517</v>
      </c>
      <c r="PTY209" s="527" t="s">
        <v>517</v>
      </c>
      <c r="PTZ209" s="527" t="s">
        <v>517</v>
      </c>
      <c r="PUA209" s="527" t="s">
        <v>517</v>
      </c>
      <c r="PUB209" s="527" t="s">
        <v>517</v>
      </c>
      <c r="PUC209" s="527" t="s">
        <v>517</v>
      </c>
      <c r="PUD209" s="527" t="s">
        <v>517</v>
      </c>
      <c r="PUE209" s="527" t="s">
        <v>517</v>
      </c>
      <c r="PUF209" s="527" t="s">
        <v>517</v>
      </c>
      <c r="PUG209" s="527" t="s">
        <v>517</v>
      </c>
      <c r="PUH209" s="527" t="s">
        <v>517</v>
      </c>
      <c r="PUI209" s="527" t="s">
        <v>517</v>
      </c>
      <c r="PUJ209" s="527" t="s">
        <v>517</v>
      </c>
      <c r="PUK209" s="527" t="s">
        <v>517</v>
      </c>
      <c r="PUL209" s="527" t="s">
        <v>517</v>
      </c>
      <c r="PUM209" s="527" t="s">
        <v>517</v>
      </c>
      <c r="PUN209" s="527" t="s">
        <v>517</v>
      </c>
      <c r="PUO209" s="527" t="s">
        <v>517</v>
      </c>
      <c r="PUP209" s="527" t="s">
        <v>517</v>
      </c>
      <c r="PUQ209" s="527" t="s">
        <v>517</v>
      </c>
      <c r="PUR209" s="527" t="s">
        <v>517</v>
      </c>
      <c r="PUS209" s="527" t="s">
        <v>517</v>
      </c>
      <c r="PUT209" s="527" t="s">
        <v>517</v>
      </c>
      <c r="PUU209" s="527" t="s">
        <v>517</v>
      </c>
      <c r="PUV209" s="527" t="s">
        <v>517</v>
      </c>
      <c r="PUW209" s="527" t="s">
        <v>517</v>
      </c>
      <c r="PUX209" s="527" t="s">
        <v>517</v>
      </c>
      <c r="PUY209" s="527" t="s">
        <v>517</v>
      </c>
      <c r="PUZ209" s="527" t="s">
        <v>517</v>
      </c>
      <c r="PVA209" s="527" t="s">
        <v>517</v>
      </c>
      <c r="PVB209" s="527" t="s">
        <v>517</v>
      </c>
      <c r="PVC209" s="527" t="s">
        <v>517</v>
      </c>
      <c r="PVD209" s="527" t="s">
        <v>517</v>
      </c>
      <c r="PVE209" s="527" t="s">
        <v>517</v>
      </c>
      <c r="PVF209" s="527" t="s">
        <v>517</v>
      </c>
      <c r="PVG209" s="527" t="s">
        <v>517</v>
      </c>
      <c r="PVH209" s="527" t="s">
        <v>517</v>
      </c>
      <c r="PVI209" s="527" t="s">
        <v>517</v>
      </c>
      <c r="PVJ209" s="527" t="s">
        <v>517</v>
      </c>
      <c r="PVK209" s="527" t="s">
        <v>517</v>
      </c>
      <c r="PVL209" s="527" t="s">
        <v>517</v>
      </c>
      <c r="PVM209" s="527" t="s">
        <v>517</v>
      </c>
      <c r="PVN209" s="527" t="s">
        <v>517</v>
      </c>
      <c r="PVO209" s="527" t="s">
        <v>517</v>
      </c>
      <c r="PVP209" s="527" t="s">
        <v>517</v>
      </c>
      <c r="PVQ209" s="527" t="s">
        <v>517</v>
      </c>
      <c r="PVR209" s="527" t="s">
        <v>517</v>
      </c>
      <c r="PVS209" s="527" t="s">
        <v>517</v>
      </c>
      <c r="PVT209" s="527" t="s">
        <v>517</v>
      </c>
      <c r="PVU209" s="527" t="s">
        <v>517</v>
      </c>
      <c r="PVV209" s="527" t="s">
        <v>517</v>
      </c>
      <c r="PVW209" s="527" t="s">
        <v>517</v>
      </c>
      <c r="PVX209" s="527" t="s">
        <v>517</v>
      </c>
      <c r="PVY209" s="527" t="s">
        <v>517</v>
      </c>
      <c r="PVZ209" s="527" t="s">
        <v>517</v>
      </c>
      <c r="PWA209" s="527" t="s">
        <v>517</v>
      </c>
      <c r="PWB209" s="527" t="s">
        <v>517</v>
      </c>
      <c r="PWC209" s="527" t="s">
        <v>517</v>
      </c>
      <c r="PWD209" s="527" t="s">
        <v>517</v>
      </c>
      <c r="PWE209" s="527" t="s">
        <v>517</v>
      </c>
      <c r="PWF209" s="527" t="s">
        <v>517</v>
      </c>
      <c r="PWG209" s="527" t="s">
        <v>517</v>
      </c>
      <c r="PWH209" s="527" t="s">
        <v>517</v>
      </c>
      <c r="PWI209" s="527" t="s">
        <v>517</v>
      </c>
      <c r="PWJ209" s="527" t="s">
        <v>517</v>
      </c>
      <c r="PWK209" s="527" t="s">
        <v>517</v>
      </c>
      <c r="PWL209" s="527" t="s">
        <v>517</v>
      </c>
      <c r="PWM209" s="527" t="s">
        <v>517</v>
      </c>
      <c r="PWN209" s="527" t="s">
        <v>517</v>
      </c>
      <c r="PWO209" s="527" t="s">
        <v>517</v>
      </c>
      <c r="PWP209" s="527" t="s">
        <v>517</v>
      </c>
      <c r="PWQ209" s="527" t="s">
        <v>517</v>
      </c>
      <c r="PWR209" s="527" t="s">
        <v>517</v>
      </c>
      <c r="PWS209" s="527" t="s">
        <v>517</v>
      </c>
      <c r="PWT209" s="527" t="s">
        <v>517</v>
      </c>
      <c r="PWU209" s="527" t="s">
        <v>517</v>
      </c>
      <c r="PWV209" s="527" t="s">
        <v>517</v>
      </c>
      <c r="PWW209" s="527" t="s">
        <v>517</v>
      </c>
      <c r="PWX209" s="527" t="s">
        <v>517</v>
      </c>
      <c r="PWY209" s="527" t="s">
        <v>517</v>
      </c>
      <c r="PWZ209" s="527" t="s">
        <v>517</v>
      </c>
      <c r="PXA209" s="527" t="s">
        <v>517</v>
      </c>
      <c r="PXB209" s="527" t="s">
        <v>517</v>
      </c>
      <c r="PXC209" s="527" t="s">
        <v>517</v>
      </c>
      <c r="PXD209" s="527" t="s">
        <v>517</v>
      </c>
      <c r="PXE209" s="527" t="s">
        <v>517</v>
      </c>
      <c r="PXF209" s="527" t="s">
        <v>517</v>
      </c>
      <c r="PXG209" s="527" t="s">
        <v>517</v>
      </c>
      <c r="PXH209" s="527" t="s">
        <v>517</v>
      </c>
      <c r="PXI209" s="527" t="s">
        <v>517</v>
      </c>
      <c r="PXJ209" s="527" t="s">
        <v>517</v>
      </c>
      <c r="PXK209" s="527" t="s">
        <v>517</v>
      </c>
      <c r="PXL209" s="527" t="s">
        <v>517</v>
      </c>
      <c r="PXM209" s="527" t="s">
        <v>517</v>
      </c>
      <c r="PXN209" s="527" t="s">
        <v>517</v>
      </c>
      <c r="PXO209" s="527" t="s">
        <v>517</v>
      </c>
      <c r="PXP209" s="527" t="s">
        <v>517</v>
      </c>
      <c r="PXQ209" s="527" t="s">
        <v>517</v>
      </c>
      <c r="PXR209" s="527" t="s">
        <v>517</v>
      </c>
      <c r="PXS209" s="527" t="s">
        <v>517</v>
      </c>
      <c r="PXT209" s="527" t="s">
        <v>517</v>
      </c>
      <c r="PXU209" s="527" t="s">
        <v>517</v>
      </c>
      <c r="PXV209" s="527" t="s">
        <v>517</v>
      </c>
      <c r="PXW209" s="527" t="s">
        <v>517</v>
      </c>
      <c r="PXX209" s="527" t="s">
        <v>517</v>
      </c>
      <c r="PXY209" s="527" t="s">
        <v>517</v>
      </c>
      <c r="PXZ209" s="527" t="s">
        <v>517</v>
      </c>
      <c r="PYA209" s="527" t="s">
        <v>517</v>
      </c>
      <c r="PYB209" s="527" t="s">
        <v>517</v>
      </c>
      <c r="PYC209" s="527" t="s">
        <v>517</v>
      </c>
      <c r="PYD209" s="527" t="s">
        <v>517</v>
      </c>
      <c r="PYE209" s="527" t="s">
        <v>517</v>
      </c>
      <c r="PYF209" s="527" t="s">
        <v>517</v>
      </c>
      <c r="PYG209" s="527" t="s">
        <v>517</v>
      </c>
      <c r="PYH209" s="527" t="s">
        <v>517</v>
      </c>
      <c r="PYI209" s="527" t="s">
        <v>517</v>
      </c>
      <c r="PYJ209" s="527" t="s">
        <v>517</v>
      </c>
      <c r="PYK209" s="527" t="s">
        <v>517</v>
      </c>
      <c r="PYL209" s="527" t="s">
        <v>517</v>
      </c>
      <c r="PYM209" s="527" t="s">
        <v>517</v>
      </c>
      <c r="PYN209" s="527" t="s">
        <v>517</v>
      </c>
      <c r="PYO209" s="527" t="s">
        <v>517</v>
      </c>
      <c r="PYP209" s="527" t="s">
        <v>517</v>
      </c>
      <c r="PYQ209" s="527" t="s">
        <v>517</v>
      </c>
      <c r="PYR209" s="527" t="s">
        <v>517</v>
      </c>
      <c r="PYS209" s="527" t="s">
        <v>517</v>
      </c>
      <c r="PYT209" s="527" t="s">
        <v>517</v>
      </c>
      <c r="PYU209" s="527" t="s">
        <v>517</v>
      </c>
      <c r="PYV209" s="527" t="s">
        <v>517</v>
      </c>
      <c r="PYW209" s="527" t="s">
        <v>517</v>
      </c>
      <c r="PYX209" s="527" t="s">
        <v>517</v>
      </c>
      <c r="PYY209" s="527" t="s">
        <v>517</v>
      </c>
      <c r="PYZ209" s="527" t="s">
        <v>517</v>
      </c>
      <c r="PZA209" s="527" t="s">
        <v>517</v>
      </c>
      <c r="PZB209" s="527" t="s">
        <v>517</v>
      </c>
      <c r="PZC209" s="527" t="s">
        <v>517</v>
      </c>
      <c r="PZD209" s="527" t="s">
        <v>517</v>
      </c>
      <c r="PZE209" s="527" t="s">
        <v>517</v>
      </c>
      <c r="PZF209" s="527" t="s">
        <v>517</v>
      </c>
      <c r="PZG209" s="527" t="s">
        <v>517</v>
      </c>
      <c r="PZH209" s="527" t="s">
        <v>517</v>
      </c>
      <c r="PZI209" s="527" t="s">
        <v>517</v>
      </c>
      <c r="PZJ209" s="527" t="s">
        <v>517</v>
      </c>
      <c r="PZK209" s="527" t="s">
        <v>517</v>
      </c>
      <c r="PZL209" s="527" t="s">
        <v>517</v>
      </c>
      <c r="PZM209" s="527" t="s">
        <v>517</v>
      </c>
      <c r="PZN209" s="527" t="s">
        <v>517</v>
      </c>
      <c r="PZO209" s="527" t="s">
        <v>517</v>
      </c>
      <c r="PZP209" s="527" t="s">
        <v>517</v>
      </c>
      <c r="PZQ209" s="527" t="s">
        <v>517</v>
      </c>
      <c r="PZR209" s="527" t="s">
        <v>517</v>
      </c>
      <c r="PZS209" s="527" t="s">
        <v>517</v>
      </c>
      <c r="PZT209" s="527" t="s">
        <v>517</v>
      </c>
      <c r="PZU209" s="527" t="s">
        <v>517</v>
      </c>
      <c r="PZV209" s="527" t="s">
        <v>517</v>
      </c>
      <c r="PZW209" s="527" t="s">
        <v>517</v>
      </c>
      <c r="PZX209" s="527" t="s">
        <v>517</v>
      </c>
      <c r="PZY209" s="527" t="s">
        <v>517</v>
      </c>
      <c r="PZZ209" s="527" t="s">
        <v>517</v>
      </c>
      <c r="QAA209" s="527" t="s">
        <v>517</v>
      </c>
      <c r="QAB209" s="527" t="s">
        <v>517</v>
      </c>
      <c r="QAC209" s="527" t="s">
        <v>517</v>
      </c>
      <c r="QAD209" s="527" t="s">
        <v>517</v>
      </c>
      <c r="QAE209" s="527" t="s">
        <v>517</v>
      </c>
      <c r="QAF209" s="527" t="s">
        <v>517</v>
      </c>
      <c r="QAG209" s="527" t="s">
        <v>517</v>
      </c>
      <c r="QAH209" s="527" t="s">
        <v>517</v>
      </c>
      <c r="QAI209" s="527" t="s">
        <v>517</v>
      </c>
      <c r="QAJ209" s="527" t="s">
        <v>517</v>
      </c>
      <c r="QAK209" s="527" t="s">
        <v>517</v>
      </c>
      <c r="QAL209" s="527" t="s">
        <v>517</v>
      </c>
      <c r="QAM209" s="527" t="s">
        <v>517</v>
      </c>
      <c r="QAN209" s="527" t="s">
        <v>517</v>
      </c>
      <c r="QAO209" s="527" t="s">
        <v>517</v>
      </c>
      <c r="QAP209" s="527" t="s">
        <v>517</v>
      </c>
      <c r="QAQ209" s="527" t="s">
        <v>517</v>
      </c>
      <c r="QAR209" s="527" t="s">
        <v>517</v>
      </c>
      <c r="QAS209" s="527" t="s">
        <v>517</v>
      </c>
      <c r="QAT209" s="527" t="s">
        <v>517</v>
      </c>
      <c r="QAU209" s="527" t="s">
        <v>517</v>
      </c>
      <c r="QAV209" s="527" t="s">
        <v>517</v>
      </c>
      <c r="QAW209" s="527" t="s">
        <v>517</v>
      </c>
      <c r="QAX209" s="527" t="s">
        <v>517</v>
      </c>
      <c r="QAY209" s="527" t="s">
        <v>517</v>
      </c>
      <c r="QAZ209" s="527" t="s">
        <v>517</v>
      </c>
      <c r="QBA209" s="527" t="s">
        <v>517</v>
      </c>
      <c r="QBB209" s="527" t="s">
        <v>517</v>
      </c>
      <c r="QBC209" s="527" t="s">
        <v>517</v>
      </c>
      <c r="QBD209" s="527" t="s">
        <v>517</v>
      </c>
      <c r="QBE209" s="527" t="s">
        <v>517</v>
      </c>
      <c r="QBF209" s="527" t="s">
        <v>517</v>
      </c>
      <c r="QBG209" s="527" t="s">
        <v>517</v>
      </c>
      <c r="QBH209" s="527" t="s">
        <v>517</v>
      </c>
      <c r="QBI209" s="527" t="s">
        <v>517</v>
      </c>
      <c r="QBJ209" s="527" t="s">
        <v>517</v>
      </c>
      <c r="QBK209" s="527" t="s">
        <v>517</v>
      </c>
      <c r="QBL209" s="527" t="s">
        <v>517</v>
      </c>
      <c r="QBM209" s="527" t="s">
        <v>517</v>
      </c>
      <c r="QBN209" s="527" t="s">
        <v>517</v>
      </c>
      <c r="QBO209" s="527" t="s">
        <v>517</v>
      </c>
      <c r="QBP209" s="527" t="s">
        <v>517</v>
      </c>
      <c r="QBQ209" s="527" t="s">
        <v>517</v>
      </c>
      <c r="QBR209" s="527" t="s">
        <v>517</v>
      </c>
      <c r="QBS209" s="527" t="s">
        <v>517</v>
      </c>
      <c r="QBT209" s="527" t="s">
        <v>517</v>
      </c>
      <c r="QBU209" s="527" t="s">
        <v>517</v>
      </c>
      <c r="QBV209" s="527" t="s">
        <v>517</v>
      </c>
      <c r="QBW209" s="527" t="s">
        <v>517</v>
      </c>
      <c r="QBX209" s="527" t="s">
        <v>517</v>
      </c>
      <c r="QBY209" s="527" t="s">
        <v>517</v>
      </c>
      <c r="QBZ209" s="527" t="s">
        <v>517</v>
      </c>
      <c r="QCA209" s="527" t="s">
        <v>517</v>
      </c>
      <c r="QCB209" s="527" t="s">
        <v>517</v>
      </c>
      <c r="QCC209" s="527" t="s">
        <v>517</v>
      </c>
      <c r="QCD209" s="527" t="s">
        <v>517</v>
      </c>
      <c r="QCE209" s="527" t="s">
        <v>517</v>
      </c>
      <c r="QCF209" s="527" t="s">
        <v>517</v>
      </c>
      <c r="QCG209" s="527" t="s">
        <v>517</v>
      </c>
      <c r="QCH209" s="527" t="s">
        <v>517</v>
      </c>
      <c r="QCI209" s="527" t="s">
        <v>517</v>
      </c>
      <c r="QCJ209" s="527" t="s">
        <v>517</v>
      </c>
      <c r="QCK209" s="527" t="s">
        <v>517</v>
      </c>
      <c r="QCL209" s="527" t="s">
        <v>517</v>
      </c>
      <c r="QCM209" s="527" t="s">
        <v>517</v>
      </c>
      <c r="QCN209" s="527" t="s">
        <v>517</v>
      </c>
      <c r="QCO209" s="527" t="s">
        <v>517</v>
      </c>
      <c r="QCP209" s="527" t="s">
        <v>517</v>
      </c>
      <c r="QCQ209" s="527" t="s">
        <v>517</v>
      </c>
      <c r="QCR209" s="527" t="s">
        <v>517</v>
      </c>
      <c r="QCS209" s="527" t="s">
        <v>517</v>
      </c>
      <c r="QCT209" s="527" t="s">
        <v>517</v>
      </c>
      <c r="QCU209" s="527" t="s">
        <v>517</v>
      </c>
      <c r="QCV209" s="527" t="s">
        <v>517</v>
      </c>
      <c r="QCW209" s="527" t="s">
        <v>517</v>
      </c>
      <c r="QCX209" s="527" t="s">
        <v>517</v>
      </c>
      <c r="QCY209" s="527" t="s">
        <v>517</v>
      </c>
      <c r="QCZ209" s="527" t="s">
        <v>517</v>
      </c>
      <c r="QDA209" s="527" t="s">
        <v>517</v>
      </c>
      <c r="QDB209" s="527" t="s">
        <v>517</v>
      </c>
      <c r="QDC209" s="527" t="s">
        <v>517</v>
      </c>
      <c r="QDD209" s="527" t="s">
        <v>517</v>
      </c>
      <c r="QDE209" s="527" t="s">
        <v>517</v>
      </c>
      <c r="QDF209" s="527" t="s">
        <v>517</v>
      </c>
      <c r="QDG209" s="527" t="s">
        <v>517</v>
      </c>
      <c r="QDH209" s="527" t="s">
        <v>517</v>
      </c>
      <c r="QDI209" s="527" t="s">
        <v>517</v>
      </c>
      <c r="QDJ209" s="527" t="s">
        <v>517</v>
      </c>
      <c r="QDK209" s="527" t="s">
        <v>517</v>
      </c>
      <c r="QDL209" s="527" t="s">
        <v>517</v>
      </c>
      <c r="QDM209" s="527" t="s">
        <v>517</v>
      </c>
      <c r="QDN209" s="527" t="s">
        <v>517</v>
      </c>
      <c r="QDO209" s="527" t="s">
        <v>517</v>
      </c>
      <c r="QDP209" s="527" t="s">
        <v>517</v>
      </c>
      <c r="QDQ209" s="527" t="s">
        <v>517</v>
      </c>
      <c r="QDR209" s="527" t="s">
        <v>517</v>
      </c>
      <c r="QDS209" s="527" t="s">
        <v>517</v>
      </c>
      <c r="QDT209" s="527" t="s">
        <v>517</v>
      </c>
      <c r="QDU209" s="527" t="s">
        <v>517</v>
      </c>
      <c r="QDV209" s="527" t="s">
        <v>517</v>
      </c>
      <c r="QDW209" s="527" t="s">
        <v>517</v>
      </c>
      <c r="QDX209" s="527" t="s">
        <v>517</v>
      </c>
      <c r="QDY209" s="527" t="s">
        <v>517</v>
      </c>
      <c r="QDZ209" s="527" t="s">
        <v>517</v>
      </c>
      <c r="QEA209" s="527" t="s">
        <v>517</v>
      </c>
      <c r="QEB209" s="527" t="s">
        <v>517</v>
      </c>
      <c r="QEC209" s="527" t="s">
        <v>517</v>
      </c>
      <c r="QED209" s="527" t="s">
        <v>517</v>
      </c>
      <c r="QEE209" s="527" t="s">
        <v>517</v>
      </c>
      <c r="QEF209" s="527" t="s">
        <v>517</v>
      </c>
      <c r="QEG209" s="527" t="s">
        <v>517</v>
      </c>
      <c r="QEH209" s="527" t="s">
        <v>517</v>
      </c>
      <c r="QEI209" s="527" t="s">
        <v>517</v>
      </c>
      <c r="QEJ209" s="527" t="s">
        <v>517</v>
      </c>
      <c r="QEK209" s="527" t="s">
        <v>517</v>
      </c>
      <c r="QEL209" s="527" t="s">
        <v>517</v>
      </c>
      <c r="QEM209" s="527" t="s">
        <v>517</v>
      </c>
      <c r="QEN209" s="527" t="s">
        <v>517</v>
      </c>
      <c r="QEO209" s="527" t="s">
        <v>517</v>
      </c>
      <c r="QEP209" s="527" t="s">
        <v>517</v>
      </c>
      <c r="QEQ209" s="527" t="s">
        <v>517</v>
      </c>
      <c r="QER209" s="527" t="s">
        <v>517</v>
      </c>
      <c r="QES209" s="527" t="s">
        <v>517</v>
      </c>
      <c r="QET209" s="527" t="s">
        <v>517</v>
      </c>
      <c r="QEU209" s="527" t="s">
        <v>517</v>
      </c>
      <c r="QEV209" s="527" t="s">
        <v>517</v>
      </c>
      <c r="QEW209" s="527" t="s">
        <v>517</v>
      </c>
      <c r="QEX209" s="527" t="s">
        <v>517</v>
      </c>
      <c r="QEY209" s="527" t="s">
        <v>517</v>
      </c>
      <c r="QEZ209" s="527" t="s">
        <v>517</v>
      </c>
      <c r="QFA209" s="527" t="s">
        <v>517</v>
      </c>
      <c r="QFB209" s="527" t="s">
        <v>517</v>
      </c>
      <c r="QFC209" s="527" t="s">
        <v>517</v>
      </c>
      <c r="QFD209" s="527" t="s">
        <v>517</v>
      </c>
      <c r="QFE209" s="527" t="s">
        <v>517</v>
      </c>
      <c r="QFF209" s="527" t="s">
        <v>517</v>
      </c>
      <c r="QFG209" s="527" t="s">
        <v>517</v>
      </c>
      <c r="QFH209" s="527" t="s">
        <v>517</v>
      </c>
      <c r="QFI209" s="527" t="s">
        <v>517</v>
      </c>
      <c r="QFJ209" s="527" t="s">
        <v>517</v>
      </c>
      <c r="QFK209" s="527" t="s">
        <v>517</v>
      </c>
      <c r="QFL209" s="527" t="s">
        <v>517</v>
      </c>
      <c r="QFM209" s="527" t="s">
        <v>517</v>
      </c>
      <c r="QFN209" s="527" t="s">
        <v>517</v>
      </c>
      <c r="QFO209" s="527" t="s">
        <v>517</v>
      </c>
      <c r="QFP209" s="527" t="s">
        <v>517</v>
      </c>
      <c r="QFQ209" s="527" t="s">
        <v>517</v>
      </c>
      <c r="QFR209" s="527" t="s">
        <v>517</v>
      </c>
      <c r="QFS209" s="527" t="s">
        <v>517</v>
      </c>
      <c r="QFT209" s="527" t="s">
        <v>517</v>
      </c>
      <c r="QFU209" s="527" t="s">
        <v>517</v>
      </c>
      <c r="QFV209" s="527" t="s">
        <v>517</v>
      </c>
      <c r="QFW209" s="527" t="s">
        <v>517</v>
      </c>
      <c r="QFX209" s="527" t="s">
        <v>517</v>
      </c>
      <c r="QFY209" s="527" t="s">
        <v>517</v>
      </c>
      <c r="QFZ209" s="527" t="s">
        <v>517</v>
      </c>
      <c r="QGA209" s="527" t="s">
        <v>517</v>
      </c>
      <c r="QGB209" s="527" t="s">
        <v>517</v>
      </c>
      <c r="QGC209" s="527" t="s">
        <v>517</v>
      </c>
      <c r="QGD209" s="527" t="s">
        <v>517</v>
      </c>
      <c r="QGE209" s="527" t="s">
        <v>517</v>
      </c>
      <c r="QGF209" s="527" t="s">
        <v>517</v>
      </c>
      <c r="QGG209" s="527" t="s">
        <v>517</v>
      </c>
      <c r="QGH209" s="527" t="s">
        <v>517</v>
      </c>
      <c r="QGI209" s="527" t="s">
        <v>517</v>
      </c>
      <c r="QGJ209" s="527" t="s">
        <v>517</v>
      </c>
      <c r="QGK209" s="527" t="s">
        <v>517</v>
      </c>
      <c r="QGL209" s="527" t="s">
        <v>517</v>
      </c>
      <c r="QGM209" s="527" t="s">
        <v>517</v>
      </c>
      <c r="QGN209" s="527" t="s">
        <v>517</v>
      </c>
      <c r="QGO209" s="527" t="s">
        <v>517</v>
      </c>
      <c r="QGP209" s="527" t="s">
        <v>517</v>
      </c>
      <c r="QGQ209" s="527" t="s">
        <v>517</v>
      </c>
      <c r="QGR209" s="527" t="s">
        <v>517</v>
      </c>
      <c r="QGS209" s="527" t="s">
        <v>517</v>
      </c>
      <c r="QGT209" s="527" t="s">
        <v>517</v>
      </c>
      <c r="QGU209" s="527" t="s">
        <v>517</v>
      </c>
      <c r="QGV209" s="527" t="s">
        <v>517</v>
      </c>
      <c r="QGW209" s="527" t="s">
        <v>517</v>
      </c>
      <c r="QGX209" s="527" t="s">
        <v>517</v>
      </c>
      <c r="QGY209" s="527" t="s">
        <v>517</v>
      </c>
      <c r="QGZ209" s="527" t="s">
        <v>517</v>
      </c>
      <c r="QHA209" s="527" t="s">
        <v>517</v>
      </c>
      <c r="QHB209" s="527" t="s">
        <v>517</v>
      </c>
      <c r="QHC209" s="527" t="s">
        <v>517</v>
      </c>
      <c r="QHD209" s="527" t="s">
        <v>517</v>
      </c>
      <c r="QHE209" s="527" t="s">
        <v>517</v>
      </c>
      <c r="QHF209" s="527" t="s">
        <v>517</v>
      </c>
      <c r="QHG209" s="527" t="s">
        <v>517</v>
      </c>
      <c r="QHH209" s="527" t="s">
        <v>517</v>
      </c>
      <c r="QHI209" s="527" t="s">
        <v>517</v>
      </c>
      <c r="QHJ209" s="527" t="s">
        <v>517</v>
      </c>
      <c r="QHK209" s="527" t="s">
        <v>517</v>
      </c>
      <c r="QHL209" s="527" t="s">
        <v>517</v>
      </c>
      <c r="QHM209" s="527" t="s">
        <v>517</v>
      </c>
      <c r="QHN209" s="527" t="s">
        <v>517</v>
      </c>
      <c r="QHO209" s="527" t="s">
        <v>517</v>
      </c>
      <c r="QHP209" s="527" t="s">
        <v>517</v>
      </c>
      <c r="QHQ209" s="527" t="s">
        <v>517</v>
      </c>
      <c r="QHR209" s="527" t="s">
        <v>517</v>
      </c>
      <c r="QHS209" s="527" t="s">
        <v>517</v>
      </c>
      <c r="QHT209" s="527" t="s">
        <v>517</v>
      </c>
      <c r="QHU209" s="527" t="s">
        <v>517</v>
      </c>
      <c r="QHV209" s="527" t="s">
        <v>517</v>
      </c>
      <c r="QHW209" s="527" t="s">
        <v>517</v>
      </c>
      <c r="QHX209" s="527" t="s">
        <v>517</v>
      </c>
      <c r="QHY209" s="527" t="s">
        <v>517</v>
      </c>
      <c r="QHZ209" s="527" t="s">
        <v>517</v>
      </c>
      <c r="QIA209" s="527" t="s">
        <v>517</v>
      </c>
      <c r="QIB209" s="527" t="s">
        <v>517</v>
      </c>
      <c r="QIC209" s="527" t="s">
        <v>517</v>
      </c>
      <c r="QID209" s="527" t="s">
        <v>517</v>
      </c>
      <c r="QIE209" s="527" t="s">
        <v>517</v>
      </c>
      <c r="QIF209" s="527" t="s">
        <v>517</v>
      </c>
      <c r="QIG209" s="527" t="s">
        <v>517</v>
      </c>
      <c r="QIH209" s="527" t="s">
        <v>517</v>
      </c>
      <c r="QII209" s="527" t="s">
        <v>517</v>
      </c>
      <c r="QIJ209" s="527" t="s">
        <v>517</v>
      </c>
      <c r="QIK209" s="527" t="s">
        <v>517</v>
      </c>
      <c r="QIL209" s="527" t="s">
        <v>517</v>
      </c>
      <c r="QIM209" s="527" t="s">
        <v>517</v>
      </c>
      <c r="QIN209" s="527" t="s">
        <v>517</v>
      </c>
      <c r="QIO209" s="527" t="s">
        <v>517</v>
      </c>
      <c r="QIP209" s="527" t="s">
        <v>517</v>
      </c>
      <c r="QIQ209" s="527" t="s">
        <v>517</v>
      </c>
      <c r="QIR209" s="527" t="s">
        <v>517</v>
      </c>
      <c r="QIS209" s="527" t="s">
        <v>517</v>
      </c>
      <c r="QIT209" s="527" t="s">
        <v>517</v>
      </c>
      <c r="QIU209" s="527" t="s">
        <v>517</v>
      </c>
      <c r="QIV209" s="527" t="s">
        <v>517</v>
      </c>
      <c r="QIW209" s="527" t="s">
        <v>517</v>
      </c>
      <c r="QIX209" s="527" t="s">
        <v>517</v>
      </c>
      <c r="QIY209" s="527" t="s">
        <v>517</v>
      </c>
      <c r="QIZ209" s="527" t="s">
        <v>517</v>
      </c>
      <c r="QJA209" s="527" t="s">
        <v>517</v>
      </c>
      <c r="QJB209" s="527" t="s">
        <v>517</v>
      </c>
      <c r="QJC209" s="527" t="s">
        <v>517</v>
      </c>
      <c r="QJD209" s="527" t="s">
        <v>517</v>
      </c>
      <c r="QJE209" s="527" t="s">
        <v>517</v>
      </c>
      <c r="QJF209" s="527" t="s">
        <v>517</v>
      </c>
      <c r="QJG209" s="527" t="s">
        <v>517</v>
      </c>
      <c r="QJH209" s="527" t="s">
        <v>517</v>
      </c>
      <c r="QJI209" s="527" t="s">
        <v>517</v>
      </c>
      <c r="QJJ209" s="527" t="s">
        <v>517</v>
      </c>
      <c r="QJK209" s="527" t="s">
        <v>517</v>
      </c>
      <c r="QJL209" s="527" t="s">
        <v>517</v>
      </c>
      <c r="QJM209" s="527" t="s">
        <v>517</v>
      </c>
      <c r="QJN209" s="527" t="s">
        <v>517</v>
      </c>
      <c r="QJO209" s="527" t="s">
        <v>517</v>
      </c>
      <c r="QJP209" s="527" t="s">
        <v>517</v>
      </c>
      <c r="QJQ209" s="527" t="s">
        <v>517</v>
      </c>
      <c r="QJR209" s="527" t="s">
        <v>517</v>
      </c>
      <c r="QJS209" s="527" t="s">
        <v>517</v>
      </c>
      <c r="QJT209" s="527" t="s">
        <v>517</v>
      </c>
      <c r="QJU209" s="527" t="s">
        <v>517</v>
      </c>
      <c r="QJV209" s="527" t="s">
        <v>517</v>
      </c>
      <c r="QJW209" s="527" t="s">
        <v>517</v>
      </c>
      <c r="QJX209" s="527" t="s">
        <v>517</v>
      </c>
      <c r="QJY209" s="527" t="s">
        <v>517</v>
      </c>
      <c r="QJZ209" s="527" t="s">
        <v>517</v>
      </c>
      <c r="QKA209" s="527" t="s">
        <v>517</v>
      </c>
      <c r="QKB209" s="527" t="s">
        <v>517</v>
      </c>
      <c r="QKC209" s="527" t="s">
        <v>517</v>
      </c>
      <c r="QKD209" s="527" t="s">
        <v>517</v>
      </c>
      <c r="QKE209" s="527" t="s">
        <v>517</v>
      </c>
      <c r="QKF209" s="527" t="s">
        <v>517</v>
      </c>
      <c r="QKG209" s="527" t="s">
        <v>517</v>
      </c>
      <c r="QKH209" s="527" t="s">
        <v>517</v>
      </c>
      <c r="QKI209" s="527" t="s">
        <v>517</v>
      </c>
      <c r="QKJ209" s="527" t="s">
        <v>517</v>
      </c>
      <c r="QKK209" s="527" t="s">
        <v>517</v>
      </c>
      <c r="QKL209" s="527" t="s">
        <v>517</v>
      </c>
      <c r="QKM209" s="527" t="s">
        <v>517</v>
      </c>
      <c r="QKN209" s="527" t="s">
        <v>517</v>
      </c>
      <c r="QKO209" s="527" t="s">
        <v>517</v>
      </c>
      <c r="QKP209" s="527" t="s">
        <v>517</v>
      </c>
      <c r="QKQ209" s="527" t="s">
        <v>517</v>
      </c>
      <c r="QKR209" s="527" t="s">
        <v>517</v>
      </c>
      <c r="QKS209" s="527" t="s">
        <v>517</v>
      </c>
      <c r="QKT209" s="527" t="s">
        <v>517</v>
      </c>
      <c r="QKU209" s="527" t="s">
        <v>517</v>
      </c>
      <c r="QKV209" s="527" t="s">
        <v>517</v>
      </c>
      <c r="QKW209" s="527" t="s">
        <v>517</v>
      </c>
      <c r="QKX209" s="527" t="s">
        <v>517</v>
      </c>
      <c r="QKY209" s="527" t="s">
        <v>517</v>
      </c>
      <c r="QKZ209" s="527" t="s">
        <v>517</v>
      </c>
      <c r="QLA209" s="527" t="s">
        <v>517</v>
      </c>
      <c r="QLB209" s="527" t="s">
        <v>517</v>
      </c>
      <c r="QLC209" s="527" t="s">
        <v>517</v>
      </c>
      <c r="QLD209" s="527" t="s">
        <v>517</v>
      </c>
      <c r="QLE209" s="527" t="s">
        <v>517</v>
      </c>
      <c r="QLF209" s="527" t="s">
        <v>517</v>
      </c>
      <c r="QLG209" s="527" t="s">
        <v>517</v>
      </c>
      <c r="QLH209" s="527" t="s">
        <v>517</v>
      </c>
      <c r="QLI209" s="527" t="s">
        <v>517</v>
      </c>
      <c r="QLJ209" s="527" t="s">
        <v>517</v>
      </c>
      <c r="QLK209" s="527" t="s">
        <v>517</v>
      </c>
      <c r="QLL209" s="527" t="s">
        <v>517</v>
      </c>
      <c r="QLM209" s="527" t="s">
        <v>517</v>
      </c>
      <c r="QLN209" s="527" t="s">
        <v>517</v>
      </c>
      <c r="QLO209" s="527" t="s">
        <v>517</v>
      </c>
      <c r="QLP209" s="527" t="s">
        <v>517</v>
      </c>
      <c r="QLQ209" s="527" t="s">
        <v>517</v>
      </c>
      <c r="QLR209" s="527" t="s">
        <v>517</v>
      </c>
      <c r="QLS209" s="527" t="s">
        <v>517</v>
      </c>
      <c r="QLT209" s="527" t="s">
        <v>517</v>
      </c>
      <c r="QLU209" s="527" t="s">
        <v>517</v>
      </c>
      <c r="QLV209" s="527" t="s">
        <v>517</v>
      </c>
      <c r="QLW209" s="527" t="s">
        <v>517</v>
      </c>
      <c r="QLX209" s="527" t="s">
        <v>517</v>
      </c>
      <c r="QLY209" s="527" t="s">
        <v>517</v>
      </c>
      <c r="QLZ209" s="527" t="s">
        <v>517</v>
      </c>
      <c r="QMA209" s="527" t="s">
        <v>517</v>
      </c>
      <c r="QMB209" s="527" t="s">
        <v>517</v>
      </c>
      <c r="QMC209" s="527" t="s">
        <v>517</v>
      </c>
      <c r="QMD209" s="527" t="s">
        <v>517</v>
      </c>
      <c r="QME209" s="527" t="s">
        <v>517</v>
      </c>
      <c r="QMF209" s="527" t="s">
        <v>517</v>
      </c>
      <c r="QMG209" s="527" t="s">
        <v>517</v>
      </c>
      <c r="QMH209" s="527" t="s">
        <v>517</v>
      </c>
      <c r="QMI209" s="527" t="s">
        <v>517</v>
      </c>
      <c r="QMJ209" s="527" t="s">
        <v>517</v>
      </c>
      <c r="QMK209" s="527" t="s">
        <v>517</v>
      </c>
      <c r="QML209" s="527" t="s">
        <v>517</v>
      </c>
      <c r="QMM209" s="527" t="s">
        <v>517</v>
      </c>
      <c r="QMN209" s="527" t="s">
        <v>517</v>
      </c>
      <c r="QMO209" s="527" t="s">
        <v>517</v>
      </c>
      <c r="QMP209" s="527" t="s">
        <v>517</v>
      </c>
      <c r="QMQ209" s="527" t="s">
        <v>517</v>
      </c>
      <c r="QMR209" s="527" t="s">
        <v>517</v>
      </c>
      <c r="QMS209" s="527" t="s">
        <v>517</v>
      </c>
      <c r="QMT209" s="527" t="s">
        <v>517</v>
      </c>
      <c r="QMU209" s="527" t="s">
        <v>517</v>
      </c>
      <c r="QMV209" s="527" t="s">
        <v>517</v>
      </c>
      <c r="QMW209" s="527" t="s">
        <v>517</v>
      </c>
      <c r="QMX209" s="527" t="s">
        <v>517</v>
      </c>
      <c r="QMY209" s="527" t="s">
        <v>517</v>
      </c>
      <c r="QMZ209" s="527" t="s">
        <v>517</v>
      </c>
      <c r="QNA209" s="527" t="s">
        <v>517</v>
      </c>
      <c r="QNB209" s="527" t="s">
        <v>517</v>
      </c>
      <c r="QNC209" s="527" t="s">
        <v>517</v>
      </c>
      <c r="QND209" s="527" t="s">
        <v>517</v>
      </c>
      <c r="QNE209" s="527" t="s">
        <v>517</v>
      </c>
      <c r="QNF209" s="527" t="s">
        <v>517</v>
      </c>
      <c r="QNG209" s="527" t="s">
        <v>517</v>
      </c>
      <c r="QNH209" s="527" t="s">
        <v>517</v>
      </c>
      <c r="QNI209" s="527" t="s">
        <v>517</v>
      </c>
      <c r="QNJ209" s="527" t="s">
        <v>517</v>
      </c>
      <c r="QNK209" s="527" t="s">
        <v>517</v>
      </c>
      <c r="QNL209" s="527" t="s">
        <v>517</v>
      </c>
      <c r="QNM209" s="527" t="s">
        <v>517</v>
      </c>
      <c r="QNN209" s="527" t="s">
        <v>517</v>
      </c>
      <c r="QNO209" s="527" t="s">
        <v>517</v>
      </c>
      <c r="QNP209" s="527" t="s">
        <v>517</v>
      </c>
      <c r="QNQ209" s="527" t="s">
        <v>517</v>
      </c>
      <c r="QNR209" s="527" t="s">
        <v>517</v>
      </c>
      <c r="QNS209" s="527" t="s">
        <v>517</v>
      </c>
      <c r="QNT209" s="527" t="s">
        <v>517</v>
      </c>
      <c r="QNU209" s="527" t="s">
        <v>517</v>
      </c>
      <c r="QNV209" s="527" t="s">
        <v>517</v>
      </c>
      <c r="QNW209" s="527" t="s">
        <v>517</v>
      </c>
      <c r="QNX209" s="527" t="s">
        <v>517</v>
      </c>
      <c r="QNY209" s="527" t="s">
        <v>517</v>
      </c>
      <c r="QNZ209" s="527" t="s">
        <v>517</v>
      </c>
      <c r="QOA209" s="527" t="s">
        <v>517</v>
      </c>
      <c r="QOB209" s="527" t="s">
        <v>517</v>
      </c>
      <c r="QOC209" s="527" t="s">
        <v>517</v>
      </c>
      <c r="QOD209" s="527" t="s">
        <v>517</v>
      </c>
      <c r="QOE209" s="527" t="s">
        <v>517</v>
      </c>
      <c r="QOF209" s="527" t="s">
        <v>517</v>
      </c>
      <c r="QOG209" s="527" t="s">
        <v>517</v>
      </c>
      <c r="QOH209" s="527" t="s">
        <v>517</v>
      </c>
      <c r="QOI209" s="527" t="s">
        <v>517</v>
      </c>
      <c r="QOJ209" s="527" t="s">
        <v>517</v>
      </c>
      <c r="QOK209" s="527" t="s">
        <v>517</v>
      </c>
      <c r="QOL209" s="527" t="s">
        <v>517</v>
      </c>
      <c r="QOM209" s="527" t="s">
        <v>517</v>
      </c>
      <c r="QON209" s="527" t="s">
        <v>517</v>
      </c>
      <c r="QOO209" s="527" t="s">
        <v>517</v>
      </c>
      <c r="QOP209" s="527" t="s">
        <v>517</v>
      </c>
      <c r="QOQ209" s="527" t="s">
        <v>517</v>
      </c>
      <c r="QOR209" s="527" t="s">
        <v>517</v>
      </c>
      <c r="QOS209" s="527" t="s">
        <v>517</v>
      </c>
      <c r="QOT209" s="527" t="s">
        <v>517</v>
      </c>
      <c r="QOU209" s="527" t="s">
        <v>517</v>
      </c>
      <c r="QOV209" s="527" t="s">
        <v>517</v>
      </c>
      <c r="QOW209" s="527" t="s">
        <v>517</v>
      </c>
      <c r="QOX209" s="527" t="s">
        <v>517</v>
      </c>
      <c r="QOY209" s="527" t="s">
        <v>517</v>
      </c>
      <c r="QOZ209" s="527" t="s">
        <v>517</v>
      </c>
      <c r="QPA209" s="527" t="s">
        <v>517</v>
      </c>
      <c r="QPB209" s="527" t="s">
        <v>517</v>
      </c>
      <c r="QPC209" s="527" t="s">
        <v>517</v>
      </c>
      <c r="QPD209" s="527" t="s">
        <v>517</v>
      </c>
      <c r="QPE209" s="527" t="s">
        <v>517</v>
      </c>
      <c r="QPF209" s="527" t="s">
        <v>517</v>
      </c>
      <c r="QPG209" s="527" t="s">
        <v>517</v>
      </c>
      <c r="QPH209" s="527" t="s">
        <v>517</v>
      </c>
      <c r="QPI209" s="527" t="s">
        <v>517</v>
      </c>
      <c r="QPJ209" s="527" t="s">
        <v>517</v>
      </c>
      <c r="QPK209" s="527" t="s">
        <v>517</v>
      </c>
      <c r="QPL209" s="527" t="s">
        <v>517</v>
      </c>
      <c r="QPM209" s="527" t="s">
        <v>517</v>
      </c>
      <c r="QPN209" s="527" t="s">
        <v>517</v>
      </c>
      <c r="QPO209" s="527" t="s">
        <v>517</v>
      </c>
      <c r="QPP209" s="527" t="s">
        <v>517</v>
      </c>
      <c r="QPQ209" s="527" t="s">
        <v>517</v>
      </c>
      <c r="QPR209" s="527" t="s">
        <v>517</v>
      </c>
      <c r="QPS209" s="527" t="s">
        <v>517</v>
      </c>
      <c r="QPT209" s="527" t="s">
        <v>517</v>
      </c>
      <c r="QPU209" s="527" t="s">
        <v>517</v>
      </c>
      <c r="QPV209" s="527" t="s">
        <v>517</v>
      </c>
      <c r="QPW209" s="527" t="s">
        <v>517</v>
      </c>
      <c r="QPX209" s="527" t="s">
        <v>517</v>
      </c>
      <c r="QPY209" s="527" t="s">
        <v>517</v>
      </c>
      <c r="QPZ209" s="527" t="s">
        <v>517</v>
      </c>
      <c r="QQA209" s="527" t="s">
        <v>517</v>
      </c>
      <c r="QQB209" s="527" t="s">
        <v>517</v>
      </c>
      <c r="QQC209" s="527" t="s">
        <v>517</v>
      </c>
      <c r="QQD209" s="527" t="s">
        <v>517</v>
      </c>
      <c r="QQE209" s="527" t="s">
        <v>517</v>
      </c>
      <c r="QQF209" s="527" t="s">
        <v>517</v>
      </c>
      <c r="QQG209" s="527" t="s">
        <v>517</v>
      </c>
      <c r="QQH209" s="527" t="s">
        <v>517</v>
      </c>
      <c r="QQI209" s="527" t="s">
        <v>517</v>
      </c>
      <c r="QQJ209" s="527" t="s">
        <v>517</v>
      </c>
      <c r="QQK209" s="527" t="s">
        <v>517</v>
      </c>
      <c r="QQL209" s="527" t="s">
        <v>517</v>
      </c>
      <c r="QQM209" s="527" t="s">
        <v>517</v>
      </c>
      <c r="QQN209" s="527" t="s">
        <v>517</v>
      </c>
      <c r="QQO209" s="527" t="s">
        <v>517</v>
      </c>
      <c r="QQP209" s="527" t="s">
        <v>517</v>
      </c>
      <c r="QQQ209" s="527" t="s">
        <v>517</v>
      </c>
      <c r="QQR209" s="527" t="s">
        <v>517</v>
      </c>
      <c r="QQS209" s="527" t="s">
        <v>517</v>
      </c>
      <c r="QQT209" s="527" t="s">
        <v>517</v>
      </c>
      <c r="QQU209" s="527" t="s">
        <v>517</v>
      </c>
      <c r="QQV209" s="527" t="s">
        <v>517</v>
      </c>
      <c r="QQW209" s="527" t="s">
        <v>517</v>
      </c>
      <c r="QQX209" s="527" t="s">
        <v>517</v>
      </c>
      <c r="QQY209" s="527" t="s">
        <v>517</v>
      </c>
      <c r="QQZ209" s="527" t="s">
        <v>517</v>
      </c>
      <c r="QRA209" s="527" t="s">
        <v>517</v>
      </c>
      <c r="QRB209" s="527" t="s">
        <v>517</v>
      </c>
      <c r="QRC209" s="527" t="s">
        <v>517</v>
      </c>
      <c r="QRD209" s="527" t="s">
        <v>517</v>
      </c>
      <c r="QRE209" s="527" t="s">
        <v>517</v>
      </c>
      <c r="QRF209" s="527" t="s">
        <v>517</v>
      </c>
      <c r="QRG209" s="527" t="s">
        <v>517</v>
      </c>
      <c r="QRH209" s="527" t="s">
        <v>517</v>
      </c>
      <c r="QRI209" s="527" t="s">
        <v>517</v>
      </c>
      <c r="QRJ209" s="527" t="s">
        <v>517</v>
      </c>
      <c r="QRK209" s="527" t="s">
        <v>517</v>
      </c>
      <c r="QRL209" s="527" t="s">
        <v>517</v>
      </c>
      <c r="QRM209" s="527" t="s">
        <v>517</v>
      </c>
      <c r="QRN209" s="527" t="s">
        <v>517</v>
      </c>
      <c r="QRO209" s="527" t="s">
        <v>517</v>
      </c>
      <c r="QRP209" s="527" t="s">
        <v>517</v>
      </c>
      <c r="QRQ209" s="527" t="s">
        <v>517</v>
      </c>
      <c r="QRR209" s="527" t="s">
        <v>517</v>
      </c>
      <c r="QRS209" s="527" t="s">
        <v>517</v>
      </c>
      <c r="QRT209" s="527" t="s">
        <v>517</v>
      </c>
      <c r="QRU209" s="527" t="s">
        <v>517</v>
      </c>
      <c r="QRV209" s="527" t="s">
        <v>517</v>
      </c>
      <c r="QRW209" s="527" t="s">
        <v>517</v>
      </c>
      <c r="QRX209" s="527" t="s">
        <v>517</v>
      </c>
      <c r="QRY209" s="527" t="s">
        <v>517</v>
      </c>
      <c r="QRZ209" s="527" t="s">
        <v>517</v>
      </c>
      <c r="QSA209" s="527" t="s">
        <v>517</v>
      </c>
      <c r="QSB209" s="527" t="s">
        <v>517</v>
      </c>
      <c r="QSC209" s="527" t="s">
        <v>517</v>
      </c>
      <c r="QSD209" s="527" t="s">
        <v>517</v>
      </c>
      <c r="QSE209" s="527" t="s">
        <v>517</v>
      </c>
      <c r="QSF209" s="527" t="s">
        <v>517</v>
      </c>
      <c r="QSG209" s="527" t="s">
        <v>517</v>
      </c>
      <c r="QSH209" s="527" t="s">
        <v>517</v>
      </c>
      <c r="QSI209" s="527" t="s">
        <v>517</v>
      </c>
      <c r="QSJ209" s="527" t="s">
        <v>517</v>
      </c>
      <c r="QSK209" s="527" t="s">
        <v>517</v>
      </c>
      <c r="QSL209" s="527" t="s">
        <v>517</v>
      </c>
      <c r="QSM209" s="527" t="s">
        <v>517</v>
      </c>
      <c r="QSN209" s="527" t="s">
        <v>517</v>
      </c>
      <c r="QSO209" s="527" t="s">
        <v>517</v>
      </c>
      <c r="QSP209" s="527" t="s">
        <v>517</v>
      </c>
      <c r="QSQ209" s="527" t="s">
        <v>517</v>
      </c>
      <c r="QSR209" s="527" t="s">
        <v>517</v>
      </c>
      <c r="QSS209" s="527" t="s">
        <v>517</v>
      </c>
      <c r="QST209" s="527" t="s">
        <v>517</v>
      </c>
      <c r="QSU209" s="527" t="s">
        <v>517</v>
      </c>
      <c r="QSV209" s="527" t="s">
        <v>517</v>
      </c>
      <c r="QSW209" s="527" t="s">
        <v>517</v>
      </c>
      <c r="QSX209" s="527" t="s">
        <v>517</v>
      </c>
      <c r="QSY209" s="527" t="s">
        <v>517</v>
      </c>
      <c r="QSZ209" s="527" t="s">
        <v>517</v>
      </c>
      <c r="QTA209" s="527" t="s">
        <v>517</v>
      </c>
      <c r="QTB209" s="527" t="s">
        <v>517</v>
      </c>
      <c r="QTC209" s="527" t="s">
        <v>517</v>
      </c>
      <c r="QTD209" s="527" t="s">
        <v>517</v>
      </c>
      <c r="QTE209" s="527" t="s">
        <v>517</v>
      </c>
      <c r="QTF209" s="527" t="s">
        <v>517</v>
      </c>
      <c r="QTG209" s="527" t="s">
        <v>517</v>
      </c>
      <c r="QTH209" s="527" t="s">
        <v>517</v>
      </c>
      <c r="QTI209" s="527" t="s">
        <v>517</v>
      </c>
      <c r="QTJ209" s="527" t="s">
        <v>517</v>
      </c>
      <c r="QTK209" s="527" t="s">
        <v>517</v>
      </c>
      <c r="QTL209" s="527" t="s">
        <v>517</v>
      </c>
      <c r="QTM209" s="527" t="s">
        <v>517</v>
      </c>
      <c r="QTN209" s="527" t="s">
        <v>517</v>
      </c>
      <c r="QTO209" s="527" t="s">
        <v>517</v>
      </c>
      <c r="QTP209" s="527" t="s">
        <v>517</v>
      </c>
      <c r="QTQ209" s="527" t="s">
        <v>517</v>
      </c>
      <c r="QTR209" s="527" t="s">
        <v>517</v>
      </c>
      <c r="QTS209" s="527" t="s">
        <v>517</v>
      </c>
      <c r="QTT209" s="527" t="s">
        <v>517</v>
      </c>
      <c r="QTU209" s="527" t="s">
        <v>517</v>
      </c>
      <c r="QTV209" s="527" t="s">
        <v>517</v>
      </c>
      <c r="QTW209" s="527" t="s">
        <v>517</v>
      </c>
      <c r="QTX209" s="527" t="s">
        <v>517</v>
      </c>
      <c r="QTY209" s="527" t="s">
        <v>517</v>
      </c>
      <c r="QTZ209" s="527" t="s">
        <v>517</v>
      </c>
      <c r="QUA209" s="527" t="s">
        <v>517</v>
      </c>
      <c r="QUB209" s="527" t="s">
        <v>517</v>
      </c>
      <c r="QUC209" s="527" t="s">
        <v>517</v>
      </c>
      <c r="QUD209" s="527" t="s">
        <v>517</v>
      </c>
      <c r="QUE209" s="527" t="s">
        <v>517</v>
      </c>
      <c r="QUF209" s="527" t="s">
        <v>517</v>
      </c>
      <c r="QUG209" s="527" t="s">
        <v>517</v>
      </c>
      <c r="QUH209" s="527" t="s">
        <v>517</v>
      </c>
      <c r="QUI209" s="527" t="s">
        <v>517</v>
      </c>
      <c r="QUJ209" s="527" t="s">
        <v>517</v>
      </c>
      <c r="QUK209" s="527" t="s">
        <v>517</v>
      </c>
      <c r="QUL209" s="527" t="s">
        <v>517</v>
      </c>
      <c r="QUM209" s="527" t="s">
        <v>517</v>
      </c>
      <c r="QUN209" s="527" t="s">
        <v>517</v>
      </c>
      <c r="QUO209" s="527" t="s">
        <v>517</v>
      </c>
      <c r="QUP209" s="527" t="s">
        <v>517</v>
      </c>
      <c r="QUQ209" s="527" t="s">
        <v>517</v>
      </c>
      <c r="QUR209" s="527" t="s">
        <v>517</v>
      </c>
      <c r="QUS209" s="527" t="s">
        <v>517</v>
      </c>
      <c r="QUT209" s="527" t="s">
        <v>517</v>
      </c>
      <c r="QUU209" s="527" t="s">
        <v>517</v>
      </c>
      <c r="QUV209" s="527" t="s">
        <v>517</v>
      </c>
      <c r="QUW209" s="527" t="s">
        <v>517</v>
      </c>
      <c r="QUX209" s="527" t="s">
        <v>517</v>
      </c>
      <c r="QUY209" s="527" t="s">
        <v>517</v>
      </c>
      <c r="QUZ209" s="527" t="s">
        <v>517</v>
      </c>
      <c r="QVA209" s="527" t="s">
        <v>517</v>
      </c>
      <c r="QVB209" s="527" t="s">
        <v>517</v>
      </c>
      <c r="QVC209" s="527" t="s">
        <v>517</v>
      </c>
      <c r="QVD209" s="527" t="s">
        <v>517</v>
      </c>
      <c r="QVE209" s="527" t="s">
        <v>517</v>
      </c>
      <c r="QVF209" s="527" t="s">
        <v>517</v>
      </c>
      <c r="QVG209" s="527" t="s">
        <v>517</v>
      </c>
      <c r="QVH209" s="527" t="s">
        <v>517</v>
      </c>
      <c r="QVI209" s="527" t="s">
        <v>517</v>
      </c>
      <c r="QVJ209" s="527" t="s">
        <v>517</v>
      </c>
      <c r="QVK209" s="527" t="s">
        <v>517</v>
      </c>
      <c r="QVL209" s="527" t="s">
        <v>517</v>
      </c>
      <c r="QVM209" s="527" t="s">
        <v>517</v>
      </c>
      <c r="QVN209" s="527" t="s">
        <v>517</v>
      </c>
      <c r="QVO209" s="527" t="s">
        <v>517</v>
      </c>
      <c r="QVP209" s="527" t="s">
        <v>517</v>
      </c>
      <c r="QVQ209" s="527" t="s">
        <v>517</v>
      </c>
      <c r="QVR209" s="527" t="s">
        <v>517</v>
      </c>
      <c r="QVS209" s="527" t="s">
        <v>517</v>
      </c>
      <c r="QVT209" s="527" t="s">
        <v>517</v>
      </c>
      <c r="QVU209" s="527" t="s">
        <v>517</v>
      </c>
      <c r="QVV209" s="527" t="s">
        <v>517</v>
      </c>
      <c r="QVW209" s="527" t="s">
        <v>517</v>
      </c>
      <c r="QVX209" s="527" t="s">
        <v>517</v>
      </c>
      <c r="QVY209" s="527" t="s">
        <v>517</v>
      </c>
      <c r="QVZ209" s="527" t="s">
        <v>517</v>
      </c>
      <c r="QWA209" s="527" t="s">
        <v>517</v>
      </c>
      <c r="QWB209" s="527" t="s">
        <v>517</v>
      </c>
      <c r="QWC209" s="527" t="s">
        <v>517</v>
      </c>
      <c r="QWD209" s="527" t="s">
        <v>517</v>
      </c>
      <c r="QWE209" s="527" t="s">
        <v>517</v>
      </c>
      <c r="QWF209" s="527" t="s">
        <v>517</v>
      </c>
      <c r="QWG209" s="527" t="s">
        <v>517</v>
      </c>
      <c r="QWH209" s="527" t="s">
        <v>517</v>
      </c>
      <c r="QWI209" s="527" t="s">
        <v>517</v>
      </c>
      <c r="QWJ209" s="527" t="s">
        <v>517</v>
      </c>
      <c r="QWK209" s="527" t="s">
        <v>517</v>
      </c>
      <c r="QWL209" s="527" t="s">
        <v>517</v>
      </c>
      <c r="QWM209" s="527" t="s">
        <v>517</v>
      </c>
      <c r="QWN209" s="527" t="s">
        <v>517</v>
      </c>
      <c r="QWO209" s="527" t="s">
        <v>517</v>
      </c>
      <c r="QWP209" s="527" t="s">
        <v>517</v>
      </c>
      <c r="QWQ209" s="527" t="s">
        <v>517</v>
      </c>
      <c r="QWR209" s="527" t="s">
        <v>517</v>
      </c>
      <c r="QWS209" s="527" t="s">
        <v>517</v>
      </c>
      <c r="QWT209" s="527" t="s">
        <v>517</v>
      </c>
      <c r="QWU209" s="527" t="s">
        <v>517</v>
      </c>
      <c r="QWV209" s="527" t="s">
        <v>517</v>
      </c>
      <c r="QWW209" s="527" t="s">
        <v>517</v>
      </c>
      <c r="QWX209" s="527" t="s">
        <v>517</v>
      </c>
      <c r="QWY209" s="527" t="s">
        <v>517</v>
      </c>
      <c r="QWZ209" s="527" t="s">
        <v>517</v>
      </c>
      <c r="QXA209" s="527" t="s">
        <v>517</v>
      </c>
      <c r="QXB209" s="527" t="s">
        <v>517</v>
      </c>
      <c r="QXC209" s="527" t="s">
        <v>517</v>
      </c>
      <c r="QXD209" s="527" t="s">
        <v>517</v>
      </c>
      <c r="QXE209" s="527" t="s">
        <v>517</v>
      </c>
      <c r="QXF209" s="527" t="s">
        <v>517</v>
      </c>
      <c r="QXG209" s="527" t="s">
        <v>517</v>
      </c>
      <c r="QXH209" s="527" t="s">
        <v>517</v>
      </c>
      <c r="QXI209" s="527" t="s">
        <v>517</v>
      </c>
      <c r="QXJ209" s="527" t="s">
        <v>517</v>
      </c>
      <c r="QXK209" s="527" t="s">
        <v>517</v>
      </c>
      <c r="QXL209" s="527" t="s">
        <v>517</v>
      </c>
      <c r="QXM209" s="527" t="s">
        <v>517</v>
      </c>
      <c r="QXN209" s="527" t="s">
        <v>517</v>
      </c>
      <c r="QXO209" s="527" t="s">
        <v>517</v>
      </c>
      <c r="QXP209" s="527" t="s">
        <v>517</v>
      </c>
      <c r="QXQ209" s="527" t="s">
        <v>517</v>
      </c>
      <c r="QXR209" s="527" t="s">
        <v>517</v>
      </c>
      <c r="QXS209" s="527" t="s">
        <v>517</v>
      </c>
      <c r="QXT209" s="527" t="s">
        <v>517</v>
      </c>
      <c r="QXU209" s="527" t="s">
        <v>517</v>
      </c>
      <c r="QXV209" s="527" t="s">
        <v>517</v>
      </c>
      <c r="QXW209" s="527" t="s">
        <v>517</v>
      </c>
      <c r="QXX209" s="527" t="s">
        <v>517</v>
      </c>
      <c r="QXY209" s="527" t="s">
        <v>517</v>
      </c>
      <c r="QXZ209" s="527" t="s">
        <v>517</v>
      </c>
      <c r="QYA209" s="527" t="s">
        <v>517</v>
      </c>
      <c r="QYB209" s="527" t="s">
        <v>517</v>
      </c>
      <c r="QYC209" s="527" t="s">
        <v>517</v>
      </c>
      <c r="QYD209" s="527" t="s">
        <v>517</v>
      </c>
      <c r="QYE209" s="527" t="s">
        <v>517</v>
      </c>
      <c r="QYF209" s="527" t="s">
        <v>517</v>
      </c>
      <c r="QYG209" s="527" t="s">
        <v>517</v>
      </c>
      <c r="QYH209" s="527" t="s">
        <v>517</v>
      </c>
      <c r="QYI209" s="527" t="s">
        <v>517</v>
      </c>
      <c r="QYJ209" s="527" t="s">
        <v>517</v>
      </c>
      <c r="QYK209" s="527" t="s">
        <v>517</v>
      </c>
      <c r="QYL209" s="527" t="s">
        <v>517</v>
      </c>
      <c r="QYM209" s="527" t="s">
        <v>517</v>
      </c>
      <c r="QYN209" s="527" t="s">
        <v>517</v>
      </c>
      <c r="QYO209" s="527" t="s">
        <v>517</v>
      </c>
      <c r="QYP209" s="527" t="s">
        <v>517</v>
      </c>
      <c r="QYQ209" s="527" t="s">
        <v>517</v>
      </c>
      <c r="QYR209" s="527" t="s">
        <v>517</v>
      </c>
      <c r="QYS209" s="527" t="s">
        <v>517</v>
      </c>
      <c r="QYT209" s="527" t="s">
        <v>517</v>
      </c>
      <c r="QYU209" s="527" t="s">
        <v>517</v>
      </c>
      <c r="QYV209" s="527" t="s">
        <v>517</v>
      </c>
      <c r="QYW209" s="527" t="s">
        <v>517</v>
      </c>
      <c r="QYX209" s="527" t="s">
        <v>517</v>
      </c>
      <c r="QYY209" s="527" t="s">
        <v>517</v>
      </c>
      <c r="QYZ209" s="527" t="s">
        <v>517</v>
      </c>
      <c r="QZA209" s="527" t="s">
        <v>517</v>
      </c>
      <c r="QZB209" s="527" t="s">
        <v>517</v>
      </c>
      <c r="QZC209" s="527" t="s">
        <v>517</v>
      </c>
      <c r="QZD209" s="527" t="s">
        <v>517</v>
      </c>
      <c r="QZE209" s="527" t="s">
        <v>517</v>
      </c>
      <c r="QZF209" s="527" t="s">
        <v>517</v>
      </c>
      <c r="QZG209" s="527" t="s">
        <v>517</v>
      </c>
      <c r="QZH209" s="527" t="s">
        <v>517</v>
      </c>
      <c r="QZI209" s="527" t="s">
        <v>517</v>
      </c>
      <c r="QZJ209" s="527" t="s">
        <v>517</v>
      </c>
      <c r="QZK209" s="527" t="s">
        <v>517</v>
      </c>
      <c r="QZL209" s="527" t="s">
        <v>517</v>
      </c>
      <c r="QZM209" s="527" t="s">
        <v>517</v>
      </c>
      <c r="QZN209" s="527" t="s">
        <v>517</v>
      </c>
      <c r="QZO209" s="527" t="s">
        <v>517</v>
      </c>
      <c r="QZP209" s="527" t="s">
        <v>517</v>
      </c>
      <c r="QZQ209" s="527" t="s">
        <v>517</v>
      </c>
      <c r="QZR209" s="527" t="s">
        <v>517</v>
      </c>
      <c r="QZS209" s="527" t="s">
        <v>517</v>
      </c>
      <c r="QZT209" s="527" t="s">
        <v>517</v>
      </c>
      <c r="QZU209" s="527" t="s">
        <v>517</v>
      </c>
      <c r="QZV209" s="527" t="s">
        <v>517</v>
      </c>
      <c r="QZW209" s="527" t="s">
        <v>517</v>
      </c>
      <c r="QZX209" s="527" t="s">
        <v>517</v>
      </c>
      <c r="QZY209" s="527" t="s">
        <v>517</v>
      </c>
      <c r="QZZ209" s="527" t="s">
        <v>517</v>
      </c>
      <c r="RAA209" s="527" t="s">
        <v>517</v>
      </c>
      <c r="RAB209" s="527" t="s">
        <v>517</v>
      </c>
      <c r="RAC209" s="527" t="s">
        <v>517</v>
      </c>
      <c r="RAD209" s="527" t="s">
        <v>517</v>
      </c>
      <c r="RAE209" s="527" t="s">
        <v>517</v>
      </c>
      <c r="RAF209" s="527" t="s">
        <v>517</v>
      </c>
      <c r="RAG209" s="527" t="s">
        <v>517</v>
      </c>
      <c r="RAH209" s="527" t="s">
        <v>517</v>
      </c>
      <c r="RAI209" s="527" t="s">
        <v>517</v>
      </c>
      <c r="RAJ209" s="527" t="s">
        <v>517</v>
      </c>
      <c r="RAK209" s="527" t="s">
        <v>517</v>
      </c>
      <c r="RAL209" s="527" t="s">
        <v>517</v>
      </c>
      <c r="RAM209" s="527" t="s">
        <v>517</v>
      </c>
      <c r="RAN209" s="527" t="s">
        <v>517</v>
      </c>
      <c r="RAO209" s="527" t="s">
        <v>517</v>
      </c>
      <c r="RAP209" s="527" t="s">
        <v>517</v>
      </c>
      <c r="RAQ209" s="527" t="s">
        <v>517</v>
      </c>
      <c r="RAR209" s="527" t="s">
        <v>517</v>
      </c>
      <c r="RAS209" s="527" t="s">
        <v>517</v>
      </c>
      <c r="RAT209" s="527" t="s">
        <v>517</v>
      </c>
      <c r="RAU209" s="527" t="s">
        <v>517</v>
      </c>
      <c r="RAV209" s="527" t="s">
        <v>517</v>
      </c>
      <c r="RAW209" s="527" t="s">
        <v>517</v>
      </c>
      <c r="RAX209" s="527" t="s">
        <v>517</v>
      </c>
      <c r="RAY209" s="527" t="s">
        <v>517</v>
      </c>
      <c r="RAZ209" s="527" t="s">
        <v>517</v>
      </c>
      <c r="RBA209" s="527" t="s">
        <v>517</v>
      </c>
      <c r="RBB209" s="527" t="s">
        <v>517</v>
      </c>
      <c r="RBC209" s="527" t="s">
        <v>517</v>
      </c>
      <c r="RBD209" s="527" t="s">
        <v>517</v>
      </c>
      <c r="RBE209" s="527" t="s">
        <v>517</v>
      </c>
      <c r="RBF209" s="527" t="s">
        <v>517</v>
      </c>
      <c r="RBG209" s="527" t="s">
        <v>517</v>
      </c>
      <c r="RBH209" s="527" t="s">
        <v>517</v>
      </c>
      <c r="RBI209" s="527" t="s">
        <v>517</v>
      </c>
      <c r="RBJ209" s="527" t="s">
        <v>517</v>
      </c>
      <c r="RBK209" s="527" t="s">
        <v>517</v>
      </c>
      <c r="RBL209" s="527" t="s">
        <v>517</v>
      </c>
      <c r="RBM209" s="527" t="s">
        <v>517</v>
      </c>
      <c r="RBN209" s="527" t="s">
        <v>517</v>
      </c>
      <c r="RBO209" s="527" t="s">
        <v>517</v>
      </c>
      <c r="RBP209" s="527" t="s">
        <v>517</v>
      </c>
      <c r="RBQ209" s="527" t="s">
        <v>517</v>
      </c>
      <c r="RBR209" s="527" t="s">
        <v>517</v>
      </c>
      <c r="RBS209" s="527" t="s">
        <v>517</v>
      </c>
      <c r="RBT209" s="527" t="s">
        <v>517</v>
      </c>
      <c r="RBU209" s="527" t="s">
        <v>517</v>
      </c>
      <c r="RBV209" s="527" t="s">
        <v>517</v>
      </c>
      <c r="RBW209" s="527" t="s">
        <v>517</v>
      </c>
      <c r="RBX209" s="527" t="s">
        <v>517</v>
      </c>
      <c r="RBY209" s="527" t="s">
        <v>517</v>
      </c>
      <c r="RBZ209" s="527" t="s">
        <v>517</v>
      </c>
      <c r="RCA209" s="527" t="s">
        <v>517</v>
      </c>
      <c r="RCB209" s="527" t="s">
        <v>517</v>
      </c>
      <c r="RCC209" s="527" t="s">
        <v>517</v>
      </c>
      <c r="RCD209" s="527" t="s">
        <v>517</v>
      </c>
      <c r="RCE209" s="527" t="s">
        <v>517</v>
      </c>
      <c r="RCF209" s="527" t="s">
        <v>517</v>
      </c>
      <c r="RCG209" s="527" t="s">
        <v>517</v>
      </c>
      <c r="RCH209" s="527" t="s">
        <v>517</v>
      </c>
      <c r="RCI209" s="527" t="s">
        <v>517</v>
      </c>
      <c r="RCJ209" s="527" t="s">
        <v>517</v>
      </c>
      <c r="RCK209" s="527" t="s">
        <v>517</v>
      </c>
      <c r="RCL209" s="527" t="s">
        <v>517</v>
      </c>
      <c r="RCM209" s="527" t="s">
        <v>517</v>
      </c>
      <c r="RCN209" s="527" t="s">
        <v>517</v>
      </c>
      <c r="RCO209" s="527" t="s">
        <v>517</v>
      </c>
      <c r="RCP209" s="527" t="s">
        <v>517</v>
      </c>
      <c r="RCQ209" s="527" t="s">
        <v>517</v>
      </c>
      <c r="RCR209" s="527" t="s">
        <v>517</v>
      </c>
      <c r="RCS209" s="527" t="s">
        <v>517</v>
      </c>
      <c r="RCT209" s="527" t="s">
        <v>517</v>
      </c>
      <c r="RCU209" s="527" t="s">
        <v>517</v>
      </c>
      <c r="RCV209" s="527" t="s">
        <v>517</v>
      </c>
      <c r="RCW209" s="527" t="s">
        <v>517</v>
      </c>
      <c r="RCX209" s="527" t="s">
        <v>517</v>
      </c>
      <c r="RCY209" s="527" t="s">
        <v>517</v>
      </c>
      <c r="RCZ209" s="527" t="s">
        <v>517</v>
      </c>
      <c r="RDA209" s="527" t="s">
        <v>517</v>
      </c>
      <c r="RDB209" s="527" t="s">
        <v>517</v>
      </c>
      <c r="RDC209" s="527" t="s">
        <v>517</v>
      </c>
      <c r="RDD209" s="527" t="s">
        <v>517</v>
      </c>
      <c r="RDE209" s="527" t="s">
        <v>517</v>
      </c>
      <c r="RDF209" s="527" t="s">
        <v>517</v>
      </c>
      <c r="RDG209" s="527" t="s">
        <v>517</v>
      </c>
      <c r="RDH209" s="527" t="s">
        <v>517</v>
      </c>
      <c r="RDI209" s="527" t="s">
        <v>517</v>
      </c>
      <c r="RDJ209" s="527" t="s">
        <v>517</v>
      </c>
      <c r="RDK209" s="527" t="s">
        <v>517</v>
      </c>
      <c r="RDL209" s="527" t="s">
        <v>517</v>
      </c>
      <c r="RDM209" s="527" t="s">
        <v>517</v>
      </c>
      <c r="RDN209" s="527" t="s">
        <v>517</v>
      </c>
      <c r="RDO209" s="527" t="s">
        <v>517</v>
      </c>
      <c r="RDP209" s="527" t="s">
        <v>517</v>
      </c>
      <c r="RDQ209" s="527" t="s">
        <v>517</v>
      </c>
      <c r="RDR209" s="527" t="s">
        <v>517</v>
      </c>
      <c r="RDS209" s="527" t="s">
        <v>517</v>
      </c>
      <c r="RDT209" s="527" t="s">
        <v>517</v>
      </c>
      <c r="RDU209" s="527" t="s">
        <v>517</v>
      </c>
      <c r="RDV209" s="527" t="s">
        <v>517</v>
      </c>
      <c r="RDW209" s="527" t="s">
        <v>517</v>
      </c>
      <c r="RDX209" s="527" t="s">
        <v>517</v>
      </c>
      <c r="RDY209" s="527" t="s">
        <v>517</v>
      </c>
      <c r="RDZ209" s="527" t="s">
        <v>517</v>
      </c>
      <c r="REA209" s="527" t="s">
        <v>517</v>
      </c>
      <c r="REB209" s="527" t="s">
        <v>517</v>
      </c>
      <c r="REC209" s="527" t="s">
        <v>517</v>
      </c>
      <c r="RED209" s="527" t="s">
        <v>517</v>
      </c>
      <c r="REE209" s="527" t="s">
        <v>517</v>
      </c>
      <c r="REF209" s="527" t="s">
        <v>517</v>
      </c>
      <c r="REG209" s="527" t="s">
        <v>517</v>
      </c>
      <c r="REH209" s="527" t="s">
        <v>517</v>
      </c>
      <c r="REI209" s="527" t="s">
        <v>517</v>
      </c>
      <c r="REJ209" s="527" t="s">
        <v>517</v>
      </c>
      <c r="REK209" s="527" t="s">
        <v>517</v>
      </c>
      <c r="REL209" s="527" t="s">
        <v>517</v>
      </c>
      <c r="REM209" s="527" t="s">
        <v>517</v>
      </c>
      <c r="REN209" s="527" t="s">
        <v>517</v>
      </c>
      <c r="REO209" s="527" t="s">
        <v>517</v>
      </c>
      <c r="REP209" s="527" t="s">
        <v>517</v>
      </c>
      <c r="REQ209" s="527" t="s">
        <v>517</v>
      </c>
      <c r="RER209" s="527" t="s">
        <v>517</v>
      </c>
      <c r="RES209" s="527" t="s">
        <v>517</v>
      </c>
      <c r="RET209" s="527" t="s">
        <v>517</v>
      </c>
      <c r="REU209" s="527" t="s">
        <v>517</v>
      </c>
      <c r="REV209" s="527" t="s">
        <v>517</v>
      </c>
      <c r="REW209" s="527" t="s">
        <v>517</v>
      </c>
      <c r="REX209" s="527" t="s">
        <v>517</v>
      </c>
      <c r="REY209" s="527" t="s">
        <v>517</v>
      </c>
      <c r="REZ209" s="527" t="s">
        <v>517</v>
      </c>
      <c r="RFA209" s="527" t="s">
        <v>517</v>
      </c>
      <c r="RFB209" s="527" t="s">
        <v>517</v>
      </c>
      <c r="RFC209" s="527" t="s">
        <v>517</v>
      </c>
      <c r="RFD209" s="527" t="s">
        <v>517</v>
      </c>
      <c r="RFE209" s="527" t="s">
        <v>517</v>
      </c>
      <c r="RFF209" s="527" t="s">
        <v>517</v>
      </c>
      <c r="RFG209" s="527" t="s">
        <v>517</v>
      </c>
      <c r="RFH209" s="527" t="s">
        <v>517</v>
      </c>
      <c r="RFI209" s="527" t="s">
        <v>517</v>
      </c>
      <c r="RFJ209" s="527" t="s">
        <v>517</v>
      </c>
      <c r="RFK209" s="527" t="s">
        <v>517</v>
      </c>
      <c r="RFL209" s="527" t="s">
        <v>517</v>
      </c>
      <c r="RFM209" s="527" t="s">
        <v>517</v>
      </c>
      <c r="RFN209" s="527" t="s">
        <v>517</v>
      </c>
      <c r="RFO209" s="527" t="s">
        <v>517</v>
      </c>
      <c r="RFP209" s="527" t="s">
        <v>517</v>
      </c>
      <c r="RFQ209" s="527" t="s">
        <v>517</v>
      </c>
      <c r="RFR209" s="527" t="s">
        <v>517</v>
      </c>
      <c r="RFS209" s="527" t="s">
        <v>517</v>
      </c>
      <c r="RFT209" s="527" t="s">
        <v>517</v>
      </c>
      <c r="RFU209" s="527" t="s">
        <v>517</v>
      </c>
      <c r="RFV209" s="527" t="s">
        <v>517</v>
      </c>
      <c r="RFW209" s="527" t="s">
        <v>517</v>
      </c>
      <c r="RFX209" s="527" t="s">
        <v>517</v>
      </c>
      <c r="RFY209" s="527" t="s">
        <v>517</v>
      </c>
      <c r="RFZ209" s="527" t="s">
        <v>517</v>
      </c>
      <c r="RGA209" s="527" t="s">
        <v>517</v>
      </c>
      <c r="RGB209" s="527" t="s">
        <v>517</v>
      </c>
      <c r="RGC209" s="527" t="s">
        <v>517</v>
      </c>
      <c r="RGD209" s="527" t="s">
        <v>517</v>
      </c>
      <c r="RGE209" s="527" t="s">
        <v>517</v>
      </c>
      <c r="RGF209" s="527" t="s">
        <v>517</v>
      </c>
      <c r="RGG209" s="527" t="s">
        <v>517</v>
      </c>
      <c r="RGH209" s="527" t="s">
        <v>517</v>
      </c>
      <c r="RGI209" s="527" t="s">
        <v>517</v>
      </c>
      <c r="RGJ209" s="527" t="s">
        <v>517</v>
      </c>
      <c r="RGK209" s="527" t="s">
        <v>517</v>
      </c>
      <c r="RGL209" s="527" t="s">
        <v>517</v>
      </c>
      <c r="RGM209" s="527" t="s">
        <v>517</v>
      </c>
      <c r="RGN209" s="527" t="s">
        <v>517</v>
      </c>
      <c r="RGO209" s="527" t="s">
        <v>517</v>
      </c>
      <c r="RGP209" s="527" t="s">
        <v>517</v>
      </c>
      <c r="RGQ209" s="527" t="s">
        <v>517</v>
      </c>
      <c r="RGR209" s="527" t="s">
        <v>517</v>
      </c>
      <c r="RGS209" s="527" t="s">
        <v>517</v>
      </c>
      <c r="RGT209" s="527" t="s">
        <v>517</v>
      </c>
      <c r="RGU209" s="527" t="s">
        <v>517</v>
      </c>
      <c r="RGV209" s="527" t="s">
        <v>517</v>
      </c>
      <c r="RGW209" s="527" t="s">
        <v>517</v>
      </c>
      <c r="RGX209" s="527" t="s">
        <v>517</v>
      </c>
      <c r="RGY209" s="527" t="s">
        <v>517</v>
      </c>
      <c r="RGZ209" s="527" t="s">
        <v>517</v>
      </c>
      <c r="RHA209" s="527" t="s">
        <v>517</v>
      </c>
      <c r="RHB209" s="527" t="s">
        <v>517</v>
      </c>
      <c r="RHC209" s="527" t="s">
        <v>517</v>
      </c>
      <c r="RHD209" s="527" t="s">
        <v>517</v>
      </c>
      <c r="RHE209" s="527" t="s">
        <v>517</v>
      </c>
      <c r="RHF209" s="527" t="s">
        <v>517</v>
      </c>
      <c r="RHG209" s="527" t="s">
        <v>517</v>
      </c>
      <c r="RHH209" s="527" t="s">
        <v>517</v>
      </c>
      <c r="RHI209" s="527" t="s">
        <v>517</v>
      </c>
      <c r="RHJ209" s="527" t="s">
        <v>517</v>
      </c>
      <c r="RHK209" s="527" t="s">
        <v>517</v>
      </c>
      <c r="RHL209" s="527" t="s">
        <v>517</v>
      </c>
      <c r="RHM209" s="527" t="s">
        <v>517</v>
      </c>
      <c r="RHN209" s="527" t="s">
        <v>517</v>
      </c>
      <c r="RHO209" s="527" t="s">
        <v>517</v>
      </c>
      <c r="RHP209" s="527" t="s">
        <v>517</v>
      </c>
      <c r="RHQ209" s="527" t="s">
        <v>517</v>
      </c>
      <c r="RHR209" s="527" t="s">
        <v>517</v>
      </c>
      <c r="RHS209" s="527" t="s">
        <v>517</v>
      </c>
      <c r="RHT209" s="527" t="s">
        <v>517</v>
      </c>
      <c r="RHU209" s="527" t="s">
        <v>517</v>
      </c>
      <c r="RHV209" s="527" t="s">
        <v>517</v>
      </c>
      <c r="RHW209" s="527" t="s">
        <v>517</v>
      </c>
      <c r="RHX209" s="527" t="s">
        <v>517</v>
      </c>
      <c r="RHY209" s="527" t="s">
        <v>517</v>
      </c>
      <c r="RHZ209" s="527" t="s">
        <v>517</v>
      </c>
      <c r="RIA209" s="527" t="s">
        <v>517</v>
      </c>
      <c r="RIB209" s="527" t="s">
        <v>517</v>
      </c>
      <c r="RIC209" s="527" t="s">
        <v>517</v>
      </c>
      <c r="RID209" s="527" t="s">
        <v>517</v>
      </c>
      <c r="RIE209" s="527" t="s">
        <v>517</v>
      </c>
      <c r="RIF209" s="527" t="s">
        <v>517</v>
      </c>
      <c r="RIG209" s="527" t="s">
        <v>517</v>
      </c>
      <c r="RIH209" s="527" t="s">
        <v>517</v>
      </c>
      <c r="RII209" s="527" t="s">
        <v>517</v>
      </c>
      <c r="RIJ209" s="527" t="s">
        <v>517</v>
      </c>
      <c r="RIK209" s="527" t="s">
        <v>517</v>
      </c>
      <c r="RIL209" s="527" t="s">
        <v>517</v>
      </c>
      <c r="RIM209" s="527" t="s">
        <v>517</v>
      </c>
      <c r="RIN209" s="527" t="s">
        <v>517</v>
      </c>
      <c r="RIO209" s="527" t="s">
        <v>517</v>
      </c>
      <c r="RIP209" s="527" t="s">
        <v>517</v>
      </c>
      <c r="RIQ209" s="527" t="s">
        <v>517</v>
      </c>
      <c r="RIR209" s="527" t="s">
        <v>517</v>
      </c>
      <c r="RIS209" s="527" t="s">
        <v>517</v>
      </c>
      <c r="RIT209" s="527" t="s">
        <v>517</v>
      </c>
      <c r="RIU209" s="527" t="s">
        <v>517</v>
      </c>
      <c r="RIV209" s="527" t="s">
        <v>517</v>
      </c>
      <c r="RIW209" s="527" t="s">
        <v>517</v>
      </c>
      <c r="RIX209" s="527" t="s">
        <v>517</v>
      </c>
      <c r="RIY209" s="527" t="s">
        <v>517</v>
      </c>
      <c r="RIZ209" s="527" t="s">
        <v>517</v>
      </c>
      <c r="RJA209" s="527" t="s">
        <v>517</v>
      </c>
      <c r="RJB209" s="527" t="s">
        <v>517</v>
      </c>
      <c r="RJC209" s="527" t="s">
        <v>517</v>
      </c>
      <c r="RJD209" s="527" t="s">
        <v>517</v>
      </c>
      <c r="RJE209" s="527" t="s">
        <v>517</v>
      </c>
      <c r="RJF209" s="527" t="s">
        <v>517</v>
      </c>
      <c r="RJG209" s="527" t="s">
        <v>517</v>
      </c>
      <c r="RJH209" s="527" t="s">
        <v>517</v>
      </c>
      <c r="RJI209" s="527" t="s">
        <v>517</v>
      </c>
      <c r="RJJ209" s="527" t="s">
        <v>517</v>
      </c>
      <c r="RJK209" s="527" t="s">
        <v>517</v>
      </c>
      <c r="RJL209" s="527" t="s">
        <v>517</v>
      </c>
      <c r="RJM209" s="527" t="s">
        <v>517</v>
      </c>
      <c r="RJN209" s="527" t="s">
        <v>517</v>
      </c>
      <c r="RJO209" s="527" t="s">
        <v>517</v>
      </c>
      <c r="RJP209" s="527" t="s">
        <v>517</v>
      </c>
      <c r="RJQ209" s="527" t="s">
        <v>517</v>
      </c>
      <c r="RJR209" s="527" t="s">
        <v>517</v>
      </c>
      <c r="RJS209" s="527" t="s">
        <v>517</v>
      </c>
      <c r="RJT209" s="527" t="s">
        <v>517</v>
      </c>
      <c r="RJU209" s="527" t="s">
        <v>517</v>
      </c>
      <c r="RJV209" s="527" t="s">
        <v>517</v>
      </c>
      <c r="RJW209" s="527" t="s">
        <v>517</v>
      </c>
      <c r="RJX209" s="527" t="s">
        <v>517</v>
      </c>
      <c r="RJY209" s="527" t="s">
        <v>517</v>
      </c>
      <c r="RJZ209" s="527" t="s">
        <v>517</v>
      </c>
      <c r="RKA209" s="527" t="s">
        <v>517</v>
      </c>
      <c r="RKB209" s="527" t="s">
        <v>517</v>
      </c>
      <c r="RKC209" s="527" t="s">
        <v>517</v>
      </c>
      <c r="RKD209" s="527" t="s">
        <v>517</v>
      </c>
      <c r="RKE209" s="527" t="s">
        <v>517</v>
      </c>
      <c r="RKF209" s="527" t="s">
        <v>517</v>
      </c>
      <c r="RKG209" s="527" t="s">
        <v>517</v>
      </c>
      <c r="RKH209" s="527" t="s">
        <v>517</v>
      </c>
      <c r="RKI209" s="527" t="s">
        <v>517</v>
      </c>
      <c r="RKJ209" s="527" t="s">
        <v>517</v>
      </c>
      <c r="RKK209" s="527" t="s">
        <v>517</v>
      </c>
      <c r="RKL209" s="527" t="s">
        <v>517</v>
      </c>
      <c r="RKM209" s="527" t="s">
        <v>517</v>
      </c>
      <c r="RKN209" s="527" t="s">
        <v>517</v>
      </c>
      <c r="RKO209" s="527" t="s">
        <v>517</v>
      </c>
      <c r="RKP209" s="527" t="s">
        <v>517</v>
      </c>
      <c r="RKQ209" s="527" t="s">
        <v>517</v>
      </c>
      <c r="RKR209" s="527" t="s">
        <v>517</v>
      </c>
      <c r="RKS209" s="527" t="s">
        <v>517</v>
      </c>
      <c r="RKT209" s="527" t="s">
        <v>517</v>
      </c>
      <c r="RKU209" s="527" t="s">
        <v>517</v>
      </c>
      <c r="RKV209" s="527" t="s">
        <v>517</v>
      </c>
      <c r="RKW209" s="527" t="s">
        <v>517</v>
      </c>
      <c r="RKX209" s="527" t="s">
        <v>517</v>
      </c>
      <c r="RKY209" s="527" t="s">
        <v>517</v>
      </c>
      <c r="RKZ209" s="527" t="s">
        <v>517</v>
      </c>
      <c r="RLA209" s="527" t="s">
        <v>517</v>
      </c>
      <c r="RLB209" s="527" t="s">
        <v>517</v>
      </c>
      <c r="RLC209" s="527" t="s">
        <v>517</v>
      </c>
      <c r="RLD209" s="527" t="s">
        <v>517</v>
      </c>
      <c r="RLE209" s="527" t="s">
        <v>517</v>
      </c>
      <c r="RLF209" s="527" t="s">
        <v>517</v>
      </c>
      <c r="RLG209" s="527" t="s">
        <v>517</v>
      </c>
      <c r="RLH209" s="527" t="s">
        <v>517</v>
      </c>
      <c r="RLI209" s="527" t="s">
        <v>517</v>
      </c>
      <c r="RLJ209" s="527" t="s">
        <v>517</v>
      </c>
      <c r="RLK209" s="527" t="s">
        <v>517</v>
      </c>
      <c r="RLL209" s="527" t="s">
        <v>517</v>
      </c>
      <c r="RLM209" s="527" t="s">
        <v>517</v>
      </c>
      <c r="RLN209" s="527" t="s">
        <v>517</v>
      </c>
      <c r="RLO209" s="527" t="s">
        <v>517</v>
      </c>
      <c r="RLP209" s="527" t="s">
        <v>517</v>
      </c>
      <c r="RLQ209" s="527" t="s">
        <v>517</v>
      </c>
      <c r="RLR209" s="527" t="s">
        <v>517</v>
      </c>
      <c r="RLS209" s="527" t="s">
        <v>517</v>
      </c>
      <c r="RLT209" s="527" t="s">
        <v>517</v>
      </c>
      <c r="RLU209" s="527" t="s">
        <v>517</v>
      </c>
      <c r="RLV209" s="527" t="s">
        <v>517</v>
      </c>
      <c r="RLW209" s="527" t="s">
        <v>517</v>
      </c>
      <c r="RLX209" s="527" t="s">
        <v>517</v>
      </c>
      <c r="RLY209" s="527" t="s">
        <v>517</v>
      </c>
      <c r="RLZ209" s="527" t="s">
        <v>517</v>
      </c>
      <c r="RMA209" s="527" t="s">
        <v>517</v>
      </c>
      <c r="RMB209" s="527" t="s">
        <v>517</v>
      </c>
      <c r="RMC209" s="527" t="s">
        <v>517</v>
      </c>
      <c r="RMD209" s="527" t="s">
        <v>517</v>
      </c>
      <c r="RME209" s="527" t="s">
        <v>517</v>
      </c>
      <c r="RMF209" s="527" t="s">
        <v>517</v>
      </c>
      <c r="RMG209" s="527" t="s">
        <v>517</v>
      </c>
      <c r="RMH209" s="527" t="s">
        <v>517</v>
      </c>
      <c r="RMI209" s="527" t="s">
        <v>517</v>
      </c>
      <c r="RMJ209" s="527" t="s">
        <v>517</v>
      </c>
      <c r="RMK209" s="527" t="s">
        <v>517</v>
      </c>
      <c r="RML209" s="527" t="s">
        <v>517</v>
      </c>
      <c r="RMM209" s="527" t="s">
        <v>517</v>
      </c>
      <c r="RMN209" s="527" t="s">
        <v>517</v>
      </c>
      <c r="RMO209" s="527" t="s">
        <v>517</v>
      </c>
      <c r="RMP209" s="527" t="s">
        <v>517</v>
      </c>
      <c r="RMQ209" s="527" t="s">
        <v>517</v>
      </c>
      <c r="RMR209" s="527" t="s">
        <v>517</v>
      </c>
      <c r="RMS209" s="527" t="s">
        <v>517</v>
      </c>
      <c r="RMT209" s="527" t="s">
        <v>517</v>
      </c>
      <c r="RMU209" s="527" t="s">
        <v>517</v>
      </c>
      <c r="RMV209" s="527" t="s">
        <v>517</v>
      </c>
      <c r="RMW209" s="527" t="s">
        <v>517</v>
      </c>
      <c r="RMX209" s="527" t="s">
        <v>517</v>
      </c>
      <c r="RMY209" s="527" t="s">
        <v>517</v>
      </c>
      <c r="RMZ209" s="527" t="s">
        <v>517</v>
      </c>
      <c r="RNA209" s="527" t="s">
        <v>517</v>
      </c>
      <c r="RNB209" s="527" t="s">
        <v>517</v>
      </c>
      <c r="RNC209" s="527" t="s">
        <v>517</v>
      </c>
      <c r="RND209" s="527" t="s">
        <v>517</v>
      </c>
      <c r="RNE209" s="527" t="s">
        <v>517</v>
      </c>
      <c r="RNF209" s="527" t="s">
        <v>517</v>
      </c>
      <c r="RNG209" s="527" t="s">
        <v>517</v>
      </c>
      <c r="RNH209" s="527" t="s">
        <v>517</v>
      </c>
      <c r="RNI209" s="527" t="s">
        <v>517</v>
      </c>
      <c r="RNJ209" s="527" t="s">
        <v>517</v>
      </c>
      <c r="RNK209" s="527" t="s">
        <v>517</v>
      </c>
      <c r="RNL209" s="527" t="s">
        <v>517</v>
      </c>
      <c r="RNM209" s="527" t="s">
        <v>517</v>
      </c>
      <c r="RNN209" s="527" t="s">
        <v>517</v>
      </c>
      <c r="RNO209" s="527" t="s">
        <v>517</v>
      </c>
      <c r="RNP209" s="527" t="s">
        <v>517</v>
      </c>
      <c r="RNQ209" s="527" t="s">
        <v>517</v>
      </c>
      <c r="RNR209" s="527" t="s">
        <v>517</v>
      </c>
      <c r="RNS209" s="527" t="s">
        <v>517</v>
      </c>
      <c r="RNT209" s="527" t="s">
        <v>517</v>
      </c>
      <c r="RNU209" s="527" t="s">
        <v>517</v>
      </c>
      <c r="RNV209" s="527" t="s">
        <v>517</v>
      </c>
      <c r="RNW209" s="527" t="s">
        <v>517</v>
      </c>
      <c r="RNX209" s="527" t="s">
        <v>517</v>
      </c>
      <c r="RNY209" s="527" t="s">
        <v>517</v>
      </c>
      <c r="RNZ209" s="527" t="s">
        <v>517</v>
      </c>
      <c r="ROA209" s="527" t="s">
        <v>517</v>
      </c>
      <c r="ROB209" s="527" t="s">
        <v>517</v>
      </c>
      <c r="ROC209" s="527" t="s">
        <v>517</v>
      </c>
      <c r="ROD209" s="527" t="s">
        <v>517</v>
      </c>
      <c r="ROE209" s="527" t="s">
        <v>517</v>
      </c>
      <c r="ROF209" s="527" t="s">
        <v>517</v>
      </c>
      <c r="ROG209" s="527" t="s">
        <v>517</v>
      </c>
      <c r="ROH209" s="527" t="s">
        <v>517</v>
      </c>
      <c r="ROI209" s="527" t="s">
        <v>517</v>
      </c>
      <c r="ROJ209" s="527" t="s">
        <v>517</v>
      </c>
      <c r="ROK209" s="527" t="s">
        <v>517</v>
      </c>
      <c r="ROL209" s="527" t="s">
        <v>517</v>
      </c>
      <c r="ROM209" s="527" t="s">
        <v>517</v>
      </c>
      <c r="RON209" s="527" t="s">
        <v>517</v>
      </c>
      <c r="ROO209" s="527" t="s">
        <v>517</v>
      </c>
      <c r="ROP209" s="527" t="s">
        <v>517</v>
      </c>
      <c r="ROQ209" s="527" t="s">
        <v>517</v>
      </c>
      <c r="ROR209" s="527" t="s">
        <v>517</v>
      </c>
      <c r="ROS209" s="527" t="s">
        <v>517</v>
      </c>
      <c r="ROT209" s="527" t="s">
        <v>517</v>
      </c>
      <c r="ROU209" s="527" t="s">
        <v>517</v>
      </c>
      <c r="ROV209" s="527" t="s">
        <v>517</v>
      </c>
      <c r="ROW209" s="527" t="s">
        <v>517</v>
      </c>
      <c r="ROX209" s="527" t="s">
        <v>517</v>
      </c>
      <c r="ROY209" s="527" t="s">
        <v>517</v>
      </c>
      <c r="ROZ209" s="527" t="s">
        <v>517</v>
      </c>
      <c r="RPA209" s="527" t="s">
        <v>517</v>
      </c>
      <c r="RPB209" s="527" t="s">
        <v>517</v>
      </c>
      <c r="RPC209" s="527" t="s">
        <v>517</v>
      </c>
      <c r="RPD209" s="527" t="s">
        <v>517</v>
      </c>
      <c r="RPE209" s="527" t="s">
        <v>517</v>
      </c>
      <c r="RPF209" s="527" t="s">
        <v>517</v>
      </c>
      <c r="RPG209" s="527" t="s">
        <v>517</v>
      </c>
      <c r="RPH209" s="527" t="s">
        <v>517</v>
      </c>
      <c r="RPI209" s="527" t="s">
        <v>517</v>
      </c>
      <c r="RPJ209" s="527" t="s">
        <v>517</v>
      </c>
      <c r="RPK209" s="527" t="s">
        <v>517</v>
      </c>
      <c r="RPL209" s="527" t="s">
        <v>517</v>
      </c>
      <c r="RPM209" s="527" t="s">
        <v>517</v>
      </c>
      <c r="RPN209" s="527" t="s">
        <v>517</v>
      </c>
      <c r="RPO209" s="527" t="s">
        <v>517</v>
      </c>
      <c r="RPP209" s="527" t="s">
        <v>517</v>
      </c>
      <c r="RPQ209" s="527" t="s">
        <v>517</v>
      </c>
      <c r="RPR209" s="527" t="s">
        <v>517</v>
      </c>
      <c r="RPS209" s="527" t="s">
        <v>517</v>
      </c>
      <c r="RPT209" s="527" t="s">
        <v>517</v>
      </c>
      <c r="RPU209" s="527" t="s">
        <v>517</v>
      </c>
      <c r="RPV209" s="527" t="s">
        <v>517</v>
      </c>
      <c r="RPW209" s="527" t="s">
        <v>517</v>
      </c>
      <c r="RPX209" s="527" t="s">
        <v>517</v>
      </c>
      <c r="RPY209" s="527" t="s">
        <v>517</v>
      </c>
      <c r="RPZ209" s="527" t="s">
        <v>517</v>
      </c>
      <c r="RQA209" s="527" t="s">
        <v>517</v>
      </c>
      <c r="RQB209" s="527" t="s">
        <v>517</v>
      </c>
      <c r="RQC209" s="527" t="s">
        <v>517</v>
      </c>
      <c r="RQD209" s="527" t="s">
        <v>517</v>
      </c>
      <c r="RQE209" s="527" t="s">
        <v>517</v>
      </c>
      <c r="RQF209" s="527" t="s">
        <v>517</v>
      </c>
      <c r="RQG209" s="527" t="s">
        <v>517</v>
      </c>
      <c r="RQH209" s="527" t="s">
        <v>517</v>
      </c>
      <c r="RQI209" s="527" t="s">
        <v>517</v>
      </c>
      <c r="RQJ209" s="527" t="s">
        <v>517</v>
      </c>
      <c r="RQK209" s="527" t="s">
        <v>517</v>
      </c>
      <c r="RQL209" s="527" t="s">
        <v>517</v>
      </c>
      <c r="RQM209" s="527" t="s">
        <v>517</v>
      </c>
      <c r="RQN209" s="527" t="s">
        <v>517</v>
      </c>
      <c r="RQO209" s="527" t="s">
        <v>517</v>
      </c>
      <c r="RQP209" s="527" t="s">
        <v>517</v>
      </c>
      <c r="RQQ209" s="527" t="s">
        <v>517</v>
      </c>
      <c r="RQR209" s="527" t="s">
        <v>517</v>
      </c>
      <c r="RQS209" s="527" t="s">
        <v>517</v>
      </c>
      <c r="RQT209" s="527" t="s">
        <v>517</v>
      </c>
      <c r="RQU209" s="527" t="s">
        <v>517</v>
      </c>
      <c r="RQV209" s="527" t="s">
        <v>517</v>
      </c>
      <c r="RQW209" s="527" t="s">
        <v>517</v>
      </c>
      <c r="RQX209" s="527" t="s">
        <v>517</v>
      </c>
      <c r="RQY209" s="527" t="s">
        <v>517</v>
      </c>
      <c r="RQZ209" s="527" t="s">
        <v>517</v>
      </c>
      <c r="RRA209" s="527" t="s">
        <v>517</v>
      </c>
      <c r="RRB209" s="527" t="s">
        <v>517</v>
      </c>
      <c r="RRC209" s="527" t="s">
        <v>517</v>
      </c>
      <c r="RRD209" s="527" t="s">
        <v>517</v>
      </c>
      <c r="RRE209" s="527" t="s">
        <v>517</v>
      </c>
      <c r="RRF209" s="527" t="s">
        <v>517</v>
      </c>
      <c r="RRG209" s="527" t="s">
        <v>517</v>
      </c>
      <c r="RRH209" s="527" t="s">
        <v>517</v>
      </c>
      <c r="RRI209" s="527" t="s">
        <v>517</v>
      </c>
      <c r="RRJ209" s="527" t="s">
        <v>517</v>
      </c>
      <c r="RRK209" s="527" t="s">
        <v>517</v>
      </c>
      <c r="RRL209" s="527" t="s">
        <v>517</v>
      </c>
      <c r="RRM209" s="527" t="s">
        <v>517</v>
      </c>
      <c r="RRN209" s="527" t="s">
        <v>517</v>
      </c>
      <c r="RRO209" s="527" t="s">
        <v>517</v>
      </c>
      <c r="RRP209" s="527" t="s">
        <v>517</v>
      </c>
      <c r="RRQ209" s="527" t="s">
        <v>517</v>
      </c>
      <c r="RRR209" s="527" t="s">
        <v>517</v>
      </c>
      <c r="RRS209" s="527" t="s">
        <v>517</v>
      </c>
      <c r="RRT209" s="527" t="s">
        <v>517</v>
      </c>
      <c r="RRU209" s="527" t="s">
        <v>517</v>
      </c>
      <c r="RRV209" s="527" t="s">
        <v>517</v>
      </c>
      <c r="RRW209" s="527" t="s">
        <v>517</v>
      </c>
      <c r="RRX209" s="527" t="s">
        <v>517</v>
      </c>
      <c r="RRY209" s="527" t="s">
        <v>517</v>
      </c>
      <c r="RRZ209" s="527" t="s">
        <v>517</v>
      </c>
      <c r="RSA209" s="527" t="s">
        <v>517</v>
      </c>
      <c r="RSB209" s="527" t="s">
        <v>517</v>
      </c>
      <c r="RSC209" s="527" t="s">
        <v>517</v>
      </c>
      <c r="RSD209" s="527" t="s">
        <v>517</v>
      </c>
      <c r="RSE209" s="527" t="s">
        <v>517</v>
      </c>
      <c r="RSF209" s="527" t="s">
        <v>517</v>
      </c>
      <c r="RSG209" s="527" t="s">
        <v>517</v>
      </c>
      <c r="RSH209" s="527" t="s">
        <v>517</v>
      </c>
      <c r="RSI209" s="527" t="s">
        <v>517</v>
      </c>
      <c r="RSJ209" s="527" t="s">
        <v>517</v>
      </c>
      <c r="RSK209" s="527" t="s">
        <v>517</v>
      </c>
      <c r="RSL209" s="527" t="s">
        <v>517</v>
      </c>
      <c r="RSM209" s="527" t="s">
        <v>517</v>
      </c>
      <c r="RSN209" s="527" t="s">
        <v>517</v>
      </c>
      <c r="RSO209" s="527" t="s">
        <v>517</v>
      </c>
      <c r="RSP209" s="527" t="s">
        <v>517</v>
      </c>
      <c r="RSQ209" s="527" t="s">
        <v>517</v>
      </c>
      <c r="RSR209" s="527" t="s">
        <v>517</v>
      </c>
      <c r="RSS209" s="527" t="s">
        <v>517</v>
      </c>
      <c r="RST209" s="527" t="s">
        <v>517</v>
      </c>
      <c r="RSU209" s="527" t="s">
        <v>517</v>
      </c>
      <c r="RSV209" s="527" t="s">
        <v>517</v>
      </c>
      <c r="RSW209" s="527" t="s">
        <v>517</v>
      </c>
      <c r="RSX209" s="527" t="s">
        <v>517</v>
      </c>
      <c r="RSY209" s="527" t="s">
        <v>517</v>
      </c>
      <c r="RSZ209" s="527" t="s">
        <v>517</v>
      </c>
      <c r="RTA209" s="527" t="s">
        <v>517</v>
      </c>
      <c r="RTB209" s="527" t="s">
        <v>517</v>
      </c>
      <c r="RTC209" s="527" t="s">
        <v>517</v>
      </c>
      <c r="RTD209" s="527" t="s">
        <v>517</v>
      </c>
      <c r="RTE209" s="527" t="s">
        <v>517</v>
      </c>
      <c r="RTF209" s="527" t="s">
        <v>517</v>
      </c>
      <c r="RTG209" s="527" t="s">
        <v>517</v>
      </c>
      <c r="RTH209" s="527" t="s">
        <v>517</v>
      </c>
      <c r="RTI209" s="527" t="s">
        <v>517</v>
      </c>
      <c r="RTJ209" s="527" t="s">
        <v>517</v>
      </c>
      <c r="RTK209" s="527" t="s">
        <v>517</v>
      </c>
      <c r="RTL209" s="527" t="s">
        <v>517</v>
      </c>
      <c r="RTM209" s="527" t="s">
        <v>517</v>
      </c>
      <c r="RTN209" s="527" t="s">
        <v>517</v>
      </c>
      <c r="RTO209" s="527" t="s">
        <v>517</v>
      </c>
      <c r="RTP209" s="527" t="s">
        <v>517</v>
      </c>
      <c r="RTQ209" s="527" t="s">
        <v>517</v>
      </c>
      <c r="RTR209" s="527" t="s">
        <v>517</v>
      </c>
      <c r="RTS209" s="527" t="s">
        <v>517</v>
      </c>
      <c r="RTT209" s="527" t="s">
        <v>517</v>
      </c>
      <c r="RTU209" s="527" t="s">
        <v>517</v>
      </c>
      <c r="RTV209" s="527" t="s">
        <v>517</v>
      </c>
      <c r="RTW209" s="527" t="s">
        <v>517</v>
      </c>
      <c r="RTX209" s="527" t="s">
        <v>517</v>
      </c>
      <c r="RTY209" s="527" t="s">
        <v>517</v>
      </c>
      <c r="RTZ209" s="527" t="s">
        <v>517</v>
      </c>
      <c r="RUA209" s="527" t="s">
        <v>517</v>
      </c>
      <c r="RUB209" s="527" t="s">
        <v>517</v>
      </c>
      <c r="RUC209" s="527" t="s">
        <v>517</v>
      </c>
      <c r="RUD209" s="527" t="s">
        <v>517</v>
      </c>
      <c r="RUE209" s="527" t="s">
        <v>517</v>
      </c>
      <c r="RUF209" s="527" t="s">
        <v>517</v>
      </c>
      <c r="RUG209" s="527" t="s">
        <v>517</v>
      </c>
      <c r="RUH209" s="527" t="s">
        <v>517</v>
      </c>
      <c r="RUI209" s="527" t="s">
        <v>517</v>
      </c>
      <c r="RUJ209" s="527" t="s">
        <v>517</v>
      </c>
      <c r="RUK209" s="527" t="s">
        <v>517</v>
      </c>
      <c r="RUL209" s="527" t="s">
        <v>517</v>
      </c>
      <c r="RUM209" s="527" t="s">
        <v>517</v>
      </c>
      <c r="RUN209" s="527" t="s">
        <v>517</v>
      </c>
      <c r="RUO209" s="527" t="s">
        <v>517</v>
      </c>
      <c r="RUP209" s="527" t="s">
        <v>517</v>
      </c>
      <c r="RUQ209" s="527" t="s">
        <v>517</v>
      </c>
      <c r="RUR209" s="527" t="s">
        <v>517</v>
      </c>
      <c r="RUS209" s="527" t="s">
        <v>517</v>
      </c>
      <c r="RUT209" s="527" t="s">
        <v>517</v>
      </c>
      <c r="RUU209" s="527" t="s">
        <v>517</v>
      </c>
      <c r="RUV209" s="527" t="s">
        <v>517</v>
      </c>
      <c r="RUW209" s="527" t="s">
        <v>517</v>
      </c>
      <c r="RUX209" s="527" t="s">
        <v>517</v>
      </c>
      <c r="RUY209" s="527" t="s">
        <v>517</v>
      </c>
      <c r="RUZ209" s="527" t="s">
        <v>517</v>
      </c>
      <c r="RVA209" s="527" t="s">
        <v>517</v>
      </c>
      <c r="RVB209" s="527" t="s">
        <v>517</v>
      </c>
      <c r="RVC209" s="527" t="s">
        <v>517</v>
      </c>
      <c r="RVD209" s="527" t="s">
        <v>517</v>
      </c>
      <c r="RVE209" s="527" t="s">
        <v>517</v>
      </c>
      <c r="RVF209" s="527" t="s">
        <v>517</v>
      </c>
      <c r="RVG209" s="527" t="s">
        <v>517</v>
      </c>
      <c r="RVH209" s="527" t="s">
        <v>517</v>
      </c>
      <c r="RVI209" s="527" t="s">
        <v>517</v>
      </c>
      <c r="RVJ209" s="527" t="s">
        <v>517</v>
      </c>
      <c r="RVK209" s="527" t="s">
        <v>517</v>
      </c>
      <c r="RVL209" s="527" t="s">
        <v>517</v>
      </c>
      <c r="RVM209" s="527" t="s">
        <v>517</v>
      </c>
      <c r="RVN209" s="527" t="s">
        <v>517</v>
      </c>
      <c r="RVO209" s="527" t="s">
        <v>517</v>
      </c>
      <c r="RVP209" s="527" t="s">
        <v>517</v>
      </c>
      <c r="RVQ209" s="527" t="s">
        <v>517</v>
      </c>
      <c r="RVR209" s="527" t="s">
        <v>517</v>
      </c>
      <c r="RVS209" s="527" t="s">
        <v>517</v>
      </c>
      <c r="RVT209" s="527" t="s">
        <v>517</v>
      </c>
      <c r="RVU209" s="527" t="s">
        <v>517</v>
      </c>
      <c r="RVV209" s="527" t="s">
        <v>517</v>
      </c>
      <c r="RVW209" s="527" t="s">
        <v>517</v>
      </c>
      <c r="RVX209" s="527" t="s">
        <v>517</v>
      </c>
      <c r="RVY209" s="527" t="s">
        <v>517</v>
      </c>
      <c r="RVZ209" s="527" t="s">
        <v>517</v>
      </c>
      <c r="RWA209" s="527" t="s">
        <v>517</v>
      </c>
      <c r="RWB209" s="527" t="s">
        <v>517</v>
      </c>
      <c r="RWC209" s="527" t="s">
        <v>517</v>
      </c>
      <c r="RWD209" s="527" t="s">
        <v>517</v>
      </c>
      <c r="RWE209" s="527" t="s">
        <v>517</v>
      </c>
      <c r="RWF209" s="527" t="s">
        <v>517</v>
      </c>
      <c r="RWG209" s="527" t="s">
        <v>517</v>
      </c>
      <c r="RWH209" s="527" t="s">
        <v>517</v>
      </c>
      <c r="RWI209" s="527" t="s">
        <v>517</v>
      </c>
      <c r="RWJ209" s="527" t="s">
        <v>517</v>
      </c>
      <c r="RWK209" s="527" t="s">
        <v>517</v>
      </c>
      <c r="RWL209" s="527" t="s">
        <v>517</v>
      </c>
      <c r="RWM209" s="527" t="s">
        <v>517</v>
      </c>
      <c r="RWN209" s="527" t="s">
        <v>517</v>
      </c>
      <c r="RWO209" s="527" t="s">
        <v>517</v>
      </c>
      <c r="RWP209" s="527" t="s">
        <v>517</v>
      </c>
      <c r="RWQ209" s="527" t="s">
        <v>517</v>
      </c>
      <c r="RWR209" s="527" t="s">
        <v>517</v>
      </c>
      <c r="RWS209" s="527" t="s">
        <v>517</v>
      </c>
      <c r="RWT209" s="527" t="s">
        <v>517</v>
      </c>
      <c r="RWU209" s="527" t="s">
        <v>517</v>
      </c>
      <c r="RWV209" s="527" t="s">
        <v>517</v>
      </c>
      <c r="RWW209" s="527" t="s">
        <v>517</v>
      </c>
      <c r="RWX209" s="527" t="s">
        <v>517</v>
      </c>
      <c r="RWY209" s="527" t="s">
        <v>517</v>
      </c>
      <c r="RWZ209" s="527" t="s">
        <v>517</v>
      </c>
      <c r="RXA209" s="527" t="s">
        <v>517</v>
      </c>
      <c r="RXB209" s="527" t="s">
        <v>517</v>
      </c>
      <c r="RXC209" s="527" t="s">
        <v>517</v>
      </c>
      <c r="RXD209" s="527" t="s">
        <v>517</v>
      </c>
      <c r="RXE209" s="527" t="s">
        <v>517</v>
      </c>
      <c r="RXF209" s="527" t="s">
        <v>517</v>
      </c>
      <c r="RXG209" s="527" t="s">
        <v>517</v>
      </c>
      <c r="RXH209" s="527" t="s">
        <v>517</v>
      </c>
      <c r="RXI209" s="527" t="s">
        <v>517</v>
      </c>
      <c r="RXJ209" s="527" t="s">
        <v>517</v>
      </c>
      <c r="RXK209" s="527" t="s">
        <v>517</v>
      </c>
      <c r="RXL209" s="527" t="s">
        <v>517</v>
      </c>
      <c r="RXM209" s="527" t="s">
        <v>517</v>
      </c>
      <c r="RXN209" s="527" t="s">
        <v>517</v>
      </c>
      <c r="RXO209" s="527" t="s">
        <v>517</v>
      </c>
      <c r="RXP209" s="527" t="s">
        <v>517</v>
      </c>
      <c r="RXQ209" s="527" t="s">
        <v>517</v>
      </c>
      <c r="RXR209" s="527" t="s">
        <v>517</v>
      </c>
      <c r="RXS209" s="527" t="s">
        <v>517</v>
      </c>
      <c r="RXT209" s="527" t="s">
        <v>517</v>
      </c>
      <c r="RXU209" s="527" t="s">
        <v>517</v>
      </c>
      <c r="RXV209" s="527" t="s">
        <v>517</v>
      </c>
      <c r="RXW209" s="527" t="s">
        <v>517</v>
      </c>
      <c r="RXX209" s="527" t="s">
        <v>517</v>
      </c>
      <c r="RXY209" s="527" t="s">
        <v>517</v>
      </c>
      <c r="RXZ209" s="527" t="s">
        <v>517</v>
      </c>
      <c r="RYA209" s="527" t="s">
        <v>517</v>
      </c>
      <c r="RYB209" s="527" t="s">
        <v>517</v>
      </c>
      <c r="RYC209" s="527" t="s">
        <v>517</v>
      </c>
      <c r="RYD209" s="527" t="s">
        <v>517</v>
      </c>
      <c r="RYE209" s="527" t="s">
        <v>517</v>
      </c>
      <c r="RYF209" s="527" t="s">
        <v>517</v>
      </c>
      <c r="RYG209" s="527" t="s">
        <v>517</v>
      </c>
      <c r="RYH209" s="527" t="s">
        <v>517</v>
      </c>
      <c r="RYI209" s="527" t="s">
        <v>517</v>
      </c>
      <c r="RYJ209" s="527" t="s">
        <v>517</v>
      </c>
      <c r="RYK209" s="527" t="s">
        <v>517</v>
      </c>
      <c r="RYL209" s="527" t="s">
        <v>517</v>
      </c>
      <c r="RYM209" s="527" t="s">
        <v>517</v>
      </c>
      <c r="RYN209" s="527" t="s">
        <v>517</v>
      </c>
      <c r="RYO209" s="527" t="s">
        <v>517</v>
      </c>
      <c r="RYP209" s="527" t="s">
        <v>517</v>
      </c>
      <c r="RYQ209" s="527" t="s">
        <v>517</v>
      </c>
      <c r="RYR209" s="527" t="s">
        <v>517</v>
      </c>
      <c r="RYS209" s="527" t="s">
        <v>517</v>
      </c>
      <c r="RYT209" s="527" t="s">
        <v>517</v>
      </c>
      <c r="RYU209" s="527" t="s">
        <v>517</v>
      </c>
      <c r="RYV209" s="527" t="s">
        <v>517</v>
      </c>
      <c r="RYW209" s="527" t="s">
        <v>517</v>
      </c>
      <c r="RYX209" s="527" t="s">
        <v>517</v>
      </c>
      <c r="RYY209" s="527" t="s">
        <v>517</v>
      </c>
      <c r="RYZ209" s="527" t="s">
        <v>517</v>
      </c>
      <c r="RZA209" s="527" t="s">
        <v>517</v>
      </c>
      <c r="RZB209" s="527" t="s">
        <v>517</v>
      </c>
      <c r="RZC209" s="527" t="s">
        <v>517</v>
      </c>
      <c r="RZD209" s="527" t="s">
        <v>517</v>
      </c>
      <c r="RZE209" s="527" t="s">
        <v>517</v>
      </c>
      <c r="RZF209" s="527" t="s">
        <v>517</v>
      </c>
      <c r="RZG209" s="527" t="s">
        <v>517</v>
      </c>
      <c r="RZH209" s="527" t="s">
        <v>517</v>
      </c>
      <c r="RZI209" s="527" t="s">
        <v>517</v>
      </c>
      <c r="RZJ209" s="527" t="s">
        <v>517</v>
      </c>
      <c r="RZK209" s="527" t="s">
        <v>517</v>
      </c>
      <c r="RZL209" s="527" t="s">
        <v>517</v>
      </c>
      <c r="RZM209" s="527" t="s">
        <v>517</v>
      </c>
      <c r="RZN209" s="527" t="s">
        <v>517</v>
      </c>
      <c r="RZO209" s="527" t="s">
        <v>517</v>
      </c>
      <c r="RZP209" s="527" t="s">
        <v>517</v>
      </c>
      <c r="RZQ209" s="527" t="s">
        <v>517</v>
      </c>
      <c r="RZR209" s="527" t="s">
        <v>517</v>
      </c>
      <c r="RZS209" s="527" t="s">
        <v>517</v>
      </c>
      <c r="RZT209" s="527" t="s">
        <v>517</v>
      </c>
      <c r="RZU209" s="527" t="s">
        <v>517</v>
      </c>
      <c r="RZV209" s="527" t="s">
        <v>517</v>
      </c>
      <c r="RZW209" s="527" t="s">
        <v>517</v>
      </c>
      <c r="RZX209" s="527" t="s">
        <v>517</v>
      </c>
      <c r="RZY209" s="527" t="s">
        <v>517</v>
      </c>
      <c r="RZZ209" s="527" t="s">
        <v>517</v>
      </c>
      <c r="SAA209" s="527" t="s">
        <v>517</v>
      </c>
      <c r="SAB209" s="527" t="s">
        <v>517</v>
      </c>
      <c r="SAC209" s="527" t="s">
        <v>517</v>
      </c>
      <c r="SAD209" s="527" t="s">
        <v>517</v>
      </c>
      <c r="SAE209" s="527" t="s">
        <v>517</v>
      </c>
      <c r="SAF209" s="527" t="s">
        <v>517</v>
      </c>
      <c r="SAG209" s="527" t="s">
        <v>517</v>
      </c>
      <c r="SAH209" s="527" t="s">
        <v>517</v>
      </c>
      <c r="SAI209" s="527" t="s">
        <v>517</v>
      </c>
      <c r="SAJ209" s="527" t="s">
        <v>517</v>
      </c>
      <c r="SAK209" s="527" t="s">
        <v>517</v>
      </c>
      <c r="SAL209" s="527" t="s">
        <v>517</v>
      </c>
      <c r="SAM209" s="527" t="s">
        <v>517</v>
      </c>
      <c r="SAN209" s="527" t="s">
        <v>517</v>
      </c>
      <c r="SAO209" s="527" t="s">
        <v>517</v>
      </c>
      <c r="SAP209" s="527" t="s">
        <v>517</v>
      </c>
      <c r="SAQ209" s="527" t="s">
        <v>517</v>
      </c>
      <c r="SAR209" s="527" t="s">
        <v>517</v>
      </c>
      <c r="SAS209" s="527" t="s">
        <v>517</v>
      </c>
      <c r="SAT209" s="527" t="s">
        <v>517</v>
      </c>
      <c r="SAU209" s="527" t="s">
        <v>517</v>
      </c>
      <c r="SAV209" s="527" t="s">
        <v>517</v>
      </c>
      <c r="SAW209" s="527" t="s">
        <v>517</v>
      </c>
      <c r="SAX209" s="527" t="s">
        <v>517</v>
      </c>
      <c r="SAY209" s="527" t="s">
        <v>517</v>
      </c>
      <c r="SAZ209" s="527" t="s">
        <v>517</v>
      </c>
      <c r="SBA209" s="527" t="s">
        <v>517</v>
      </c>
      <c r="SBB209" s="527" t="s">
        <v>517</v>
      </c>
      <c r="SBC209" s="527" t="s">
        <v>517</v>
      </c>
      <c r="SBD209" s="527" t="s">
        <v>517</v>
      </c>
      <c r="SBE209" s="527" t="s">
        <v>517</v>
      </c>
      <c r="SBF209" s="527" t="s">
        <v>517</v>
      </c>
      <c r="SBG209" s="527" t="s">
        <v>517</v>
      </c>
      <c r="SBH209" s="527" t="s">
        <v>517</v>
      </c>
      <c r="SBI209" s="527" t="s">
        <v>517</v>
      </c>
      <c r="SBJ209" s="527" t="s">
        <v>517</v>
      </c>
      <c r="SBK209" s="527" t="s">
        <v>517</v>
      </c>
      <c r="SBL209" s="527" t="s">
        <v>517</v>
      </c>
      <c r="SBM209" s="527" t="s">
        <v>517</v>
      </c>
      <c r="SBN209" s="527" t="s">
        <v>517</v>
      </c>
      <c r="SBO209" s="527" t="s">
        <v>517</v>
      </c>
      <c r="SBP209" s="527" t="s">
        <v>517</v>
      </c>
      <c r="SBQ209" s="527" t="s">
        <v>517</v>
      </c>
      <c r="SBR209" s="527" t="s">
        <v>517</v>
      </c>
      <c r="SBS209" s="527" t="s">
        <v>517</v>
      </c>
      <c r="SBT209" s="527" t="s">
        <v>517</v>
      </c>
      <c r="SBU209" s="527" t="s">
        <v>517</v>
      </c>
      <c r="SBV209" s="527" t="s">
        <v>517</v>
      </c>
      <c r="SBW209" s="527" t="s">
        <v>517</v>
      </c>
      <c r="SBX209" s="527" t="s">
        <v>517</v>
      </c>
      <c r="SBY209" s="527" t="s">
        <v>517</v>
      </c>
      <c r="SBZ209" s="527" t="s">
        <v>517</v>
      </c>
      <c r="SCA209" s="527" t="s">
        <v>517</v>
      </c>
      <c r="SCB209" s="527" t="s">
        <v>517</v>
      </c>
      <c r="SCC209" s="527" t="s">
        <v>517</v>
      </c>
      <c r="SCD209" s="527" t="s">
        <v>517</v>
      </c>
      <c r="SCE209" s="527" t="s">
        <v>517</v>
      </c>
      <c r="SCF209" s="527" t="s">
        <v>517</v>
      </c>
      <c r="SCG209" s="527" t="s">
        <v>517</v>
      </c>
      <c r="SCH209" s="527" t="s">
        <v>517</v>
      </c>
      <c r="SCI209" s="527" t="s">
        <v>517</v>
      </c>
      <c r="SCJ209" s="527" t="s">
        <v>517</v>
      </c>
      <c r="SCK209" s="527" t="s">
        <v>517</v>
      </c>
      <c r="SCL209" s="527" t="s">
        <v>517</v>
      </c>
      <c r="SCM209" s="527" t="s">
        <v>517</v>
      </c>
      <c r="SCN209" s="527" t="s">
        <v>517</v>
      </c>
      <c r="SCO209" s="527" t="s">
        <v>517</v>
      </c>
      <c r="SCP209" s="527" t="s">
        <v>517</v>
      </c>
      <c r="SCQ209" s="527" t="s">
        <v>517</v>
      </c>
      <c r="SCR209" s="527" t="s">
        <v>517</v>
      </c>
      <c r="SCS209" s="527" t="s">
        <v>517</v>
      </c>
      <c r="SCT209" s="527" t="s">
        <v>517</v>
      </c>
      <c r="SCU209" s="527" t="s">
        <v>517</v>
      </c>
      <c r="SCV209" s="527" t="s">
        <v>517</v>
      </c>
      <c r="SCW209" s="527" t="s">
        <v>517</v>
      </c>
      <c r="SCX209" s="527" t="s">
        <v>517</v>
      </c>
      <c r="SCY209" s="527" t="s">
        <v>517</v>
      </c>
      <c r="SCZ209" s="527" t="s">
        <v>517</v>
      </c>
      <c r="SDA209" s="527" t="s">
        <v>517</v>
      </c>
      <c r="SDB209" s="527" t="s">
        <v>517</v>
      </c>
      <c r="SDC209" s="527" t="s">
        <v>517</v>
      </c>
      <c r="SDD209" s="527" t="s">
        <v>517</v>
      </c>
      <c r="SDE209" s="527" t="s">
        <v>517</v>
      </c>
      <c r="SDF209" s="527" t="s">
        <v>517</v>
      </c>
      <c r="SDG209" s="527" t="s">
        <v>517</v>
      </c>
      <c r="SDH209" s="527" t="s">
        <v>517</v>
      </c>
      <c r="SDI209" s="527" t="s">
        <v>517</v>
      </c>
      <c r="SDJ209" s="527" t="s">
        <v>517</v>
      </c>
      <c r="SDK209" s="527" t="s">
        <v>517</v>
      </c>
      <c r="SDL209" s="527" t="s">
        <v>517</v>
      </c>
      <c r="SDM209" s="527" t="s">
        <v>517</v>
      </c>
      <c r="SDN209" s="527" t="s">
        <v>517</v>
      </c>
      <c r="SDO209" s="527" t="s">
        <v>517</v>
      </c>
      <c r="SDP209" s="527" t="s">
        <v>517</v>
      </c>
      <c r="SDQ209" s="527" t="s">
        <v>517</v>
      </c>
      <c r="SDR209" s="527" t="s">
        <v>517</v>
      </c>
      <c r="SDS209" s="527" t="s">
        <v>517</v>
      </c>
      <c r="SDT209" s="527" t="s">
        <v>517</v>
      </c>
      <c r="SDU209" s="527" t="s">
        <v>517</v>
      </c>
      <c r="SDV209" s="527" t="s">
        <v>517</v>
      </c>
      <c r="SDW209" s="527" t="s">
        <v>517</v>
      </c>
      <c r="SDX209" s="527" t="s">
        <v>517</v>
      </c>
      <c r="SDY209" s="527" t="s">
        <v>517</v>
      </c>
      <c r="SDZ209" s="527" t="s">
        <v>517</v>
      </c>
      <c r="SEA209" s="527" t="s">
        <v>517</v>
      </c>
      <c r="SEB209" s="527" t="s">
        <v>517</v>
      </c>
      <c r="SEC209" s="527" t="s">
        <v>517</v>
      </c>
      <c r="SED209" s="527" t="s">
        <v>517</v>
      </c>
      <c r="SEE209" s="527" t="s">
        <v>517</v>
      </c>
      <c r="SEF209" s="527" t="s">
        <v>517</v>
      </c>
      <c r="SEG209" s="527" t="s">
        <v>517</v>
      </c>
      <c r="SEH209" s="527" t="s">
        <v>517</v>
      </c>
      <c r="SEI209" s="527" t="s">
        <v>517</v>
      </c>
      <c r="SEJ209" s="527" t="s">
        <v>517</v>
      </c>
      <c r="SEK209" s="527" t="s">
        <v>517</v>
      </c>
      <c r="SEL209" s="527" t="s">
        <v>517</v>
      </c>
      <c r="SEM209" s="527" t="s">
        <v>517</v>
      </c>
      <c r="SEN209" s="527" t="s">
        <v>517</v>
      </c>
      <c r="SEO209" s="527" t="s">
        <v>517</v>
      </c>
      <c r="SEP209" s="527" t="s">
        <v>517</v>
      </c>
      <c r="SEQ209" s="527" t="s">
        <v>517</v>
      </c>
      <c r="SER209" s="527" t="s">
        <v>517</v>
      </c>
      <c r="SES209" s="527" t="s">
        <v>517</v>
      </c>
      <c r="SET209" s="527" t="s">
        <v>517</v>
      </c>
      <c r="SEU209" s="527" t="s">
        <v>517</v>
      </c>
      <c r="SEV209" s="527" t="s">
        <v>517</v>
      </c>
      <c r="SEW209" s="527" t="s">
        <v>517</v>
      </c>
      <c r="SEX209" s="527" t="s">
        <v>517</v>
      </c>
      <c r="SEY209" s="527" t="s">
        <v>517</v>
      </c>
      <c r="SEZ209" s="527" t="s">
        <v>517</v>
      </c>
      <c r="SFA209" s="527" t="s">
        <v>517</v>
      </c>
      <c r="SFB209" s="527" t="s">
        <v>517</v>
      </c>
      <c r="SFC209" s="527" t="s">
        <v>517</v>
      </c>
      <c r="SFD209" s="527" t="s">
        <v>517</v>
      </c>
      <c r="SFE209" s="527" t="s">
        <v>517</v>
      </c>
      <c r="SFF209" s="527" t="s">
        <v>517</v>
      </c>
      <c r="SFG209" s="527" t="s">
        <v>517</v>
      </c>
      <c r="SFH209" s="527" t="s">
        <v>517</v>
      </c>
      <c r="SFI209" s="527" t="s">
        <v>517</v>
      </c>
      <c r="SFJ209" s="527" t="s">
        <v>517</v>
      </c>
      <c r="SFK209" s="527" t="s">
        <v>517</v>
      </c>
      <c r="SFL209" s="527" t="s">
        <v>517</v>
      </c>
      <c r="SFM209" s="527" t="s">
        <v>517</v>
      </c>
      <c r="SFN209" s="527" t="s">
        <v>517</v>
      </c>
      <c r="SFO209" s="527" t="s">
        <v>517</v>
      </c>
      <c r="SFP209" s="527" t="s">
        <v>517</v>
      </c>
      <c r="SFQ209" s="527" t="s">
        <v>517</v>
      </c>
      <c r="SFR209" s="527" t="s">
        <v>517</v>
      </c>
      <c r="SFS209" s="527" t="s">
        <v>517</v>
      </c>
      <c r="SFT209" s="527" t="s">
        <v>517</v>
      </c>
      <c r="SFU209" s="527" t="s">
        <v>517</v>
      </c>
      <c r="SFV209" s="527" t="s">
        <v>517</v>
      </c>
      <c r="SFW209" s="527" t="s">
        <v>517</v>
      </c>
      <c r="SFX209" s="527" t="s">
        <v>517</v>
      </c>
      <c r="SFY209" s="527" t="s">
        <v>517</v>
      </c>
      <c r="SFZ209" s="527" t="s">
        <v>517</v>
      </c>
      <c r="SGA209" s="527" t="s">
        <v>517</v>
      </c>
      <c r="SGB209" s="527" t="s">
        <v>517</v>
      </c>
      <c r="SGC209" s="527" t="s">
        <v>517</v>
      </c>
      <c r="SGD209" s="527" t="s">
        <v>517</v>
      </c>
      <c r="SGE209" s="527" t="s">
        <v>517</v>
      </c>
      <c r="SGF209" s="527" t="s">
        <v>517</v>
      </c>
      <c r="SGG209" s="527" t="s">
        <v>517</v>
      </c>
      <c r="SGH209" s="527" t="s">
        <v>517</v>
      </c>
      <c r="SGI209" s="527" t="s">
        <v>517</v>
      </c>
      <c r="SGJ209" s="527" t="s">
        <v>517</v>
      </c>
      <c r="SGK209" s="527" t="s">
        <v>517</v>
      </c>
      <c r="SGL209" s="527" t="s">
        <v>517</v>
      </c>
      <c r="SGM209" s="527" t="s">
        <v>517</v>
      </c>
      <c r="SGN209" s="527" t="s">
        <v>517</v>
      </c>
      <c r="SGO209" s="527" t="s">
        <v>517</v>
      </c>
      <c r="SGP209" s="527" t="s">
        <v>517</v>
      </c>
      <c r="SGQ209" s="527" t="s">
        <v>517</v>
      </c>
      <c r="SGR209" s="527" t="s">
        <v>517</v>
      </c>
      <c r="SGS209" s="527" t="s">
        <v>517</v>
      </c>
      <c r="SGT209" s="527" t="s">
        <v>517</v>
      </c>
      <c r="SGU209" s="527" t="s">
        <v>517</v>
      </c>
      <c r="SGV209" s="527" t="s">
        <v>517</v>
      </c>
      <c r="SGW209" s="527" t="s">
        <v>517</v>
      </c>
      <c r="SGX209" s="527" t="s">
        <v>517</v>
      </c>
      <c r="SGY209" s="527" t="s">
        <v>517</v>
      </c>
      <c r="SGZ209" s="527" t="s">
        <v>517</v>
      </c>
      <c r="SHA209" s="527" t="s">
        <v>517</v>
      </c>
      <c r="SHB209" s="527" t="s">
        <v>517</v>
      </c>
      <c r="SHC209" s="527" t="s">
        <v>517</v>
      </c>
      <c r="SHD209" s="527" t="s">
        <v>517</v>
      </c>
      <c r="SHE209" s="527" t="s">
        <v>517</v>
      </c>
      <c r="SHF209" s="527" t="s">
        <v>517</v>
      </c>
      <c r="SHG209" s="527" t="s">
        <v>517</v>
      </c>
      <c r="SHH209" s="527" t="s">
        <v>517</v>
      </c>
      <c r="SHI209" s="527" t="s">
        <v>517</v>
      </c>
      <c r="SHJ209" s="527" t="s">
        <v>517</v>
      </c>
      <c r="SHK209" s="527" t="s">
        <v>517</v>
      </c>
      <c r="SHL209" s="527" t="s">
        <v>517</v>
      </c>
      <c r="SHM209" s="527" t="s">
        <v>517</v>
      </c>
      <c r="SHN209" s="527" t="s">
        <v>517</v>
      </c>
      <c r="SHO209" s="527" t="s">
        <v>517</v>
      </c>
      <c r="SHP209" s="527" t="s">
        <v>517</v>
      </c>
      <c r="SHQ209" s="527" t="s">
        <v>517</v>
      </c>
      <c r="SHR209" s="527" t="s">
        <v>517</v>
      </c>
      <c r="SHS209" s="527" t="s">
        <v>517</v>
      </c>
      <c r="SHT209" s="527" t="s">
        <v>517</v>
      </c>
      <c r="SHU209" s="527" t="s">
        <v>517</v>
      </c>
      <c r="SHV209" s="527" t="s">
        <v>517</v>
      </c>
      <c r="SHW209" s="527" t="s">
        <v>517</v>
      </c>
      <c r="SHX209" s="527" t="s">
        <v>517</v>
      </c>
      <c r="SHY209" s="527" t="s">
        <v>517</v>
      </c>
      <c r="SHZ209" s="527" t="s">
        <v>517</v>
      </c>
      <c r="SIA209" s="527" t="s">
        <v>517</v>
      </c>
      <c r="SIB209" s="527" t="s">
        <v>517</v>
      </c>
      <c r="SIC209" s="527" t="s">
        <v>517</v>
      </c>
      <c r="SID209" s="527" t="s">
        <v>517</v>
      </c>
      <c r="SIE209" s="527" t="s">
        <v>517</v>
      </c>
      <c r="SIF209" s="527" t="s">
        <v>517</v>
      </c>
      <c r="SIG209" s="527" t="s">
        <v>517</v>
      </c>
      <c r="SIH209" s="527" t="s">
        <v>517</v>
      </c>
      <c r="SII209" s="527" t="s">
        <v>517</v>
      </c>
      <c r="SIJ209" s="527" t="s">
        <v>517</v>
      </c>
      <c r="SIK209" s="527" t="s">
        <v>517</v>
      </c>
      <c r="SIL209" s="527" t="s">
        <v>517</v>
      </c>
      <c r="SIM209" s="527" t="s">
        <v>517</v>
      </c>
      <c r="SIN209" s="527" t="s">
        <v>517</v>
      </c>
      <c r="SIO209" s="527" t="s">
        <v>517</v>
      </c>
      <c r="SIP209" s="527" t="s">
        <v>517</v>
      </c>
      <c r="SIQ209" s="527" t="s">
        <v>517</v>
      </c>
      <c r="SIR209" s="527" t="s">
        <v>517</v>
      </c>
      <c r="SIS209" s="527" t="s">
        <v>517</v>
      </c>
      <c r="SIT209" s="527" t="s">
        <v>517</v>
      </c>
      <c r="SIU209" s="527" t="s">
        <v>517</v>
      </c>
      <c r="SIV209" s="527" t="s">
        <v>517</v>
      </c>
      <c r="SIW209" s="527" t="s">
        <v>517</v>
      </c>
      <c r="SIX209" s="527" t="s">
        <v>517</v>
      </c>
      <c r="SIY209" s="527" t="s">
        <v>517</v>
      </c>
      <c r="SIZ209" s="527" t="s">
        <v>517</v>
      </c>
      <c r="SJA209" s="527" t="s">
        <v>517</v>
      </c>
      <c r="SJB209" s="527" t="s">
        <v>517</v>
      </c>
      <c r="SJC209" s="527" t="s">
        <v>517</v>
      </c>
      <c r="SJD209" s="527" t="s">
        <v>517</v>
      </c>
      <c r="SJE209" s="527" t="s">
        <v>517</v>
      </c>
      <c r="SJF209" s="527" t="s">
        <v>517</v>
      </c>
      <c r="SJG209" s="527" t="s">
        <v>517</v>
      </c>
      <c r="SJH209" s="527" t="s">
        <v>517</v>
      </c>
      <c r="SJI209" s="527" t="s">
        <v>517</v>
      </c>
      <c r="SJJ209" s="527" t="s">
        <v>517</v>
      </c>
      <c r="SJK209" s="527" t="s">
        <v>517</v>
      </c>
      <c r="SJL209" s="527" t="s">
        <v>517</v>
      </c>
      <c r="SJM209" s="527" t="s">
        <v>517</v>
      </c>
      <c r="SJN209" s="527" t="s">
        <v>517</v>
      </c>
      <c r="SJO209" s="527" t="s">
        <v>517</v>
      </c>
      <c r="SJP209" s="527" t="s">
        <v>517</v>
      </c>
      <c r="SJQ209" s="527" t="s">
        <v>517</v>
      </c>
      <c r="SJR209" s="527" t="s">
        <v>517</v>
      </c>
      <c r="SJS209" s="527" t="s">
        <v>517</v>
      </c>
      <c r="SJT209" s="527" t="s">
        <v>517</v>
      </c>
      <c r="SJU209" s="527" t="s">
        <v>517</v>
      </c>
      <c r="SJV209" s="527" t="s">
        <v>517</v>
      </c>
      <c r="SJW209" s="527" t="s">
        <v>517</v>
      </c>
      <c r="SJX209" s="527" t="s">
        <v>517</v>
      </c>
      <c r="SJY209" s="527" t="s">
        <v>517</v>
      </c>
      <c r="SJZ209" s="527" t="s">
        <v>517</v>
      </c>
      <c r="SKA209" s="527" t="s">
        <v>517</v>
      </c>
      <c r="SKB209" s="527" t="s">
        <v>517</v>
      </c>
      <c r="SKC209" s="527" t="s">
        <v>517</v>
      </c>
      <c r="SKD209" s="527" t="s">
        <v>517</v>
      </c>
      <c r="SKE209" s="527" t="s">
        <v>517</v>
      </c>
      <c r="SKF209" s="527" t="s">
        <v>517</v>
      </c>
      <c r="SKG209" s="527" t="s">
        <v>517</v>
      </c>
      <c r="SKH209" s="527" t="s">
        <v>517</v>
      </c>
      <c r="SKI209" s="527" t="s">
        <v>517</v>
      </c>
      <c r="SKJ209" s="527" t="s">
        <v>517</v>
      </c>
      <c r="SKK209" s="527" t="s">
        <v>517</v>
      </c>
      <c r="SKL209" s="527" t="s">
        <v>517</v>
      </c>
      <c r="SKM209" s="527" t="s">
        <v>517</v>
      </c>
      <c r="SKN209" s="527" t="s">
        <v>517</v>
      </c>
      <c r="SKO209" s="527" t="s">
        <v>517</v>
      </c>
      <c r="SKP209" s="527" t="s">
        <v>517</v>
      </c>
      <c r="SKQ209" s="527" t="s">
        <v>517</v>
      </c>
      <c r="SKR209" s="527" t="s">
        <v>517</v>
      </c>
      <c r="SKS209" s="527" t="s">
        <v>517</v>
      </c>
      <c r="SKT209" s="527" t="s">
        <v>517</v>
      </c>
      <c r="SKU209" s="527" t="s">
        <v>517</v>
      </c>
      <c r="SKV209" s="527" t="s">
        <v>517</v>
      </c>
      <c r="SKW209" s="527" t="s">
        <v>517</v>
      </c>
      <c r="SKX209" s="527" t="s">
        <v>517</v>
      </c>
      <c r="SKY209" s="527" t="s">
        <v>517</v>
      </c>
      <c r="SKZ209" s="527" t="s">
        <v>517</v>
      </c>
      <c r="SLA209" s="527" t="s">
        <v>517</v>
      </c>
      <c r="SLB209" s="527" t="s">
        <v>517</v>
      </c>
      <c r="SLC209" s="527" t="s">
        <v>517</v>
      </c>
      <c r="SLD209" s="527" t="s">
        <v>517</v>
      </c>
      <c r="SLE209" s="527" t="s">
        <v>517</v>
      </c>
      <c r="SLF209" s="527" t="s">
        <v>517</v>
      </c>
      <c r="SLG209" s="527" t="s">
        <v>517</v>
      </c>
      <c r="SLH209" s="527" t="s">
        <v>517</v>
      </c>
      <c r="SLI209" s="527" t="s">
        <v>517</v>
      </c>
      <c r="SLJ209" s="527" t="s">
        <v>517</v>
      </c>
      <c r="SLK209" s="527" t="s">
        <v>517</v>
      </c>
      <c r="SLL209" s="527" t="s">
        <v>517</v>
      </c>
      <c r="SLM209" s="527" t="s">
        <v>517</v>
      </c>
      <c r="SLN209" s="527" t="s">
        <v>517</v>
      </c>
      <c r="SLO209" s="527" t="s">
        <v>517</v>
      </c>
      <c r="SLP209" s="527" t="s">
        <v>517</v>
      </c>
      <c r="SLQ209" s="527" t="s">
        <v>517</v>
      </c>
      <c r="SLR209" s="527" t="s">
        <v>517</v>
      </c>
      <c r="SLS209" s="527" t="s">
        <v>517</v>
      </c>
      <c r="SLT209" s="527" t="s">
        <v>517</v>
      </c>
      <c r="SLU209" s="527" t="s">
        <v>517</v>
      </c>
      <c r="SLV209" s="527" t="s">
        <v>517</v>
      </c>
      <c r="SLW209" s="527" t="s">
        <v>517</v>
      </c>
      <c r="SLX209" s="527" t="s">
        <v>517</v>
      </c>
      <c r="SLY209" s="527" t="s">
        <v>517</v>
      </c>
      <c r="SLZ209" s="527" t="s">
        <v>517</v>
      </c>
      <c r="SMA209" s="527" t="s">
        <v>517</v>
      </c>
      <c r="SMB209" s="527" t="s">
        <v>517</v>
      </c>
      <c r="SMC209" s="527" t="s">
        <v>517</v>
      </c>
      <c r="SMD209" s="527" t="s">
        <v>517</v>
      </c>
      <c r="SME209" s="527" t="s">
        <v>517</v>
      </c>
      <c r="SMF209" s="527" t="s">
        <v>517</v>
      </c>
      <c r="SMG209" s="527" t="s">
        <v>517</v>
      </c>
      <c r="SMH209" s="527" t="s">
        <v>517</v>
      </c>
      <c r="SMI209" s="527" t="s">
        <v>517</v>
      </c>
      <c r="SMJ209" s="527" t="s">
        <v>517</v>
      </c>
      <c r="SMK209" s="527" t="s">
        <v>517</v>
      </c>
      <c r="SML209" s="527" t="s">
        <v>517</v>
      </c>
      <c r="SMM209" s="527" t="s">
        <v>517</v>
      </c>
      <c r="SMN209" s="527" t="s">
        <v>517</v>
      </c>
      <c r="SMO209" s="527" t="s">
        <v>517</v>
      </c>
      <c r="SMP209" s="527" t="s">
        <v>517</v>
      </c>
      <c r="SMQ209" s="527" t="s">
        <v>517</v>
      </c>
      <c r="SMR209" s="527" t="s">
        <v>517</v>
      </c>
      <c r="SMS209" s="527" t="s">
        <v>517</v>
      </c>
      <c r="SMT209" s="527" t="s">
        <v>517</v>
      </c>
      <c r="SMU209" s="527" t="s">
        <v>517</v>
      </c>
      <c r="SMV209" s="527" t="s">
        <v>517</v>
      </c>
      <c r="SMW209" s="527" t="s">
        <v>517</v>
      </c>
      <c r="SMX209" s="527" t="s">
        <v>517</v>
      </c>
      <c r="SMY209" s="527" t="s">
        <v>517</v>
      </c>
      <c r="SMZ209" s="527" t="s">
        <v>517</v>
      </c>
      <c r="SNA209" s="527" t="s">
        <v>517</v>
      </c>
      <c r="SNB209" s="527" t="s">
        <v>517</v>
      </c>
      <c r="SNC209" s="527" t="s">
        <v>517</v>
      </c>
      <c r="SND209" s="527" t="s">
        <v>517</v>
      </c>
      <c r="SNE209" s="527" t="s">
        <v>517</v>
      </c>
      <c r="SNF209" s="527" t="s">
        <v>517</v>
      </c>
      <c r="SNG209" s="527" t="s">
        <v>517</v>
      </c>
      <c r="SNH209" s="527" t="s">
        <v>517</v>
      </c>
      <c r="SNI209" s="527" t="s">
        <v>517</v>
      </c>
      <c r="SNJ209" s="527" t="s">
        <v>517</v>
      </c>
      <c r="SNK209" s="527" t="s">
        <v>517</v>
      </c>
      <c r="SNL209" s="527" t="s">
        <v>517</v>
      </c>
      <c r="SNM209" s="527" t="s">
        <v>517</v>
      </c>
      <c r="SNN209" s="527" t="s">
        <v>517</v>
      </c>
      <c r="SNO209" s="527" t="s">
        <v>517</v>
      </c>
      <c r="SNP209" s="527" t="s">
        <v>517</v>
      </c>
      <c r="SNQ209" s="527" t="s">
        <v>517</v>
      </c>
      <c r="SNR209" s="527" t="s">
        <v>517</v>
      </c>
      <c r="SNS209" s="527" t="s">
        <v>517</v>
      </c>
      <c r="SNT209" s="527" t="s">
        <v>517</v>
      </c>
      <c r="SNU209" s="527" t="s">
        <v>517</v>
      </c>
      <c r="SNV209" s="527" t="s">
        <v>517</v>
      </c>
      <c r="SNW209" s="527" t="s">
        <v>517</v>
      </c>
      <c r="SNX209" s="527" t="s">
        <v>517</v>
      </c>
      <c r="SNY209" s="527" t="s">
        <v>517</v>
      </c>
      <c r="SNZ209" s="527" t="s">
        <v>517</v>
      </c>
      <c r="SOA209" s="527" t="s">
        <v>517</v>
      </c>
      <c r="SOB209" s="527" t="s">
        <v>517</v>
      </c>
      <c r="SOC209" s="527" t="s">
        <v>517</v>
      </c>
      <c r="SOD209" s="527" t="s">
        <v>517</v>
      </c>
      <c r="SOE209" s="527" t="s">
        <v>517</v>
      </c>
      <c r="SOF209" s="527" t="s">
        <v>517</v>
      </c>
      <c r="SOG209" s="527" t="s">
        <v>517</v>
      </c>
      <c r="SOH209" s="527" t="s">
        <v>517</v>
      </c>
      <c r="SOI209" s="527" t="s">
        <v>517</v>
      </c>
      <c r="SOJ209" s="527" t="s">
        <v>517</v>
      </c>
      <c r="SOK209" s="527" t="s">
        <v>517</v>
      </c>
      <c r="SOL209" s="527" t="s">
        <v>517</v>
      </c>
      <c r="SOM209" s="527" t="s">
        <v>517</v>
      </c>
      <c r="SON209" s="527" t="s">
        <v>517</v>
      </c>
      <c r="SOO209" s="527" t="s">
        <v>517</v>
      </c>
      <c r="SOP209" s="527" t="s">
        <v>517</v>
      </c>
      <c r="SOQ209" s="527" t="s">
        <v>517</v>
      </c>
      <c r="SOR209" s="527" t="s">
        <v>517</v>
      </c>
      <c r="SOS209" s="527" t="s">
        <v>517</v>
      </c>
      <c r="SOT209" s="527" t="s">
        <v>517</v>
      </c>
      <c r="SOU209" s="527" t="s">
        <v>517</v>
      </c>
      <c r="SOV209" s="527" t="s">
        <v>517</v>
      </c>
      <c r="SOW209" s="527" t="s">
        <v>517</v>
      </c>
      <c r="SOX209" s="527" t="s">
        <v>517</v>
      </c>
      <c r="SOY209" s="527" t="s">
        <v>517</v>
      </c>
      <c r="SOZ209" s="527" t="s">
        <v>517</v>
      </c>
      <c r="SPA209" s="527" t="s">
        <v>517</v>
      </c>
      <c r="SPB209" s="527" t="s">
        <v>517</v>
      </c>
      <c r="SPC209" s="527" t="s">
        <v>517</v>
      </c>
      <c r="SPD209" s="527" t="s">
        <v>517</v>
      </c>
      <c r="SPE209" s="527" t="s">
        <v>517</v>
      </c>
      <c r="SPF209" s="527" t="s">
        <v>517</v>
      </c>
      <c r="SPG209" s="527" t="s">
        <v>517</v>
      </c>
      <c r="SPH209" s="527" t="s">
        <v>517</v>
      </c>
      <c r="SPI209" s="527" t="s">
        <v>517</v>
      </c>
      <c r="SPJ209" s="527" t="s">
        <v>517</v>
      </c>
      <c r="SPK209" s="527" t="s">
        <v>517</v>
      </c>
      <c r="SPL209" s="527" t="s">
        <v>517</v>
      </c>
      <c r="SPM209" s="527" t="s">
        <v>517</v>
      </c>
      <c r="SPN209" s="527" t="s">
        <v>517</v>
      </c>
      <c r="SPO209" s="527" t="s">
        <v>517</v>
      </c>
      <c r="SPP209" s="527" t="s">
        <v>517</v>
      </c>
      <c r="SPQ209" s="527" t="s">
        <v>517</v>
      </c>
      <c r="SPR209" s="527" t="s">
        <v>517</v>
      </c>
      <c r="SPS209" s="527" t="s">
        <v>517</v>
      </c>
      <c r="SPT209" s="527" t="s">
        <v>517</v>
      </c>
      <c r="SPU209" s="527" t="s">
        <v>517</v>
      </c>
      <c r="SPV209" s="527" t="s">
        <v>517</v>
      </c>
      <c r="SPW209" s="527" t="s">
        <v>517</v>
      </c>
      <c r="SPX209" s="527" t="s">
        <v>517</v>
      </c>
      <c r="SPY209" s="527" t="s">
        <v>517</v>
      </c>
      <c r="SPZ209" s="527" t="s">
        <v>517</v>
      </c>
      <c r="SQA209" s="527" t="s">
        <v>517</v>
      </c>
      <c r="SQB209" s="527" t="s">
        <v>517</v>
      </c>
      <c r="SQC209" s="527" t="s">
        <v>517</v>
      </c>
      <c r="SQD209" s="527" t="s">
        <v>517</v>
      </c>
      <c r="SQE209" s="527" t="s">
        <v>517</v>
      </c>
      <c r="SQF209" s="527" t="s">
        <v>517</v>
      </c>
      <c r="SQG209" s="527" t="s">
        <v>517</v>
      </c>
      <c r="SQH209" s="527" t="s">
        <v>517</v>
      </c>
      <c r="SQI209" s="527" t="s">
        <v>517</v>
      </c>
      <c r="SQJ209" s="527" t="s">
        <v>517</v>
      </c>
      <c r="SQK209" s="527" t="s">
        <v>517</v>
      </c>
      <c r="SQL209" s="527" t="s">
        <v>517</v>
      </c>
      <c r="SQM209" s="527" t="s">
        <v>517</v>
      </c>
      <c r="SQN209" s="527" t="s">
        <v>517</v>
      </c>
      <c r="SQO209" s="527" t="s">
        <v>517</v>
      </c>
      <c r="SQP209" s="527" t="s">
        <v>517</v>
      </c>
      <c r="SQQ209" s="527" t="s">
        <v>517</v>
      </c>
      <c r="SQR209" s="527" t="s">
        <v>517</v>
      </c>
      <c r="SQS209" s="527" t="s">
        <v>517</v>
      </c>
      <c r="SQT209" s="527" t="s">
        <v>517</v>
      </c>
      <c r="SQU209" s="527" t="s">
        <v>517</v>
      </c>
      <c r="SQV209" s="527" t="s">
        <v>517</v>
      </c>
      <c r="SQW209" s="527" t="s">
        <v>517</v>
      </c>
      <c r="SQX209" s="527" t="s">
        <v>517</v>
      </c>
      <c r="SQY209" s="527" t="s">
        <v>517</v>
      </c>
      <c r="SQZ209" s="527" t="s">
        <v>517</v>
      </c>
      <c r="SRA209" s="527" t="s">
        <v>517</v>
      </c>
      <c r="SRB209" s="527" t="s">
        <v>517</v>
      </c>
      <c r="SRC209" s="527" t="s">
        <v>517</v>
      </c>
      <c r="SRD209" s="527" t="s">
        <v>517</v>
      </c>
      <c r="SRE209" s="527" t="s">
        <v>517</v>
      </c>
      <c r="SRF209" s="527" t="s">
        <v>517</v>
      </c>
      <c r="SRG209" s="527" t="s">
        <v>517</v>
      </c>
      <c r="SRH209" s="527" t="s">
        <v>517</v>
      </c>
      <c r="SRI209" s="527" t="s">
        <v>517</v>
      </c>
      <c r="SRJ209" s="527" t="s">
        <v>517</v>
      </c>
      <c r="SRK209" s="527" t="s">
        <v>517</v>
      </c>
      <c r="SRL209" s="527" t="s">
        <v>517</v>
      </c>
      <c r="SRM209" s="527" t="s">
        <v>517</v>
      </c>
      <c r="SRN209" s="527" t="s">
        <v>517</v>
      </c>
      <c r="SRO209" s="527" t="s">
        <v>517</v>
      </c>
      <c r="SRP209" s="527" t="s">
        <v>517</v>
      </c>
      <c r="SRQ209" s="527" t="s">
        <v>517</v>
      </c>
      <c r="SRR209" s="527" t="s">
        <v>517</v>
      </c>
      <c r="SRS209" s="527" t="s">
        <v>517</v>
      </c>
      <c r="SRT209" s="527" t="s">
        <v>517</v>
      </c>
      <c r="SRU209" s="527" t="s">
        <v>517</v>
      </c>
      <c r="SRV209" s="527" t="s">
        <v>517</v>
      </c>
      <c r="SRW209" s="527" t="s">
        <v>517</v>
      </c>
      <c r="SRX209" s="527" t="s">
        <v>517</v>
      </c>
      <c r="SRY209" s="527" t="s">
        <v>517</v>
      </c>
      <c r="SRZ209" s="527" t="s">
        <v>517</v>
      </c>
      <c r="SSA209" s="527" t="s">
        <v>517</v>
      </c>
      <c r="SSB209" s="527" t="s">
        <v>517</v>
      </c>
      <c r="SSC209" s="527" t="s">
        <v>517</v>
      </c>
      <c r="SSD209" s="527" t="s">
        <v>517</v>
      </c>
      <c r="SSE209" s="527" t="s">
        <v>517</v>
      </c>
      <c r="SSF209" s="527" t="s">
        <v>517</v>
      </c>
      <c r="SSG209" s="527" t="s">
        <v>517</v>
      </c>
      <c r="SSH209" s="527" t="s">
        <v>517</v>
      </c>
      <c r="SSI209" s="527" t="s">
        <v>517</v>
      </c>
      <c r="SSJ209" s="527" t="s">
        <v>517</v>
      </c>
      <c r="SSK209" s="527" t="s">
        <v>517</v>
      </c>
      <c r="SSL209" s="527" t="s">
        <v>517</v>
      </c>
      <c r="SSM209" s="527" t="s">
        <v>517</v>
      </c>
      <c r="SSN209" s="527" t="s">
        <v>517</v>
      </c>
      <c r="SSO209" s="527" t="s">
        <v>517</v>
      </c>
      <c r="SSP209" s="527" t="s">
        <v>517</v>
      </c>
      <c r="SSQ209" s="527" t="s">
        <v>517</v>
      </c>
      <c r="SSR209" s="527" t="s">
        <v>517</v>
      </c>
      <c r="SSS209" s="527" t="s">
        <v>517</v>
      </c>
      <c r="SST209" s="527" t="s">
        <v>517</v>
      </c>
      <c r="SSU209" s="527" t="s">
        <v>517</v>
      </c>
      <c r="SSV209" s="527" t="s">
        <v>517</v>
      </c>
      <c r="SSW209" s="527" t="s">
        <v>517</v>
      </c>
      <c r="SSX209" s="527" t="s">
        <v>517</v>
      </c>
      <c r="SSY209" s="527" t="s">
        <v>517</v>
      </c>
      <c r="SSZ209" s="527" t="s">
        <v>517</v>
      </c>
      <c r="STA209" s="527" t="s">
        <v>517</v>
      </c>
      <c r="STB209" s="527" t="s">
        <v>517</v>
      </c>
      <c r="STC209" s="527" t="s">
        <v>517</v>
      </c>
      <c r="STD209" s="527" t="s">
        <v>517</v>
      </c>
      <c r="STE209" s="527" t="s">
        <v>517</v>
      </c>
      <c r="STF209" s="527" t="s">
        <v>517</v>
      </c>
      <c r="STG209" s="527" t="s">
        <v>517</v>
      </c>
      <c r="STH209" s="527" t="s">
        <v>517</v>
      </c>
      <c r="STI209" s="527" t="s">
        <v>517</v>
      </c>
      <c r="STJ209" s="527" t="s">
        <v>517</v>
      </c>
      <c r="STK209" s="527" t="s">
        <v>517</v>
      </c>
      <c r="STL209" s="527" t="s">
        <v>517</v>
      </c>
      <c r="STM209" s="527" t="s">
        <v>517</v>
      </c>
      <c r="STN209" s="527" t="s">
        <v>517</v>
      </c>
      <c r="STO209" s="527" t="s">
        <v>517</v>
      </c>
      <c r="STP209" s="527" t="s">
        <v>517</v>
      </c>
      <c r="STQ209" s="527" t="s">
        <v>517</v>
      </c>
      <c r="STR209" s="527" t="s">
        <v>517</v>
      </c>
      <c r="STS209" s="527" t="s">
        <v>517</v>
      </c>
      <c r="STT209" s="527" t="s">
        <v>517</v>
      </c>
      <c r="STU209" s="527" t="s">
        <v>517</v>
      </c>
      <c r="STV209" s="527" t="s">
        <v>517</v>
      </c>
      <c r="STW209" s="527" t="s">
        <v>517</v>
      </c>
      <c r="STX209" s="527" t="s">
        <v>517</v>
      </c>
      <c r="STY209" s="527" t="s">
        <v>517</v>
      </c>
      <c r="STZ209" s="527" t="s">
        <v>517</v>
      </c>
      <c r="SUA209" s="527" t="s">
        <v>517</v>
      </c>
      <c r="SUB209" s="527" t="s">
        <v>517</v>
      </c>
      <c r="SUC209" s="527" t="s">
        <v>517</v>
      </c>
      <c r="SUD209" s="527" t="s">
        <v>517</v>
      </c>
      <c r="SUE209" s="527" t="s">
        <v>517</v>
      </c>
      <c r="SUF209" s="527" t="s">
        <v>517</v>
      </c>
      <c r="SUG209" s="527" t="s">
        <v>517</v>
      </c>
      <c r="SUH209" s="527" t="s">
        <v>517</v>
      </c>
      <c r="SUI209" s="527" t="s">
        <v>517</v>
      </c>
      <c r="SUJ209" s="527" t="s">
        <v>517</v>
      </c>
      <c r="SUK209" s="527" t="s">
        <v>517</v>
      </c>
      <c r="SUL209" s="527" t="s">
        <v>517</v>
      </c>
      <c r="SUM209" s="527" t="s">
        <v>517</v>
      </c>
      <c r="SUN209" s="527" t="s">
        <v>517</v>
      </c>
      <c r="SUO209" s="527" t="s">
        <v>517</v>
      </c>
      <c r="SUP209" s="527" t="s">
        <v>517</v>
      </c>
      <c r="SUQ209" s="527" t="s">
        <v>517</v>
      </c>
      <c r="SUR209" s="527" t="s">
        <v>517</v>
      </c>
      <c r="SUS209" s="527" t="s">
        <v>517</v>
      </c>
      <c r="SUT209" s="527" t="s">
        <v>517</v>
      </c>
      <c r="SUU209" s="527" t="s">
        <v>517</v>
      </c>
      <c r="SUV209" s="527" t="s">
        <v>517</v>
      </c>
      <c r="SUW209" s="527" t="s">
        <v>517</v>
      </c>
      <c r="SUX209" s="527" t="s">
        <v>517</v>
      </c>
      <c r="SUY209" s="527" t="s">
        <v>517</v>
      </c>
      <c r="SUZ209" s="527" t="s">
        <v>517</v>
      </c>
      <c r="SVA209" s="527" t="s">
        <v>517</v>
      </c>
      <c r="SVB209" s="527" t="s">
        <v>517</v>
      </c>
      <c r="SVC209" s="527" t="s">
        <v>517</v>
      </c>
      <c r="SVD209" s="527" t="s">
        <v>517</v>
      </c>
      <c r="SVE209" s="527" t="s">
        <v>517</v>
      </c>
      <c r="SVF209" s="527" t="s">
        <v>517</v>
      </c>
      <c r="SVG209" s="527" t="s">
        <v>517</v>
      </c>
      <c r="SVH209" s="527" t="s">
        <v>517</v>
      </c>
      <c r="SVI209" s="527" t="s">
        <v>517</v>
      </c>
      <c r="SVJ209" s="527" t="s">
        <v>517</v>
      </c>
      <c r="SVK209" s="527" t="s">
        <v>517</v>
      </c>
      <c r="SVL209" s="527" t="s">
        <v>517</v>
      </c>
      <c r="SVM209" s="527" t="s">
        <v>517</v>
      </c>
      <c r="SVN209" s="527" t="s">
        <v>517</v>
      </c>
      <c r="SVO209" s="527" t="s">
        <v>517</v>
      </c>
      <c r="SVP209" s="527" t="s">
        <v>517</v>
      </c>
      <c r="SVQ209" s="527" t="s">
        <v>517</v>
      </c>
      <c r="SVR209" s="527" t="s">
        <v>517</v>
      </c>
      <c r="SVS209" s="527" t="s">
        <v>517</v>
      </c>
      <c r="SVT209" s="527" t="s">
        <v>517</v>
      </c>
      <c r="SVU209" s="527" t="s">
        <v>517</v>
      </c>
      <c r="SVV209" s="527" t="s">
        <v>517</v>
      </c>
      <c r="SVW209" s="527" t="s">
        <v>517</v>
      </c>
      <c r="SVX209" s="527" t="s">
        <v>517</v>
      </c>
      <c r="SVY209" s="527" t="s">
        <v>517</v>
      </c>
      <c r="SVZ209" s="527" t="s">
        <v>517</v>
      </c>
      <c r="SWA209" s="527" t="s">
        <v>517</v>
      </c>
      <c r="SWB209" s="527" t="s">
        <v>517</v>
      </c>
      <c r="SWC209" s="527" t="s">
        <v>517</v>
      </c>
      <c r="SWD209" s="527" t="s">
        <v>517</v>
      </c>
      <c r="SWE209" s="527" t="s">
        <v>517</v>
      </c>
      <c r="SWF209" s="527" t="s">
        <v>517</v>
      </c>
      <c r="SWG209" s="527" t="s">
        <v>517</v>
      </c>
      <c r="SWH209" s="527" t="s">
        <v>517</v>
      </c>
      <c r="SWI209" s="527" t="s">
        <v>517</v>
      </c>
      <c r="SWJ209" s="527" t="s">
        <v>517</v>
      </c>
      <c r="SWK209" s="527" t="s">
        <v>517</v>
      </c>
      <c r="SWL209" s="527" t="s">
        <v>517</v>
      </c>
      <c r="SWM209" s="527" t="s">
        <v>517</v>
      </c>
      <c r="SWN209" s="527" t="s">
        <v>517</v>
      </c>
      <c r="SWO209" s="527" t="s">
        <v>517</v>
      </c>
      <c r="SWP209" s="527" t="s">
        <v>517</v>
      </c>
      <c r="SWQ209" s="527" t="s">
        <v>517</v>
      </c>
      <c r="SWR209" s="527" t="s">
        <v>517</v>
      </c>
      <c r="SWS209" s="527" t="s">
        <v>517</v>
      </c>
      <c r="SWT209" s="527" t="s">
        <v>517</v>
      </c>
      <c r="SWU209" s="527" t="s">
        <v>517</v>
      </c>
      <c r="SWV209" s="527" t="s">
        <v>517</v>
      </c>
      <c r="SWW209" s="527" t="s">
        <v>517</v>
      </c>
      <c r="SWX209" s="527" t="s">
        <v>517</v>
      </c>
      <c r="SWY209" s="527" t="s">
        <v>517</v>
      </c>
      <c r="SWZ209" s="527" t="s">
        <v>517</v>
      </c>
      <c r="SXA209" s="527" t="s">
        <v>517</v>
      </c>
      <c r="SXB209" s="527" t="s">
        <v>517</v>
      </c>
      <c r="SXC209" s="527" t="s">
        <v>517</v>
      </c>
      <c r="SXD209" s="527" t="s">
        <v>517</v>
      </c>
      <c r="SXE209" s="527" t="s">
        <v>517</v>
      </c>
      <c r="SXF209" s="527" t="s">
        <v>517</v>
      </c>
      <c r="SXG209" s="527" t="s">
        <v>517</v>
      </c>
      <c r="SXH209" s="527" t="s">
        <v>517</v>
      </c>
      <c r="SXI209" s="527" t="s">
        <v>517</v>
      </c>
      <c r="SXJ209" s="527" t="s">
        <v>517</v>
      </c>
      <c r="SXK209" s="527" t="s">
        <v>517</v>
      </c>
      <c r="SXL209" s="527" t="s">
        <v>517</v>
      </c>
      <c r="SXM209" s="527" t="s">
        <v>517</v>
      </c>
      <c r="SXN209" s="527" t="s">
        <v>517</v>
      </c>
      <c r="SXO209" s="527" t="s">
        <v>517</v>
      </c>
      <c r="SXP209" s="527" t="s">
        <v>517</v>
      </c>
      <c r="SXQ209" s="527" t="s">
        <v>517</v>
      </c>
      <c r="SXR209" s="527" t="s">
        <v>517</v>
      </c>
      <c r="SXS209" s="527" t="s">
        <v>517</v>
      </c>
      <c r="SXT209" s="527" t="s">
        <v>517</v>
      </c>
      <c r="SXU209" s="527" t="s">
        <v>517</v>
      </c>
      <c r="SXV209" s="527" t="s">
        <v>517</v>
      </c>
      <c r="SXW209" s="527" t="s">
        <v>517</v>
      </c>
      <c r="SXX209" s="527" t="s">
        <v>517</v>
      </c>
      <c r="SXY209" s="527" t="s">
        <v>517</v>
      </c>
      <c r="SXZ209" s="527" t="s">
        <v>517</v>
      </c>
      <c r="SYA209" s="527" t="s">
        <v>517</v>
      </c>
      <c r="SYB209" s="527" t="s">
        <v>517</v>
      </c>
      <c r="SYC209" s="527" t="s">
        <v>517</v>
      </c>
      <c r="SYD209" s="527" t="s">
        <v>517</v>
      </c>
      <c r="SYE209" s="527" t="s">
        <v>517</v>
      </c>
      <c r="SYF209" s="527" t="s">
        <v>517</v>
      </c>
      <c r="SYG209" s="527" t="s">
        <v>517</v>
      </c>
      <c r="SYH209" s="527" t="s">
        <v>517</v>
      </c>
      <c r="SYI209" s="527" t="s">
        <v>517</v>
      </c>
      <c r="SYJ209" s="527" t="s">
        <v>517</v>
      </c>
      <c r="SYK209" s="527" t="s">
        <v>517</v>
      </c>
      <c r="SYL209" s="527" t="s">
        <v>517</v>
      </c>
      <c r="SYM209" s="527" t="s">
        <v>517</v>
      </c>
      <c r="SYN209" s="527" t="s">
        <v>517</v>
      </c>
      <c r="SYO209" s="527" t="s">
        <v>517</v>
      </c>
      <c r="SYP209" s="527" t="s">
        <v>517</v>
      </c>
      <c r="SYQ209" s="527" t="s">
        <v>517</v>
      </c>
      <c r="SYR209" s="527" t="s">
        <v>517</v>
      </c>
      <c r="SYS209" s="527" t="s">
        <v>517</v>
      </c>
      <c r="SYT209" s="527" t="s">
        <v>517</v>
      </c>
      <c r="SYU209" s="527" t="s">
        <v>517</v>
      </c>
      <c r="SYV209" s="527" t="s">
        <v>517</v>
      </c>
      <c r="SYW209" s="527" t="s">
        <v>517</v>
      </c>
      <c r="SYX209" s="527" t="s">
        <v>517</v>
      </c>
      <c r="SYY209" s="527" t="s">
        <v>517</v>
      </c>
      <c r="SYZ209" s="527" t="s">
        <v>517</v>
      </c>
      <c r="SZA209" s="527" t="s">
        <v>517</v>
      </c>
      <c r="SZB209" s="527" t="s">
        <v>517</v>
      </c>
      <c r="SZC209" s="527" t="s">
        <v>517</v>
      </c>
      <c r="SZD209" s="527" t="s">
        <v>517</v>
      </c>
      <c r="SZE209" s="527" t="s">
        <v>517</v>
      </c>
      <c r="SZF209" s="527" t="s">
        <v>517</v>
      </c>
      <c r="SZG209" s="527" t="s">
        <v>517</v>
      </c>
      <c r="SZH209" s="527" t="s">
        <v>517</v>
      </c>
      <c r="SZI209" s="527" t="s">
        <v>517</v>
      </c>
      <c r="SZJ209" s="527" t="s">
        <v>517</v>
      </c>
      <c r="SZK209" s="527" t="s">
        <v>517</v>
      </c>
      <c r="SZL209" s="527" t="s">
        <v>517</v>
      </c>
      <c r="SZM209" s="527" t="s">
        <v>517</v>
      </c>
      <c r="SZN209" s="527" t="s">
        <v>517</v>
      </c>
      <c r="SZO209" s="527" t="s">
        <v>517</v>
      </c>
      <c r="SZP209" s="527" t="s">
        <v>517</v>
      </c>
      <c r="SZQ209" s="527" t="s">
        <v>517</v>
      </c>
      <c r="SZR209" s="527" t="s">
        <v>517</v>
      </c>
      <c r="SZS209" s="527" t="s">
        <v>517</v>
      </c>
      <c r="SZT209" s="527" t="s">
        <v>517</v>
      </c>
      <c r="SZU209" s="527" t="s">
        <v>517</v>
      </c>
      <c r="SZV209" s="527" t="s">
        <v>517</v>
      </c>
      <c r="SZW209" s="527" t="s">
        <v>517</v>
      </c>
      <c r="SZX209" s="527" t="s">
        <v>517</v>
      </c>
      <c r="SZY209" s="527" t="s">
        <v>517</v>
      </c>
      <c r="SZZ209" s="527" t="s">
        <v>517</v>
      </c>
      <c r="TAA209" s="527" t="s">
        <v>517</v>
      </c>
      <c r="TAB209" s="527" t="s">
        <v>517</v>
      </c>
      <c r="TAC209" s="527" t="s">
        <v>517</v>
      </c>
      <c r="TAD209" s="527" t="s">
        <v>517</v>
      </c>
      <c r="TAE209" s="527" t="s">
        <v>517</v>
      </c>
      <c r="TAF209" s="527" t="s">
        <v>517</v>
      </c>
      <c r="TAG209" s="527" t="s">
        <v>517</v>
      </c>
      <c r="TAH209" s="527" t="s">
        <v>517</v>
      </c>
      <c r="TAI209" s="527" t="s">
        <v>517</v>
      </c>
      <c r="TAJ209" s="527" t="s">
        <v>517</v>
      </c>
      <c r="TAK209" s="527" t="s">
        <v>517</v>
      </c>
      <c r="TAL209" s="527" t="s">
        <v>517</v>
      </c>
      <c r="TAM209" s="527" t="s">
        <v>517</v>
      </c>
      <c r="TAN209" s="527" t="s">
        <v>517</v>
      </c>
      <c r="TAO209" s="527" t="s">
        <v>517</v>
      </c>
      <c r="TAP209" s="527" t="s">
        <v>517</v>
      </c>
      <c r="TAQ209" s="527" t="s">
        <v>517</v>
      </c>
      <c r="TAR209" s="527" t="s">
        <v>517</v>
      </c>
      <c r="TAS209" s="527" t="s">
        <v>517</v>
      </c>
      <c r="TAT209" s="527" t="s">
        <v>517</v>
      </c>
      <c r="TAU209" s="527" t="s">
        <v>517</v>
      </c>
      <c r="TAV209" s="527" t="s">
        <v>517</v>
      </c>
      <c r="TAW209" s="527" t="s">
        <v>517</v>
      </c>
      <c r="TAX209" s="527" t="s">
        <v>517</v>
      </c>
      <c r="TAY209" s="527" t="s">
        <v>517</v>
      </c>
      <c r="TAZ209" s="527" t="s">
        <v>517</v>
      </c>
      <c r="TBA209" s="527" t="s">
        <v>517</v>
      </c>
      <c r="TBB209" s="527" t="s">
        <v>517</v>
      </c>
      <c r="TBC209" s="527" t="s">
        <v>517</v>
      </c>
      <c r="TBD209" s="527" t="s">
        <v>517</v>
      </c>
      <c r="TBE209" s="527" t="s">
        <v>517</v>
      </c>
      <c r="TBF209" s="527" t="s">
        <v>517</v>
      </c>
      <c r="TBG209" s="527" t="s">
        <v>517</v>
      </c>
      <c r="TBH209" s="527" t="s">
        <v>517</v>
      </c>
      <c r="TBI209" s="527" t="s">
        <v>517</v>
      </c>
      <c r="TBJ209" s="527" t="s">
        <v>517</v>
      </c>
      <c r="TBK209" s="527" t="s">
        <v>517</v>
      </c>
      <c r="TBL209" s="527" t="s">
        <v>517</v>
      </c>
      <c r="TBM209" s="527" t="s">
        <v>517</v>
      </c>
      <c r="TBN209" s="527" t="s">
        <v>517</v>
      </c>
      <c r="TBO209" s="527" t="s">
        <v>517</v>
      </c>
      <c r="TBP209" s="527" t="s">
        <v>517</v>
      </c>
      <c r="TBQ209" s="527" t="s">
        <v>517</v>
      </c>
      <c r="TBR209" s="527" t="s">
        <v>517</v>
      </c>
      <c r="TBS209" s="527" t="s">
        <v>517</v>
      </c>
      <c r="TBT209" s="527" t="s">
        <v>517</v>
      </c>
      <c r="TBU209" s="527" t="s">
        <v>517</v>
      </c>
      <c r="TBV209" s="527" t="s">
        <v>517</v>
      </c>
      <c r="TBW209" s="527" t="s">
        <v>517</v>
      </c>
      <c r="TBX209" s="527" t="s">
        <v>517</v>
      </c>
      <c r="TBY209" s="527" t="s">
        <v>517</v>
      </c>
      <c r="TBZ209" s="527" t="s">
        <v>517</v>
      </c>
      <c r="TCA209" s="527" t="s">
        <v>517</v>
      </c>
      <c r="TCB209" s="527" t="s">
        <v>517</v>
      </c>
      <c r="TCC209" s="527" t="s">
        <v>517</v>
      </c>
      <c r="TCD209" s="527" t="s">
        <v>517</v>
      </c>
      <c r="TCE209" s="527" t="s">
        <v>517</v>
      </c>
      <c r="TCF209" s="527" t="s">
        <v>517</v>
      </c>
      <c r="TCG209" s="527" t="s">
        <v>517</v>
      </c>
      <c r="TCH209" s="527" t="s">
        <v>517</v>
      </c>
      <c r="TCI209" s="527" t="s">
        <v>517</v>
      </c>
      <c r="TCJ209" s="527" t="s">
        <v>517</v>
      </c>
      <c r="TCK209" s="527" t="s">
        <v>517</v>
      </c>
      <c r="TCL209" s="527" t="s">
        <v>517</v>
      </c>
      <c r="TCM209" s="527" t="s">
        <v>517</v>
      </c>
      <c r="TCN209" s="527" t="s">
        <v>517</v>
      </c>
      <c r="TCO209" s="527" t="s">
        <v>517</v>
      </c>
      <c r="TCP209" s="527" t="s">
        <v>517</v>
      </c>
      <c r="TCQ209" s="527" t="s">
        <v>517</v>
      </c>
      <c r="TCR209" s="527" t="s">
        <v>517</v>
      </c>
      <c r="TCS209" s="527" t="s">
        <v>517</v>
      </c>
      <c r="TCT209" s="527" t="s">
        <v>517</v>
      </c>
      <c r="TCU209" s="527" t="s">
        <v>517</v>
      </c>
      <c r="TCV209" s="527" t="s">
        <v>517</v>
      </c>
      <c r="TCW209" s="527" t="s">
        <v>517</v>
      </c>
      <c r="TCX209" s="527" t="s">
        <v>517</v>
      </c>
      <c r="TCY209" s="527" t="s">
        <v>517</v>
      </c>
      <c r="TCZ209" s="527" t="s">
        <v>517</v>
      </c>
      <c r="TDA209" s="527" t="s">
        <v>517</v>
      </c>
      <c r="TDB209" s="527" t="s">
        <v>517</v>
      </c>
      <c r="TDC209" s="527" t="s">
        <v>517</v>
      </c>
      <c r="TDD209" s="527" t="s">
        <v>517</v>
      </c>
      <c r="TDE209" s="527" t="s">
        <v>517</v>
      </c>
      <c r="TDF209" s="527" t="s">
        <v>517</v>
      </c>
      <c r="TDG209" s="527" t="s">
        <v>517</v>
      </c>
      <c r="TDH209" s="527" t="s">
        <v>517</v>
      </c>
      <c r="TDI209" s="527" t="s">
        <v>517</v>
      </c>
      <c r="TDJ209" s="527" t="s">
        <v>517</v>
      </c>
      <c r="TDK209" s="527" t="s">
        <v>517</v>
      </c>
      <c r="TDL209" s="527" t="s">
        <v>517</v>
      </c>
      <c r="TDM209" s="527" t="s">
        <v>517</v>
      </c>
      <c r="TDN209" s="527" t="s">
        <v>517</v>
      </c>
      <c r="TDO209" s="527" t="s">
        <v>517</v>
      </c>
      <c r="TDP209" s="527" t="s">
        <v>517</v>
      </c>
      <c r="TDQ209" s="527" t="s">
        <v>517</v>
      </c>
      <c r="TDR209" s="527" t="s">
        <v>517</v>
      </c>
      <c r="TDS209" s="527" t="s">
        <v>517</v>
      </c>
      <c r="TDT209" s="527" t="s">
        <v>517</v>
      </c>
      <c r="TDU209" s="527" t="s">
        <v>517</v>
      </c>
      <c r="TDV209" s="527" t="s">
        <v>517</v>
      </c>
      <c r="TDW209" s="527" t="s">
        <v>517</v>
      </c>
      <c r="TDX209" s="527" t="s">
        <v>517</v>
      </c>
      <c r="TDY209" s="527" t="s">
        <v>517</v>
      </c>
      <c r="TDZ209" s="527" t="s">
        <v>517</v>
      </c>
      <c r="TEA209" s="527" t="s">
        <v>517</v>
      </c>
      <c r="TEB209" s="527" t="s">
        <v>517</v>
      </c>
      <c r="TEC209" s="527" t="s">
        <v>517</v>
      </c>
      <c r="TED209" s="527" t="s">
        <v>517</v>
      </c>
      <c r="TEE209" s="527" t="s">
        <v>517</v>
      </c>
      <c r="TEF209" s="527" t="s">
        <v>517</v>
      </c>
      <c r="TEG209" s="527" t="s">
        <v>517</v>
      </c>
      <c r="TEH209" s="527" t="s">
        <v>517</v>
      </c>
      <c r="TEI209" s="527" t="s">
        <v>517</v>
      </c>
      <c r="TEJ209" s="527" t="s">
        <v>517</v>
      </c>
      <c r="TEK209" s="527" t="s">
        <v>517</v>
      </c>
      <c r="TEL209" s="527" t="s">
        <v>517</v>
      </c>
      <c r="TEM209" s="527" t="s">
        <v>517</v>
      </c>
      <c r="TEN209" s="527" t="s">
        <v>517</v>
      </c>
      <c r="TEO209" s="527" t="s">
        <v>517</v>
      </c>
      <c r="TEP209" s="527" t="s">
        <v>517</v>
      </c>
      <c r="TEQ209" s="527" t="s">
        <v>517</v>
      </c>
      <c r="TER209" s="527" t="s">
        <v>517</v>
      </c>
      <c r="TES209" s="527" t="s">
        <v>517</v>
      </c>
      <c r="TET209" s="527" t="s">
        <v>517</v>
      </c>
      <c r="TEU209" s="527" t="s">
        <v>517</v>
      </c>
      <c r="TEV209" s="527" t="s">
        <v>517</v>
      </c>
      <c r="TEW209" s="527" t="s">
        <v>517</v>
      </c>
      <c r="TEX209" s="527" t="s">
        <v>517</v>
      </c>
      <c r="TEY209" s="527" t="s">
        <v>517</v>
      </c>
      <c r="TEZ209" s="527" t="s">
        <v>517</v>
      </c>
      <c r="TFA209" s="527" t="s">
        <v>517</v>
      </c>
      <c r="TFB209" s="527" t="s">
        <v>517</v>
      </c>
      <c r="TFC209" s="527" t="s">
        <v>517</v>
      </c>
      <c r="TFD209" s="527" t="s">
        <v>517</v>
      </c>
      <c r="TFE209" s="527" t="s">
        <v>517</v>
      </c>
      <c r="TFF209" s="527" t="s">
        <v>517</v>
      </c>
      <c r="TFG209" s="527" t="s">
        <v>517</v>
      </c>
      <c r="TFH209" s="527" t="s">
        <v>517</v>
      </c>
      <c r="TFI209" s="527" t="s">
        <v>517</v>
      </c>
      <c r="TFJ209" s="527" t="s">
        <v>517</v>
      </c>
      <c r="TFK209" s="527" t="s">
        <v>517</v>
      </c>
      <c r="TFL209" s="527" t="s">
        <v>517</v>
      </c>
      <c r="TFM209" s="527" t="s">
        <v>517</v>
      </c>
      <c r="TFN209" s="527" t="s">
        <v>517</v>
      </c>
      <c r="TFO209" s="527" t="s">
        <v>517</v>
      </c>
      <c r="TFP209" s="527" t="s">
        <v>517</v>
      </c>
      <c r="TFQ209" s="527" t="s">
        <v>517</v>
      </c>
      <c r="TFR209" s="527" t="s">
        <v>517</v>
      </c>
      <c r="TFS209" s="527" t="s">
        <v>517</v>
      </c>
      <c r="TFT209" s="527" t="s">
        <v>517</v>
      </c>
      <c r="TFU209" s="527" t="s">
        <v>517</v>
      </c>
      <c r="TFV209" s="527" t="s">
        <v>517</v>
      </c>
      <c r="TFW209" s="527" t="s">
        <v>517</v>
      </c>
      <c r="TFX209" s="527" t="s">
        <v>517</v>
      </c>
      <c r="TFY209" s="527" t="s">
        <v>517</v>
      </c>
      <c r="TFZ209" s="527" t="s">
        <v>517</v>
      </c>
      <c r="TGA209" s="527" t="s">
        <v>517</v>
      </c>
      <c r="TGB209" s="527" t="s">
        <v>517</v>
      </c>
      <c r="TGC209" s="527" t="s">
        <v>517</v>
      </c>
      <c r="TGD209" s="527" t="s">
        <v>517</v>
      </c>
      <c r="TGE209" s="527" t="s">
        <v>517</v>
      </c>
      <c r="TGF209" s="527" t="s">
        <v>517</v>
      </c>
      <c r="TGG209" s="527" t="s">
        <v>517</v>
      </c>
      <c r="TGH209" s="527" t="s">
        <v>517</v>
      </c>
      <c r="TGI209" s="527" t="s">
        <v>517</v>
      </c>
      <c r="TGJ209" s="527" t="s">
        <v>517</v>
      </c>
      <c r="TGK209" s="527" t="s">
        <v>517</v>
      </c>
      <c r="TGL209" s="527" t="s">
        <v>517</v>
      </c>
      <c r="TGM209" s="527" t="s">
        <v>517</v>
      </c>
      <c r="TGN209" s="527" t="s">
        <v>517</v>
      </c>
      <c r="TGO209" s="527" t="s">
        <v>517</v>
      </c>
      <c r="TGP209" s="527" t="s">
        <v>517</v>
      </c>
      <c r="TGQ209" s="527" t="s">
        <v>517</v>
      </c>
      <c r="TGR209" s="527" t="s">
        <v>517</v>
      </c>
      <c r="TGS209" s="527" t="s">
        <v>517</v>
      </c>
      <c r="TGT209" s="527" t="s">
        <v>517</v>
      </c>
      <c r="TGU209" s="527" t="s">
        <v>517</v>
      </c>
      <c r="TGV209" s="527" t="s">
        <v>517</v>
      </c>
      <c r="TGW209" s="527" t="s">
        <v>517</v>
      </c>
      <c r="TGX209" s="527" t="s">
        <v>517</v>
      </c>
      <c r="TGY209" s="527" t="s">
        <v>517</v>
      </c>
      <c r="TGZ209" s="527" t="s">
        <v>517</v>
      </c>
      <c r="THA209" s="527" t="s">
        <v>517</v>
      </c>
      <c r="THB209" s="527" t="s">
        <v>517</v>
      </c>
      <c r="THC209" s="527" t="s">
        <v>517</v>
      </c>
      <c r="THD209" s="527" t="s">
        <v>517</v>
      </c>
      <c r="THE209" s="527" t="s">
        <v>517</v>
      </c>
      <c r="THF209" s="527" t="s">
        <v>517</v>
      </c>
      <c r="THG209" s="527" t="s">
        <v>517</v>
      </c>
      <c r="THH209" s="527" t="s">
        <v>517</v>
      </c>
      <c r="THI209" s="527" t="s">
        <v>517</v>
      </c>
      <c r="THJ209" s="527" t="s">
        <v>517</v>
      </c>
      <c r="THK209" s="527" t="s">
        <v>517</v>
      </c>
      <c r="THL209" s="527" t="s">
        <v>517</v>
      </c>
      <c r="THM209" s="527" t="s">
        <v>517</v>
      </c>
      <c r="THN209" s="527" t="s">
        <v>517</v>
      </c>
      <c r="THO209" s="527" t="s">
        <v>517</v>
      </c>
      <c r="THP209" s="527" t="s">
        <v>517</v>
      </c>
      <c r="THQ209" s="527" t="s">
        <v>517</v>
      </c>
      <c r="THR209" s="527" t="s">
        <v>517</v>
      </c>
      <c r="THS209" s="527" t="s">
        <v>517</v>
      </c>
      <c r="THT209" s="527" t="s">
        <v>517</v>
      </c>
      <c r="THU209" s="527" t="s">
        <v>517</v>
      </c>
      <c r="THV209" s="527" t="s">
        <v>517</v>
      </c>
      <c r="THW209" s="527" t="s">
        <v>517</v>
      </c>
      <c r="THX209" s="527" t="s">
        <v>517</v>
      </c>
      <c r="THY209" s="527" t="s">
        <v>517</v>
      </c>
      <c r="THZ209" s="527" t="s">
        <v>517</v>
      </c>
      <c r="TIA209" s="527" t="s">
        <v>517</v>
      </c>
      <c r="TIB209" s="527" t="s">
        <v>517</v>
      </c>
      <c r="TIC209" s="527" t="s">
        <v>517</v>
      </c>
      <c r="TID209" s="527" t="s">
        <v>517</v>
      </c>
      <c r="TIE209" s="527" t="s">
        <v>517</v>
      </c>
      <c r="TIF209" s="527" t="s">
        <v>517</v>
      </c>
      <c r="TIG209" s="527" t="s">
        <v>517</v>
      </c>
      <c r="TIH209" s="527" t="s">
        <v>517</v>
      </c>
      <c r="TII209" s="527" t="s">
        <v>517</v>
      </c>
      <c r="TIJ209" s="527" t="s">
        <v>517</v>
      </c>
      <c r="TIK209" s="527" t="s">
        <v>517</v>
      </c>
      <c r="TIL209" s="527" t="s">
        <v>517</v>
      </c>
      <c r="TIM209" s="527" t="s">
        <v>517</v>
      </c>
      <c r="TIN209" s="527" t="s">
        <v>517</v>
      </c>
      <c r="TIO209" s="527" t="s">
        <v>517</v>
      </c>
      <c r="TIP209" s="527" t="s">
        <v>517</v>
      </c>
      <c r="TIQ209" s="527" t="s">
        <v>517</v>
      </c>
      <c r="TIR209" s="527" t="s">
        <v>517</v>
      </c>
      <c r="TIS209" s="527" t="s">
        <v>517</v>
      </c>
      <c r="TIT209" s="527" t="s">
        <v>517</v>
      </c>
      <c r="TIU209" s="527" t="s">
        <v>517</v>
      </c>
      <c r="TIV209" s="527" t="s">
        <v>517</v>
      </c>
      <c r="TIW209" s="527" t="s">
        <v>517</v>
      </c>
      <c r="TIX209" s="527" t="s">
        <v>517</v>
      </c>
      <c r="TIY209" s="527" t="s">
        <v>517</v>
      </c>
      <c r="TIZ209" s="527" t="s">
        <v>517</v>
      </c>
      <c r="TJA209" s="527" t="s">
        <v>517</v>
      </c>
      <c r="TJB209" s="527" t="s">
        <v>517</v>
      </c>
      <c r="TJC209" s="527" t="s">
        <v>517</v>
      </c>
      <c r="TJD209" s="527" t="s">
        <v>517</v>
      </c>
      <c r="TJE209" s="527" t="s">
        <v>517</v>
      </c>
      <c r="TJF209" s="527" t="s">
        <v>517</v>
      </c>
      <c r="TJG209" s="527" t="s">
        <v>517</v>
      </c>
      <c r="TJH209" s="527" t="s">
        <v>517</v>
      </c>
      <c r="TJI209" s="527" t="s">
        <v>517</v>
      </c>
      <c r="TJJ209" s="527" t="s">
        <v>517</v>
      </c>
      <c r="TJK209" s="527" t="s">
        <v>517</v>
      </c>
      <c r="TJL209" s="527" t="s">
        <v>517</v>
      </c>
      <c r="TJM209" s="527" t="s">
        <v>517</v>
      </c>
      <c r="TJN209" s="527" t="s">
        <v>517</v>
      </c>
      <c r="TJO209" s="527" t="s">
        <v>517</v>
      </c>
      <c r="TJP209" s="527" t="s">
        <v>517</v>
      </c>
      <c r="TJQ209" s="527" t="s">
        <v>517</v>
      </c>
      <c r="TJR209" s="527" t="s">
        <v>517</v>
      </c>
      <c r="TJS209" s="527" t="s">
        <v>517</v>
      </c>
      <c r="TJT209" s="527" t="s">
        <v>517</v>
      </c>
      <c r="TJU209" s="527" t="s">
        <v>517</v>
      </c>
      <c r="TJV209" s="527" t="s">
        <v>517</v>
      </c>
      <c r="TJW209" s="527" t="s">
        <v>517</v>
      </c>
      <c r="TJX209" s="527" t="s">
        <v>517</v>
      </c>
      <c r="TJY209" s="527" t="s">
        <v>517</v>
      </c>
      <c r="TJZ209" s="527" t="s">
        <v>517</v>
      </c>
      <c r="TKA209" s="527" t="s">
        <v>517</v>
      </c>
      <c r="TKB209" s="527" t="s">
        <v>517</v>
      </c>
      <c r="TKC209" s="527" t="s">
        <v>517</v>
      </c>
      <c r="TKD209" s="527" t="s">
        <v>517</v>
      </c>
      <c r="TKE209" s="527" t="s">
        <v>517</v>
      </c>
      <c r="TKF209" s="527" t="s">
        <v>517</v>
      </c>
      <c r="TKG209" s="527" t="s">
        <v>517</v>
      </c>
      <c r="TKH209" s="527" t="s">
        <v>517</v>
      </c>
      <c r="TKI209" s="527" t="s">
        <v>517</v>
      </c>
      <c r="TKJ209" s="527" t="s">
        <v>517</v>
      </c>
      <c r="TKK209" s="527" t="s">
        <v>517</v>
      </c>
      <c r="TKL209" s="527" t="s">
        <v>517</v>
      </c>
      <c r="TKM209" s="527" t="s">
        <v>517</v>
      </c>
      <c r="TKN209" s="527" t="s">
        <v>517</v>
      </c>
      <c r="TKO209" s="527" t="s">
        <v>517</v>
      </c>
      <c r="TKP209" s="527" t="s">
        <v>517</v>
      </c>
      <c r="TKQ209" s="527" t="s">
        <v>517</v>
      </c>
      <c r="TKR209" s="527" t="s">
        <v>517</v>
      </c>
      <c r="TKS209" s="527" t="s">
        <v>517</v>
      </c>
      <c r="TKT209" s="527" t="s">
        <v>517</v>
      </c>
      <c r="TKU209" s="527" t="s">
        <v>517</v>
      </c>
      <c r="TKV209" s="527" t="s">
        <v>517</v>
      </c>
      <c r="TKW209" s="527" t="s">
        <v>517</v>
      </c>
      <c r="TKX209" s="527" t="s">
        <v>517</v>
      </c>
      <c r="TKY209" s="527" t="s">
        <v>517</v>
      </c>
      <c r="TKZ209" s="527" t="s">
        <v>517</v>
      </c>
      <c r="TLA209" s="527" t="s">
        <v>517</v>
      </c>
      <c r="TLB209" s="527" t="s">
        <v>517</v>
      </c>
      <c r="TLC209" s="527" t="s">
        <v>517</v>
      </c>
      <c r="TLD209" s="527" t="s">
        <v>517</v>
      </c>
      <c r="TLE209" s="527" t="s">
        <v>517</v>
      </c>
      <c r="TLF209" s="527" t="s">
        <v>517</v>
      </c>
      <c r="TLG209" s="527" t="s">
        <v>517</v>
      </c>
      <c r="TLH209" s="527" t="s">
        <v>517</v>
      </c>
      <c r="TLI209" s="527" t="s">
        <v>517</v>
      </c>
      <c r="TLJ209" s="527" t="s">
        <v>517</v>
      </c>
      <c r="TLK209" s="527" t="s">
        <v>517</v>
      </c>
      <c r="TLL209" s="527" t="s">
        <v>517</v>
      </c>
      <c r="TLM209" s="527" t="s">
        <v>517</v>
      </c>
      <c r="TLN209" s="527" t="s">
        <v>517</v>
      </c>
      <c r="TLO209" s="527" t="s">
        <v>517</v>
      </c>
      <c r="TLP209" s="527" t="s">
        <v>517</v>
      </c>
      <c r="TLQ209" s="527" t="s">
        <v>517</v>
      </c>
      <c r="TLR209" s="527" t="s">
        <v>517</v>
      </c>
      <c r="TLS209" s="527" t="s">
        <v>517</v>
      </c>
      <c r="TLT209" s="527" t="s">
        <v>517</v>
      </c>
      <c r="TLU209" s="527" t="s">
        <v>517</v>
      </c>
      <c r="TLV209" s="527" t="s">
        <v>517</v>
      </c>
      <c r="TLW209" s="527" t="s">
        <v>517</v>
      </c>
      <c r="TLX209" s="527" t="s">
        <v>517</v>
      </c>
      <c r="TLY209" s="527" t="s">
        <v>517</v>
      </c>
      <c r="TLZ209" s="527" t="s">
        <v>517</v>
      </c>
      <c r="TMA209" s="527" t="s">
        <v>517</v>
      </c>
      <c r="TMB209" s="527" t="s">
        <v>517</v>
      </c>
      <c r="TMC209" s="527" t="s">
        <v>517</v>
      </c>
      <c r="TMD209" s="527" t="s">
        <v>517</v>
      </c>
      <c r="TME209" s="527" t="s">
        <v>517</v>
      </c>
      <c r="TMF209" s="527" t="s">
        <v>517</v>
      </c>
      <c r="TMG209" s="527" t="s">
        <v>517</v>
      </c>
      <c r="TMH209" s="527" t="s">
        <v>517</v>
      </c>
      <c r="TMI209" s="527" t="s">
        <v>517</v>
      </c>
      <c r="TMJ209" s="527" t="s">
        <v>517</v>
      </c>
      <c r="TMK209" s="527" t="s">
        <v>517</v>
      </c>
      <c r="TML209" s="527" t="s">
        <v>517</v>
      </c>
      <c r="TMM209" s="527" t="s">
        <v>517</v>
      </c>
      <c r="TMN209" s="527" t="s">
        <v>517</v>
      </c>
      <c r="TMO209" s="527" t="s">
        <v>517</v>
      </c>
      <c r="TMP209" s="527" t="s">
        <v>517</v>
      </c>
      <c r="TMQ209" s="527" t="s">
        <v>517</v>
      </c>
      <c r="TMR209" s="527" t="s">
        <v>517</v>
      </c>
      <c r="TMS209" s="527" t="s">
        <v>517</v>
      </c>
      <c r="TMT209" s="527" t="s">
        <v>517</v>
      </c>
      <c r="TMU209" s="527" t="s">
        <v>517</v>
      </c>
      <c r="TMV209" s="527" t="s">
        <v>517</v>
      </c>
      <c r="TMW209" s="527" t="s">
        <v>517</v>
      </c>
      <c r="TMX209" s="527" t="s">
        <v>517</v>
      </c>
      <c r="TMY209" s="527" t="s">
        <v>517</v>
      </c>
      <c r="TMZ209" s="527" t="s">
        <v>517</v>
      </c>
      <c r="TNA209" s="527" t="s">
        <v>517</v>
      </c>
      <c r="TNB209" s="527" t="s">
        <v>517</v>
      </c>
      <c r="TNC209" s="527" t="s">
        <v>517</v>
      </c>
      <c r="TND209" s="527" t="s">
        <v>517</v>
      </c>
      <c r="TNE209" s="527" t="s">
        <v>517</v>
      </c>
      <c r="TNF209" s="527" t="s">
        <v>517</v>
      </c>
      <c r="TNG209" s="527" t="s">
        <v>517</v>
      </c>
      <c r="TNH209" s="527" t="s">
        <v>517</v>
      </c>
      <c r="TNI209" s="527" t="s">
        <v>517</v>
      </c>
      <c r="TNJ209" s="527" t="s">
        <v>517</v>
      </c>
      <c r="TNK209" s="527" t="s">
        <v>517</v>
      </c>
      <c r="TNL209" s="527" t="s">
        <v>517</v>
      </c>
      <c r="TNM209" s="527" t="s">
        <v>517</v>
      </c>
      <c r="TNN209" s="527" t="s">
        <v>517</v>
      </c>
      <c r="TNO209" s="527" t="s">
        <v>517</v>
      </c>
      <c r="TNP209" s="527" t="s">
        <v>517</v>
      </c>
      <c r="TNQ209" s="527" t="s">
        <v>517</v>
      </c>
      <c r="TNR209" s="527" t="s">
        <v>517</v>
      </c>
      <c r="TNS209" s="527" t="s">
        <v>517</v>
      </c>
      <c r="TNT209" s="527" t="s">
        <v>517</v>
      </c>
      <c r="TNU209" s="527" t="s">
        <v>517</v>
      </c>
      <c r="TNV209" s="527" t="s">
        <v>517</v>
      </c>
      <c r="TNW209" s="527" t="s">
        <v>517</v>
      </c>
      <c r="TNX209" s="527" t="s">
        <v>517</v>
      </c>
      <c r="TNY209" s="527" t="s">
        <v>517</v>
      </c>
      <c r="TNZ209" s="527" t="s">
        <v>517</v>
      </c>
      <c r="TOA209" s="527" t="s">
        <v>517</v>
      </c>
      <c r="TOB209" s="527" t="s">
        <v>517</v>
      </c>
      <c r="TOC209" s="527" t="s">
        <v>517</v>
      </c>
      <c r="TOD209" s="527" t="s">
        <v>517</v>
      </c>
      <c r="TOE209" s="527" t="s">
        <v>517</v>
      </c>
      <c r="TOF209" s="527" t="s">
        <v>517</v>
      </c>
      <c r="TOG209" s="527" t="s">
        <v>517</v>
      </c>
      <c r="TOH209" s="527" t="s">
        <v>517</v>
      </c>
      <c r="TOI209" s="527" t="s">
        <v>517</v>
      </c>
      <c r="TOJ209" s="527" t="s">
        <v>517</v>
      </c>
      <c r="TOK209" s="527" t="s">
        <v>517</v>
      </c>
      <c r="TOL209" s="527" t="s">
        <v>517</v>
      </c>
      <c r="TOM209" s="527" t="s">
        <v>517</v>
      </c>
      <c r="TON209" s="527" t="s">
        <v>517</v>
      </c>
      <c r="TOO209" s="527" t="s">
        <v>517</v>
      </c>
      <c r="TOP209" s="527" t="s">
        <v>517</v>
      </c>
      <c r="TOQ209" s="527" t="s">
        <v>517</v>
      </c>
      <c r="TOR209" s="527" t="s">
        <v>517</v>
      </c>
      <c r="TOS209" s="527" t="s">
        <v>517</v>
      </c>
      <c r="TOT209" s="527" t="s">
        <v>517</v>
      </c>
      <c r="TOU209" s="527" t="s">
        <v>517</v>
      </c>
      <c r="TOV209" s="527" t="s">
        <v>517</v>
      </c>
      <c r="TOW209" s="527" t="s">
        <v>517</v>
      </c>
      <c r="TOX209" s="527" t="s">
        <v>517</v>
      </c>
      <c r="TOY209" s="527" t="s">
        <v>517</v>
      </c>
      <c r="TOZ209" s="527" t="s">
        <v>517</v>
      </c>
      <c r="TPA209" s="527" t="s">
        <v>517</v>
      </c>
      <c r="TPB209" s="527" t="s">
        <v>517</v>
      </c>
      <c r="TPC209" s="527" t="s">
        <v>517</v>
      </c>
      <c r="TPD209" s="527" t="s">
        <v>517</v>
      </c>
      <c r="TPE209" s="527" t="s">
        <v>517</v>
      </c>
      <c r="TPF209" s="527" t="s">
        <v>517</v>
      </c>
      <c r="TPG209" s="527" t="s">
        <v>517</v>
      </c>
      <c r="TPH209" s="527" t="s">
        <v>517</v>
      </c>
      <c r="TPI209" s="527" t="s">
        <v>517</v>
      </c>
      <c r="TPJ209" s="527" t="s">
        <v>517</v>
      </c>
      <c r="TPK209" s="527" t="s">
        <v>517</v>
      </c>
      <c r="TPL209" s="527" t="s">
        <v>517</v>
      </c>
      <c r="TPM209" s="527" t="s">
        <v>517</v>
      </c>
      <c r="TPN209" s="527" t="s">
        <v>517</v>
      </c>
      <c r="TPO209" s="527" t="s">
        <v>517</v>
      </c>
      <c r="TPP209" s="527" t="s">
        <v>517</v>
      </c>
      <c r="TPQ209" s="527" t="s">
        <v>517</v>
      </c>
      <c r="TPR209" s="527" t="s">
        <v>517</v>
      </c>
      <c r="TPS209" s="527" t="s">
        <v>517</v>
      </c>
      <c r="TPT209" s="527" t="s">
        <v>517</v>
      </c>
      <c r="TPU209" s="527" t="s">
        <v>517</v>
      </c>
      <c r="TPV209" s="527" t="s">
        <v>517</v>
      </c>
      <c r="TPW209" s="527" t="s">
        <v>517</v>
      </c>
      <c r="TPX209" s="527" t="s">
        <v>517</v>
      </c>
      <c r="TPY209" s="527" t="s">
        <v>517</v>
      </c>
      <c r="TPZ209" s="527" t="s">
        <v>517</v>
      </c>
      <c r="TQA209" s="527" t="s">
        <v>517</v>
      </c>
      <c r="TQB209" s="527" t="s">
        <v>517</v>
      </c>
      <c r="TQC209" s="527" t="s">
        <v>517</v>
      </c>
      <c r="TQD209" s="527" t="s">
        <v>517</v>
      </c>
      <c r="TQE209" s="527" t="s">
        <v>517</v>
      </c>
      <c r="TQF209" s="527" t="s">
        <v>517</v>
      </c>
      <c r="TQG209" s="527" t="s">
        <v>517</v>
      </c>
      <c r="TQH209" s="527" t="s">
        <v>517</v>
      </c>
      <c r="TQI209" s="527" t="s">
        <v>517</v>
      </c>
      <c r="TQJ209" s="527" t="s">
        <v>517</v>
      </c>
      <c r="TQK209" s="527" t="s">
        <v>517</v>
      </c>
      <c r="TQL209" s="527" t="s">
        <v>517</v>
      </c>
      <c r="TQM209" s="527" t="s">
        <v>517</v>
      </c>
      <c r="TQN209" s="527" t="s">
        <v>517</v>
      </c>
      <c r="TQO209" s="527" t="s">
        <v>517</v>
      </c>
      <c r="TQP209" s="527" t="s">
        <v>517</v>
      </c>
      <c r="TQQ209" s="527" t="s">
        <v>517</v>
      </c>
      <c r="TQR209" s="527" t="s">
        <v>517</v>
      </c>
      <c r="TQS209" s="527" t="s">
        <v>517</v>
      </c>
      <c r="TQT209" s="527" t="s">
        <v>517</v>
      </c>
      <c r="TQU209" s="527" t="s">
        <v>517</v>
      </c>
      <c r="TQV209" s="527" t="s">
        <v>517</v>
      </c>
      <c r="TQW209" s="527" t="s">
        <v>517</v>
      </c>
      <c r="TQX209" s="527" t="s">
        <v>517</v>
      </c>
      <c r="TQY209" s="527" t="s">
        <v>517</v>
      </c>
      <c r="TQZ209" s="527" t="s">
        <v>517</v>
      </c>
      <c r="TRA209" s="527" t="s">
        <v>517</v>
      </c>
      <c r="TRB209" s="527" t="s">
        <v>517</v>
      </c>
      <c r="TRC209" s="527" t="s">
        <v>517</v>
      </c>
      <c r="TRD209" s="527" t="s">
        <v>517</v>
      </c>
      <c r="TRE209" s="527" t="s">
        <v>517</v>
      </c>
      <c r="TRF209" s="527" t="s">
        <v>517</v>
      </c>
      <c r="TRG209" s="527" t="s">
        <v>517</v>
      </c>
      <c r="TRH209" s="527" t="s">
        <v>517</v>
      </c>
      <c r="TRI209" s="527" t="s">
        <v>517</v>
      </c>
      <c r="TRJ209" s="527" t="s">
        <v>517</v>
      </c>
      <c r="TRK209" s="527" t="s">
        <v>517</v>
      </c>
      <c r="TRL209" s="527" t="s">
        <v>517</v>
      </c>
      <c r="TRM209" s="527" t="s">
        <v>517</v>
      </c>
      <c r="TRN209" s="527" t="s">
        <v>517</v>
      </c>
      <c r="TRO209" s="527" t="s">
        <v>517</v>
      </c>
      <c r="TRP209" s="527" t="s">
        <v>517</v>
      </c>
      <c r="TRQ209" s="527" t="s">
        <v>517</v>
      </c>
      <c r="TRR209" s="527" t="s">
        <v>517</v>
      </c>
      <c r="TRS209" s="527" t="s">
        <v>517</v>
      </c>
      <c r="TRT209" s="527" t="s">
        <v>517</v>
      </c>
      <c r="TRU209" s="527" t="s">
        <v>517</v>
      </c>
      <c r="TRV209" s="527" t="s">
        <v>517</v>
      </c>
      <c r="TRW209" s="527" t="s">
        <v>517</v>
      </c>
      <c r="TRX209" s="527" t="s">
        <v>517</v>
      </c>
      <c r="TRY209" s="527" t="s">
        <v>517</v>
      </c>
      <c r="TRZ209" s="527" t="s">
        <v>517</v>
      </c>
      <c r="TSA209" s="527" t="s">
        <v>517</v>
      </c>
      <c r="TSB209" s="527" t="s">
        <v>517</v>
      </c>
      <c r="TSC209" s="527" t="s">
        <v>517</v>
      </c>
      <c r="TSD209" s="527" t="s">
        <v>517</v>
      </c>
      <c r="TSE209" s="527" t="s">
        <v>517</v>
      </c>
      <c r="TSF209" s="527" t="s">
        <v>517</v>
      </c>
      <c r="TSG209" s="527" t="s">
        <v>517</v>
      </c>
      <c r="TSH209" s="527" t="s">
        <v>517</v>
      </c>
      <c r="TSI209" s="527" t="s">
        <v>517</v>
      </c>
      <c r="TSJ209" s="527" t="s">
        <v>517</v>
      </c>
      <c r="TSK209" s="527" t="s">
        <v>517</v>
      </c>
      <c r="TSL209" s="527" t="s">
        <v>517</v>
      </c>
      <c r="TSM209" s="527" t="s">
        <v>517</v>
      </c>
      <c r="TSN209" s="527" t="s">
        <v>517</v>
      </c>
      <c r="TSO209" s="527" t="s">
        <v>517</v>
      </c>
      <c r="TSP209" s="527" t="s">
        <v>517</v>
      </c>
      <c r="TSQ209" s="527" t="s">
        <v>517</v>
      </c>
      <c r="TSR209" s="527" t="s">
        <v>517</v>
      </c>
      <c r="TSS209" s="527" t="s">
        <v>517</v>
      </c>
      <c r="TST209" s="527" t="s">
        <v>517</v>
      </c>
      <c r="TSU209" s="527" t="s">
        <v>517</v>
      </c>
      <c r="TSV209" s="527" t="s">
        <v>517</v>
      </c>
      <c r="TSW209" s="527" t="s">
        <v>517</v>
      </c>
      <c r="TSX209" s="527" t="s">
        <v>517</v>
      </c>
      <c r="TSY209" s="527" t="s">
        <v>517</v>
      </c>
      <c r="TSZ209" s="527" t="s">
        <v>517</v>
      </c>
      <c r="TTA209" s="527" t="s">
        <v>517</v>
      </c>
      <c r="TTB209" s="527" t="s">
        <v>517</v>
      </c>
      <c r="TTC209" s="527" t="s">
        <v>517</v>
      </c>
      <c r="TTD209" s="527" t="s">
        <v>517</v>
      </c>
      <c r="TTE209" s="527" t="s">
        <v>517</v>
      </c>
      <c r="TTF209" s="527" t="s">
        <v>517</v>
      </c>
      <c r="TTG209" s="527" t="s">
        <v>517</v>
      </c>
      <c r="TTH209" s="527" t="s">
        <v>517</v>
      </c>
      <c r="TTI209" s="527" t="s">
        <v>517</v>
      </c>
      <c r="TTJ209" s="527" t="s">
        <v>517</v>
      </c>
      <c r="TTK209" s="527" t="s">
        <v>517</v>
      </c>
      <c r="TTL209" s="527" t="s">
        <v>517</v>
      </c>
      <c r="TTM209" s="527" t="s">
        <v>517</v>
      </c>
      <c r="TTN209" s="527" t="s">
        <v>517</v>
      </c>
      <c r="TTO209" s="527" t="s">
        <v>517</v>
      </c>
      <c r="TTP209" s="527" t="s">
        <v>517</v>
      </c>
      <c r="TTQ209" s="527" t="s">
        <v>517</v>
      </c>
      <c r="TTR209" s="527" t="s">
        <v>517</v>
      </c>
      <c r="TTS209" s="527" t="s">
        <v>517</v>
      </c>
      <c r="TTT209" s="527" t="s">
        <v>517</v>
      </c>
      <c r="TTU209" s="527" t="s">
        <v>517</v>
      </c>
      <c r="TTV209" s="527" t="s">
        <v>517</v>
      </c>
      <c r="TTW209" s="527" t="s">
        <v>517</v>
      </c>
      <c r="TTX209" s="527" t="s">
        <v>517</v>
      </c>
      <c r="TTY209" s="527" t="s">
        <v>517</v>
      </c>
      <c r="TTZ209" s="527" t="s">
        <v>517</v>
      </c>
      <c r="TUA209" s="527" t="s">
        <v>517</v>
      </c>
      <c r="TUB209" s="527" t="s">
        <v>517</v>
      </c>
      <c r="TUC209" s="527" t="s">
        <v>517</v>
      </c>
      <c r="TUD209" s="527" t="s">
        <v>517</v>
      </c>
      <c r="TUE209" s="527" t="s">
        <v>517</v>
      </c>
      <c r="TUF209" s="527" t="s">
        <v>517</v>
      </c>
      <c r="TUG209" s="527" t="s">
        <v>517</v>
      </c>
      <c r="TUH209" s="527" t="s">
        <v>517</v>
      </c>
      <c r="TUI209" s="527" t="s">
        <v>517</v>
      </c>
      <c r="TUJ209" s="527" t="s">
        <v>517</v>
      </c>
      <c r="TUK209" s="527" t="s">
        <v>517</v>
      </c>
      <c r="TUL209" s="527" t="s">
        <v>517</v>
      </c>
      <c r="TUM209" s="527" t="s">
        <v>517</v>
      </c>
      <c r="TUN209" s="527" t="s">
        <v>517</v>
      </c>
      <c r="TUO209" s="527" t="s">
        <v>517</v>
      </c>
      <c r="TUP209" s="527" t="s">
        <v>517</v>
      </c>
      <c r="TUQ209" s="527" t="s">
        <v>517</v>
      </c>
      <c r="TUR209" s="527" t="s">
        <v>517</v>
      </c>
      <c r="TUS209" s="527" t="s">
        <v>517</v>
      </c>
      <c r="TUT209" s="527" t="s">
        <v>517</v>
      </c>
      <c r="TUU209" s="527" t="s">
        <v>517</v>
      </c>
      <c r="TUV209" s="527" t="s">
        <v>517</v>
      </c>
      <c r="TUW209" s="527" t="s">
        <v>517</v>
      </c>
      <c r="TUX209" s="527" t="s">
        <v>517</v>
      </c>
      <c r="TUY209" s="527" t="s">
        <v>517</v>
      </c>
      <c r="TUZ209" s="527" t="s">
        <v>517</v>
      </c>
      <c r="TVA209" s="527" t="s">
        <v>517</v>
      </c>
      <c r="TVB209" s="527" t="s">
        <v>517</v>
      </c>
      <c r="TVC209" s="527" t="s">
        <v>517</v>
      </c>
      <c r="TVD209" s="527" t="s">
        <v>517</v>
      </c>
      <c r="TVE209" s="527" t="s">
        <v>517</v>
      </c>
      <c r="TVF209" s="527" t="s">
        <v>517</v>
      </c>
      <c r="TVG209" s="527" t="s">
        <v>517</v>
      </c>
      <c r="TVH209" s="527" t="s">
        <v>517</v>
      </c>
      <c r="TVI209" s="527" t="s">
        <v>517</v>
      </c>
      <c r="TVJ209" s="527" t="s">
        <v>517</v>
      </c>
      <c r="TVK209" s="527" t="s">
        <v>517</v>
      </c>
      <c r="TVL209" s="527" t="s">
        <v>517</v>
      </c>
      <c r="TVM209" s="527" t="s">
        <v>517</v>
      </c>
      <c r="TVN209" s="527" t="s">
        <v>517</v>
      </c>
      <c r="TVO209" s="527" t="s">
        <v>517</v>
      </c>
      <c r="TVP209" s="527" t="s">
        <v>517</v>
      </c>
      <c r="TVQ209" s="527" t="s">
        <v>517</v>
      </c>
      <c r="TVR209" s="527" t="s">
        <v>517</v>
      </c>
      <c r="TVS209" s="527" t="s">
        <v>517</v>
      </c>
      <c r="TVT209" s="527" t="s">
        <v>517</v>
      </c>
      <c r="TVU209" s="527" t="s">
        <v>517</v>
      </c>
      <c r="TVV209" s="527" t="s">
        <v>517</v>
      </c>
      <c r="TVW209" s="527" t="s">
        <v>517</v>
      </c>
      <c r="TVX209" s="527" t="s">
        <v>517</v>
      </c>
      <c r="TVY209" s="527" t="s">
        <v>517</v>
      </c>
      <c r="TVZ209" s="527" t="s">
        <v>517</v>
      </c>
      <c r="TWA209" s="527" t="s">
        <v>517</v>
      </c>
      <c r="TWB209" s="527" t="s">
        <v>517</v>
      </c>
      <c r="TWC209" s="527" t="s">
        <v>517</v>
      </c>
      <c r="TWD209" s="527" t="s">
        <v>517</v>
      </c>
      <c r="TWE209" s="527" t="s">
        <v>517</v>
      </c>
      <c r="TWF209" s="527" t="s">
        <v>517</v>
      </c>
      <c r="TWG209" s="527" t="s">
        <v>517</v>
      </c>
      <c r="TWH209" s="527" t="s">
        <v>517</v>
      </c>
      <c r="TWI209" s="527" t="s">
        <v>517</v>
      </c>
      <c r="TWJ209" s="527" t="s">
        <v>517</v>
      </c>
      <c r="TWK209" s="527" t="s">
        <v>517</v>
      </c>
      <c r="TWL209" s="527" t="s">
        <v>517</v>
      </c>
      <c r="TWM209" s="527" t="s">
        <v>517</v>
      </c>
      <c r="TWN209" s="527" t="s">
        <v>517</v>
      </c>
      <c r="TWO209" s="527" t="s">
        <v>517</v>
      </c>
      <c r="TWP209" s="527" t="s">
        <v>517</v>
      </c>
      <c r="TWQ209" s="527" t="s">
        <v>517</v>
      </c>
      <c r="TWR209" s="527" t="s">
        <v>517</v>
      </c>
      <c r="TWS209" s="527" t="s">
        <v>517</v>
      </c>
      <c r="TWT209" s="527" t="s">
        <v>517</v>
      </c>
      <c r="TWU209" s="527" t="s">
        <v>517</v>
      </c>
      <c r="TWV209" s="527" t="s">
        <v>517</v>
      </c>
      <c r="TWW209" s="527" t="s">
        <v>517</v>
      </c>
      <c r="TWX209" s="527" t="s">
        <v>517</v>
      </c>
      <c r="TWY209" s="527" t="s">
        <v>517</v>
      </c>
      <c r="TWZ209" s="527" t="s">
        <v>517</v>
      </c>
      <c r="TXA209" s="527" t="s">
        <v>517</v>
      </c>
      <c r="TXB209" s="527" t="s">
        <v>517</v>
      </c>
      <c r="TXC209" s="527" t="s">
        <v>517</v>
      </c>
      <c r="TXD209" s="527" t="s">
        <v>517</v>
      </c>
      <c r="TXE209" s="527" t="s">
        <v>517</v>
      </c>
      <c r="TXF209" s="527" t="s">
        <v>517</v>
      </c>
      <c r="TXG209" s="527" t="s">
        <v>517</v>
      </c>
      <c r="TXH209" s="527" t="s">
        <v>517</v>
      </c>
      <c r="TXI209" s="527" t="s">
        <v>517</v>
      </c>
      <c r="TXJ209" s="527" t="s">
        <v>517</v>
      </c>
      <c r="TXK209" s="527" t="s">
        <v>517</v>
      </c>
      <c r="TXL209" s="527" t="s">
        <v>517</v>
      </c>
      <c r="TXM209" s="527" t="s">
        <v>517</v>
      </c>
      <c r="TXN209" s="527" t="s">
        <v>517</v>
      </c>
      <c r="TXO209" s="527" t="s">
        <v>517</v>
      </c>
      <c r="TXP209" s="527" t="s">
        <v>517</v>
      </c>
      <c r="TXQ209" s="527" t="s">
        <v>517</v>
      </c>
      <c r="TXR209" s="527" t="s">
        <v>517</v>
      </c>
      <c r="TXS209" s="527" t="s">
        <v>517</v>
      </c>
      <c r="TXT209" s="527" t="s">
        <v>517</v>
      </c>
      <c r="TXU209" s="527" t="s">
        <v>517</v>
      </c>
      <c r="TXV209" s="527" t="s">
        <v>517</v>
      </c>
      <c r="TXW209" s="527" t="s">
        <v>517</v>
      </c>
      <c r="TXX209" s="527" t="s">
        <v>517</v>
      </c>
      <c r="TXY209" s="527" t="s">
        <v>517</v>
      </c>
      <c r="TXZ209" s="527" t="s">
        <v>517</v>
      </c>
      <c r="TYA209" s="527" t="s">
        <v>517</v>
      </c>
      <c r="TYB209" s="527" t="s">
        <v>517</v>
      </c>
      <c r="TYC209" s="527" t="s">
        <v>517</v>
      </c>
      <c r="TYD209" s="527" t="s">
        <v>517</v>
      </c>
      <c r="TYE209" s="527" t="s">
        <v>517</v>
      </c>
      <c r="TYF209" s="527" t="s">
        <v>517</v>
      </c>
      <c r="TYG209" s="527" t="s">
        <v>517</v>
      </c>
      <c r="TYH209" s="527" t="s">
        <v>517</v>
      </c>
      <c r="TYI209" s="527" t="s">
        <v>517</v>
      </c>
      <c r="TYJ209" s="527" t="s">
        <v>517</v>
      </c>
      <c r="TYK209" s="527" t="s">
        <v>517</v>
      </c>
      <c r="TYL209" s="527" t="s">
        <v>517</v>
      </c>
      <c r="TYM209" s="527" t="s">
        <v>517</v>
      </c>
      <c r="TYN209" s="527" t="s">
        <v>517</v>
      </c>
      <c r="TYO209" s="527" t="s">
        <v>517</v>
      </c>
      <c r="TYP209" s="527" t="s">
        <v>517</v>
      </c>
      <c r="TYQ209" s="527" t="s">
        <v>517</v>
      </c>
      <c r="TYR209" s="527" t="s">
        <v>517</v>
      </c>
      <c r="TYS209" s="527" t="s">
        <v>517</v>
      </c>
      <c r="TYT209" s="527" t="s">
        <v>517</v>
      </c>
      <c r="TYU209" s="527" t="s">
        <v>517</v>
      </c>
      <c r="TYV209" s="527" t="s">
        <v>517</v>
      </c>
      <c r="TYW209" s="527" t="s">
        <v>517</v>
      </c>
      <c r="TYX209" s="527" t="s">
        <v>517</v>
      </c>
      <c r="TYY209" s="527" t="s">
        <v>517</v>
      </c>
      <c r="TYZ209" s="527" t="s">
        <v>517</v>
      </c>
      <c r="TZA209" s="527" t="s">
        <v>517</v>
      </c>
      <c r="TZB209" s="527" t="s">
        <v>517</v>
      </c>
      <c r="TZC209" s="527" t="s">
        <v>517</v>
      </c>
      <c r="TZD209" s="527" t="s">
        <v>517</v>
      </c>
      <c r="TZE209" s="527" t="s">
        <v>517</v>
      </c>
      <c r="TZF209" s="527" t="s">
        <v>517</v>
      </c>
      <c r="TZG209" s="527" t="s">
        <v>517</v>
      </c>
      <c r="TZH209" s="527" t="s">
        <v>517</v>
      </c>
      <c r="TZI209" s="527" t="s">
        <v>517</v>
      </c>
      <c r="TZJ209" s="527" t="s">
        <v>517</v>
      </c>
      <c r="TZK209" s="527" t="s">
        <v>517</v>
      </c>
      <c r="TZL209" s="527" t="s">
        <v>517</v>
      </c>
      <c r="TZM209" s="527" t="s">
        <v>517</v>
      </c>
      <c r="TZN209" s="527" t="s">
        <v>517</v>
      </c>
      <c r="TZO209" s="527" t="s">
        <v>517</v>
      </c>
      <c r="TZP209" s="527" t="s">
        <v>517</v>
      </c>
      <c r="TZQ209" s="527" t="s">
        <v>517</v>
      </c>
      <c r="TZR209" s="527" t="s">
        <v>517</v>
      </c>
      <c r="TZS209" s="527" t="s">
        <v>517</v>
      </c>
      <c r="TZT209" s="527" t="s">
        <v>517</v>
      </c>
      <c r="TZU209" s="527" t="s">
        <v>517</v>
      </c>
      <c r="TZV209" s="527" t="s">
        <v>517</v>
      </c>
      <c r="TZW209" s="527" t="s">
        <v>517</v>
      </c>
      <c r="TZX209" s="527" t="s">
        <v>517</v>
      </c>
      <c r="TZY209" s="527" t="s">
        <v>517</v>
      </c>
      <c r="TZZ209" s="527" t="s">
        <v>517</v>
      </c>
      <c r="UAA209" s="527" t="s">
        <v>517</v>
      </c>
      <c r="UAB209" s="527" t="s">
        <v>517</v>
      </c>
      <c r="UAC209" s="527" t="s">
        <v>517</v>
      </c>
      <c r="UAD209" s="527" t="s">
        <v>517</v>
      </c>
      <c r="UAE209" s="527" t="s">
        <v>517</v>
      </c>
      <c r="UAF209" s="527" t="s">
        <v>517</v>
      </c>
      <c r="UAG209" s="527" t="s">
        <v>517</v>
      </c>
      <c r="UAH209" s="527" t="s">
        <v>517</v>
      </c>
      <c r="UAI209" s="527" t="s">
        <v>517</v>
      </c>
      <c r="UAJ209" s="527" t="s">
        <v>517</v>
      </c>
      <c r="UAK209" s="527" t="s">
        <v>517</v>
      </c>
      <c r="UAL209" s="527" t="s">
        <v>517</v>
      </c>
      <c r="UAM209" s="527" t="s">
        <v>517</v>
      </c>
      <c r="UAN209" s="527" t="s">
        <v>517</v>
      </c>
      <c r="UAO209" s="527" t="s">
        <v>517</v>
      </c>
      <c r="UAP209" s="527" t="s">
        <v>517</v>
      </c>
      <c r="UAQ209" s="527" t="s">
        <v>517</v>
      </c>
      <c r="UAR209" s="527" t="s">
        <v>517</v>
      </c>
      <c r="UAS209" s="527" t="s">
        <v>517</v>
      </c>
      <c r="UAT209" s="527" t="s">
        <v>517</v>
      </c>
      <c r="UAU209" s="527" t="s">
        <v>517</v>
      </c>
      <c r="UAV209" s="527" t="s">
        <v>517</v>
      </c>
      <c r="UAW209" s="527" t="s">
        <v>517</v>
      </c>
      <c r="UAX209" s="527" t="s">
        <v>517</v>
      </c>
      <c r="UAY209" s="527" t="s">
        <v>517</v>
      </c>
      <c r="UAZ209" s="527" t="s">
        <v>517</v>
      </c>
      <c r="UBA209" s="527" t="s">
        <v>517</v>
      </c>
      <c r="UBB209" s="527" t="s">
        <v>517</v>
      </c>
      <c r="UBC209" s="527" t="s">
        <v>517</v>
      </c>
      <c r="UBD209" s="527" t="s">
        <v>517</v>
      </c>
      <c r="UBE209" s="527" t="s">
        <v>517</v>
      </c>
      <c r="UBF209" s="527" t="s">
        <v>517</v>
      </c>
      <c r="UBG209" s="527" t="s">
        <v>517</v>
      </c>
      <c r="UBH209" s="527" t="s">
        <v>517</v>
      </c>
      <c r="UBI209" s="527" t="s">
        <v>517</v>
      </c>
      <c r="UBJ209" s="527" t="s">
        <v>517</v>
      </c>
      <c r="UBK209" s="527" t="s">
        <v>517</v>
      </c>
      <c r="UBL209" s="527" t="s">
        <v>517</v>
      </c>
      <c r="UBM209" s="527" t="s">
        <v>517</v>
      </c>
      <c r="UBN209" s="527" t="s">
        <v>517</v>
      </c>
      <c r="UBO209" s="527" t="s">
        <v>517</v>
      </c>
      <c r="UBP209" s="527" t="s">
        <v>517</v>
      </c>
      <c r="UBQ209" s="527" t="s">
        <v>517</v>
      </c>
      <c r="UBR209" s="527" t="s">
        <v>517</v>
      </c>
      <c r="UBS209" s="527" t="s">
        <v>517</v>
      </c>
      <c r="UBT209" s="527" t="s">
        <v>517</v>
      </c>
      <c r="UBU209" s="527" t="s">
        <v>517</v>
      </c>
      <c r="UBV209" s="527" t="s">
        <v>517</v>
      </c>
      <c r="UBW209" s="527" t="s">
        <v>517</v>
      </c>
      <c r="UBX209" s="527" t="s">
        <v>517</v>
      </c>
      <c r="UBY209" s="527" t="s">
        <v>517</v>
      </c>
      <c r="UBZ209" s="527" t="s">
        <v>517</v>
      </c>
      <c r="UCA209" s="527" t="s">
        <v>517</v>
      </c>
      <c r="UCB209" s="527" t="s">
        <v>517</v>
      </c>
      <c r="UCC209" s="527" t="s">
        <v>517</v>
      </c>
      <c r="UCD209" s="527" t="s">
        <v>517</v>
      </c>
      <c r="UCE209" s="527" t="s">
        <v>517</v>
      </c>
      <c r="UCF209" s="527" t="s">
        <v>517</v>
      </c>
      <c r="UCG209" s="527" t="s">
        <v>517</v>
      </c>
      <c r="UCH209" s="527" t="s">
        <v>517</v>
      </c>
      <c r="UCI209" s="527" t="s">
        <v>517</v>
      </c>
      <c r="UCJ209" s="527" t="s">
        <v>517</v>
      </c>
      <c r="UCK209" s="527" t="s">
        <v>517</v>
      </c>
      <c r="UCL209" s="527" t="s">
        <v>517</v>
      </c>
      <c r="UCM209" s="527" t="s">
        <v>517</v>
      </c>
      <c r="UCN209" s="527" t="s">
        <v>517</v>
      </c>
      <c r="UCO209" s="527" t="s">
        <v>517</v>
      </c>
      <c r="UCP209" s="527" t="s">
        <v>517</v>
      </c>
      <c r="UCQ209" s="527" t="s">
        <v>517</v>
      </c>
      <c r="UCR209" s="527" t="s">
        <v>517</v>
      </c>
      <c r="UCS209" s="527" t="s">
        <v>517</v>
      </c>
      <c r="UCT209" s="527" t="s">
        <v>517</v>
      </c>
      <c r="UCU209" s="527" t="s">
        <v>517</v>
      </c>
      <c r="UCV209" s="527" t="s">
        <v>517</v>
      </c>
      <c r="UCW209" s="527" t="s">
        <v>517</v>
      </c>
      <c r="UCX209" s="527" t="s">
        <v>517</v>
      </c>
      <c r="UCY209" s="527" t="s">
        <v>517</v>
      </c>
      <c r="UCZ209" s="527" t="s">
        <v>517</v>
      </c>
      <c r="UDA209" s="527" t="s">
        <v>517</v>
      </c>
      <c r="UDB209" s="527" t="s">
        <v>517</v>
      </c>
      <c r="UDC209" s="527" t="s">
        <v>517</v>
      </c>
      <c r="UDD209" s="527" t="s">
        <v>517</v>
      </c>
      <c r="UDE209" s="527" t="s">
        <v>517</v>
      </c>
      <c r="UDF209" s="527" t="s">
        <v>517</v>
      </c>
      <c r="UDG209" s="527" t="s">
        <v>517</v>
      </c>
      <c r="UDH209" s="527" t="s">
        <v>517</v>
      </c>
      <c r="UDI209" s="527" t="s">
        <v>517</v>
      </c>
      <c r="UDJ209" s="527" t="s">
        <v>517</v>
      </c>
      <c r="UDK209" s="527" t="s">
        <v>517</v>
      </c>
      <c r="UDL209" s="527" t="s">
        <v>517</v>
      </c>
      <c r="UDM209" s="527" t="s">
        <v>517</v>
      </c>
      <c r="UDN209" s="527" t="s">
        <v>517</v>
      </c>
      <c r="UDO209" s="527" t="s">
        <v>517</v>
      </c>
      <c r="UDP209" s="527" t="s">
        <v>517</v>
      </c>
      <c r="UDQ209" s="527" t="s">
        <v>517</v>
      </c>
      <c r="UDR209" s="527" t="s">
        <v>517</v>
      </c>
      <c r="UDS209" s="527" t="s">
        <v>517</v>
      </c>
      <c r="UDT209" s="527" t="s">
        <v>517</v>
      </c>
      <c r="UDU209" s="527" t="s">
        <v>517</v>
      </c>
      <c r="UDV209" s="527" t="s">
        <v>517</v>
      </c>
      <c r="UDW209" s="527" t="s">
        <v>517</v>
      </c>
      <c r="UDX209" s="527" t="s">
        <v>517</v>
      </c>
      <c r="UDY209" s="527" t="s">
        <v>517</v>
      </c>
      <c r="UDZ209" s="527" t="s">
        <v>517</v>
      </c>
      <c r="UEA209" s="527" t="s">
        <v>517</v>
      </c>
      <c r="UEB209" s="527" t="s">
        <v>517</v>
      </c>
      <c r="UEC209" s="527" t="s">
        <v>517</v>
      </c>
      <c r="UED209" s="527" t="s">
        <v>517</v>
      </c>
      <c r="UEE209" s="527" t="s">
        <v>517</v>
      </c>
      <c r="UEF209" s="527" t="s">
        <v>517</v>
      </c>
      <c r="UEG209" s="527" t="s">
        <v>517</v>
      </c>
      <c r="UEH209" s="527" t="s">
        <v>517</v>
      </c>
      <c r="UEI209" s="527" t="s">
        <v>517</v>
      </c>
      <c r="UEJ209" s="527" t="s">
        <v>517</v>
      </c>
      <c r="UEK209" s="527" t="s">
        <v>517</v>
      </c>
      <c r="UEL209" s="527" t="s">
        <v>517</v>
      </c>
      <c r="UEM209" s="527" t="s">
        <v>517</v>
      </c>
      <c r="UEN209" s="527" t="s">
        <v>517</v>
      </c>
      <c r="UEO209" s="527" t="s">
        <v>517</v>
      </c>
      <c r="UEP209" s="527" t="s">
        <v>517</v>
      </c>
      <c r="UEQ209" s="527" t="s">
        <v>517</v>
      </c>
      <c r="UER209" s="527" t="s">
        <v>517</v>
      </c>
      <c r="UES209" s="527" t="s">
        <v>517</v>
      </c>
      <c r="UET209" s="527" t="s">
        <v>517</v>
      </c>
      <c r="UEU209" s="527" t="s">
        <v>517</v>
      </c>
      <c r="UEV209" s="527" t="s">
        <v>517</v>
      </c>
      <c r="UEW209" s="527" t="s">
        <v>517</v>
      </c>
      <c r="UEX209" s="527" t="s">
        <v>517</v>
      </c>
      <c r="UEY209" s="527" t="s">
        <v>517</v>
      </c>
      <c r="UEZ209" s="527" t="s">
        <v>517</v>
      </c>
      <c r="UFA209" s="527" t="s">
        <v>517</v>
      </c>
      <c r="UFB209" s="527" t="s">
        <v>517</v>
      </c>
      <c r="UFC209" s="527" t="s">
        <v>517</v>
      </c>
      <c r="UFD209" s="527" t="s">
        <v>517</v>
      </c>
      <c r="UFE209" s="527" t="s">
        <v>517</v>
      </c>
      <c r="UFF209" s="527" t="s">
        <v>517</v>
      </c>
      <c r="UFG209" s="527" t="s">
        <v>517</v>
      </c>
      <c r="UFH209" s="527" t="s">
        <v>517</v>
      </c>
      <c r="UFI209" s="527" t="s">
        <v>517</v>
      </c>
      <c r="UFJ209" s="527" t="s">
        <v>517</v>
      </c>
      <c r="UFK209" s="527" t="s">
        <v>517</v>
      </c>
      <c r="UFL209" s="527" t="s">
        <v>517</v>
      </c>
      <c r="UFM209" s="527" t="s">
        <v>517</v>
      </c>
      <c r="UFN209" s="527" t="s">
        <v>517</v>
      </c>
      <c r="UFO209" s="527" t="s">
        <v>517</v>
      </c>
      <c r="UFP209" s="527" t="s">
        <v>517</v>
      </c>
      <c r="UFQ209" s="527" t="s">
        <v>517</v>
      </c>
      <c r="UFR209" s="527" t="s">
        <v>517</v>
      </c>
      <c r="UFS209" s="527" t="s">
        <v>517</v>
      </c>
      <c r="UFT209" s="527" t="s">
        <v>517</v>
      </c>
      <c r="UFU209" s="527" t="s">
        <v>517</v>
      </c>
      <c r="UFV209" s="527" t="s">
        <v>517</v>
      </c>
      <c r="UFW209" s="527" t="s">
        <v>517</v>
      </c>
      <c r="UFX209" s="527" t="s">
        <v>517</v>
      </c>
      <c r="UFY209" s="527" t="s">
        <v>517</v>
      </c>
      <c r="UFZ209" s="527" t="s">
        <v>517</v>
      </c>
      <c r="UGA209" s="527" t="s">
        <v>517</v>
      </c>
      <c r="UGB209" s="527" t="s">
        <v>517</v>
      </c>
      <c r="UGC209" s="527" t="s">
        <v>517</v>
      </c>
      <c r="UGD209" s="527" t="s">
        <v>517</v>
      </c>
      <c r="UGE209" s="527" t="s">
        <v>517</v>
      </c>
      <c r="UGF209" s="527" t="s">
        <v>517</v>
      </c>
      <c r="UGG209" s="527" t="s">
        <v>517</v>
      </c>
      <c r="UGH209" s="527" t="s">
        <v>517</v>
      </c>
      <c r="UGI209" s="527" t="s">
        <v>517</v>
      </c>
      <c r="UGJ209" s="527" t="s">
        <v>517</v>
      </c>
      <c r="UGK209" s="527" t="s">
        <v>517</v>
      </c>
      <c r="UGL209" s="527" t="s">
        <v>517</v>
      </c>
      <c r="UGM209" s="527" t="s">
        <v>517</v>
      </c>
      <c r="UGN209" s="527" t="s">
        <v>517</v>
      </c>
      <c r="UGO209" s="527" t="s">
        <v>517</v>
      </c>
      <c r="UGP209" s="527" t="s">
        <v>517</v>
      </c>
      <c r="UGQ209" s="527" t="s">
        <v>517</v>
      </c>
      <c r="UGR209" s="527" t="s">
        <v>517</v>
      </c>
      <c r="UGS209" s="527" t="s">
        <v>517</v>
      </c>
      <c r="UGT209" s="527" t="s">
        <v>517</v>
      </c>
      <c r="UGU209" s="527" t="s">
        <v>517</v>
      </c>
      <c r="UGV209" s="527" t="s">
        <v>517</v>
      </c>
      <c r="UGW209" s="527" t="s">
        <v>517</v>
      </c>
      <c r="UGX209" s="527" t="s">
        <v>517</v>
      </c>
      <c r="UGY209" s="527" t="s">
        <v>517</v>
      </c>
      <c r="UGZ209" s="527" t="s">
        <v>517</v>
      </c>
      <c r="UHA209" s="527" t="s">
        <v>517</v>
      </c>
      <c r="UHB209" s="527" t="s">
        <v>517</v>
      </c>
      <c r="UHC209" s="527" t="s">
        <v>517</v>
      </c>
      <c r="UHD209" s="527" t="s">
        <v>517</v>
      </c>
      <c r="UHE209" s="527" t="s">
        <v>517</v>
      </c>
      <c r="UHF209" s="527" t="s">
        <v>517</v>
      </c>
      <c r="UHG209" s="527" t="s">
        <v>517</v>
      </c>
      <c r="UHH209" s="527" t="s">
        <v>517</v>
      </c>
      <c r="UHI209" s="527" t="s">
        <v>517</v>
      </c>
      <c r="UHJ209" s="527" t="s">
        <v>517</v>
      </c>
      <c r="UHK209" s="527" t="s">
        <v>517</v>
      </c>
      <c r="UHL209" s="527" t="s">
        <v>517</v>
      </c>
      <c r="UHM209" s="527" t="s">
        <v>517</v>
      </c>
      <c r="UHN209" s="527" t="s">
        <v>517</v>
      </c>
      <c r="UHO209" s="527" t="s">
        <v>517</v>
      </c>
      <c r="UHP209" s="527" t="s">
        <v>517</v>
      </c>
      <c r="UHQ209" s="527" t="s">
        <v>517</v>
      </c>
      <c r="UHR209" s="527" t="s">
        <v>517</v>
      </c>
      <c r="UHS209" s="527" t="s">
        <v>517</v>
      </c>
      <c r="UHT209" s="527" t="s">
        <v>517</v>
      </c>
      <c r="UHU209" s="527" t="s">
        <v>517</v>
      </c>
      <c r="UHV209" s="527" t="s">
        <v>517</v>
      </c>
      <c r="UHW209" s="527" t="s">
        <v>517</v>
      </c>
      <c r="UHX209" s="527" t="s">
        <v>517</v>
      </c>
      <c r="UHY209" s="527" t="s">
        <v>517</v>
      </c>
      <c r="UHZ209" s="527" t="s">
        <v>517</v>
      </c>
      <c r="UIA209" s="527" t="s">
        <v>517</v>
      </c>
      <c r="UIB209" s="527" t="s">
        <v>517</v>
      </c>
      <c r="UIC209" s="527" t="s">
        <v>517</v>
      </c>
      <c r="UID209" s="527" t="s">
        <v>517</v>
      </c>
      <c r="UIE209" s="527" t="s">
        <v>517</v>
      </c>
      <c r="UIF209" s="527" t="s">
        <v>517</v>
      </c>
      <c r="UIG209" s="527" t="s">
        <v>517</v>
      </c>
      <c r="UIH209" s="527" t="s">
        <v>517</v>
      </c>
      <c r="UII209" s="527" t="s">
        <v>517</v>
      </c>
      <c r="UIJ209" s="527" t="s">
        <v>517</v>
      </c>
      <c r="UIK209" s="527" t="s">
        <v>517</v>
      </c>
      <c r="UIL209" s="527" t="s">
        <v>517</v>
      </c>
      <c r="UIM209" s="527" t="s">
        <v>517</v>
      </c>
      <c r="UIN209" s="527" t="s">
        <v>517</v>
      </c>
      <c r="UIO209" s="527" t="s">
        <v>517</v>
      </c>
      <c r="UIP209" s="527" t="s">
        <v>517</v>
      </c>
      <c r="UIQ209" s="527" t="s">
        <v>517</v>
      </c>
      <c r="UIR209" s="527" t="s">
        <v>517</v>
      </c>
      <c r="UIS209" s="527" t="s">
        <v>517</v>
      </c>
      <c r="UIT209" s="527" t="s">
        <v>517</v>
      </c>
      <c r="UIU209" s="527" t="s">
        <v>517</v>
      </c>
      <c r="UIV209" s="527" t="s">
        <v>517</v>
      </c>
      <c r="UIW209" s="527" t="s">
        <v>517</v>
      </c>
      <c r="UIX209" s="527" t="s">
        <v>517</v>
      </c>
      <c r="UIY209" s="527" t="s">
        <v>517</v>
      </c>
      <c r="UIZ209" s="527" t="s">
        <v>517</v>
      </c>
      <c r="UJA209" s="527" t="s">
        <v>517</v>
      </c>
      <c r="UJB209" s="527" t="s">
        <v>517</v>
      </c>
      <c r="UJC209" s="527" t="s">
        <v>517</v>
      </c>
      <c r="UJD209" s="527" t="s">
        <v>517</v>
      </c>
      <c r="UJE209" s="527" t="s">
        <v>517</v>
      </c>
      <c r="UJF209" s="527" t="s">
        <v>517</v>
      </c>
      <c r="UJG209" s="527" t="s">
        <v>517</v>
      </c>
      <c r="UJH209" s="527" t="s">
        <v>517</v>
      </c>
      <c r="UJI209" s="527" t="s">
        <v>517</v>
      </c>
      <c r="UJJ209" s="527" t="s">
        <v>517</v>
      </c>
      <c r="UJK209" s="527" t="s">
        <v>517</v>
      </c>
      <c r="UJL209" s="527" t="s">
        <v>517</v>
      </c>
      <c r="UJM209" s="527" t="s">
        <v>517</v>
      </c>
      <c r="UJN209" s="527" t="s">
        <v>517</v>
      </c>
      <c r="UJO209" s="527" t="s">
        <v>517</v>
      </c>
      <c r="UJP209" s="527" t="s">
        <v>517</v>
      </c>
      <c r="UJQ209" s="527" t="s">
        <v>517</v>
      </c>
      <c r="UJR209" s="527" t="s">
        <v>517</v>
      </c>
      <c r="UJS209" s="527" t="s">
        <v>517</v>
      </c>
      <c r="UJT209" s="527" t="s">
        <v>517</v>
      </c>
      <c r="UJU209" s="527" t="s">
        <v>517</v>
      </c>
      <c r="UJV209" s="527" t="s">
        <v>517</v>
      </c>
      <c r="UJW209" s="527" t="s">
        <v>517</v>
      </c>
      <c r="UJX209" s="527" t="s">
        <v>517</v>
      </c>
      <c r="UJY209" s="527" t="s">
        <v>517</v>
      </c>
      <c r="UJZ209" s="527" t="s">
        <v>517</v>
      </c>
      <c r="UKA209" s="527" t="s">
        <v>517</v>
      </c>
      <c r="UKB209" s="527" t="s">
        <v>517</v>
      </c>
      <c r="UKC209" s="527" t="s">
        <v>517</v>
      </c>
      <c r="UKD209" s="527" t="s">
        <v>517</v>
      </c>
      <c r="UKE209" s="527" t="s">
        <v>517</v>
      </c>
      <c r="UKF209" s="527" t="s">
        <v>517</v>
      </c>
      <c r="UKG209" s="527" t="s">
        <v>517</v>
      </c>
      <c r="UKH209" s="527" t="s">
        <v>517</v>
      </c>
      <c r="UKI209" s="527" t="s">
        <v>517</v>
      </c>
      <c r="UKJ209" s="527" t="s">
        <v>517</v>
      </c>
      <c r="UKK209" s="527" t="s">
        <v>517</v>
      </c>
      <c r="UKL209" s="527" t="s">
        <v>517</v>
      </c>
      <c r="UKM209" s="527" t="s">
        <v>517</v>
      </c>
      <c r="UKN209" s="527" t="s">
        <v>517</v>
      </c>
      <c r="UKO209" s="527" t="s">
        <v>517</v>
      </c>
      <c r="UKP209" s="527" t="s">
        <v>517</v>
      </c>
      <c r="UKQ209" s="527" t="s">
        <v>517</v>
      </c>
      <c r="UKR209" s="527" t="s">
        <v>517</v>
      </c>
      <c r="UKS209" s="527" t="s">
        <v>517</v>
      </c>
      <c r="UKT209" s="527" t="s">
        <v>517</v>
      </c>
      <c r="UKU209" s="527" t="s">
        <v>517</v>
      </c>
      <c r="UKV209" s="527" t="s">
        <v>517</v>
      </c>
      <c r="UKW209" s="527" t="s">
        <v>517</v>
      </c>
      <c r="UKX209" s="527" t="s">
        <v>517</v>
      </c>
      <c r="UKY209" s="527" t="s">
        <v>517</v>
      </c>
      <c r="UKZ209" s="527" t="s">
        <v>517</v>
      </c>
      <c r="ULA209" s="527" t="s">
        <v>517</v>
      </c>
      <c r="ULB209" s="527" t="s">
        <v>517</v>
      </c>
      <c r="ULC209" s="527" t="s">
        <v>517</v>
      </c>
      <c r="ULD209" s="527" t="s">
        <v>517</v>
      </c>
      <c r="ULE209" s="527" t="s">
        <v>517</v>
      </c>
      <c r="ULF209" s="527" t="s">
        <v>517</v>
      </c>
      <c r="ULG209" s="527" t="s">
        <v>517</v>
      </c>
      <c r="ULH209" s="527" t="s">
        <v>517</v>
      </c>
      <c r="ULI209" s="527" t="s">
        <v>517</v>
      </c>
      <c r="ULJ209" s="527" t="s">
        <v>517</v>
      </c>
      <c r="ULK209" s="527" t="s">
        <v>517</v>
      </c>
      <c r="ULL209" s="527" t="s">
        <v>517</v>
      </c>
      <c r="ULM209" s="527" t="s">
        <v>517</v>
      </c>
      <c r="ULN209" s="527" t="s">
        <v>517</v>
      </c>
      <c r="ULO209" s="527" t="s">
        <v>517</v>
      </c>
      <c r="ULP209" s="527" t="s">
        <v>517</v>
      </c>
      <c r="ULQ209" s="527" t="s">
        <v>517</v>
      </c>
      <c r="ULR209" s="527" t="s">
        <v>517</v>
      </c>
      <c r="ULS209" s="527" t="s">
        <v>517</v>
      </c>
      <c r="ULT209" s="527" t="s">
        <v>517</v>
      </c>
      <c r="ULU209" s="527" t="s">
        <v>517</v>
      </c>
      <c r="ULV209" s="527" t="s">
        <v>517</v>
      </c>
      <c r="ULW209" s="527" t="s">
        <v>517</v>
      </c>
      <c r="ULX209" s="527" t="s">
        <v>517</v>
      </c>
      <c r="ULY209" s="527" t="s">
        <v>517</v>
      </c>
      <c r="ULZ209" s="527" t="s">
        <v>517</v>
      </c>
      <c r="UMA209" s="527" t="s">
        <v>517</v>
      </c>
      <c r="UMB209" s="527" t="s">
        <v>517</v>
      </c>
      <c r="UMC209" s="527" t="s">
        <v>517</v>
      </c>
      <c r="UMD209" s="527" t="s">
        <v>517</v>
      </c>
      <c r="UME209" s="527" t="s">
        <v>517</v>
      </c>
      <c r="UMF209" s="527" t="s">
        <v>517</v>
      </c>
      <c r="UMG209" s="527" t="s">
        <v>517</v>
      </c>
      <c r="UMH209" s="527" t="s">
        <v>517</v>
      </c>
      <c r="UMI209" s="527" t="s">
        <v>517</v>
      </c>
      <c r="UMJ209" s="527" t="s">
        <v>517</v>
      </c>
      <c r="UMK209" s="527" t="s">
        <v>517</v>
      </c>
      <c r="UML209" s="527" t="s">
        <v>517</v>
      </c>
      <c r="UMM209" s="527" t="s">
        <v>517</v>
      </c>
      <c r="UMN209" s="527" t="s">
        <v>517</v>
      </c>
      <c r="UMO209" s="527" t="s">
        <v>517</v>
      </c>
      <c r="UMP209" s="527" t="s">
        <v>517</v>
      </c>
      <c r="UMQ209" s="527" t="s">
        <v>517</v>
      </c>
      <c r="UMR209" s="527" t="s">
        <v>517</v>
      </c>
      <c r="UMS209" s="527" t="s">
        <v>517</v>
      </c>
      <c r="UMT209" s="527" t="s">
        <v>517</v>
      </c>
      <c r="UMU209" s="527" t="s">
        <v>517</v>
      </c>
      <c r="UMV209" s="527" t="s">
        <v>517</v>
      </c>
      <c r="UMW209" s="527" t="s">
        <v>517</v>
      </c>
      <c r="UMX209" s="527" t="s">
        <v>517</v>
      </c>
      <c r="UMY209" s="527" t="s">
        <v>517</v>
      </c>
      <c r="UMZ209" s="527" t="s">
        <v>517</v>
      </c>
      <c r="UNA209" s="527" t="s">
        <v>517</v>
      </c>
      <c r="UNB209" s="527" t="s">
        <v>517</v>
      </c>
      <c r="UNC209" s="527" t="s">
        <v>517</v>
      </c>
      <c r="UND209" s="527" t="s">
        <v>517</v>
      </c>
      <c r="UNE209" s="527" t="s">
        <v>517</v>
      </c>
      <c r="UNF209" s="527" t="s">
        <v>517</v>
      </c>
      <c r="UNG209" s="527" t="s">
        <v>517</v>
      </c>
      <c r="UNH209" s="527" t="s">
        <v>517</v>
      </c>
      <c r="UNI209" s="527" t="s">
        <v>517</v>
      </c>
      <c r="UNJ209" s="527" t="s">
        <v>517</v>
      </c>
      <c r="UNK209" s="527" t="s">
        <v>517</v>
      </c>
      <c r="UNL209" s="527" t="s">
        <v>517</v>
      </c>
      <c r="UNM209" s="527" t="s">
        <v>517</v>
      </c>
      <c r="UNN209" s="527" t="s">
        <v>517</v>
      </c>
      <c r="UNO209" s="527" t="s">
        <v>517</v>
      </c>
      <c r="UNP209" s="527" t="s">
        <v>517</v>
      </c>
      <c r="UNQ209" s="527" t="s">
        <v>517</v>
      </c>
      <c r="UNR209" s="527" t="s">
        <v>517</v>
      </c>
      <c r="UNS209" s="527" t="s">
        <v>517</v>
      </c>
      <c r="UNT209" s="527" t="s">
        <v>517</v>
      </c>
      <c r="UNU209" s="527" t="s">
        <v>517</v>
      </c>
      <c r="UNV209" s="527" t="s">
        <v>517</v>
      </c>
      <c r="UNW209" s="527" t="s">
        <v>517</v>
      </c>
      <c r="UNX209" s="527" t="s">
        <v>517</v>
      </c>
      <c r="UNY209" s="527" t="s">
        <v>517</v>
      </c>
      <c r="UNZ209" s="527" t="s">
        <v>517</v>
      </c>
      <c r="UOA209" s="527" t="s">
        <v>517</v>
      </c>
      <c r="UOB209" s="527" t="s">
        <v>517</v>
      </c>
      <c r="UOC209" s="527" t="s">
        <v>517</v>
      </c>
      <c r="UOD209" s="527" t="s">
        <v>517</v>
      </c>
      <c r="UOE209" s="527" t="s">
        <v>517</v>
      </c>
      <c r="UOF209" s="527" t="s">
        <v>517</v>
      </c>
      <c r="UOG209" s="527" t="s">
        <v>517</v>
      </c>
      <c r="UOH209" s="527" t="s">
        <v>517</v>
      </c>
      <c r="UOI209" s="527" t="s">
        <v>517</v>
      </c>
      <c r="UOJ209" s="527" t="s">
        <v>517</v>
      </c>
      <c r="UOK209" s="527" t="s">
        <v>517</v>
      </c>
      <c r="UOL209" s="527" t="s">
        <v>517</v>
      </c>
      <c r="UOM209" s="527" t="s">
        <v>517</v>
      </c>
      <c r="UON209" s="527" t="s">
        <v>517</v>
      </c>
      <c r="UOO209" s="527" t="s">
        <v>517</v>
      </c>
      <c r="UOP209" s="527" t="s">
        <v>517</v>
      </c>
      <c r="UOQ209" s="527" t="s">
        <v>517</v>
      </c>
      <c r="UOR209" s="527" t="s">
        <v>517</v>
      </c>
      <c r="UOS209" s="527" t="s">
        <v>517</v>
      </c>
      <c r="UOT209" s="527" t="s">
        <v>517</v>
      </c>
      <c r="UOU209" s="527" t="s">
        <v>517</v>
      </c>
      <c r="UOV209" s="527" t="s">
        <v>517</v>
      </c>
      <c r="UOW209" s="527" t="s">
        <v>517</v>
      </c>
      <c r="UOX209" s="527" t="s">
        <v>517</v>
      </c>
      <c r="UOY209" s="527" t="s">
        <v>517</v>
      </c>
      <c r="UOZ209" s="527" t="s">
        <v>517</v>
      </c>
      <c r="UPA209" s="527" t="s">
        <v>517</v>
      </c>
      <c r="UPB209" s="527" t="s">
        <v>517</v>
      </c>
      <c r="UPC209" s="527" t="s">
        <v>517</v>
      </c>
      <c r="UPD209" s="527" t="s">
        <v>517</v>
      </c>
      <c r="UPE209" s="527" t="s">
        <v>517</v>
      </c>
      <c r="UPF209" s="527" t="s">
        <v>517</v>
      </c>
      <c r="UPG209" s="527" t="s">
        <v>517</v>
      </c>
      <c r="UPH209" s="527" t="s">
        <v>517</v>
      </c>
      <c r="UPI209" s="527" t="s">
        <v>517</v>
      </c>
      <c r="UPJ209" s="527" t="s">
        <v>517</v>
      </c>
      <c r="UPK209" s="527" t="s">
        <v>517</v>
      </c>
      <c r="UPL209" s="527" t="s">
        <v>517</v>
      </c>
      <c r="UPM209" s="527" t="s">
        <v>517</v>
      </c>
      <c r="UPN209" s="527" t="s">
        <v>517</v>
      </c>
      <c r="UPO209" s="527" t="s">
        <v>517</v>
      </c>
      <c r="UPP209" s="527" t="s">
        <v>517</v>
      </c>
      <c r="UPQ209" s="527" t="s">
        <v>517</v>
      </c>
      <c r="UPR209" s="527" t="s">
        <v>517</v>
      </c>
      <c r="UPS209" s="527" t="s">
        <v>517</v>
      </c>
      <c r="UPT209" s="527" t="s">
        <v>517</v>
      </c>
      <c r="UPU209" s="527" t="s">
        <v>517</v>
      </c>
      <c r="UPV209" s="527" t="s">
        <v>517</v>
      </c>
      <c r="UPW209" s="527" t="s">
        <v>517</v>
      </c>
      <c r="UPX209" s="527" t="s">
        <v>517</v>
      </c>
      <c r="UPY209" s="527" t="s">
        <v>517</v>
      </c>
      <c r="UPZ209" s="527" t="s">
        <v>517</v>
      </c>
      <c r="UQA209" s="527" t="s">
        <v>517</v>
      </c>
      <c r="UQB209" s="527" t="s">
        <v>517</v>
      </c>
      <c r="UQC209" s="527" t="s">
        <v>517</v>
      </c>
      <c r="UQD209" s="527" t="s">
        <v>517</v>
      </c>
      <c r="UQE209" s="527" t="s">
        <v>517</v>
      </c>
      <c r="UQF209" s="527" t="s">
        <v>517</v>
      </c>
      <c r="UQG209" s="527" t="s">
        <v>517</v>
      </c>
      <c r="UQH209" s="527" t="s">
        <v>517</v>
      </c>
      <c r="UQI209" s="527" t="s">
        <v>517</v>
      </c>
      <c r="UQJ209" s="527" t="s">
        <v>517</v>
      </c>
      <c r="UQK209" s="527" t="s">
        <v>517</v>
      </c>
      <c r="UQL209" s="527" t="s">
        <v>517</v>
      </c>
      <c r="UQM209" s="527" t="s">
        <v>517</v>
      </c>
      <c r="UQN209" s="527" t="s">
        <v>517</v>
      </c>
      <c r="UQO209" s="527" t="s">
        <v>517</v>
      </c>
      <c r="UQP209" s="527" t="s">
        <v>517</v>
      </c>
      <c r="UQQ209" s="527" t="s">
        <v>517</v>
      </c>
      <c r="UQR209" s="527" t="s">
        <v>517</v>
      </c>
      <c r="UQS209" s="527" t="s">
        <v>517</v>
      </c>
      <c r="UQT209" s="527" t="s">
        <v>517</v>
      </c>
      <c r="UQU209" s="527" t="s">
        <v>517</v>
      </c>
      <c r="UQV209" s="527" t="s">
        <v>517</v>
      </c>
      <c r="UQW209" s="527" t="s">
        <v>517</v>
      </c>
      <c r="UQX209" s="527" t="s">
        <v>517</v>
      </c>
      <c r="UQY209" s="527" t="s">
        <v>517</v>
      </c>
      <c r="UQZ209" s="527" t="s">
        <v>517</v>
      </c>
      <c r="URA209" s="527" t="s">
        <v>517</v>
      </c>
      <c r="URB209" s="527" t="s">
        <v>517</v>
      </c>
      <c r="URC209" s="527" t="s">
        <v>517</v>
      </c>
      <c r="URD209" s="527" t="s">
        <v>517</v>
      </c>
      <c r="URE209" s="527" t="s">
        <v>517</v>
      </c>
      <c r="URF209" s="527" t="s">
        <v>517</v>
      </c>
      <c r="URG209" s="527" t="s">
        <v>517</v>
      </c>
      <c r="URH209" s="527" t="s">
        <v>517</v>
      </c>
      <c r="URI209" s="527" t="s">
        <v>517</v>
      </c>
      <c r="URJ209" s="527" t="s">
        <v>517</v>
      </c>
      <c r="URK209" s="527" t="s">
        <v>517</v>
      </c>
      <c r="URL209" s="527" t="s">
        <v>517</v>
      </c>
      <c r="URM209" s="527" t="s">
        <v>517</v>
      </c>
      <c r="URN209" s="527" t="s">
        <v>517</v>
      </c>
      <c r="URO209" s="527" t="s">
        <v>517</v>
      </c>
      <c r="URP209" s="527" t="s">
        <v>517</v>
      </c>
      <c r="URQ209" s="527" t="s">
        <v>517</v>
      </c>
      <c r="URR209" s="527" t="s">
        <v>517</v>
      </c>
      <c r="URS209" s="527" t="s">
        <v>517</v>
      </c>
      <c r="URT209" s="527" t="s">
        <v>517</v>
      </c>
      <c r="URU209" s="527" t="s">
        <v>517</v>
      </c>
      <c r="URV209" s="527" t="s">
        <v>517</v>
      </c>
      <c r="URW209" s="527" t="s">
        <v>517</v>
      </c>
      <c r="URX209" s="527" t="s">
        <v>517</v>
      </c>
      <c r="URY209" s="527" t="s">
        <v>517</v>
      </c>
      <c r="URZ209" s="527" t="s">
        <v>517</v>
      </c>
      <c r="USA209" s="527" t="s">
        <v>517</v>
      </c>
      <c r="USB209" s="527" t="s">
        <v>517</v>
      </c>
      <c r="USC209" s="527" t="s">
        <v>517</v>
      </c>
      <c r="USD209" s="527" t="s">
        <v>517</v>
      </c>
      <c r="USE209" s="527" t="s">
        <v>517</v>
      </c>
      <c r="USF209" s="527" t="s">
        <v>517</v>
      </c>
      <c r="USG209" s="527" t="s">
        <v>517</v>
      </c>
      <c r="USH209" s="527" t="s">
        <v>517</v>
      </c>
      <c r="USI209" s="527" t="s">
        <v>517</v>
      </c>
      <c r="USJ209" s="527" t="s">
        <v>517</v>
      </c>
      <c r="USK209" s="527" t="s">
        <v>517</v>
      </c>
      <c r="USL209" s="527" t="s">
        <v>517</v>
      </c>
      <c r="USM209" s="527" t="s">
        <v>517</v>
      </c>
      <c r="USN209" s="527" t="s">
        <v>517</v>
      </c>
      <c r="USO209" s="527" t="s">
        <v>517</v>
      </c>
      <c r="USP209" s="527" t="s">
        <v>517</v>
      </c>
      <c r="USQ209" s="527" t="s">
        <v>517</v>
      </c>
      <c r="USR209" s="527" t="s">
        <v>517</v>
      </c>
      <c r="USS209" s="527" t="s">
        <v>517</v>
      </c>
      <c r="UST209" s="527" t="s">
        <v>517</v>
      </c>
      <c r="USU209" s="527" t="s">
        <v>517</v>
      </c>
      <c r="USV209" s="527" t="s">
        <v>517</v>
      </c>
      <c r="USW209" s="527" t="s">
        <v>517</v>
      </c>
      <c r="USX209" s="527" t="s">
        <v>517</v>
      </c>
      <c r="USY209" s="527" t="s">
        <v>517</v>
      </c>
      <c r="USZ209" s="527" t="s">
        <v>517</v>
      </c>
      <c r="UTA209" s="527" t="s">
        <v>517</v>
      </c>
      <c r="UTB209" s="527" t="s">
        <v>517</v>
      </c>
      <c r="UTC209" s="527" t="s">
        <v>517</v>
      </c>
      <c r="UTD209" s="527" t="s">
        <v>517</v>
      </c>
      <c r="UTE209" s="527" t="s">
        <v>517</v>
      </c>
      <c r="UTF209" s="527" t="s">
        <v>517</v>
      </c>
      <c r="UTG209" s="527" t="s">
        <v>517</v>
      </c>
      <c r="UTH209" s="527" t="s">
        <v>517</v>
      </c>
      <c r="UTI209" s="527" t="s">
        <v>517</v>
      </c>
      <c r="UTJ209" s="527" t="s">
        <v>517</v>
      </c>
      <c r="UTK209" s="527" t="s">
        <v>517</v>
      </c>
      <c r="UTL209" s="527" t="s">
        <v>517</v>
      </c>
      <c r="UTM209" s="527" t="s">
        <v>517</v>
      </c>
      <c r="UTN209" s="527" t="s">
        <v>517</v>
      </c>
      <c r="UTO209" s="527" t="s">
        <v>517</v>
      </c>
      <c r="UTP209" s="527" t="s">
        <v>517</v>
      </c>
      <c r="UTQ209" s="527" t="s">
        <v>517</v>
      </c>
      <c r="UTR209" s="527" t="s">
        <v>517</v>
      </c>
      <c r="UTS209" s="527" t="s">
        <v>517</v>
      </c>
      <c r="UTT209" s="527" t="s">
        <v>517</v>
      </c>
      <c r="UTU209" s="527" t="s">
        <v>517</v>
      </c>
      <c r="UTV209" s="527" t="s">
        <v>517</v>
      </c>
      <c r="UTW209" s="527" t="s">
        <v>517</v>
      </c>
      <c r="UTX209" s="527" t="s">
        <v>517</v>
      </c>
      <c r="UTY209" s="527" t="s">
        <v>517</v>
      </c>
      <c r="UTZ209" s="527" t="s">
        <v>517</v>
      </c>
      <c r="UUA209" s="527" t="s">
        <v>517</v>
      </c>
      <c r="UUB209" s="527" t="s">
        <v>517</v>
      </c>
      <c r="UUC209" s="527" t="s">
        <v>517</v>
      </c>
      <c r="UUD209" s="527" t="s">
        <v>517</v>
      </c>
      <c r="UUE209" s="527" t="s">
        <v>517</v>
      </c>
      <c r="UUF209" s="527" t="s">
        <v>517</v>
      </c>
      <c r="UUG209" s="527" t="s">
        <v>517</v>
      </c>
      <c r="UUH209" s="527" t="s">
        <v>517</v>
      </c>
      <c r="UUI209" s="527" t="s">
        <v>517</v>
      </c>
      <c r="UUJ209" s="527" t="s">
        <v>517</v>
      </c>
      <c r="UUK209" s="527" t="s">
        <v>517</v>
      </c>
      <c r="UUL209" s="527" t="s">
        <v>517</v>
      </c>
      <c r="UUM209" s="527" t="s">
        <v>517</v>
      </c>
      <c r="UUN209" s="527" t="s">
        <v>517</v>
      </c>
      <c r="UUO209" s="527" t="s">
        <v>517</v>
      </c>
      <c r="UUP209" s="527" t="s">
        <v>517</v>
      </c>
      <c r="UUQ209" s="527" t="s">
        <v>517</v>
      </c>
      <c r="UUR209" s="527" t="s">
        <v>517</v>
      </c>
      <c r="UUS209" s="527" t="s">
        <v>517</v>
      </c>
      <c r="UUT209" s="527" t="s">
        <v>517</v>
      </c>
      <c r="UUU209" s="527" t="s">
        <v>517</v>
      </c>
      <c r="UUV209" s="527" t="s">
        <v>517</v>
      </c>
      <c r="UUW209" s="527" t="s">
        <v>517</v>
      </c>
      <c r="UUX209" s="527" t="s">
        <v>517</v>
      </c>
      <c r="UUY209" s="527" t="s">
        <v>517</v>
      </c>
      <c r="UUZ209" s="527" t="s">
        <v>517</v>
      </c>
      <c r="UVA209" s="527" t="s">
        <v>517</v>
      </c>
      <c r="UVB209" s="527" t="s">
        <v>517</v>
      </c>
      <c r="UVC209" s="527" t="s">
        <v>517</v>
      </c>
      <c r="UVD209" s="527" t="s">
        <v>517</v>
      </c>
      <c r="UVE209" s="527" t="s">
        <v>517</v>
      </c>
      <c r="UVF209" s="527" t="s">
        <v>517</v>
      </c>
      <c r="UVG209" s="527" t="s">
        <v>517</v>
      </c>
      <c r="UVH209" s="527" t="s">
        <v>517</v>
      </c>
      <c r="UVI209" s="527" t="s">
        <v>517</v>
      </c>
      <c r="UVJ209" s="527" t="s">
        <v>517</v>
      </c>
      <c r="UVK209" s="527" t="s">
        <v>517</v>
      </c>
      <c r="UVL209" s="527" t="s">
        <v>517</v>
      </c>
      <c r="UVM209" s="527" t="s">
        <v>517</v>
      </c>
      <c r="UVN209" s="527" t="s">
        <v>517</v>
      </c>
      <c r="UVO209" s="527" t="s">
        <v>517</v>
      </c>
      <c r="UVP209" s="527" t="s">
        <v>517</v>
      </c>
      <c r="UVQ209" s="527" t="s">
        <v>517</v>
      </c>
      <c r="UVR209" s="527" t="s">
        <v>517</v>
      </c>
      <c r="UVS209" s="527" t="s">
        <v>517</v>
      </c>
      <c r="UVT209" s="527" t="s">
        <v>517</v>
      </c>
      <c r="UVU209" s="527" t="s">
        <v>517</v>
      </c>
      <c r="UVV209" s="527" t="s">
        <v>517</v>
      </c>
      <c r="UVW209" s="527" t="s">
        <v>517</v>
      </c>
      <c r="UVX209" s="527" t="s">
        <v>517</v>
      </c>
      <c r="UVY209" s="527" t="s">
        <v>517</v>
      </c>
      <c r="UVZ209" s="527" t="s">
        <v>517</v>
      </c>
      <c r="UWA209" s="527" t="s">
        <v>517</v>
      </c>
      <c r="UWB209" s="527" t="s">
        <v>517</v>
      </c>
      <c r="UWC209" s="527" t="s">
        <v>517</v>
      </c>
      <c r="UWD209" s="527" t="s">
        <v>517</v>
      </c>
      <c r="UWE209" s="527" t="s">
        <v>517</v>
      </c>
      <c r="UWF209" s="527" t="s">
        <v>517</v>
      </c>
      <c r="UWG209" s="527" t="s">
        <v>517</v>
      </c>
      <c r="UWH209" s="527" t="s">
        <v>517</v>
      </c>
      <c r="UWI209" s="527" t="s">
        <v>517</v>
      </c>
      <c r="UWJ209" s="527" t="s">
        <v>517</v>
      </c>
      <c r="UWK209" s="527" t="s">
        <v>517</v>
      </c>
      <c r="UWL209" s="527" t="s">
        <v>517</v>
      </c>
      <c r="UWM209" s="527" t="s">
        <v>517</v>
      </c>
      <c r="UWN209" s="527" t="s">
        <v>517</v>
      </c>
      <c r="UWO209" s="527" t="s">
        <v>517</v>
      </c>
      <c r="UWP209" s="527" t="s">
        <v>517</v>
      </c>
      <c r="UWQ209" s="527" t="s">
        <v>517</v>
      </c>
      <c r="UWR209" s="527" t="s">
        <v>517</v>
      </c>
      <c r="UWS209" s="527" t="s">
        <v>517</v>
      </c>
      <c r="UWT209" s="527" t="s">
        <v>517</v>
      </c>
      <c r="UWU209" s="527" t="s">
        <v>517</v>
      </c>
      <c r="UWV209" s="527" t="s">
        <v>517</v>
      </c>
      <c r="UWW209" s="527" t="s">
        <v>517</v>
      </c>
      <c r="UWX209" s="527" t="s">
        <v>517</v>
      </c>
      <c r="UWY209" s="527" t="s">
        <v>517</v>
      </c>
      <c r="UWZ209" s="527" t="s">
        <v>517</v>
      </c>
      <c r="UXA209" s="527" t="s">
        <v>517</v>
      </c>
      <c r="UXB209" s="527" t="s">
        <v>517</v>
      </c>
      <c r="UXC209" s="527" t="s">
        <v>517</v>
      </c>
      <c r="UXD209" s="527" t="s">
        <v>517</v>
      </c>
      <c r="UXE209" s="527" t="s">
        <v>517</v>
      </c>
      <c r="UXF209" s="527" t="s">
        <v>517</v>
      </c>
      <c r="UXG209" s="527" t="s">
        <v>517</v>
      </c>
      <c r="UXH209" s="527" t="s">
        <v>517</v>
      </c>
      <c r="UXI209" s="527" t="s">
        <v>517</v>
      </c>
      <c r="UXJ209" s="527" t="s">
        <v>517</v>
      </c>
      <c r="UXK209" s="527" t="s">
        <v>517</v>
      </c>
      <c r="UXL209" s="527" t="s">
        <v>517</v>
      </c>
      <c r="UXM209" s="527" t="s">
        <v>517</v>
      </c>
      <c r="UXN209" s="527" t="s">
        <v>517</v>
      </c>
      <c r="UXO209" s="527" t="s">
        <v>517</v>
      </c>
      <c r="UXP209" s="527" t="s">
        <v>517</v>
      </c>
      <c r="UXQ209" s="527" t="s">
        <v>517</v>
      </c>
      <c r="UXR209" s="527" t="s">
        <v>517</v>
      </c>
      <c r="UXS209" s="527" t="s">
        <v>517</v>
      </c>
      <c r="UXT209" s="527" t="s">
        <v>517</v>
      </c>
      <c r="UXU209" s="527" t="s">
        <v>517</v>
      </c>
      <c r="UXV209" s="527" t="s">
        <v>517</v>
      </c>
      <c r="UXW209" s="527" t="s">
        <v>517</v>
      </c>
      <c r="UXX209" s="527" t="s">
        <v>517</v>
      </c>
      <c r="UXY209" s="527" t="s">
        <v>517</v>
      </c>
      <c r="UXZ209" s="527" t="s">
        <v>517</v>
      </c>
      <c r="UYA209" s="527" t="s">
        <v>517</v>
      </c>
      <c r="UYB209" s="527" t="s">
        <v>517</v>
      </c>
      <c r="UYC209" s="527" t="s">
        <v>517</v>
      </c>
      <c r="UYD209" s="527" t="s">
        <v>517</v>
      </c>
      <c r="UYE209" s="527" t="s">
        <v>517</v>
      </c>
      <c r="UYF209" s="527" t="s">
        <v>517</v>
      </c>
      <c r="UYG209" s="527" t="s">
        <v>517</v>
      </c>
      <c r="UYH209" s="527" t="s">
        <v>517</v>
      </c>
      <c r="UYI209" s="527" t="s">
        <v>517</v>
      </c>
      <c r="UYJ209" s="527" t="s">
        <v>517</v>
      </c>
      <c r="UYK209" s="527" t="s">
        <v>517</v>
      </c>
      <c r="UYL209" s="527" t="s">
        <v>517</v>
      </c>
      <c r="UYM209" s="527" t="s">
        <v>517</v>
      </c>
      <c r="UYN209" s="527" t="s">
        <v>517</v>
      </c>
      <c r="UYO209" s="527" t="s">
        <v>517</v>
      </c>
      <c r="UYP209" s="527" t="s">
        <v>517</v>
      </c>
      <c r="UYQ209" s="527" t="s">
        <v>517</v>
      </c>
      <c r="UYR209" s="527" t="s">
        <v>517</v>
      </c>
      <c r="UYS209" s="527" t="s">
        <v>517</v>
      </c>
      <c r="UYT209" s="527" t="s">
        <v>517</v>
      </c>
      <c r="UYU209" s="527" t="s">
        <v>517</v>
      </c>
      <c r="UYV209" s="527" t="s">
        <v>517</v>
      </c>
      <c r="UYW209" s="527" t="s">
        <v>517</v>
      </c>
      <c r="UYX209" s="527" t="s">
        <v>517</v>
      </c>
      <c r="UYY209" s="527" t="s">
        <v>517</v>
      </c>
      <c r="UYZ209" s="527" t="s">
        <v>517</v>
      </c>
      <c r="UZA209" s="527" t="s">
        <v>517</v>
      </c>
      <c r="UZB209" s="527" t="s">
        <v>517</v>
      </c>
      <c r="UZC209" s="527" t="s">
        <v>517</v>
      </c>
      <c r="UZD209" s="527" t="s">
        <v>517</v>
      </c>
      <c r="UZE209" s="527" t="s">
        <v>517</v>
      </c>
      <c r="UZF209" s="527" t="s">
        <v>517</v>
      </c>
      <c r="UZG209" s="527" t="s">
        <v>517</v>
      </c>
      <c r="UZH209" s="527" t="s">
        <v>517</v>
      </c>
      <c r="UZI209" s="527" t="s">
        <v>517</v>
      </c>
      <c r="UZJ209" s="527" t="s">
        <v>517</v>
      </c>
      <c r="UZK209" s="527" t="s">
        <v>517</v>
      </c>
      <c r="UZL209" s="527" t="s">
        <v>517</v>
      </c>
      <c r="UZM209" s="527" t="s">
        <v>517</v>
      </c>
      <c r="UZN209" s="527" t="s">
        <v>517</v>
      </c>
      <c r="UZO209" s="527" t="s">
        <v>517</v>
      </c>
      <c r="UZP209" s="527" t="s">
        <v>517</v>
      </c>
      <c r="UZQ209" s="527" t="s">
        <v>517</v>
      </c>
      <c r="UZR209" s="527" t="s">
        <v>517</v>
      </c>
      <c r="UZS209" s="527" t="s">
        <v>517</v>
      </c>
      <c r="UZT209" s="527" t="s">
        <v>517</v>
      </c>
      <c r="UZU209" s="527" t="s">
        <v>517</v>
      </c>
      <c r="UZV209" s="527" t="s">
        <v>517</v>
      </c>
      <c r="UZW209" s="527" t="s">
        <v>517</v>
      </c>
      <c r="UZX209" s="527" t="s">
        <v>517</v>
      </c>
      <c r="UZY209" s="527" t="s">
        <v>517</v>
      </c>
      <c r="UZZ209" s="527" t="s">
        <v>517</v>
      </c>
      <c r="VAA209" s="527" t="s">
        <v>517</v>
      </c>
      <c r="VAB209" s="527" t="s">
        <v>517</v>
      </c>
      <c r="VAC209" s="527" t="s">
        <v>517</v>
      </c>
      <c r="VAD209" s="527" t="s">
        <v>517</v>
      </c>
      <c r="VAE209" s="527" t="s">
        <v>517</v>
      </c>
      <c r="VAF209" s="527" t="s">
        <v>517</v>
      </c>
      <c r="VAG209" s="527" t="s">
        <v>517</v>
      </c>
      <c r="VAH209" s="527" t="s">
        <v>517</v>
      </c>
      <c r="VAI209" s="527" t="s">
        <v>517</v>
      </c>
      <c r="VAJ209" s="527" t="s">
        <v>517</v>
      </c>
      <c r="VAK209" s="527" t="s">
        <v>517</v>
      </c>
      <c r="VAL209" s="527" t="s">
        <v>517</v>
      </c>
      <c r="VAM209" s="527" t="s">
        <v>517</v>
      </c>
      <c r="VAN209" s="527" t="s">
        <v>517</v>
      </c>
      <c r="VAO209" s="527" t="s">
        <v>517</v>
      </c>
      <c r="VAP209" s="527" t="s">
        <v>517</v>
      </c>
      <c r="VAQ209" s="527" t="s">
        <v>517</v>
      </c>
      <c r="VAR209" s="527" t="s">
        <v>517</v>
      </c>
      <c r="VAS209" s="527" t="s">
        <v>517</v>
      </c>
      <c r="VAT209" s="527" t="s">
        <v>517</v>
      </c>
      <c r="VAU209" s="527" t="s">
        <v>517</v>
      </c>
      <c r="VAV209" s="527" t="s">
        <v>517</v>
      </c>
      <c r="VAW209" s="527" t="s">
        <v>517</v>
      </c>
      <c r="VAX209" s="527" t="s">
        <v>517</v>
      </c>
      <c r="VAY209" s="527" t="s">
        <v>517</v>
      </c>
      <c r="VAZ209" s="527" t="s">
        <v>517</v>
      </c>
      <c r="VBA209" s="527" t="s">
        <v>517</v>
      </c>
      <c r="VBB209" s="527" t="s">
        <v>517</v>
      </c>
      <c r="VBC209" s="527" t="s">
        <v>517</v>
      </c>
      <c r="VBD209" s="527" t="s">
        <v>517</v>
      </c>
      <c r="VBE209" s="527" t="s">
        <v>517</v>
      </c>
      <c r="VBF209" s="527" t="s">
        <v>517</v>
      </c>
      <c r="VBG209" s="527" t="s">
        <v>517</v>
      </c>
      <c r="VBH209" s="527" t="s">
        <v>517</v>
      </c>
      <c r="VBI209" s="527" t="s">
        <v>517</v>
      </c>
      <c r="VBJ209" s="527" t="s">
        <v>517</v>
      </c>
      <c r="VBK209" s="527" t="s">
        <v>517</v>
      </c>
      <c r="VBL209" s="527" t="s">
        <v>517</v>
      </c>
      <c r="VBM209" s="527" t="s">
        <v>517</v>
      </c>
      <c r="VBN209" s="527" t="s">
        <v>517</v>
      </c>
      <c r="VBO209" s="527" t="s">
        <v>517</v>
      </c>
      <c r="VBP209" s="527" t="s">
        <v>517</v>
      </c>
      <c r="VBQ209" s="527" t="s">
        <v>517</v>
      </c>
      <c r="VBR209" s="527" t="s">
        <v>517</v>
      </c>
      <c r="VBS209" s="527" t="s">
        <v>517</v>
      </c>
      <c r="VBT209" s="527" t="s">
        <v>517</v>
      </c>
      <c r="VBU209" s="527" t="s">
        <v>517</v>
      </c>
      <c r="VBV209" s="527" t="s">
        <v>517</v>
      </c>
      <c r="VBW209" s="527" t="s">
        <v>517</v>
      </c>
      <c r="VBX209" s="527" t="s">
        <v>517</v>
      </c>
      <c r="VBY209" s="527" t="s">
        <v>517</v>
      </c>
      <c r="VBZ209" s="527" t="s">
        <v>517</v>
      </c>
      <c r="VCA209" s="527" t="s">
        <v>517</v>
      </c>
      <c r="VCB209" s="527" t="s">
        <v>517</v>
      </c>
      <c r="VCC209" s="527" t="s">
        <v>517</v>
      </c>
      <c r="VCD209" s="527" t="s">
        <v>517</v>
      </c>
      <c r="VCE209" s="527" t="s">
        <v>517</v>
      </c>
      <c r="VCF209" s="527" t="s">
        <v>517</v>
      </c>
      <c r="VCG209" s="527" t="s">
        <v>517</v>
      </c>
      <c r="VCH209" s="527" t="s">
        <v>517</v>
      </c>
      <c r="VCI209" s="527" t="s">
        <v>517</v>
      </c>
      <c r="VCJ209" s="527" t="s">
        <v>517</v>
      </c>
      <c r="VCK209" s="527" t="s">
        <v>517</v>
      </c>
      <c r="VCL209" s="527" t="s">
        <v>517</v>
      </c>
      <c r="VCM209" s="527" t="s">
        <v>517</v>
      </c>
      <c r="VCN209" s="527" t="s">
        <v>517</v>
      </c>
      <c r="VCO209" s="527" t="s">
        <v>517</v>
      </c>
      <c r="VCP209" s="527" t="s">
        <v>517</v>
      </c>
      <c r="VCQ209" s="527" t="s">
        <v>517</v>
      </c>
      <c r="VCR209" s="527" t="s">
        <v>517</v>
      </c>
      <c r="VCS209" s="527" t="s">
        <v>517</v>
      </c>
      <c r="VCT209" s="527" t="s">
        <v>517</v>
      </c>
      <c r="VCU209" s="527" t="s">
        <v>517</v>
      </c>
      <c r="VCV209" s="527" t="s">
        <v>517</v>
      </c>
      <c r="VCW209" s="527" t="s">
        <v>517</v>
      </c>
      <c r="VCX209" s="527" t="s">
        <v>517</v>
      </c>
      <c r="VCY209" s="527" t="s">
        <v>517</v>
      </c>
      <c r="VCZ209" s="527" t="s">
        <v>517</v>
      </c>
      <c r="VDA209" s="527" t="s">
        <v>517</v>
      </c>
      <c r="VDB209" s="527" t="s">
        <v>517</v>
      </c>
      <c r="VDC209" s="527" t="s">
        <v>517</v>
      </c>
      <c r="VDD209" s="527" t="s">
        <v>517</v>
      </c>
      <c r="VDE209" s="527" t="s">
        <v>517</v>
      </c>
      <c r="VDF209" s="527" t="s">
        <v>517</v>
      </c>
      <c r="VDG209" s="527" t="s">
        <v>517</v>
      </c>
      <c r="VDH209" s="527" t="s">
        <v>517</v>
      </c>
      <c r="VDI209" s="527" t="s">
        <v>517</v>
      </c>
      <c r="VDJ209" s="527" t="s">
        <v>517</v>
      </c>
      <c r="VDK209" s="527" t="s">
        <v>517</v>
      </c>
      <c r="VDL209" s="527" t="s">
        <v>517</v>
      </c>
      <c r="VDM209" s="527" t="s">
        <v>517</v>
      </c>
      <c r="VDN209" s="527" t="s">
        <v>517</v>
      </c>
      <c r="VDO209" s="527" t="s">
        <v>517</v>
      </c>
      <c r="VDP209" s="527" t="s">
        <v>517</v>
      </c>
      <c r="VDQ209" s="527" t="s">
        <v>517</v>
      </c>
      <c r="VDR209" s="527" t="s">
        <v>517</v>
      </c>
      <c r="VDS209" s="527" t="s">
        <v>517</v>
      </c>
      <c r="VDT209" s="527" t="s">
        <v>517</v>
      </c>
      <c r="VDU209" s="527" t="s">
        <v>517</v>
      </c>
      <c r="VDV209" s="527" t="s">
        <v>517</v>
      </c>
      <c r="VDW209" s="527" t="s">
        <v>517</v>
      </c>
      <c r="VDX209" s="527" t="s">
        <v>517</v>
      </c>
      <c r="VDY209" s="527" t="s">
        <v>517</v>
      </c>
      <c r="VDZ209" s="527" t="s">
        <v>517</v>
      </c>
      <c r="VEA209" s="527" t="s">
        <v>517</v>
      </c>
      <c r="VEB209" s="527" t="s">
        <v>517</v>
      </c>
      <c r="VEC209" s="527" t="s">
        <v>517</v>
      </c>
      <c r="VED209" s="527" t="s">
        <v>517</v>
      </c>
      <c r="VEE209" s="527" t="s">
        <v>517</v>
      </c>
      <c r="VEF209" s="527" t="s">
        <v>517</v>
      </c>
      <c r="VEG209" s="527" t="s">
        <v>517</v>
      </c>
      <c r="VEH209" s="527" t="s">
        <v>517</v>
      </c>
      <c r="VEI209" s="527" t="s">
        <v>517</v>
      </c>
      <c r="VEJ209" s="527" t="s">
        <v>517</v>
      </c>
      <c r="VEK209" s="527" t="s">
        <v>517</v>
      </c>
      <c r="VEL209" s="527" t="s">
        <v>517</v>
      </c>
      <c r="VEM209" s="527" t="s">
        <v>517</v>
      </c>
      <c r="VEN209" s="527" t="s">
        <v>517</v>
      </c>
      <c r="VEO209" s="527" t="s">
        <v>517</v>
      </c>
      <c r="VEP209" s="527" t="s">
        <v>517</v>
      </c>
      <c r="VEQ209" s="527" t="s">
        <v>517</v>
      </c>
      <c r="VER209" s="527" t="s">
        <v>517</v>
      </c>
      <c r="VES209" s="527" t="s">
        <v>517</v>
      </c>
      <c r="VET209" s="527" t="s">
        <v>517</v>
      </c>
      <c r="VEU209" s="527" t="s">
        <v>517</v>
      </c>
      <c r="VEV209" s="527" t="s">
        <v>517</v>
      </c>
      <c r="VEW209" s="527" t="s">
        <v>517</v>
      </c>
      <c r="VEX209" s="527" t="s">
        <v>517</v>
      </c>
      <c r="VEY209" s="527" t="s">
        <v>517</v>
      </c>
      <c r="VEZ209" s="527" t="s">
        <v>517</v>
      </c>
      <c r="VFA209" s="527" t="s">
        <v>517</v>
      </c>
      <c r="VFB209" s="527" t="s">
        <v>517</v>
      </c>
      <c r="VFC209" s="527" t="s">
        <v>517</v>
      </c>
      <c r="VFD209" s="527" t="s">
        <v>517</v>
      </c>
      <c r="VFE209" s="527" t="s">
        <v>517</v>
      </c>
      <c r="VFF209" s="527" t="s">
        <v>517</v>
      </c>
      <c r="VFG209" s="527" t="s">
        <v>517</v>
      </c>
      <c r="VFH209" s="527" t="s">
        <v>517</v>
      </c>
      <c r="VFI209" s="527" t="s">
        <v>517</v>
      </c>
      <c r="VFJ209" s="527" t="s">
        <v>517</v>
      </c>
      <c r="VFK209" s="527" t="s">
        <v>517</v>
      </c>
      <c r="VFL209" s="527" t="s">
        <v>517</v>
      </c>
      <c r="VFM209" s="527" t="s">
        <v>517</v>
      </c>
      <c r="VFN209" s="527" t="s">
        <v>517</v>
      </c>
      <c r="VFO209" s="527" t="s">
        <v>517</v>
      </c>
      <c r="VFP209" s="527" t="s">
        <v>517</v>
      </c>
      <c r="VFQ209" s="527" t="s">
        <v>517</v>
      </c>
      <c r="VFR209" s="527" t="s">
        <v>517</v>
      </c>
      <c r="VFS209" s="527" t="s">
        <v>517</v>
      </c>
      <c r="VFT209" s="527" t="s">
        <v>517</v>
      </c>
      <c r="VFU209" s="527" t="s">
        <v>517</v>
      </c>
      <c r="VFV209" s="527" t="s">
        <v>517</v>
      </c>
      <c r="VFW209" s="527" t="s">
        <v>517</v>
      </c>
      <c r="VFX209" s="527" t="s">
        <v>517</v>
      </c>
      <c r="VFY209" s="527" t="s">
        <v>517</v>
      </c>
      <c r="VFZ209" s="527" t="s">
        <v>517</v>
      </c>
      <c r="VGA209" s="527" t="s">
        <v>517</v>
      </c>
      <c r="VGB209" s="527" t="s">
        <v>517</v>
      </c>
      <c r="VGC209" s="527" t="s">
        <v>517</v>
      </c>
      <c r="VGD209" s="527" t="s">
        <v>517</v>
      </c>
      <c r="VGE209" s="527" t="s">
        <v>517</v>
      </c>
      <c r="VGF209" s="527" t="s">
        <v>517</v>
      </c>
      <c r="VGG209" s="527" t="s">
        <v>517</v>
      </c>
      <c r="VGH209" s="527" t="s">
        <v>517</v>
      </c>
      <c r="VGI209" s="527" t="s">
        <v>517</v>
      </c>
      <c r="VGJ209" s="527" t="s">
        <v>517</v>
      </c>
      <c r="VGK209" s="527" t="s">
        <v>517</v>
      </c>
      <c r="VGL209" s="527" t="s">
        <v>517</v>
      </c>
      <c r="VGM209" s="527" t="s">
        <v>517</v>
      </c>
      <c r="VGN209" s="527" t="s">
        <v>517</v>
      </c>
      <c r="VGO209" s="527" t="s">
        <v>517</v>
      </c>
      <c r="VGP209" s="527" t="s">
        <v>517</v>
      </c>
      <c r="VGQ209" s="527" t="s">
        <v>517</v>
      </c>
      <c r="VGR209" s="527" t="s">
        <v>517</v>
      </c>
      <c r="VGS209" s="527" t="s">
        <v>517</v>
      </c>
      <c r="VGT209" s="527" t="s">
        <v>517</v>
      </c>
      <c r="VGU209" s="527" t="s">
        <v>517</v>
      </c>
      <c r="VGV209" s="527" t="s">
        <v>517</v>
      </c>
      <c r="VGW209" s="527" t="s">
        <v>517</v>
      </c>
      <c r="VGX209" s="527" t="s">
        <v>517</v>
      </c>
      <c r="VGY209" s="527" t="s">
        <v>517</v>
      </c>
      <c r="VGZ209" s="527" t="s">
        <v>517</v>
      </c>
      <c r="VHA209" s="527" t="s">
        <v>517</v>
      </c>
      <c r="VHB209" s="527" t="s">
        <v>517</v>
      </c>
      <c r="VHC209" s="527" t="s">
        <v>517</v>
      </c>
      <c r="VHD209" s="527" t="s">
        <v>517</v>
      </c>
      <c r="VHE209" s="527" t="s">
        <v>517</v>
      </c>
      <c r="VHF209" s="527" t="s">
        <v>517</v>
      </c>
      <c r="VHG209" s="527" t="s">
        <v>517</v>
      </c>
      <c r="VHH209" s="527" t="s">
        <v>517</v>
      </c>
      <c r="VHI209" s="527" t="s">
        <v>517</v>
      </c>
      <c r="VHJ209" s="527" t="s">
        <v>517</v>
      </c>
      <c r="VHK209" s="527" t="s">
        <v>517</v>
      </c>
      <c r="VHL209" s="527" t="s">
        <v>517</v>
      </c>
      <c r="VHM209" s="527" t="s">
        <v>517</v>
      </c>
      <c r="VHN209" s="527" t="s">
        <v>517</v>
      </c>
      <c r="VHO209" s="527" t="s">
        <v>517</v>
      </c>
      <c r="VHP209" s="527" t="s">
        <v>517</v>
      </c>
      <c r="VHQ209" s="527" t="s">
        <v>517</v>
      </c>
      <c r="VHR209" s="527" t="s">
        <v>517</v>
      </c>
      <c r="VHS209" s="527" t="s">
        <v>517</v>
      </c>
      <c r="VHT209" s="527" t="s">
        <v>517</v>
      </c>
      <c r="VHU209" s="527" t="s">
        <v>517</v>
      </c>
      <c r="VHV209" s="527" t="s">
        <v>517</v>
      </c>
      <c r="VHW209" s="527" t="s">
        <v>517</v>
      </c>
      <c r="VHX209" s="527" t="s">
        <v>517</v>
      </c>
      <c r="VHY209" s="527" t="s">
        <v>517</v>
      </c>
      <c r="VHZ209" s="527" t="s">
        <v>517</v>
      </c>
      <c r="VIA209" s="527" t="s">
        <v>517</v>
      </c>
      <c r="VIB209" s="527" t="s">
        <v>517</v>
      </c>
      <c r="VIC209" s="527" t="s">
        <v>517</v>
      </c>
      <c r="VID209" s="527" t="s">
        <v>517</v>
      </c>
      <c r="VIE209" s="527" t="s">
        <v>517</v>
      </c>
      <c r="VIF209" s="527" t="s">
        <v>517</v>
      </c>
      <c r="VIG209" s="527" t="s">
        <v>517</v>
      </c>
      <c r="VIH209" s="527" t="s">
        <v>517</v>
      </c>
      <c r="VII209" s="527" t="s">
        <v>517</v>
      </c>
      <c r="VIJ209" s="527" t="s">
        <v>517</v>
      </c>
      <c r="VIK209" s="527" t="s">
        <v>517</v>
      </c>
      <c r="VIL209" s="527" t="s">
        <v>517</v>
      </c>
      <c r="VIM209" s="527" t="s">
        <v>517</v>
      </c>
      <c r="VIN209" s="527" t="s">
        <v>517</v>
      </c>
      <c r="VIO209" s="527" t="s">
        <v>517</v>
      </c>
      <c r="VIP209" s="527" t="s">
        <v>517</v>
      </c>
      <c r="VIQ209" s="527" t="s">
        <v>517</v>
      </c>
      <c r="VIR209" s="527" t="s">
        <v>517</v>
      </c>
      <c r="VIS209" s="527" t="s">
        <v>517</v>
      </c>
      <c r="VIT209" s="527" t="s">
        <v>517</v>
      </c>
      <c r="VIU209" s="527" t="s">
        <v>517</v>
      </c>
      <c r="VIV209" s="527" t="s">
        <v>517</v>
      </c>
      <c r="VIW209" s="527" t="s">
        <v>517</v>
      </c>
      <c r="VIX209" s="527" t="s">
        <v>517</v>
      </c>
      <c r="VIY209" s="527" t="s">
        <v>517</v>
      </c>
      <c r="VIZ209" s="527" t="s">
        <v>517</v>
      </c>
      <c r="VJA209" s="527" t="s">
        <v>517</v>
      </c>
      <c r="VJB209" s="527" t="s">
        <v>517</v>
      </c>
      <c r="VJC209" s="527" t="s">
        <v>517</v>
      </c>
      <c r="VJD209" s="527" t="s">
        <v>517</v>
      </c>
      <c r="VJE209" s="527" t="s">
        <v>517</v>
      </c>
      <c r="VJF209" s="527" t="s">
        <v>517</v>
      </c>
      <c r="VJG209" s="527" t="s">
        <v>517</v>
      </c>
      <c r="VJH209" s="527" t="s">
        <v>517</v>
      </c>
      <c r="VJI209" s="527" t="s">
        <v>517</v>
      </c>
      <c r="VJJ209" s="527" t="s">
        <v>517</v>
      </c>
      <c r="VJK209" s="527" t="s">
        <v>517</v>
      </c>
      <c r="VJL209" s="527" t="s">
        <v>517</v>
      </c>
      <c r="VJM209" s="527" t="s">
        <v>517</v>
      </c>
      <c r="VJN209" s="527" t="s">
        <v>517</v>
      </c>
      <c r="VJO209" s="527" t="s">
        <v>517</v>
      </c>
      <c r="VJP209" s="527" t="s">
        <v>517</v>
      </c>
      <c r="VJQ209" s="527" t="s">
        <v>517</v>
      </c>
      <c r="VJR209" s="527" t="s">
        <v>517</v>
      </c>
      <c r="VJS209" s="527" t="s">
        <v>517</v>
      </c>
      <c r="VJT209" s="527" t="s">
        <v>517</v>
      </c>
      <c r="VJU209" s="527" t="s">
        <v>517</v>
      </c>
      <c r="VJV209" s="527" t="s">
        <v>517</v>
      </c>
      <c r="VJW209" s="527" t="s">
        <v>517</v>
      </c>
      <c r="VJX209" s="527" t="s">
        <v>517</v>
      </c>
      <c r="VJY209" s="527" t="s">
        <v>517</v>
      </c>
      <c r="VJZ209" s="527" t="s">
        <v>517</v>
      </c>
      <c r="VKA209" s="527" t="s">
        <v>517</v>
      </c>
      <c r="VKB209" s="527" t="s">
        <v>517</v>
      </c>
      <c r="VKC209" s="527" t="s">
        <v>517</v>
      </c>
      <c r="VKD209" s="527" t="s">
        <v>517</v>
      </c>
      <c r="VKE209" s="527" t="s">
        <v>517</v>
      </c>
      <c r="VKF209" s="527" t="s">
        <v>517</v>
      </c>
      <c r="VKG209" s="527" t="s">
        <v>517</v>
      </c>
      <c r="VKH209" s="527" t="s">
        <v>517</v>
      </c>
      <c r="VKI209" s="527" t="s">
        <v>517</v>
      </c>
      <c r="VKJ209" s="527" t="s">
        <v>517</v>
      </c>
      <c r="VKK209" s="527" t="s">
        <v>517</v>
      </c>
      <c r="VKL209" s="527" t="s">
        <v>517</v>
      </c>
      <c r="VKM209" s="527" t="s">
        <v>517</v>
      </c>
      <c r="VKN209" s="527" t="s">
        <v>517</v>
      </c>
      <c r="VKO209" s="527" t="s">
        <v>517</v>
      </c>
      <c r="VKP209" s="527" t="s">
        <v>517</v>
      </c>
      <c r="VKQ209" s="527" t="s">
        <v>517</v>
      </c>
      <c r="VKR209" s="527" t="s">
        <v>517</v>
      </c>
      <c r="VKS209" s="527" t="s">
        <v>517</v>
      </c>
      <c r="VKT209" s="527" t="s">
        <v>517</v>
      </c>
      <c r="VKU209" s="527" t="s">
        <v>517</v>
      </c>
      <c r="VKV209" s="527" t="s">
        <v>517</v>
      </c>
      <c r="VKW209" s="527" t="s">
        <v>517</v>
      </c>
      <c r="VKX209" s="527" t="s">
        <v>517</v>
      </c>
      <c r="VKY209" s="527" t="s">
        <v>517</v>
      </c>
      <c r="VKZ209" s="527" t="s">
        <v>517</v>
      </c>
      <c r="VLA209" s="527" t="s">
        <v>517</v>
      </c>
      <c r="VLB209" s="527" t="s">
        <v>517</v>
      </c>
      <c r="VLC209" s="527" t="s">
        <v>517</v>
      </c>
      <c r="VLD209" s="527" t="s">
        <v>517</v>
      </c>
      <c r="VLE209" s="527" t="s">
        <v>517</v>
      </c>
      <c r="VLF209" s="527" t="s">
        <v>517</v>
      </c>
      <c r="VLG209" s="527" t="s">
        <v>517</v>
      </c>
      <c r="VLH209" s="527" t="s">
        <v>517</v>
      </c>
      <c r="VLI209" s="527" t="s">
        <v>517</v>
      </c>
      <c r="VLJ209" s="527" t="s">
        <v>517</v>
      </c>
      <c r="VLK209" s="527" t="s">
        <v>517</v>
      </c>
      <c r="VLL209" s="527" t="s">
        <v>517</v>
      </c>
      <c r="VLM209" s="527" t="s">
        <v>517</v>
      </c>
      <c r="VLN209" s="527" t="s">
        <v>517</v>
      </c>
      <c r="VLO209" s="527" t="s">
        <v>517</v>
      </c>
      <c r="VLP209" s="527" t="s">
        <v>517</v>
      </c>
      <c r="VLQ209" s="527" t="s">
        <v>517</v>
      </c>
      <c r="VLR209" s="527" t="s">
        <v>517</v>
      </c>
      <c r="VLS209" s="527" t="s">
        <v>517</v>
      </c>
      <c r="VLT209" s="527" t="s">
        <v>517</v>
      </c>
      <c r="VLU209" s="527" t="s">
        <v>517</v>
      </c>
      <c r="VLV209" s="527" t="s">
        <v>517</v>
      </c>
      <c r="VLW209" s="527" t="s">
        <v>517</v>
      </c>
      <c r="VLX209" s="527" t="s">
        <v>517</v>
      </c>
      <c r="VLY209" s="527" t="s">
        <v>517</v>
      </c>
      <c r="VLZ209" s="527" t="s">
        <v>517</v>
      </c>
      <c r="VMA209" s="527" t="s">
        <v>517</v>
      </c>
      <c r="VMB209" s="527" t="s">
        <v>517</v>
      </c>
      <c r="VMC209" s="527" t="s">
        <v>517</v>
      </c>
      <c r="VMD209" s="527" t="s">
        <v>517</v>
      </c>
      <c r="VME209" s="527" t="s">
        <v>517</v>
      </c>
      <c r="VMF209" s="527" t="s">
        <v>517</v>
      </c>
      <c r="VMG209" s="527" t="s">
        <v>517</v>
      </c>
      <c r="VMH209" s="527" t="s">
        <v>517</v>
      </c>
      <c r="VMI209" s="527" t="s">
        <v>517</v>
      </c>
      <c r="VMJ209" s="527" t="s">
        <v>517</v>
      </c>
      <c r="VMK209" s="527" t="s">
        <v>517</v>
      </c>
      <c r="VML209" s="527" t="s">
        <v>517</v>
      </c>
      <c r="VMM209" s="527" t="s">
        <v>517</v>
      </c>
      <c r="VMN209" s="527" t="s">
        <v>517</v>
      </c>
      <c r="VMO209" s="527" t="s">
        <v>517</v>
      </c>
      <c r="VMP209" s="527" t="s">
        <v>517</v>
      </c>
      <c r="VMQ209" s="527" t="s">
        <v>517</v>
      </c>
      <c r="VMR209" s="527" t="s">
        <v>517</v>
      </c>
      <c r="VMS209" s="527" t="s">
        <v>517</v>
      </c>
      <c r="VMT209" s="527" t="s">
        <v>517</v>
      </c>
      <c r="VMU209" s="527" t="s">
        <v>517</v>
      </c>
      <c r="VMV209" s="527" t="s">
        <v>517</v>
      </c>
      <c r="VMW209" s="527" t="s">
        <v>517</v>
      </c>
      <c r="VMX209" s="527" t="s">
        <v>517</v>
      </c>
      <c r="VMY209" s="527" t="s">
        <v>517</v>
      </c>
      <c r="VMZ209" s="527" t="s">
        <v>517</v>
      </c>
      <c r="VNA209" s="527" t="s">
        <v>517</v>
      </c>
      <c r="VNB209" s="527" t="s">
        <v>517</v>
      </c>
      <c r="VNC209" s="527" t="s">
        <v>517</v>
      </c>
      <c r="VND209" s="527" t="s">
        <v>517</v>
      </c>
      <c r="VNE209" s="527" t="s">
        <v>517</v>
      </c>
      <c r="VNF209" s="527" t="s">
        <v>517</v>
      </c>
      <c r="VNG209" s="527" t="s">
        <v>517</v>
      </c>
      <c r="VNH209" s="527" t="s">
        <v>517</v>
      </c>
      <c r="VNI209" s="527" t="s">
        <v>517</v>
      </c>
      <c r="VNJ209" s="527" t="s">
        <v>517</v>
      </c>
      <c r="VNK209" s="527" t="s">
        <v>517</v>
      </c>
      <c r="VNL209" s="527" t="s">
        <v>517</v>
      </c>
      <c r="VNM209" s="527" t="s">
        <v>517</v>
      </c>
      <c r="VNN209" s="527" t="s">
        <v>517</v>
      </c>
      <c r="VNO209" s="527" t="s">
        <v>517</v>
      </c>
      <c r="VNP209" s="527" t="s">
        <v>517</v>
      </c>
      <c r="VNQ209" s="527" t="s">
        <v>517</v>
      </c>
      <c r="VNR209" s="527" t="s">
        <v>517</v>
      </c>
      <c r="VNS209" s="527" t="s">
        <v>517</v>
      </c>
      <c r="VNT209" s="527" t="s">
        <v>517</v>
      </c>
      <c r="VNU209" s="527" t="s">
        <v>517</v>
      </c>
      <c r="VNV209" s="527" t="s">
        <v>517</v>
      </c>
      <c r="VNW209" s="527" t="s">
        <v>517</v>
      </c>
      <c r="VNX209" s="527" t="s">
        <v>517</v>
      </c>
      <c r="VNY209" s="527" t="s">
        <v>517</v>
      </c>
      <c r="VNZ209" s="527" t="s">
        <v>517</v>
      </c>
      <c r="VOA209" s="527" t="s">
        <v>517</v>
      </c>
      <c r="VOB209" s="527" t="s">
        <v>517</v>
      </c>
      <c r="VOC209" s="527" t="s">
        <v>517</v>
      </c>
      <c r="VOD209" s="527" t="s">
        <v>517</v>
      </c>
      <c r="VOE209" s="527" t="s">
        <v>517</v>
      </c>
      <c r="VOF209" s="527" t="s">
        <v>517</v>
      </c>
      <c r="VOG209" s="527" t="s">
        <v>517</v>
      </c>
      <c r="VOH209" s="527" t="s">
        <v>517</v>
      </c>
      <c r="VOI209" s="527" t="s">
        <v>517</v>
      </c>
      <c r="VOJ209" s="527" t="s">
        <v>517</v>
      </c>
      <c r="VOK209" s="527" t="s">
        <v>517</v>
      </c>
      <c r="VOL209" s="527" t="s">
        <v>517</v>
      </c>
      <c r="VOM209" s="527" t="s">
        <v>517</v>
      </c>
      <c r="VON209" s="527" t="s">
        <v>517</v>
      </c>
      <c r="VOO209" s="527" t="s">
        <v>517</v>
      </c>
      <c r="VOP209" s="527" t="s">
        <v>517</v>
      </c>
      <c r="VOQ209" s="527" t="s">
        <v>517</v>
      </c>
      <c r="VOR209" s="527" t="s">
        <v>517</v>
      </c>
      <c r="VOS209" s="527" t="s">
        <v>517</v>
      </c>
      <c r="VOT209" s="527" t="s">
        <v>517</v>
      </c>
      <c r="VOU209" s="527" t="s">
        <v>517</v>
      </c>
      <c r="VOV209" s="527" t="s">
        <v>517</v>
      </c>
      <c r="VOW209" s="527" t="s">
        <v>517</v>
      </c>
      <c r="VOX209" s="527" t="s">
        <v>517</v>
      </c>
      <c r="VOY209" s="527" t="s">
        <v>517</v>
      </c>
      <c r="VOZ209" s="527" t="s">
        <v>517</v>
      </c>
      <c r="VPA209" s="527" t="s">
        <v>517</v>
      </c>
      <c r="VPB209" s="527" t="s">
        <v>517</v>
      </c>
      <c r="VPC209" s="527" t="s">
        <v>517</v>
      </c>
      <c r="VPD209" s="527" t="s">
        <v>517</v>
      </c>
      <c r="VPE209" s="527" t="s">
        <v>517</v>
      </c>
      <c r="VPF209" s="527" t="s">
        <v>517</v>
      </c>
      <c r="VPG209" s="527" t="s">
        <v>517</v>
      </c>
      <c r="VPH209" s="527" t="s">
        <v>517</v>
      </c>
      <c r="VPI209" s="527" t="s">
        <v>517</v>
      </c>
      <c r="VPJ209" s="527" t="s">
        <v>517</v>
      </c>
      <c r="VPK209" s="527" t="s">
        <v>517</v>
      </c>
      <c r="VPL209" s="527" t="s">
        <v>517</v>
      </c>
      <c r="VPM209" s="527" t="s">
        <v>517</v>
      </c>
      <c r="VPN209" s="527" t="s">
        <v>517</v>
      </c>
      <c r="VPO209" s="527" t="s">
        <v>517</v>
      </c>
      <c r="VPP209" s="527" t="s">
        <v>517</v>
      </c>
      <c r="VPQ209" s="527" t="s">
        <v>517</v>
      </c>
      <c r="VPR209" s="527" t="s">
        <v>517</v>
      </c>
      <c r="VPS209" s="527" t="s">
        <v>517</v>
      </c>
      <c r="VPT209" s="527" t="s">
        <v>517</v>
      </c>
      <c r="VPU209" s="527" t="s">
        <v>517</v>
      </c>
      <c r="VPV209" s="527" t="s">
        <v>517</v>
      </c>
      <c r="VPW209" s="527" t="s">
        <v>517</v>
      </c>
      <c r="VPX209" s="527" t="s">
        <v>517</v>
      </c>
      <c r="VPY209" s="527" t="s">
        <v>517</v>
      </c>
      <c r="VPZ209" s="527" t="s">
        <v>517</v>
      </c>
      <c r="VQA209" s="527" t="s">
        <v>517</v>
      </c>
      <c r="VQB209" s="527" t="s">
        <v>517</v>
      </c>
      <c r="VQC209" s="527" t="s">
        <v>517</v>
      </c>
      <c r="VQD209" s="527" t="s">
        <v>517</v>
      </c>
      <c r="VQE209" s="527" t="s">
        <v>517</v>
      </c>
      <c r="VQF209" s="527" t="s">
        <v>517</v>
      </c>
      <c r="VQG209" s="527" t="s">
        <v>517</v>
      </c>
      <c r="VQH209" s="527" t="s">
        <v>517</v>
      </c>
      <c r="VQI209" s="527" t="s">
        <v>517</v>
      </c>
      <c r="VQJ209" s="527" t="s">
        <v>517</v>
      </c>
      <c r="VQK209" s="527" t="s">
        <v>517</v>
      </c>
      <c r="VQL209" s="527" t="s">
        <v>517</v>
      </c>
      <c r="VQM209" s="527" t="s">
        <v>517</v>
      </c>
      <c r="VQN209" s="527" t="s">
        <v>517</v>
      </c>
      <c r="VQO209" s="527" t="s">
        <v>517</v>
      </c>
      <c r="VQP209" s="527" t="s">
        <v>517</v>
      </c>
      <c r="VQQ209" s="527" t="s">
        <v>517</v>
      </c>
      <c r="VQR209" s="527" t="s">
        <v>517</v>
      </c>
      <c r="VQS209" s="527" t="s">
        <v>517</v>
      </c>
      <c r="VQT209" s="527" t="s">
        <v>517</v>
      </c>
      <c r="VQU209" s="527" t="s">
        <v>517</v>
      </c>
      <c r="VQV209" s="527" t="s">
        <v>517</v>
      </c>
      <c r="VQW209" s="527" t="s">
        <v>517</v>
      </c>
      <c r="VQX209" s="527" t="s">
        <v>517</v>
      </c>
      <c r="VQY209" s="527" t="s">
        <v>517</v>
      </c>
      <c r="VQZ209" s="527" t="s">
        <v>517</v>
      </c>
      <c r="VRA209" s="527" t="s">
        <v>517</v>
      </c>
      <c r="VRB209" s="527" t="s">
        <v>517</v>
      </c>
      <c r="VRC209" s="527" t="s">
        <v>517</v>
      </c>
      <c r="VRD209" s="527" t="s">
        <v>517</v>
      </c>
      <c r="VRE209" s="527" t="s">
        <v>517</v>
      </c>
      <c r="VRF209" s="527" t="s">
        <v>517</v>
      </c>
      <c r="VRG209" s="527" t="s">
        <v>517</v>
      </c>
      <c r="VRH209" s="527" t="s">
        <v>517</v>
      </c>
      <c r="VRI209" s="527" t="s">
        <v>517</v>
      </c>
      <c r="VRJ209" s="527" t="s">
        <v>517</v>
      </c>
      <c r="VRK209" s="527" t="s">
        <v>517</v>
      </c>
      <c r="VRL209" s="527" t="s">
        <v>517</v>
      </c>
      <c r="VRM209" s="527" t="s">
        <v>517</v>
      </c>
      <c r="VRN209" s="527" t="s">
        <v>517</v>
      </c>
      <c r="VRO209" s="527" t="s">
        <v>517</v>
      </c>
      <c r="VRP209" s="527" t="s">
        <v>517</v>
      </c>
      <c r="VRQ209" s="527" t="s">
        <v>517</v>
      </c>
      <c r="VRR209" s="527" t="s">
        <v>517</v>
      </c>
      <c r="VRS209" s="527" t="s">
        <v>517</v>
      </c>
      <c r="VRT209" s="527" t="s">
        <v>517</v>
      </c>
      <c r="VRU209" s="527" t="s">
        <v>517</v>
      </c>
      <c r="VRV209" s="527" t="s">
        <v>517</v>
      </c>
      <c r="VRW209" s="527" t="s">
        <v>517</v>
      </c>
      <c r="VRX209" s="527" t="s">
        <v>517</v>
      </c>
      <c r="VRY209" s="527" t="s">
        <v>517</v>
      </c>
      <c r="VRZ209" s="527" t="s">
        <v>517</v>
      </c>
      <c r="VSA209" s="527" t="s">
        <v>517</v>
      </c>
      <c r="VSB209" s="527" t="s">
        <v>517</v>
      </c>
      <c r="VSC209" s="527" t="s">
        <v>517</v>
      </c>
      <c r="VSD209" s="527" t="s">
        <v>517</v>
      </c>
      <c r="VSE209" s="527" t="s">
        <v>517</v>
      </c>
      <c r="VSF209" s="527" t="s">
        <v>517</v>
      </c>
      <c r="VSG209" s="527" t="s">
        <v>517</v>
      </c>
      <c r="VSH209" s="527" t="s">
        <v>517</v>
      </c>
      <c r="VSI209" s="527" t="s">
        <v>517</v>
      </c>
      <c r="VSJ209" s="527" t="s">
        <v>517</v>
      </c>
      <c r="VSK209" s="527" t="s">
        <v>517</v>
      </c>
      <c r="VSL209" s="527" t="s">
        <v>517</v>
      </c>
      <c r="VSM209" s="527" t="s">
        <v>517</v>
      </c>
      <c r="VSN209" s="527" t="s">
        <v>517</v>
      </c>
      <c r="VSO209" s="527" t="s">
        <v>517</v>
      </c>
      <c r="VSP209" s="527" t="s">
        <v>517</v>
      </c>
      <c r="VSQ209" s="527" t="s">
        <v>517</v>
      </c>
      <c r="VSR209" s="527" t="s">
        <v>517</v>
      </c>
      <c r="VSS209" s="527" t="s">
        <v>517</v>
      </c>
      <c r="VST209" s="527" t="s">
        <v>517</v>
      </c>
      <c r="VSU209" s="527" t="s">
        <v>517</v>
      </c>
      <c r="VSV209" s="527" t="s">
        <v>517</v>
      </c>
      <c r="VSW209" s="527" t="s">
        <v>517</v>
      </c>
      <c r="VSX209" s="527" t="s">
        <v>517</v>
      </c>
      <c r="VSY209" s="527" t="s">
        <v>517</v>
      </c>
      <c r="VSZ209" s="527" t="s">
        <v>517</v>
      </c>
      <c r="VTA209" s="527" t="s">
        <v>517</v>
      </c>
      <c r="VTB209" s="527" t="s">
        <v>517</v>
      </c>
      <c r="VTC209" s="527" t="s">
        <v>517</v>
      </c>
      <c r="VTD209" s="527" t="s">
        <v>517</v>
      </c>
      <c r="VTE209" s="527" t="s">
        <v>517</v>
      </c>
      <c r="VTF209" s="527" t="s">
        <v>517</v>
      </c>
      <c r="VTG209" s="527" t="s">
        <v>517</v>
      </c>
      <c r="VTH209" s="527" t="s">
        <v>517</v>
      </c>
      <c r="VTI209" s="527" t="s">
        <v>517</v>
      </c>
      <c r="VTJ209" s="527" t="s">
        <v>517</v>
      </c>
      <c r="VTK209" s="527" t="s">
        <v>517</v>
      </c>
      <c r="VTL209" s="527" t="s">
        <v>517</v>
      </c>
      <c r="VTM209" s="527" t="s">
        <v>517</v>
      </c>
      <c r="VTN209" s="527" t="s">
        <v>517</v>
      </c>
      <c r="VTO209" s="527" t="s">
        <v>517</v>
      </c>
      <c r="VTP209" s="527" t="s">
        <v>517</v>
      </c>
      <c r="VTQ209" s="527" t="s">
        <v>517</v>
      </c>
      <c r="VTR209" s="527" t="s">
        <v>517</v>
      </c>
      <c r="VTS209" s="527" t="s">
        <v>517</v>
      </c>
      <c r="VTT209" s="527" t="s">
        <v>517</v>
      </c>
      <c r="VTU209" s="527" t="s">
        <v>517</v>
      </c>
      <c r="VTV209" s="527" t="s">
        <v>517</v>
      </c>
      <c r="VTW209" s="527" t="s">
        <v>517</v>
      </c>
      <c r="VTX209" s="527" t="s">
        <v>517</v>
      </c>
      <c r="VTY209" s="527" t="s">
        <v>517</v>
      </c>
      <c r="VTZ209" s="527" t="s">
        <v>517</v>
      </c>
      <c r="VUA209" s="527" t="s">
        <v>517</v>
      </c>
      <c r="VUB209" s="527" t="s">
        <v>517</v>
      </c>
      <c r="VUC209" s="527" t="s">
        <v>517</v>
      </c>
      <c r="VUD209" s="527" t="s">
        <v>517</v>
      </c>
      <c r="VUE209" s="527" t="s">
        <v>517</v>
      </c>
      <c r="VUF209" s="527" t="s">
        <v>517</v>
      </c>
      <c r="VUG209" s="527" t="s">
        <v>517</v>
      </c>
      <c r="VUH209" s="527" t="s">
        <v>517</v>
      </c>
      <c r="VUI209" s="527" t="s">
        <v>517</v>
      </c>
      <c r="VUJ209" s="527" t="s">
        <v>517</v>
      </c>
      <c r="VUK209" s="527" t="s">
        <v>517</v>
      </c>
      <c r="VUL209" s="527" t="s">
        <v>517</v>
      </c>
      <c r="VUM209" s="527" t="s">
        <v>517</v>
      </c>
      <c r="VUN209" s="527" t="s">
        <v>517</v>
      </c>
      <c r="VUO209" s="527" t="s">
        <v>517</v>
      </c>
      <c r="VUP209" s="527" t="s">
        <v>517</v>
      </c>
      <c r="VUQ209" s="527" t="s">
        <v>517</v>
      </c>
      <c r="VUR209" s="527" t="s">
        <v>517</v>
      </c>
      <c r="VUS209" s="527" t="s">
        <v>517</v>
      </c>
      <c r="VUT209" s="527" t="s">
        <v>517</v>
      </c>
      <c r="VUU209" s="527" t="s">
        <v>517</v>
      </c>
      <c r="VUV209" s="527" t="s">
        <v>517</v>
      </c>
      <c r="VUW209" s="527" t="s">
        <v>517</v>
      </c>
      <c r="VUX209" s="527" t="s">
        <v>517</v>
      </c>
      <c r="VUY209" s="527" t="s">
        <v>517</v>
      </c>
      <c r="VUZ209" s="527" t="s">
        <v>517</v>
      </c>
      <c r="VVA209" s="527" t="s">
        <v>517</v>
      </c>
      <c r="VVB209" s="527" t="s">
        <v>517</v>
      </c>
      <c r="VVC209" s="527" t="s">
        <v>517</v>
      </c>
      <c r="VVD209" s="527" t="s">
        <v>517</v>
      </c>
      <c r="VVE209" s="527" t="s">
        <v>517</v>
      </c>
      <c r="VVF209" s="527" t="s">
        <v>517</v>
      </c>
      <c r="VVG209" s="527" t="s">
        <v>517</v>
      </c>
      <c r="VVH209" s="527" t="s">
        <v>517</v>
      </c>
      <c r="VVI209" s="527" t="s">
        <v>517</v>
      </c>
      <c r="VVJ209" s="527" t="s">
        <v>517</v>
      </c>
      <c r="VVK209" s="527" t="s">
        <v>517</v>
      </c>
      <c r="VVL209" s="527" t="s">
        <v>517</v>
      </c>
      <c r="VVM209" s="527" t="s">
        <v>517</v>
      </c>
      <c r="VVN209" s="527" t="s">
        <v>517</v>
      </c>
      <c r="VVO209" s="527" t="s">
        <v>517</v>
      </c>
      <c r="VVP209" s="527" t="s">
        <v>517</v>
      </c>
      <c r="VVQ209" s="527" t="s">
        <v>517</v>
      </c>
      <c r="VVR209" s="527" t="s">
        <v>517</v>
      </c>
      <c r="VVS209" s="527" t="s">
        <v>517</v>
      </c>
      <c r="VVT209" s="527" t="s">
        <v>517</v>
      </c>
      <c r="VVU209" s="527" t="s">
        <v>517</v>
      </c>
      <c r="VVV209" s="527" t="s">
        <v>517</v>
      </c>
      <c r="VVW209" s="527" t="s">
        <v>517</v>
      </c>
      <c r="VVX209" s="527" t="s">
        <v>517</v>
      </c>
      <c r="VVY209" s="527" t="s">
        <v>517</v>
      </c>
      <c r="VVZ209" s="527" t="s">
        <v>517</v>
      </c>
      <c r="VWA209" s="527" t="s">
        <v>517</v>
      </c>
      <c r="VWB209" s="527" t="s">
        <v>517</v>
      </c>
      <c r="VWC209" s="527" t="s">
        <v>517</v>
      </c>
      <c r="VWD209" s="527" t="s">
        <v>517</v>
      </c>
      <c r="VWE209" s="527" t="s">
        <v>517</v>
      </c>
      <c r="VWF209" s="527" t="s">
        <v>517</v>
      </c>
      <c r="VWG209" s="527" t="s">
        <v>517</v>
      </c>
      <c r="VWH209" s="527" t="s">
        <v>517</v>
      </c>
      <c r="VWI209" s="527" t="s">
        <v>517</v>
      </c>
      <c r="VWJ209" s="527" t="s">
        <v>517</v>
      </c>
      <c r="VWK209" s="527" t="s">
        <v>517</v>
      </c>
      <c r="VWL209" s="527" t="s">
        <v>517</v>
      </c>
      <c r="VWM209" s="527" t="s">
        <v>517</v>
      </c>
      <c r="VWN209" s="527" t="s">
        <v>517</v>
      </c>
      <c r="VWO209" s="527" t="s">
        <v>517</v>
      </c>
      <c r="VWP209" s="527" t="s">
        <v>517</v>
      </c>
      <c r="VWQ209" s="527" t="s">
        <v>517</v>
      </c>
      <c r="VWR209" s="527" t="s">
        <v>517</v>
      </c>
      <c r="VWS209" s="527" t="s">
        <v>517</v>
      </c>
      <c r="VWT209" s="527" t="s">
        <v>517</v>
      </c>
      <c r="VWU209" s="527" t="s">
        <v>517</v>
      </c>
      <c r="VWV209" s="527" t="s">
        <v>517</v>
      </c>
      <c r="VWW209" s="527" t="s">
        <v>517</v>
      </c>
      <c r="VWX209" s="527" t="s">
        <v>517</v>
      </c>
      <c r="VWY209" s="527" t="s">
        <v>517</v>
      </c>
      <c r="VWZ209" s="527" t="s">
        <v>517</v>
      </c>
      <c r="VXA209" s="527" t="s">
        <v>517</v>
      </c>
      <c r="VXB209" s="527" t="s">
        <v>517</v>
      </c>
      <c r="VXC209" s="527" t="s">
        <v>517</v>
      </c>
      <c r="VXD209" s="527" t="s">
        <v>517</v>
      </c>
      <c r="VXE209" s="527" t="s">
        <v>517</v>
      </c>
      <c r="VXF209" s="527" t="s">
        <v>517</v>
      </c>
      <c r="VXG209" s="527" t="s">
        <v>517</v>
      </c>
      <c r="VXH209" s="527" t="s">
        <v>517</v>
      </c>
      <c r="VXI209" s="527" t="s">
        <v>517</v>
      </c>
      <c r="VXJ209" s="527" t="s">
        <v>517</v>
      </c>
      <c r="VXK209" s="527" t="s">
        <v>517</v>
      </c>
      <c r="VXL209" s="527" t="s">
        <v>517</v>
      </c>
      <c r="VXM209" s="527" t="s">
        <v>517</v>
      </c>
      <c r="VXN209" s="527" t="s">
        <v>517</v>
      </c>
      <c r="VXO209" s="527" t="s">
        <v>517</v>
      </c>
      <c r="VXP209" s="527" t="s">
        <v>517</v>
      </c>
      <c r="VXQ209" s="527" t="s">
        <v>517</v>
      </c>
      <c r="VXR209" s="527" t="s">
        <v>517</v>
      </c>
      <c r="VXS209" s="527" t="s">
        <v>517</v>
      </c>
      <c r="VXT209" s="527" t="s">
        <v>517</v>
      </c>
      <c r="VXU209" s="527" t="s">
        <v>517</v>
      </c>
      <c r="VXV209" s="527" t="s">
        <v>517</v>
      </c>
      <c r="VXW209" s="527" t="s">
        <v>517</v>
      </c>
      <c r="VXX209" s="527" t="s">
        <v>517</v>
      </c>
      <c r="VXY209" s="527" t="s">
        <v>517</v>
      </c>
      <c r="VXZ209" s="527" t="s">
        <v>517</v>
      </c>
      <c r="VYA209" s="527" t="s">
        <v>517</v>
      </c>
      <c r="VYB209" s="527" t="s">
        <v>517</v>
      </c>
      <c r="VYC209" s="527" t="s">
        <v>517</v>
      </c>
      <c r="VYD209" s="527" t="s">
        <v>517</v>
      </c>
      <c r="VYE209" s="527" t="s">
        <v>517</v>
      </c>
      <c r="VYF209" s="527" t="s">
        <v>517</v>
      </c>
      <c r="VYG209" s="527" t="s">
        <v>517</v>
      </c>
      <c r="VYH209" s="527" t="s">
        <v>517</v>
      </c>
      <c r="VYI209" s="527" t="s">
        <v>517</v>
      </c>
      <c r="VYJ209" s="527" t="s">
        <v>517</v>
      </c>
      <c r="VYK209" s="527" t="s">
        <v>517</v>
      </c>
      <c r="VYL209" s="527" t="s">
        <v>517</v>
      </c>
      <c r="VYM209" s="527" t="s">
        <v>517</v>
      </c>
      <c r="VYN209" s="527" t="s">
        <v>517</v>
      </c>
      <c r="VYO209" s="527" t="s">
        <v>517</v>
      </c>
      <c r="VYP209" s="527" t="s">
        <v>517</v>
      </c>
      <c r="VYQ209" s="527" t="s">
        <v>517</v>
      </c>
      <c r="VYR209" s="527" t="s">
        <v>517</v>
      </c>
      <c r="VYS209" s="527" t="s">
        <v>517</v>
      </c>
      <c r="VYT209" s="527" t="s">
        <v>517</v>
      </c>
      <c r="VYU209" s="527" t="s">
        <v>517</v>
      </c>
      <c r="VYV209" s="527" t="s">
        <v>517</v>
      </c>
      <c r="VYW209" s="527" t="s">
        <v>517</v>
      </c>
      <c r="VYX209" s="527" t="s">
        <v>517</v>
      </c>
      <c r="VYY209" s="527" t="s">
        <v>517</v>
      </c>
      <c r="VYZ209" s="527" t="s">
        <v>517</v>
      </c>
      <c r="VZA209" s="527" t="s">
        <v>517</v>
      </c>
      <c r="VZB209" s="527" t="s">
        <v>517</v>
      </c>
      <c r="VZC209" s="527" t="s">
        <v>517</v>
      </c>
      <c r="VZD209" s="527" t="s">
        <v>517</v>
      </c>
      <c r="VZE209" s="527" t="s">
        <v>517</v>
      </c>
      <c r="VZF209" s="527" t="s">
        <v>517</v>
      </c>
      <c r="VZG209" s="527" t="s">
        <v>517</v>
      </c>
      <c r="VZH209" s="527" t="s">
        <v>517</v>
      </c>
      <c r="VZI209" s="527" t="s">
        <v>517</v>
      </c>
      <c r="VZJ209" s="527" t="s">
        <v>517</v>
      </c>
      <c r="VZK209" s="527" t="s">
        <v>517</v>
      </c>
      <c r="VZL209" s="527" t="s">
        <v>517</v>
      </c>
      <c r="VZM209" s="527" t="s">
        <v>517</v>
      </c>
      <c r="VZN209" s="527" t="s">
        <v>517</v>
      </c>
      <c r="VZO209" s="527" t="s">
        <v>517</v>
      </c>
      <c r="VZP209" s="527" t="s">
        <v>517</v>
      </c>
      <c r="VZQ209" s="527" t="s">
        <v>517</v>
      </c>
      <c r="VZR209" s="527" t="s">
        <v>517</v>
      </c>
      <c r="VZS209" s="527" t="s">
        <v>517</v>
      </c>
      <c r="VZT209" s="527" t="s">
        <v>517</v>
      </c>
      <c r="VZU209" s="527" t="s">
        <v>517</v>
      </c>
      <c r="VZV209" s="527" t="s">
        <v>517</v>
      </c>
      <c r="VZW209" s="527" t="s">
        <v>517</v>
      </c>
      <c r="VZX209" s="527" t="s">
        <v>517</v>
      </c>
      <c r="VZY209" s="527" t="s">
        <v>517</v>
      </c>
      <c r="VZZ209" s="527" t="s">
        <v>517</v>
      </c>
      <c r="WAA209" s="527" t="s">
        <v>517</v>
      </c>
      <c r="WAB209" s="527" t="s">
        <v>517</v>
      </c>
      <c r="WAC209" s="527" t="s">
        <v>517</v>
      </c>
      <c r="WAD209" s="527" t="s">
        <v>517</v>
      </c>
      <c r="WAE209" s="527" t="s">
        <v>517</v>
      </c>
      <c r="WAF209" s="527" t="s">
        <v>517</v>
      </c>
      <c r="WAG209" s="527" t="s">
        <v>517</v>
      </c>
      <c r="WAH209" s="527" t="s">
        <v>517</v>
      </c>
      <c r="WAI209" s="527" t="s">
        <v>517</v>
      </c>
      <c r="WAJ209" s="527" t="s">
        <v>517</v>
      </c>
      <c r="WAK209" s="527" t="s">
        <v>517</v>
      </c>
      <c r="WAL209" s="527" t="s">
        <v>517</v>
      </c>
      <c r="WAM209" s="527" t="s">
        <v>517</v>
      </c>
      <c r="WAN209" s="527" t="s">
        <v>517</v>
      </c>
      <c r="WAO209" s="527" t="s">
        <v>517</v>
      </c>
      <c r="WAP209" s="527" t="s">
        <v>517</v>
      </c>
      <c r="WAQ209" s="527" t="s">
        <v>517</v>
      </c>
      <c r="WAR209" s="527" t="s">
        <v>517</v>
      </c>
      <c r="WAS209" s="527" t="s">
        <v>517</v>
      </c>
      <c r="WAT209" s="527" t="s">
        <v>517</v>
      </c>
      <c r="WAU209" s="527" t="s">
        <v>517</v>
      </c>
      <c r="WAV209" s="527" t="s">
        <v>517</v>
      </c>
      <c r="WAW209" s="527" t="s">
        <v>517</v>
      </c>
      <c r="WAX209" s="527" t="s">
        <v>517</v>
      </c>
      <c r="WAY209" s="527" t="s">
        <v>517</v>
      </c>
      <c r="WAZ209" s="527" t="s">
        <v>517</v>
      </c>
      <c r="WBA209" s="527" t="s">
        <v>517</v>
      </c>
      <c r="WBB209" s="527" t="s">
        <v>517</v>
      </c>
      <c r="WBC209" s="527" t="s">
        <v>517</v>
      </c>
      <c r="WBD209" s="527" t="s">
        <v>517</v>
      </c>
      <c r="WBE209" s="527" t="s">
        <v>517</v>
      </c>
      <c r="WBF209" s="527" t="s">
        <v>517</v>
      </c>
      <c r="WBG209" s="527" t="s">
        <v>517</v>
      </c>
      <c r="WBH209" s="527" t="s">
        <v>517</v>
      </c>
      <c r="WBI209" s="527" t="s">
        <v>517</v>
      </c>
      <c r="WBJ209" s="527" t="s">
        <v>517</v>
      </c>
      <c r="WBK209" s="527" t="s">
        <v>517</v>
      </c>
      <c r="WBL209" s="527" t="s">
        <v>517</v>
      </c>
      <c r="WBM209" s="527" t="s">
        <v>517</v>
      </c>
      <c r="WBN209" s="527" t="s">
        <v>517</v>
      </c>
      <c r="WBO209" s="527" t="s">
        <v>517</v>
      </c>
      <c r="WBP209" s="527" t="s">
        <v>517</v>
      </c>
      <c r="WBQ209" s="527" t="s">
        <v>517</v>
      </c>
      <c r="WBR209" s="527" t="s">
        <v>517</v>
      </c>
      <c r="WBS209" s="527" t="s">
        <v>517</v>
      </c>
      <c r="WBT209" s="527" t="s">
        <v>517</v>
      </c>
      <c r="WBU209" s="527" t="s">
        <v>517</v>
      </c>
      <c r="WBV209" s="527" t="s">
        <v>517</v>
      </c>
      <c r="WBW209" s="527" t="s">
        <v>517</v>
      </c>
      <c r="WBX209" s="527" t="s">
        <v>517</v>
      </c>
      <c r="WBY209" s="527" t="s">
        <v>517</v>
      </c>
      <c r="WBZ209" s="527" t="s">
        <v>517</v>
      </c>
      <c r="WCA209" s="527" t="s">
        <v>517</v>
      </c>
      <c r="WCB209" s="527" t="s">
        <v>517</v>
      </c>
      <c r="WCC209" s="527" t="s">
        <v>517</v>
      </c>
      <c r="WCD209" s="527" t="s">
        <v>517</v>
      </c>
      <c r="WCE209" s="527" t="s">
        <v>517</v>
      </c>
      <c r="WCF209" s="527" t="s">
        <v>517</v>
      </c>
      <c r="WCG209" s="527" t="s">
        <v>517</v>
      </c>
      <c r="WCH209" s="527" t="s">
        <v>517</v>
      </c>
      <c r="WCI209" s="527" t="s">
        <v>517</v>
      </c>
      <c r="WCJ209" s="527" t="s">
        <v>517</v>
      </c>
      <c r="WCK209" s="527" t="s">
        <v>517</v>
      </c>
      <c r="WCL209" s="527" t="s">
        <v>517</v>
      </c>
      <c r="WCM209" s="527" t="s">
        <v>517</v>
      </c>
      <c r="WCN209" s="527" t="s">
        <v>517</v>
      </c>
      <c r="WCO209" s="527" t="s">
        <v>517</v>
      </c>
      <c r="WCP209" s="527" t="s">
        <v>517</v>
      </c>
      <c r="WCQ209" s="527" t="s">
        <v>517</v>
      </c>
      <c r="WCR209" s="527" t="s">
        <v>517</v>
      </c>
      <c r="WCS209" s="527" t="s">
        <v>517</v>
      </c>
      <c r="WCT209" s="527" t="s">
        <v>517</v>
      </c>
      <c r="WCU209" s="527" t="s">
        <v>517</v>
      </c>
      <c r="WCV209" s="527" t="s">
        <v>517</v>
      </c>
      <c r="WCW209" s="527" t="s">
        <v>517</v>
      </c>
      <c r="WCX209" s="527" t="s">
        <v>517</v>
      </c>
      <c r="WCY209" s="527" t="s">
        <v>517</v>
      </c>
      <c r="WCZ209" s="527" t="s">
        <v>517</v>
      </c>
      <c r="WDA209" s="527" t="s">
        <v>517</v>
      </c>
      <c r="WDB209" s="527" t="s">
        <v>517</v>
      </c>
      <c r="WDC209" s="527" t="s">
        <v>517</v>
      </c>
      <c r="WDD209" s="527" t="s">
        <v>517</v>
      </c>
      <c r="WDE209" s="527" t="s">
        <v>517</v>
      </c>
      <c r="WDF209" s="527" t="s">
        <v>517</v>
      </c>
      <c r="WDG209" s="527" t="s">
        <v>517</v>
      </c>
      <c r="WDH209" s="527" t="s">
        <v>517</v>
      </c>
      <c r="WDI209" s="527" t="s">
        <v>517</v>
      </c>
      <c r="WDJ209" s="527" t="s">
        <v>517</v>
      </c>
      <c r="WDK209" s="527" t="s">
        <v>517</v>
      </c>
      <c r="WDL209" s="527" t="s">
        <v>517</v>
      </c>
      <c r="WDM209" s="527" t="s">
        <v>517</v>
      </c>
      <c r="WDN209" s="527" t="s">
        <v>517</v>
      </c>
      <c r="WDO209" s="527" t="s">
        <v>517</v>
      </c>
      <c r="WDP209" s="527" t="s">
        <v>517</v>
      </c>
      <c r="WDQ209" s="527" t="s">
        <v>517</v>
      </c>
      <c r="WDR209" s="527" t="s">
        <v>517</v>
      </c>
      <c r="WDS209" s="527" t="s">
        <v>517</v>
      </c>
      <c r="WDT209" s="527" t="s">
        <v>517</v>
      </c>
      <c r="WDU209" s="527" t="s">
        <v>517</v>
      </c>
      <c r="WDV209" s="527" t="s">
        <v>517</v>
      </c>
      <c r="WDW209" s="527" t="s">
        <v>517</v>
      </c>
      <c r="WDX209" s="527" t="s">
        <v>517</v>
      </c>
      <c r="WDY209" s="527" t="s">
        <v>517</v>
      </c>
      <c r="WDZ209" s="527" t="s">
        <v>517</v>
      </c>
      <c r="WEA209" s="527" t="s">
        <v>517</v>
      </c>
      <c r="WEB209" s="527" t="s">
        <v>517</v>
      </c>
      <c r="WEC209" s="527" t="s">
        <v>517</v>
      </c>
      <c r="WED209" s="527" t="s">
        <v>517</v>
      </c>
      <c r="WEE209" s="527" t="s">
        <v>517</v>
      </c>
      <c r="WEF209" s="527" t="s">
        <v>517</v>
      </c>
      <c r="WEG209" s="527" t="s">
        <v>517</v>
      </c>
      <c r="WEH209" s="527" t="s">
        <v>517</v>
      </c>
      <c r="WEI209" s="527" t="s">
        <v>517</v>
      </c>
      <c r="WEJ209" s="527" t="s">
        <v>517</v>
      </c>
      <c r="WEK209" s="527" t="s">
        <v>517</v>
      </c>
      <c r="WEL209" s="527" t="s">
        <v>517</v>
      </c>
      <c r="WEM209" s="527" t="s">
        <v>517</v>
      </c>
      <c r="WEN209" s="527" t="s">
        <v>517</v>
      </c>
      <c r="WEO209" s="527" t="s">
        <v>517</v>
      </c>
      <c r="WEP209" s="527" t="s">
        <v>517</v>
      </c>
      <c r="WEQ209" s="527" t="s">
        <v>517</v>
      </c>
      <c r="WER209" s="527" t="s">
        <v>517</v>
      </c>
      <c r="WES209" s="527" t="s">
        <v>517</v>
      </c>
      <c r="WET209" s="527" t="s">
        <v>517</v>
      </c>
      <c r="WEU209" s="527" t="s">
        <v>517</v>
      </c>
      <c r="WEV209" s="527" t="s">
        <v>517</v>
      </c>
      <c r="WEW209" s="527" t="s">
        <v>517</v>
      </c>
      <c r="WEX209" s="527" t="s">
        <v>517</v>
      </c>
      <c r="WEY209" s="527" t="s">
        <v>517</v>
      </c>
      <c r="WEZ209" s="527" t="s">
        <v>517</v>
      </c>
      <c r="WFA209" s="527" t="s">
        <v>517</v>
      </c>
      <c r="WFB209" s="527" t="s">
        <v>517</v>
      </c>
      <c r="WFC209" s="527" t="s">
        <v>517</v>
      </c>
      <c r="WFD209" s="527" t="s">
        <v>517</v>
      </c>
      <c r="WFE209" s="527" t="s">
        <v>517</v>
      </c>
      <c r="WFF209" s="527" t="s">
        <v>517</v>
      </c>
      <c r="WFG209" s="527" t="s">
        <v>517</v>
      </c>
      <c r="WFH209" s="527" t="s">
        <v>517</v>
      </c>
      <c r="WFI209" s="527" t="s">
        <v>517</v>
      </c>
      <c r="WFJ209" s="527" t="s">
        <v>517</v>
      </c>
      <c r="WFK209" s="527" t="s">
        <v>517</v>
      </c>
      <c r="WFL209" s="527" t="s">
        <v>517</v>
      </c>
      <c r="WFM209" s="527" t="s">
        <v>517</v>
      </c>
      <c r="WFN209" s="527" t="s">
        <v>517</v>
      </c>
      <c r="WFO209" s="527" t="s">
        <v>517</v>
      </c>
      <c r="WFP209" s="527" t="s">
        <v>517</v>
      </c>
      <c r="WFQ209" s="527" t="s">
        <v>517</v>
      </c>
      <c r="WFR209" s="527" t="s">
        <v>517</v>
      </c>
      <c r="WFS209" s="527" t="s">
        <v>517</v>
      </c>
      <c r="WFT209" s="527" t="s">
        <v>517</v>
      </c>
      <c r="WFU209" s="527" t="s">
        <v>517</v>
      </c>
      <c r="WFV209" s="527" t="s">
        <v>517</v>
      </c>
      <c r="WFW209" s="527" t="s">
        <v>517</v>
      </c>
      <c r="WFX209" s="527" t="s">
        <v>517</v>
      </c>
      <c r="WFY209" s="527" t="s">
        <v>517</v>
      </c>
      <c r="WFZ209" s="527" t="s">
        <v>517</v>
      </c>
      <c r="WGA209" s="527" t="s">
        <v>517</v>
      </c>
      <c r="WGB209" s="527" t="s">
        <v>517</v>
      </c>
      <c r="WGC209" s="527" t="s">
        <v>517</v>
      </c>
      <c r="WGD209" s="527" t="s">
        <v>517</v>
      </c>
      <c r="WGE209" s="527" t="s">
        <v>517</v>
      </c>
      <c r="WGF209" s="527" t="s">
        <v>517</v>
      </c>
      <c r="WGG209" s="527" t="s">
        <v>517</v>
      </c>
      <c r="WGH209" s="527" t="s">
        <v>517</v>
      </c>
      <c r="WGI209" s="527" t="s">
        <v>517</v>
      </c>
      <c r="WGJ209" s="527" t="s">
        <v>517</v>
      </c>
      <c r="WGK209" s="527" t="s">
        <v>517</v>
      </c>
      <c r="WGL209" s="527" t="s">
        <v>517</v>
      </c>
      <c r="WGM209" s="527" t="s">
        <v>517</v>
      </c>
      <c r="WGN209" s="527" t="s">
        <v>517</v>
      </c>
      <c r="WGO209" s="527" t="s">
        <v>517</v>
      </c>
      <c r="WGP209" s="527" t="s">
        <v>517</v>
      </c>
      <c r="WGQ209" s="527" t="s">
        <v>517</v>
      </c>
      <c r="WGR209" s="527" t="s">
        <v>517</v>
      </c>
      <c r="WGS209" s="527" t="s">
        <v>517</v>
      </c>
      <c r="WGT209" s="527" t="s">
        <v>517</v>
      </c>
      <c r="WGU209" s="527" t="s">
        <v>517</v>
      </c>
      <c r="WGV209" s="527" t="s">
        <v>517</v>
      </c>
      <c r="WGW209" s="527" t="s">
        <v>517</v>
      </c>
      <c r="WGX209" s="527" t="s">
        <v>517</v>
      </c>
      <c r="WGY209" s="527" t="s">
        <v>517</v>
      </c>
      <c r="WGZ209" s="527" t="s">
        <v>517</v>
      </c>
      <c r="WHA209" s="527" t="s">
        <v>517</v>
      </c>
      <c r="WHB209" s="527" t="s">
        <v>517</v>
      </c>
      <c r="WHC209" s="527" t="s">
        <v>517</v>
      </c>
      <c r="WHD209" s="527" t="s">
        <v>517</v>
      </c>
      <c r="WHE209" s="527" t="s">
        <v>517</v>
      </c>
      <c r="WHF209" s="527" t="s">
        <v>517</v>
      </c>
      <c r="WHG209" s="527" t="s">
        <v>517</v>
      </c>
      <c r="WHH209" s="527" t="s">
        <v>517</v>
      </c>
      <c r="WHI209" s="527" t="s">
        <v>517</v>
      </c>
      <c r="WHJ209" s="527" t="s">
        <v>517</v>
      </c>
      <c r="WHK209" s="527" t="s">
        <v>517</v>
      </c>
      <c r="WHL209" s="527" t="s">
        <v>517</v>
      </c>
      <c r="WHM209" s="527" t="s">
        <v>517</v>
      </c>
      <c r="WHN209" s="527" t="s">
        <v>517</v>
      </c>
      <c r="WHO209" s="527" t="s">
        <v>517</v>
      </c>
      <c r="WHP209" s="527" t="s">
        <v>517</v>
      </c>
      <c r="WHQ209" s="527" t="s">
        <v>517</v>
      </c>
      <c r="WHR209" s="527" t="s">
        <v>517</v>
      </c>
      <c r="WHS209" s="527" t="s">
        <v>517</v>
      </c>
      <c r="WHT209" s="527" t="s">
        <v>517</v>
      </c>
      <c r="WHU209" s="527" t="s">
        <v>517</v>
      </c>
      <c r="WHV209" s="527" t="s">
        <v>517</v>
      </c>
      <c r="WHW209" s="527" t="s">
        <v>517</v>
      </c>
      <c r="WHX209" s="527" t="s">
        <v>517</v>
      </c>
      <c r="WHY209" s="527" t="s">
        <v>517</v>
      </c>
      <c r="WHZ209" s="527" t="s">
        <v>517</v>
      </c>
      <c r="WIA209" s="527" t="s">
        <v>517</v>
      </c>
      <c r="WIB209" s="527" t="s">
        <v>517</v>
      </c>
      <c r="WIC209" s="527" t="s">
        <v>517</v>
      </c>
      <c r="WID209" s="527" t="s">
        <v>517</v>
      </c>
      <c r="WIE209" s="527" t="s">
        <v>517</v>
      </c>
      <c r="WIF209" s="527" t="s">
        <v>517</v>
      </c>
      <c r="WIG209" s="527" t="s">
        <v>517</v>
      </c>
      <c r="WIH209" s="527" t="s">
        <v>517</v>
      </c>
      <c r="WII209" s="527" t="s">
        <v>517</v>
      </c>
      <c r="WIJ209" s="527" t="s">
        <v>517</v>
      </c>
      <c r="WIK209" s="527" t="s">
        <v>517</v>
      </c>
      <c r="WIL209" s="527" t="s">
        <v>517</v>
      </c>
      <c r="WIM209" s="527" t="s">
        <v>517</v>
      </c>
      <c r="WIN209" s="527" t="s">
        <v>517</v>
      </c>
      <c r="WIO209" s="527" t="s">
        <v>517</v>
      </c>
      <c r="WIP209" s="527" t="s">
        <v>517</v>
      </c>
      <c r="WIQ209" s="527" t="s">
        <v>517</v>
      </c>
      <c r="WIR209" s="527" t="s">
        <v>517</v>
      </c>
      <c r="WIS209" s="527" t="s">
        <v>517</v>
      </c>
      <c r="WIT209" s="527" t="s">
        <v>517</v>
      </c>
      <c r="WIU209" s="527" t="s">
        <v>517</v>
      </c>
      <c r="WIV209" s="527" t="s">
        <v>517</v>
      </c>
      <c r="WIW209" s="527" t="s">
        <v>517</v>
      </c>
      <c r="WIX209" s="527" t="s">
        <v>517</v>
      </c>
      <c r="WIY209" s="527" t="s">
        <v>517</v>
      </c>
      <c r="WIZ209" s="527" t="s">
        <v>517</v>
      </c>
      <c r="WJA209" s="527" t="s">
        <v>517</v>
      </c>
      <c r="WJB209" s="527" t="s">
        <v>517</v>
      </c>
      <c r="WJC209" s="527" t="s">
        <v>517</v>
      </c>
      <c r="WJD209" s="527" t="s">
        <v>517</v>
      </c>
      <c r="WJE209" s="527" t="s">
        <v>517</v>
      </c>
      <c r="WJF209" s="527" t="s">
        <v>517</v>
      </c>
      <c r="WJG209" s="527" t="s">
        <v>517</v>
      </c>
      <c r="WJH209" s="527" t="s">
        <v>517</v>
      </c>
      <c r="WJI209" s="527" t="s">
        <v>517</v>
      </c>
      <c r="WJJ209" s="527" t="s">
        <v>517</v>
      </c>
      <c r="WJK209" s="527" t="s">
        <v>517</v>
      </c>
      <c r="WJL209" s="527" t="s">
        <v>517</v>
      </c>
      <c r="WJM209" s="527" t="s">
        <v>517</v>
      </c>
      <c r="WJN209" s="527" t="s">
        <v>517</v>
      </c>
      <c r="WJO209" s="527" t="s">
        <v>517</v>
      </c>
      <c r="WJP209" s="527" t="s">
        <v>517</v>
      </c>
      <c r="WJQ209" s="527" t="s">
        <v>517</v>
      </c>
      <c r="WJR209" s="527" t="s">
        <v>517</v>
      </c>
      <c r="WJS209" s="527" t="s">
        <v>517</v>
      </c>
      <c r="WJT209" s="527" t="s">
        <v>517</v>
      </c>
      <c r="WJU209" s="527" t="s">
        <v>517</v>
      </c>
      <c r="WJV209" s="527" t="s">
        <v>517</v>
      </c>
      <c r="WJW209" s="527" t="s">
        <v>517</v>
      </c>
      <c r="WJX209" s="527" t="s">
        <v>517</v>
      </c>
      <c r="WJY209" s="527" t="s">
        <v>517</v>
      </c>
      <c r="WJZ209" s="527" t="s">
        <v>517</v>
      </c>
      <c r="WKA209" s="527" t="s">
        <v>517</v>
      </c>
      <c r="WKB209" s="527" t="s">
        <v>517</v>
      </c>
      <c r="WKC209" s="527" t="s">
        <v>517</v>
      </c>
      <c r="WKD209" s="527" t="s">
        <v>517</v>
      </c>
      <c r="WKE209" s="527" t="s">
        <v>517</v>
      </c>
      <c r="WKF209" s="527" t="s">
        <v>517</v>
      </c>
      <c r="WKG209" s="527" t="s">
        <v>517</v>
      </c>
      <c r="WKH209" s="527" t="s">
        <v>517</v>
      </c>
      <c r="WKI209" s="527" t="s">
        <v>517</v>
      </c>
      <c r="WKJ209" s="527" t="s">
        <v>517</v>
      </c>
      <c r="WKK209" s="527" t="s">
        <v>517</v>
      </c>
      <c r="WKL209" s="527" t="s">
        <v>517</v>
      </c>
      <c r="WKM209" s="527" t="s">
        <v>517</v>
      </c>
      <c r="WKN209" s="527" t="s">
        <v>517</v>
      </c>
      <c r="WKO209" s="527" t="s">
        <v>517</v>
      </c>
      <c r="WKP209" s="527" t="s">
        <v>517</v>
      </c>
      <c r="WKQ209" s="527" t="s">
        <v>517</v>
      </c>
      <c r="WKR209" s="527" t="s">
        <v>517</v>
      </c>
      <c r="WKS209" s="527" t="s">
        <v>517</v>
      </c>
      <c r="WKT209" s="527" t="s">
        <v>517</v>
      </c>
      <c r="WKU209" s="527" t="s">
        <v>517</v>
      </c>
      <c r="WKV209" s="527" t="s">
        <v>517</v>
      </c>
      <c r="WKW209" s="527" t="s">
        <v>517</v>
      </c>
      <c r="WKX209" s="527" t="s">
        <v>517</v>
      </c>
      <c r="WKY209" s="527" t="s">
        <v>517</v>
      </c>
      <c r="WKZ209" s="527" t="s">
        <v>517</v>
      </c>
      <c r="WLA209" s="527" t="s">
        <v>517</v>
      </c>
      <c r="WLB209" s="527" t="s">
        <v>517</v>
      </c>
      <c r="WLC209" s="527" t="s">
        <v>517</v>
      </c>
      <c r="WLD209" s="527" t="s">
        <v>517</v>
      </c>
      <c r="WLE209" s="527" t="s">
        <v>517</v>
      </c>
      <c r="WLF209" s="527" t="s">
        <v>517</v>
      </c>
      <c r="WLG209" s="527" t="s">
        <v>517</v>
      </c>
      <c r="WLH209" s="527" t="s">
        <v>517</v>
      </c>
      <c r="WLI209" s="527" t="s">
        <v>517</v>
      </c>
      <c r="WLJ209" s="527" t="s">
        <v>517</v>
      </c>
      <c r="WLK209" s="527" t="s">
        <v>517</v>
      </c>
      <c r="WLL209" s="527" t="s">
        <v>517</v>
      </c>
      <c r="WLM209" s="527" t="s">
        <v>517</v>
      </c>
      <c r="WLN209" s="527" t="s">
        <v>517</v>
      </c>
      <c r="WLO209" s="527" t="s">
        <v>517</v>
      </c>
      <c r="WLP209" s="527" t="s">
        <v>517</v>
      </c>
      <c r="WLQ209" s="527" t="s">
        <v>517</v>
      </c>
      <c r="WLR209" s="527" t="s">
        <v>517</v>
      </c>
      <c r="WLS209" s="527" t="s">
        <v>517</v>
      </c>
      <c r="WLT209" s="527" t="s">
        <v>517</v>
      </c>
      <c r="WLU209" s="527" t="s">
        <v>517</v>
      </c>
      <c r="WLV209" s="527" t="s">
        <v>517</v>
      </c>
      <c r="WLW209" s="527" t="s">
        <v>517</v>
      </c>
      <c r="WLX209" s="527" t="s">
        <v>517</v>
      </c>
      <c r="WLY209" s="527" t="s">
        <v>517</v>
      </c>
      <c r="WLZ209" s="527" t="s">
        <v>517</v>
      </c>
      <c r="WMA209" s="527" t="s">
        <v>517</v>
      </c>
      <c r="WMB209" s="527" t="s">
        <v>517</v>
      </c>
      <c r="WMC209" s="527" t="s">
        <v>517</v>
      </c>
      <c r="WMD209" s="527" t="s">
        <v>517</v>
      </c>
      <c r="WME209" s="527" t="s">
        <v>517</v>
      </c>
      <c r="WMF209" s="527" t="s">
        <v>517</v>
      </c>
      <c r="WMG209" s="527" t="s">
        <v>517</v>
      </c>
      <c r="WMH209" s="527" t="s">
        <v>517</v>
      </c>
      <c r="WMI209" s="527" t="s">
        <v>517</v>
      </c>
      <c r="WMJ209" s="527" t="s">
        <v>517</v>
      </c>
      <c r="WMK209" s="527" t="s">
        <v>517</v>
      </c>
      <c r="WML209" s="527" t="s">
        <v>517</v>
      </c>
      <c r="WMM209" s="527" t="s">
        <v>517</v>
      </c>
      <c r="WMN209" s="527" t="s">
        <v>517</v>
      </c>
      <c r="WMO209" s="527" t="s">
        <v>517</v>
      </c>
      <c r="WMP209" s="527" t="s">
        <v>517</v>
      </c>
      <c r="WMQ209" s="527" t="s">
        <v>517</v>
      </c>
      <c r="WMR209" s="527" t="s">
        <v>517</v>
      </c>
      <c r="WMS209" s="527" t="s">
        <v>517</v>
      </c>
      <c r="WMT209" s="527" t="s">
        <v>517</v>
      </c>
      <c r="WMU209" s="527" t="s">
        <v>517</v>
      </c>
      <c r="WMV209" s="527" t="s">
        <v>517</v>
      </c>
      <c r="WMW209" s="527" t="s">
        <v>517</v>
      </c>
      <c r="WMX209" s="527" t="s">
        <v>517</v>
      </c>
      <c r="WMY209" s="527" t="s">
        <v>517</v>
      </c>
      <c r="WMZ209" s="527" t="s">
        <v>517</v>
      </c>
      <c r="WNA209" s="527" t="s">
        <v>517</v>
      </c>
      <c r="WNB209" s="527" t="s">
        <v>517</v>
      </c>
      <c r="WNC209" s="527" t="s">
        <v>517</v>
      </c>
      <c r="WND209" s="527" t="s">
        <v>517</v>
      </c>
      <c r="WNE209" s="527" t="s">
        <v>517</v>
      </c>
      <c r="WNF209" s="527" t="s">
        <v>517</v>
      </c>
      <c r="WNG209" s="527" t="s">
        <v>517</v>
      </c>
      <c r="WNH209" s="527" t="s">
        <v>517</v>
      </c>
      <c r="WNI209" s="527" t="s">
        <v>517</v>
      </c>
      <c r="WNJ209" s="527" t="s">
        <v>517</v>
      </c>
      <c r="WNK209" s="527" t="s">
        <v>517</v>
      </c>
      <c r="WNL209" s="527" t="s">
        <v>517</v>
      </c>
      <c r="WNM209" s="527" t="s">
        <v>517</v>
      </c>
      <c r="WNN209" s="527" t="s">
        <v>517</v>
      </c>
      <c r="WNO209" s="527" t="s">
        <v>517</v>
      </c>
      <c r="WNP209" s="527" t="s">
        <v>517</v>
      </c>
      <c r="WNQ209" s="527" t="s">
        <v>517</v>
      </c>
      <c r="WNR209" s="527" t="s">
        <v>517</v>
      </c>
      <c r="WNS209" s="527" t="s">
        <v>517</v>
      </c>
      <c r="WNT209" s="527" t="s">
        <v>517</v>
      </c>
      <c r="WNU209" s="527" t="s">
        <v>517</v>
      </c>
      <c r="WNV209" s="527" t="s">
        <v>517</v>
      </c>
      <c r="WNW209" s="527" t="s">
        <v>517</v>
      </c>
      <c r="WNX209" s="527" t="s">
        <v>517</v>
      </c>
      <c r="WNY209" s="527" t="s">
        <v>517</v>
      </c>
      <c r="WNZ209" s="527" t="s">
        <v>517</v>
      </c>
      <c r="WOA209" s="527" t="s">
        <v>517</v>
      </c>
      <c r="WOB209" s="527" t="s">
        <v>517</v>
      </c>
      <c r="WOC209" s="527" t="s">
        <v>517</v>
      </c>
      <c r="WOD209" s="527" t="s">
        <v>517</v>
      </c>
      <c r="WOE209" s="527" t="s">
        <v>517</v>
      </c>
      <c r="WOF209" s="527" t="s">
        <v>517</v>
      </c>
      <c r="WOG209" s="527" t="s">
        <v>517</v>
      </c>
      <c r="WOH209" s="527" t="s">
        <v>517</v>
      </c>
      <c r="WOI209" s="527" t="s">
        <v>517</v>
      </c>
      <c r="WOJ209" s="527" t="s">
        <v>517</v>
      </c>
      <c r="WOK209" s="527" t="s">
        <v>517</v>
      </c>
      <c r="WOL209" s="527" t="s">
        <v>517</v>
      </c>
      <c r="WOM209" s="527" t="s">
        <v>517</v>
      </c>
      <c r="WON209" s="527" t="s">
        <v>517</v>
      </c>
      <c r="WOO209" s="527" t="s">
        <v>517</v>
      </c>
      <c r="WOP209" s="527" t="s">
        <v>517</v>
      </c>
      <c r="WOQ209" s="527" t="s">
        <v>517</v>
      </c>
      <c r="WOR209" s="527" t="s">
        <v>517</v>
      </c>
      <c r="WOS209" s="527" t="s">
        <v>517</v>
      </c>
      <c r="WOT209" s="527" t="s">
        <v>517</v>
      </c>
      <c r="WOU209" s="527" t="s">
        <v>517</v>
      </c>
      <c r="WOV209" s="527" t="s">
        <v>517</v>
      </c>
      <c r="WOW209" s="527" t="s">
        <v>517</v>
      </c>
      <c r="WOX209" s="527" t="s">
        <v>517</v>
      </c>
      <c r="WOY209" s="527" t="s">
        <v>517</v>
      </c>
      <c r="WOZ209" s="527" t="s">
        <v>517</v>
      </c>
      <c r="WPA209" s="527" t="s">
        <v>517</v>
      </c>
      <c r="WPB209" s="527" t="s">
        <v>517</v>
      </c>
      <c r="WPC209" s="527" t="s">
        <v>517</v>
      </c>
      <c r="WPD209" s="527" t="s">
        <v>517</v>
      </c>
      <c r="WPE209" s="527" t="s">
        <v>517</v>
      </c>
      <c r="WPF209" s="527" t="s">
        <v>517</v>
      </c>
      <c r="WPG209" s="527" t="s">
        <v>517</v>
      </c>
      <c r="WPH209" s="527" t="s">
        <v>517</v>
      </c>
      <c r="WPI209" s="527" t="s">
        <v>517</v>
      </c>
      <c r="WPJ209" s="527" t="s">
        <v>517</v>
      </c>
      <c r="WPK209" s="527" t="s">
        <v>517</v>
      </c>
      <c r="WPL209" s="527" t="s">
        <v>517</v>
      </c>
      <c r="WPM209" s="527" t="s">
        <v>517</v>
      </c>
      <c r="WPN209" s="527" t="s">
        <v>517</v>
      </c>
      <c r="WPO209" s="527" t="s">
        <v>517</v>
      </c>
      <c r="WPP209" s="527" t="s">
        <v>517</v>
      </c>
      <c r="WPQ209" s="527" t="s">
        <v>517</v>
      </c>
      <c r="WPR209" s="527" t="s">
        <v>517</v>
      </c>
      <c r="WPS209" s="527" t="s">
        <v>517</v>
      </c>
      <c r="WPT209" s="527" t="s">
        <v>517</v>
      </c>
      <c r="WPU209" s="527" t="s">
        <v>517</v>
      </c>
      <c r="WPV209" s="527" t="s">
        <v>517</v>
      </c>
      <c r="WPW209" s="527" t="s">
        <v>517</v>
      </c>
      <c r="WPX209" s="527" t="s">
        <v>517</v>
      </c>
      <c r="WPY209" s="527" t="s">
        <v>517</v>
      </c>
      <c r="WPZ209" s="527" t="s">
        <v>517</v>
      </c>
      <c r="WQA209" s="527" t="s">
        <v>517</v>
      </c>
      <c r="WQB209" s="527" t="s">
        <v>517</v>
      </c>
      <c r="WQC209" s="527" t="s">
        <v>517</v>
      </c>
      <c r="WQD209" s="527" t="s">
        <v>517</v>
      </c>
      <c r="WQE209" s="527" t="s">
        <v>517</v>
      </c>
      <c r="WQF209" s="527" t="s">
        <v>517</v>
      </c>
      <c r="WQG209" s="527" t="s">
        <v>517</v>
      </c>
      <c r="WQH209" s="527" t="s">
        <v>517</v>
      </c>
      <c r="WQI209" s="527" t="s">
        <v>517</v>
      </c>
      <c r="WQJ209" s="527" t="s">
        <v>517</v>
      </c>
      <c r="WQK209" s="527" t="s">
        <v>517</v>
      </c>
      <c r="WQL209" s="527" t="s">
        <v>517</v>
      </c>
      <c r="WQM209" s="527" t="s">
        <v>517</v>
      </c>
      <c r="WQN209" s="527" t="s">
        <v>517</v>
      </c>
      <c r="WQO209" s="527" t="s">
        <v>517</v>
      </c>
      <c r="WQP209" s="527" t="s">
        <v>517</v>
      </c>
      <c r="WQQ209" s="527" t="s">
        <v>517</v>
      </c>
      <c r="WQR209" s="527" t="s">
        <v>517</v>
      </c>
      <c r="WQS209" s="527" t="s">
        <v>517</v>
      </c>
      <c r="WQT209" s="527" t="s">
        <v>517</v>
      </c>
      <c r="WQU209" s="527" t="s">
        <v>517</v>
      </c>
      <c r="WQV209" s="527" t="s">
        <v>517</v>
      </c>
      <c r="WQW209" s="527" t="s">
        <v>517</v>
      </c>
      <c r="WQX209" s="527" t="s">
        <v>517</v>
      </c>
      <c r="WQY209" s="527" t="s">
        <v>517</v>
      </c>
      <c r="WQZ209" s="527" t="s">
        <v>517</v>
      </c>
      <c r="WRA209" s="527" t="s">
        <v>517</v>
      </c>
      <c r="WRB209" s="527" t="s">
        <v>517</v>
      </c>
      <c r="WRC209" s="527" t="s">
        <v>517</v>
      </c>
      <c r="WRD209" s="527" t="s">
        <v>517</v>
      </c>
      <c r="WRE209" s="527" t="s">
        <v>517</v>
      </c>
      <c r="WRF209" s="527" t="s">
        <v>517</v>
      </c>
      <c r="WRG209" s="527" t="s">
        <v>517</v>
      </c>
      <c r="WRH209" s="527" t="s">
        <v>517</v>
      </c>
      <c r="WRI209" s="527" t="s">
        <v>517</v>
      </c>
      <c r="WRJ209" s="527" t="s">
        <v>517</v>
      </c>
      <c r="WRK209" s="527" t="s">
        <v>517</v>
      </c>
      <c r="WRL209" s="527" t="s">
        <v>517</v>
      </c>
      <c r="WRM209" s="527" t="s">
        <v>517</v>
      </c>
      <c r="WRN209" s="527" t="s">
        <v>517</v>
      </c>
      <c r="WRO209" s="527" t="s">
        <v>517</v>
      </c>
      <c r="WRP209" s="527" t="s">
        <v>517</v>
      </c>
      <c r="WRQ209" s="527" t="s">
        <v>517</v>
      </c>
      <c r="WRR209" s="527" t="s">
        <v>517</v>
      </c>
      <c r="WRS209" s="527" t="s">
        <v>517</v>
      </c>
      <c r="WRT209" s="527" t="s">
        <v>517</v>
      </c>
      <c r="WRU209" s="527" t="s">
        <v>517</v>
      </c>
      <c r="WRV209" s="527" t="s">
        <v>517</v>
      </c>
      <c r="WRW209" s="527" t="s">
        <v>517</v>
      </c>
      <c r="WRX209" s="527" t="s">
        <v>517</v>
      </c>
      <c r="WRY209" s="527" t="s">
        <v>517</v>
      </c>
      <c r="WRZ209" s="527" t="s">
        <v>517</v>
      </c>
      <c r="WSA209" s="527" t="s">
        <v>517</v>
      </c>
      <c r="WSB209" s="527" t="s">
        <v>517</v>
      </c>
      <c r="WSC209" s="527" t="s">
        <v>517</v>
      </c>
      <c r="WSD209" s="527" t="s">
        <v>517</v>
      </c>
      <c r="WSE209" s="527" t="s">
        <v>517</v>
      </c>
      <c r="WSF209" s="527" t="s">
        <v>517</v>
      </c>
      <c r="WSG209" s="527" t="s">
        <v>517</v>
      </c>
      <c r="WSH209" s="527" t="s">
        <v>517</v>
      </c>
      <c r="WSI209" s="527" t="s">
        <v>517</v>
      </c>
      <c r="WSJ209" s="527" t="s">
        <v>517</v>
      </c>
      <c r="WSK209" s="527" t="s">
        <v>517</v>
      </c>
      <c r="WSL209" s="527" t="s">
        <v>517</v>
      </c>
      <c r="WSM209" s="527" t="s">
        <v>517</v>
      </c>
      <c r="WSN209" s="527" t="s">
        <v>517</v>
      </c>
      <c r="WSO209" s="527" t="s">
        <v>517</v>
      </c>
      <c r="WSP209" s="527" t="s">
        <v>517</v>
      </c>
      <c r="WSQ209" s="527" t="s">
        <v>517</v>
      </c>
      <c r="WSR209" s="527" t="s">
        <v>517</v>
      </c>
      <c r="WSS209" s="527" t="s">
        <v>517</v>
      </c>
      <c r="WST209" s="527" t="s">
        <v>517</v>
      </c>
      <c r="WSU209" s="527" t="s">
        <v>517</v>
      </c>
      <c r="WSV209" s="527" t="s">
        <v>517</v>
      </c>
      <c r="WSW209" s="527" t="s">
        <v>517</v>
      </c>
      <c r="WSX209" s="527" t="s">
        <v>517</v>
      </c>
      <c r="WSY209" s="527" t="s">
        <v>517</v>
      </c>
      <c r="WSZ209" s="527" t="s">
        <v>517</v>
      </c>
      <c r="WTA209" s="527" t="s">
        <v>517</v>
      </c>
      <c r="WTB209" s="527" t="s">
        <v>517</v>
      </c>
      <c r="WTC209" s="527" t="s">
        <v>517</v>
      </c>
      <c r="WTD209" s="527" t="s">
        <v>517</v>
      </c>
      <c r="WTE209" s="527" t="s">
        <v>517</v>
      </c>
      <c r="WTF209" s="527" t="s">
        <v>517</v>
      </c>
      <c r="WTG209" s="527" t="s">
        <v>517</v>
      </c>
      <c r="WTH209" s="527" t="s">
        <v>517</v>
      </c>
      <c r="WTI209" s="527" t="s">
        <v>517</v>
      </c>
      <c r="WTJ209" s="527" t="s">
        <v>517</v>
      </c>
      <c r="WTK209" s="527" t="s">
        <v>517</v>
      </c>
      <c r="WTL209" s="527" t="s">
        <v>517</v>
      </c>
      <c r="WTM209" s="527" t="s">
        <v>517</v>
      </c>
      <c r="WTN209" s="527" t="s">
        <v>517</v>
      </c>
      <c r="WTO209" s="527" t="s">
        <v>517</v>
      </c>
      <c r="WTP209" s="527" t="s">
        <v>517</v>
      </c>
      <c r="WTQ209" s="527" t="s">
        <v>517</v>
      </c>
      <c r="WTR209" s="527" t="s">
        <v>517</v>
      </c>
      <c r="WTS209" s="527" t="s">
        <v>517</v>
      </c>
      <c r="WTT209" s="527" t="s">
        <v>517</v>
      </c>
      <c r="WTU209" s="527" t="s">
        <v>517</v>
      </c>
      <c r="WTV209" s="527" t="s">
        <v>517</v>
      </c>
      <c r="WTW209" s="527" t="s">
        <v>517</v>
      </c>
      <c r="WTX209" s="527" t="s">
        <v>517</v>
      </c>
      <c r="WTY209" s="527" t="s">
        <v>517</v>
      </c>
      <c r="WTZ209" s="527" t="s">
        <v>517</v>
      </c>
      <c r="WUA209" s="527" t="s">
        <v>517</v>
      </c>
      <c r="WUB209" s="527" t="s">
        <v>517</v>
      </c>
      <c r="WUC209" s="527" t="s">
        <v>517</v>
      </c>
      <c r="WUD209" s="527" t="s">
        <v>517</v>
      </c>
      <c r="WUE209" s="527" t="s">
        <v>517</v>
      </c>
      <c r="WUF209" s="527" t="s">
        <v>517</v>
      </c>
      <c r="WUG209" s="527" t="s">
        <v>517</v>
      </c>
      <c r="WUH209" s="527" t="s">
        <v>517</v>
      </c>
      <c r="WUI209" s="527" t="s">
        <v>517</v>
      </c>
      <c r="WUJ209" s="527" t="s">
        <v>517</v>
      </c>
      <c r="WUK209" s="527" t="s">
        <v>517</v>
      </c>
      <c r="WUL209" s="527" t="s">
        <v>517</v>
      </c>
      <c r="WUM209" s="527" t="s">
        <v>517</v>
      </c>
      <c r="WUN209" s="527" t="s">
        <v>517</v>
      </c>
      <c r="WUO209" s="527" t="s">
        <v>517</v>
      </c>
      <c r="WUP209" s="527" t="s">
        <v>517</v>
      </c>
      <c r="WUQ209" s="527" t="s">
        <v>517</v>
      </c>
      <c r="WUR209" s="527" t="s">
        <v>517</v>
      </c>
      <c r="WUS209" s="527" t="s">
        <v>517</v>
      </c>
      <c r="WUT209" s="527" t="s">
        <v>517</v>
      </c>
      <c r="WUU209" s="527" t="s">
        <v>517</v>
      </c>
      <c r="WUV209" s="527" t="s">
        <v>517</v>
      </c>
      <c r="WUW209" s="527" t="s">
        <v>517</v>
      </c>
      <c r="WUX209" s="527" t="s">
        <v>517</v>
      </c>
      <c r="WUY209" s="527" t="s">
        <v>517</v>
      </c>
      <c r="WUZ209" s="527" t="s">
        <v>517</v>
      </c>
      <c r="WVA209" s="527" t="s">
        <v>517</v>
      </c>
      <c r="WVB209" s="527" t="s">
        <v>517</v>
      </c>
      <c r="WVC209" s="527" t="s">
        <v>517</v>
      </c>
      <c r="WVD209" s="527" t="s">
        <v>517</v>
      </c>
      <c r="WVE209" s="527" t="s">
        <v>517</v>
      </c>
      <c r="WVF209" s="527" t="s">
        <v>517</v>
      </c>
      <c r="WVG209" s="527" t="s">
        <v>517</v>
      </c>
      <c r="WVH209" s="527" t="s">
        <v>517</v>
      </c>
      <c r="WVI209" s="527" t="s">
        <v>517</v>
      </c>
      <c r="WVJ209" s="527" t="s">
        <v>517</v>
      </c>
      <c r="WVK209" s="527" t="s">
        <v>517</v>
      </c>
      <c r="WVL209" s="527" t="s">
        <v>517</v>
      </c>
      <c r="WVM209" s="527" t="s">
        <v>517</v>
      </c>
      <c r="WVN209" s="527" t="s">
        <v>517</v>
      </c>
      <c r="WVO209" s="527" t="s">
        <v>517</v>
      </c>
      <c r="WVP209" s="527" t="s">
        <v>517</v>
      </c>
      <c r="WVQ209" s="527" t="s">
        <v>517</v>
      </c>
      <c r="WVR209" s="527" t="s">
        <v>517</v>
      </c>
      <c r="WVS209" s="527" t="s">
        <v>517</v>
      </c>
      <c r="WVT209" s="527" t="s">
        <v>517</v>
      </c>
      <c r="WVU209" s="527" t="s">
        <v>517</v>
      </c>
      <c r="WVV209" s="527" t="s">
        <v>517</v>
      </c>
      <c r="WVW209" s="527" t="s">
        <v>517</v>
      </c>
      <c r="WVX209" s="527" t="s">
        <v>517</v>
      </c>
      <c r="WVY209" s="527" t="s">
        <v>517</v>
      </c>
      <c r="WVZ209" s="527" t="s">
        <v>517</v>
      </c>
      <c r="WWA209" s="527" t="s">
        <v>517</v>
      </c>
      <c r="WWB209" s="527" t="s">
        <v>517</v>
      </c>
      <c r="WWC209" s="527" t="s">
        <v>517</v>
      </c>
      <c r="WWD209" s="527" t="s">
        <v>517</v>
      </c>
      <c r="WWE209" s="527" t="s">
        <v>517</v>
      </c>
      <c r="WWF209" s="527" t="s">
        <v>517</v>
      </c>
      <c r="WWG209" s="527" t="s">
        <v>517</v>
      </c>
      <c r="WWH209" s="527" t="s">
        <v>517</v>
      </c>
      <c r="WWI209" s="527" t="s">
        <v>517</v>
      </c>
      <c r="WWJ209" s="527" t="s">
        <v>517</v>
      </c>
      <c r="WWK209" s="527" t="s">
        <v>517</v>
      </c>
      <c r="WWL209" s="527" t="s">
        <v>517</v>
      </c>
      <c r="WWM209" s="527" t="s">
        <v>517</v>
      </c>
      <c r="WWN209" s="527" t="s">
        <v>517</v>
      </c>
      <c r="WWO209" s="527" t="s">
        <v>517</v>
      </c>
      <c r="WWP209" s="527" t="s">
        <v>517</v>
      </c>
      <c r="WWQ209" s="527" t="s">
        <v>517</v>
      </c>
      <c r="WWR209" s="527" t="s">
        <v>517</v>
      </c>
      <c r="WWS209" s="527" t="s">
        <v>517</v>
      </c>
      <c r="WWT209" s="527" t="s">
        <v>517</v>
      </c>
      <c r="WWU209" s="527" t="s">
        <v>517</v>
      </c>
      <c r="WWV209" s="527" t="s">
        <v>517</v>
      </c>
      <c r="WWW209" s="527" t="s">
        <v>517</v>
      </c>
      <c r="WWX209" s="527" t="s">
        <v>517</v>
      </c>
      <c r="WWY209" s="527" t="s">
        <v>517</v>
      </c>
      <c r="WWZ209" s="527" t="s">
        <v>517</v>
      </c>
      <c r="WXA209" s="527" t="s">
        <v>517</v>
      </c>
      <c r="WXB209" s="527" t="s">
        <v>517</v>
      </c>
      <c r="WXC209" s="527" t="s">
        <v>517</v>
      </c>
      <c r="WXD209" s="527" t="s">
        <v>517</v>
      </c>
      <c r="WXE209" s="527" t="s">
        <v>517</v>
      </c>
      <c r="WXF209" s="527" t="s">
        <v>517</v>
      </c>
      <c r="WXG209" s="527" t="s">
        <v>517</v>
      </c>
      <c r="WXH209" s="527" t="s">
        <v>517</v>
      </c>
      <c r="WXI209" s="527" t="s">
        <v>517</v>
      </c>
      <c r="WXJ209" s="527" t="s">
        <v>517</v>
      </c>
      <c r="WXK209" s="527" t="s">
        <v>517</v>
      </c>
      <c r="WXL209" s="527" t="s">
        <v>517</v>
      </c>
      <c r="WXM209" s="527" t="s">
        <v>517</v>
      </c>
      <c r="WXN209" s="527" t="s">
        <v>517</v>
      </c>
      <c r="WXO209" s="527" t="s">
        <v>517</v>
      </c>
      <c r="WXP209" s="527" t="s">
        <v>517</v>
      </c>
      <c r="WXQ209" s="527" t="s">
        <v>517</v>
      </c>
      <c r="WXR209" s="527" t="s">
        <v>517</v>
      </c>
      <c r="WXS209" s="527" t="s">
        <v>517</v>
      </c>
      <c r="WXT209" s="527" t="s">
        <v>517</v>
      </c>
      <c r="WXU209" s="527" t="s">
        <v>517</v>
      </c>
      <c r="WXV209" s="527" t="s">
        <v>517</v>
      </c>
      <c r="WXW209" s="527" t="s">
        <v>517</v>
      </c>
      <c r="WXX209" s="527" t="s">
        <v>517</v>
      </c>
      <c r="WXY209" s="527" t="s">
        <v>517</v>
      </c>
      <c r="WXZ209" s="527" t="s">
        <v>517</v>
      </c>
      <c r="WYA209" s="527" t="s">
        <v>517</v>
      </c>
      <c r="WYB209" s="527" t="s">
        <v>517</v>
      </c>
      <c r="WYC209" s="527" t="s">
        <v>517</v>
      </c>
      <c r="WYD209" s="527" t="s">
        <v>517</v>
      </c>
      <c r="WYE209" s="527" t="s">
        <v>517</v>
      </c>
      <c r="WYF209" s="527" t="s">
        <v>517</v>
      </c>
      <c r="WYG209" s="527" t="s">
        <v>517</v>
      </c>
      <c r="WYH209" s="527" t="s">
        <v>517</v>
      </c>
      <c r="WYI209" s="527" t="s">
        <v>517</v>
      </c>
      <c r="WYJ209" s="527" t="s">
        <v>517</v>
      </c>
      <c r="WYK209" s="527" t="s">
        <v>517</v>
      </c>
      <c r="WYL209" s="527" t="s">
        <v>517</v>
      </c>
      <c r="WYM209" s="527" t="s">
        <v>517</v>
      </c>
      <c r="WYN209" s="527" t="s">
        <v>517</v>
      </c>
      <c r="WYO209" s="527" t="s">
        <v>517</v>
      </c>
      <c r="WYP209" s="527" t="s">
        <v>517</v>
      </c>
      <c r="WYQ209" s="527" t="s">
        <v>517</v>
      </c>
      <c r="WYR209" s="527" t="s">
        <v>517</v>
      </c>
      <c r="WYS209" s="527" t="s">
        <v>517</v>
      </c>
      <c r="WYT209" s="527" t="s">
        <v>517</v>
      </c>
      <c r="WYU209" s="527" t="s">
        <v>517</v>
      </c>
      <c r="WYV209" s="527" t="s">
        <v>517</v>
      </c>
      <c r="WYW209" s="527" t="s">
        <v>517</v>
      </c>
      <c r="WYX209" s="527" t="s">
        <v>517</v>
      </c>
      <c r="WYY209" s="527" t="s">
        <v>517</v>
      </c>
      <c r="WYZ209" s="527" t="s">
        <v>517</v>
      </c>
      <c r="WZA209" s="527" t="s">
        <v>517</v>
      </c>
      <c r="WZB209" s="527" t="s">
        <v>517</v>
      </c>
      <c r="WZC209" s="527" t="s">
        <v>517</v>
      </c>
      <c r="WZD209" s="527" t="s">
        <v>517</v>
      </c>
      <c r="WZE209" s="527" t="s">
        <v>517</v>
      </c>
      <c r="WZF209" s="527" t="s">
        <v>517</v>
      </c>
      <c r="WZG209" s="527" t="s">
        <v>517</v>
      </c>
      <c r="WZH209" s="527" t="s">
        <v>517</v>
      </c>
      <c r="WZI209" s="527" t="s">
        <v>517</v>
      </c>
      <c r="WZJ209" s="527" t="s">
        <v>517</v>
      </c>
      <c r="WZK209" s="527" t="s">
        <v>517</v>
      </c>
      <c r="WZL209" s="527" t="s">
        <v>517</v>
      </c>
      <c r="WZM209" s="527" t="s">
        <v>517</v>
      </c>
      <c r="WZN209" s="527" t="s">
        <v>517</v>
      </c>
      <c r="WZO209" s="527" t="s">
        <v>517</v>
      </c>
      <c r="WZP209" s="527" t="s">
        <v>517</v>
      </c>
      <c r="WZQ209" s="527" t="s">
        <v>517</v>
      </c>
      <c r="WZR209" s="527" t="s">
        <v>517</v>
      </c>
      <c r="WZS209" s="527" t="s">
        <v>517</v>
      </c>
      <c r="WZT209" s="527" t="s">
        <v>517</v>
      </c>
      <c r="WZU209" s="527" t="s">
        <v>517</v>
      </c>
      <c r="WZV209" s="527" t="s">
        <v>517</v>
      </c>
      <c r="WZW209" s="527" t="s">
        <v>517</v>
      </c>
      <c r="WZX209" s="527" t="s">
        <v>517</v>
      </c>
      <c r="WZY209" s="527" t="s">
        <v>517</v>
      </c>
      <c r="WZZ209" s="527" t="s">
        <v>517</v>
      </c>
      <c r="XAA209" s="527" t="s">
        <v>517</v>
      </c>
      <c r="XAB209" s="527" t="s">
        <v>517</v>
      </c>
      <c r="XAC209" s="527" t="s">
        <v>517</v>
      </c>
      <c r="XAD209" s="527" t="s">
        <v>517</v>
      </c>
      <c r="XAE209" s="527" t="s">
        <v>517</v>
      </c>
      <c r="XAF209" s="527" t="s">
        <v>517</v>
      </c>
      <c r="XAG209" s="527" t="s">
        <v>517</v>
      </c>
      <c r="XAH209" s="527" t="s">
        <v>517</v>
      </c>
      <c r="XAI209" s="527" t="s">
        <v>517</v>
      </c>
      <c r="XAJ209" s="527" t="s">
        <v>517</v>
      </c>
      <c r="XAK209" s="527" t="s">
        <v>517</v>
      </c>
      <c r="XAL209" s="527" t="s">
        <v>517</v>
      </c>
      <c r="XAM209" s="527" t="s">
        <v>517</v>
      </c>
      <c r="XAN209" s="527" t="s">
        <v>517</v>
      </c>
      <c r="XAO209" s="527" t="s">
        <v>517</v>
      </c>
      <c r="XAP209" s="527" t="s">
        <v>517</v>
      </c>
      <c r="XAQ209" s="527" t="s">
        <v>517</v>
      </c>
      <c r="XAR209" s="527" t="s">
        <v>517</v>
      </c>
      <c r="XAS209" s="527" t="s">
        <v>517</v>
      </c>
      <c r="XAT209" s="527" t="s">
        <v>517</v>
      </c>
      <c r="XAU209" s="527" t="s">
        <v>517</v>
      </c>
      <c r="XAV209" s="527" t="s">
        <v>517</v>
      </c>
      <c r="XAW209" s="527" t="s">
        <v>517</v>
      </c>
      <c r="XAX209" s="527" t="s">
        <v>517</v>
      </c>
      <c r="XAY209" s="527" t="s">
        <v>517</v>
      </c>
      <c r="XAZ209" s="527" t="s">
        <v>517</v>
      </c>
      <c r="XBA209" s="527" t="s">
        <v>517</v>
      </c>
      <c r="XBB209" s="527" t="s">
        <v>517</v>
      </c>
      <c r="XBC209" s="527" t="s">
        <v>517</v>
      </c>
      <c r="XBD209" s="527" t="s">
        <v>517</v>
      </c>
      <c r="XBE209" s="527" t="s">
        <v>517</v>
      </c>
      <c r="XBF209" s="527" t="s">
        <v>517</v>
      </c>
      <c r="XBG209" s="527" t="s">
        <v>517</v>
      </c>
      <c r="XBH209" s="527" t="s">
        <v>517</v>
      </c>
      <c r="XBI209" s="527" t="s">
        <v>517</v>
      </c>
      <c r="XBJ209" s="527" t="s">
        <v>517</v>
      </c>
      <c r="XBK209" s="527" t="s">
        <v>517</v>
      </c>
      <c r="XBL209" s="527" t="s">
        <v>517</v>
      </c>
      <c r="XBM209" s="527" t="s">
        <v>517</v>
      </c>
      <c r="XBN209" s="527" t="s">
        <v>517</v>
      </c>
      <c r="XBO209" s="527" t="s">
        <v>517</v>
      </c>
      <c r="XBP209" s="527" t="s">
        <v>517</v>
      </c>
      <c r="XBQ209" s="527" t="s">
        <v>517</v>
      </c>
      <c r="XBR209" s="527" t="s">
        <v>517</v>
      </c>
      <c r="XBS209" s="527" t="s">
        <v>517</v>
      </c>
      <c r="XBT209" s="527" t="s">
        <v>517</v>
      </c>
      <c r="XBU209" s="527" t="s">
        <v>517</v>
      </c>
      <c r="XBV209" s="527" t="s">
        <v>517</v>
      </c>
      <c r="XBW209" s="527" t="s">
        <v>517</v>
      </c>
      <c r="XBX209" s="527" t="s">
        <v>517</v>
      </c>
      <c r="XBY209" s="527" t="s">
        <v>517</v>
      </c>
      <c r="XBZ209" s="527" t="s">
        <v>517</v>
      </c>
      <c r="XCA209" s="527" t="s">
        <v>517</v>
      </c>
      <c r="XCB209" s="527" t="s">
        <v>517</v>
      </c>
      <c r="XCC209" s="527" t="s">
        <v>517</v>
      </c>
      <c r="XCD209" s="527" t="s">
        <v>517</v>
      </c>
      <c r="XCE209" s="527" t="s">
        <v>517</v>
      </c>
      <c r="XCF209" s="527" t="s">
        <v>517</v>
      </c>
      <c r="XCG209" s="527" t="s">
        <v>517</v>
      </c>
      <c r="XCH209" s="527" t="s">
        <v>517</v>
      </c>
      <c r="XCI209" s="527" t="s">
        <v>517</v>
      </c>
      <c r="XCJ209" s="527" t="s">
        <v>517</v>
      </c>
      <c r="XCK209" s="527" t="s">
        <v>517</v>
      </c>
      <c r="XCL209" s="527" t="s">
        <v>517</v>
      </c>
      <c r="XCM209" s="527" t="s">
        <v>517</v>
      </c>
      <c r="XCN209" s="527" t="s">
        <v>517</v>
      </c>
      <c r="XCO209" s="527" t="s">
        <v>517</v>
      </c>
      <c r="XCP209" s="527" t="s">
        <v>517</v>
      </c>
      <c r="XCQ209" s="527" t="s">
        <v>517</v>
      </c>
      <c r="XCR209" s="527" t="s">
        <v>517</v>
      </c>
      <c r="XCS209" s="527" t="s">
        <v>517</v>
      </c>
      <c r="XCT209" s="527" t="s">
        <v>517</v>
      </c>
      <c r="XCU209" s="527" t="s">
        <v>517</v>
      </c>
      <c r="XCV209" s="527" t="s">
        <v>517</v>
      </c>
      <c r="XCW209" s="527" t="s">
        <v>517</v>
      </c>
      <c r="XCX209" s="527" t="s">
        <v>517</v>
      </c>
      <c r="XCY209" s="527" t="s">
        <v>517</v>
      </c>
      <c r="XCZ209" s="527" t="s">
        <v>517</v>
      </c>
      <c r="XDA209" s="527" t="s">
        <v>517</v>
      </c>
      <c r="XDB209" s="527" t="s">
        <v>517</v>
      </c>
      <c r="XDC209" s="527" t="s">
        <v>517</v>
      </c>
      <c r="XDD209" s="527" t="s">
        <v>517</v>
      </c>
      <c r="XDE209" s="527" t="s">
        <v>517</v>
      </c>
      <c r="XDF209" s="527" t="s">
        <v>517</v>
      </c>
      <c r="XDG209" s="527" t="s">
        <v>517</v>
      </c>
      <c r="XDH209" s="527" t="s">
        <v>517</v>
      </c>
      <c r="XDI209" s="527" t="s">
        <v>517</v>
      </c>
      <c r="XDJ209" s="527" t="s">
        <v>517</v>
      </c>
      <c r="XDK209" s="527" t="s">
        <v>517</v>
      </c>
      <c r="XDL209" s="527" t="s">
        <v>517</v>
      </c>
      <c r="XDM209" s="527" t="s">
        <v>517</v>
      </c>
      <c r="XDN209" s="527" t="s">
        <v>517</v>
      </c>
      <c r="XDO209" s="527" t="s">
        <v>517</v>
      </c>
      <c r="XDP209" s="527" t="s">
        <v>517</v>
      </c>
      <c r="XDQ209" s="527" t="s">
        <v>517</v>
      </c>
      <c r="XDR209" s="527" t="s">
        <v>517</v>
      </c>
      <c r="XDS209" s="527" t="s">
        <v>517</v>
      </c>
      <c r="XDT209" s="527" t="s">
        <v>517</v>
      </c>
      <c r="XDU209" s="527" t="s">
        <v>517</v>
      </c>
      <c r="XDV209" s="527" t="s">
        <v>517</v>
      </c>
      <c r="XDW209" s="527" t="s">
        <v>517</v>
      </c>
      <c r="XDX209" s="527" t="s">
        <v>517</v>
      </c>
      <c r="XDY209" s="527" t="s">
        <v>517</v>
      </c>
      <c r="XDZ209" s="527" t="s">
        <v>517</v>
      </c>
      <c r="XEA209" s="527" t="s">
        <v>517</v>
      </c>
      <c r="XEB209" s="527" t="s">
        <v>517</v>
      </c>
      <c r="XEC209" s="527" t="s">
        <v>517</v>
      </c>
      <c r="XED209" s="527" t="s">
        <v>517</v>
      </c>
      <c r="XEE209" s="527" t="s">
        <v>517</v>
      </c>
      <c r="XEF209" s="527" t="s">
        <v>517</v>
      </c>
      <c r="XEG209" s="527" t="s">
        <v>517</v>
      </c>
      <c r="XEH209" s="527" t="s">
        <v>517</v>
      </c>
      <c r="XEI209" s="527" t="s">
        <v>517</v>
      </c>
      <c r="XEJ209" s="527" t="s">
        <v>517</v>
      </c>
      <c r="XEK209" s="527" t="s">
        <v>517</v>
      </c>
      <c r="XEL209" s="527" t="s">
        <v>517</v>
      </c>
      <c r="XEM209" s="527" t="s">
        <v>517</v>
      </c>
      <c r="XEN209" s="527" t="s">
        <v>517</v>
      </c>
      <c r="XEO209" s="527" t="s">
        <v>517</v>
      </c>
      <c r="XEP209" s="527" t="s">
        <v>517</v>
      </c>
      <c r="XEQ209" s="527" t="s">
        <v>517</v>
      </c>
      <c r="XER209" s="527" t="s">
        <v>517</v>
      </c>
      <c r="XES209" s="527" t="s">
        <v>517</v>
      </c>
      <c r="XET209" s="527" t="s">
        <v>517</v>
      </c>
      <c r="XEU209" s="527" t="s">
        <v>517</v>
      </c>
      <c r="XEV209" s="527" t="s">
        <v>517</v>
      </c>
      <c r="XEW209" s="527" t="s">
        <v>517</v>
      </c>
      <c r="XEX209" s="527" t="s">
        <v>517</v>
      </c>
      <c r="XEY209" s="527" t="s">
        <v>517</v>
      </c>
      <c r="XEZ209" s="527" t="s">
        <v>517</v>
      </c>
      <c r="XFA209" s="527" t="s">
        <v>517</v>
      </c>
      <c r="XFB209" s="527" t="s">
        <v>517</v>
      </c>
      <c r="XFC209" s="527" t="s">
        <v>517</v>
      </c>
      <c r="XFD209" s="527" t="s">
        <v>517</v>
      </c>
    </row>
    <row r="210" spans="1:16384" s="506" customFormat="1" ht="20.100000000000001" customHeight="1">
      <c r="A210" s="497" t="s">
        <v>346</v>
      </c>
      <c r="B210" s="498" t="s">
        <v>549</v>
      </c>
      <c r="C210" s="499" t="s">
        <v>10</v>
      </c>
      <c r="D210" s="500" t="s">
        <v>132</v>
      </c>
      <c r="E210" s="501">
        <v>0</v>
      </c>
      <c r="F210" s="502">
        <v>0</v>
      </c>
      <c r="G210" s="502">
        <v>0</v>
      </c>
      <c r="H210" s="502">
        <v>0</v>
      </c>
      <c r="I210" s="502">
        <v>0</v>
      </c>
      <c r="J210" s="503">
        <v>3.81</v>
      </c>
      <c r="K210" s="504">
        <v>3.81</v>
      </c>
      <c r="L210" s="501">
        <v>0</v>
      </c>
      <c r="M210" s="502">
        <v>0</v>
      </c>
      <c r="N210" s="502">
        <v>0</v>
      </c>
      <c r="O210" s="502">
        <v>0</v>
      </c>
      <c r="P210" s="502">
        <v>1.59</v>
      </c>
      <c r="Q210" s="503">
        <v>3.08</v>
      </c>
      <c r="R210" s="504">
        <v>4.67</v>
      </c>
      <c r="S210" s="505">
        <f t="shared" ref="S210:S232" si="33">((R210/K210)-1)*100</f>
        <v>22.572178477690287</v>
      </c>
    </row>
    <row r="211" spans="1:16384" s="506" customFormat="1" ht="20.100000000000001" customHeight="1">
      <c r="A211" s="497" t="s">
        <v>67</v>
      </c>
      <c r="B211" s="498" t="s">
        <v>174</v>
      </c>
      <c r="C211" s="499" t="s">
        <v>10</v>
      </c>
      <c r="D211" s="500" t="s">
        <v>132</v>
      </c>
      <c r="E211" s="501">
        <v>0</v>
      </c>
      <c r="F211" s="502">
        <v>0</v>
      </c>
      <c r="G211" s="502">
        <v>0</v>
      </c>
      <c r="H211" s="502">
        <v>0</v>
      </c>
      <c r="I211" s="502">
        <v>0</v>
      </c>
      <c r="J211" s="503">
        <v>1.85</v>
      </c>
      <c r="K211" s="504">
        <v>1.85</v>
      </c>
      <c r="L211" s="501">
        <v>0</v>
      </c>
      <c r="M211" s="502">
        <v>0</v>
      </c>
      <c r="N211" s="502">
        <v>0</v>
      </c>
      <c r="O211" s="502">
        <v>0</v>
      </c>
      <c r="P211" s="502">
        <v>0</v>
      </c>
      <c r="Q211" s="503">
        <v>1.29</v>
      </c>
      <c r="R211" s="504">
        <v>1.29</v>
      </c>
      <c r="S211" s="505">
        <f t="shared" si="33"/>
        <v>-30.270270270270274</v>
      </c>
    </row>
    <row r="212" spans="1:16384" s="506" customFormat="1" ht="20.100000000000001" customHeight="1">
      <c r="A212" s="497" t="s">
        <v>431</v>
      </c>
      <c r="B212" s="498" t="s">
        <v>550</v>
      </c>
      <c r="C212" s="499" t="s">
        <v>10</v>
      </c>
      <c r="D212" s="500" t="s">
        <v>132</v>
      </c>
      <c r="E212" s="501">
        <v>0</v>
      </c>
      <c r="F212" s="502">
        <v>0</v>
      </c>
      <c r="G212" s="502">
        <v>0</v>
      </c>
      <c r="H212" s="502">
        <v>0</v>
      </c>
      <c r="I212" s="502">
        <v>0</v>
      </c>
      <c r="J212" s="503">
        <v>2.87</v>
      </c>
      <c r="K212" s="504">
        <v>2.87</v>
      </c>
      <c r="L212" s="501">
        <v>0</v>
      </c>
      <c r="M212" s="502">
        <v>0</v>
      </c>
      <c r="N212" s="502">
        <v>0</v>
      </c>
      <c r="O212" s="502">
        <v>0</v>
      </c>
      <c r="P212" s="502">
        <v>0</v>
      </c>
      <c r="Q212" s="503">
        <v>0.04</v>
      </c>
      <c r="R212" s="504">
        <v>0.04</v>
      </c>
      <c r="S212" s="505">
        <f t="shared" si="33"/>
        <v>-98.606271777003485</v>
      </c>
    </row>
    <row r="213" spans="1:16384" s="506" customFormat="1" ht="20.100000000000001" customHeight="1">
      <c r="A213" s="497" t="s">
        <v>513</v>
      </c>
      <c r="B213" s="498" t="s">
        <v>542</v>
      </c>
      <c r="C213" s="499" t="s">
        <v>10</v>
      </c>
      <c r="D213" s="500" t="s">
        <v>132</v>
      </c>
      <c r="E213" s="501">
        <v>0</v>
      </c>
      <c r="F213" s="502">
        <v>1.75</v>
      </c>
      <c r="G213" s="502">
        <v>0</v>
      </c>
      <c r="H213" s="502">
        <v>0</v>
      </c>
      <c r="I213" s="502">
        <v>0</v>
      </c>
      <c r="J213" s="503">
        <v>4.2699999999999996</v>
      </c>
      <c r="K213" s="504">
        <v>4.2699999999999996</v>
      </c>
      <c r="L213" s="501">
        <v>0</v>
      </c>
      <c r="M213" s="502">
        <v>1.19</v>
      </c>
      <c r="N213" s="502">
        <v>0</v>
      </c>
      <c r="O213" s="502">
        <v>0</v>
      </c>
      <c r="P213" s="502">
        <v>0</v>
      </c>
      <c r="Q213" s="503">
        <v>7.65</v>
      </c>
      <c r="R213" s="504">
        <v>7.65</v>
      </c>
      <c r="S213" s="505">
        <f t="shared" si="33"/>
        <v>79.156908665105405</v>
      </c>
    </row>
    <row r="214" spans="1:16384" s="506" customFormat="1" ht="20.100000000000001" customHeight="1">
      <c r="A214" s="497" t="s">
        <v>173</v>
      </c>
      <c r="B214" s="498" t="s">
        <v>172</v>
      </c>
      <c r="C214" s="499" t="s">
        <v>10</v>
      </c>
      <c r="D214" s="500" t="s">
        <v>132</v>
      </c>
      <c r="E214" s="501">
        <v>0.01</v>
      </c>
      <c r="F214" s="502">
        <v>1.24</v>
      </c>
      <c r="G214" s="502">
        <v>0</v>
      </c>
      <c r="H214" s="502">
        <v>0</v>
      </c>
      <c r="I214" s="502">
        <v>0</v>
      </c>
      <c r="J214" s="503">
        <v>30.33</v>
      </c>
      <c r="K214" s="504">
        <v>30.33</v>
      </c>
      <c r="L214" s="501">
        <v>0.01</v>
      </c>
      <c r="M214" s="502">
        <v>1.79</v>
      </c>
      <c r="N214" s="502">
        <v>0</v>
      </c>
      <c r="O214" s="502">
        <v>0</v>
      </c>
      <c r="P214" s="502">
        <v>0</v>
      </c>
      <c r="Q214" s="503">
        <v>25.18</v>
      </c>
      <c r="R214" s="504">
        <v>25.18</v>
      </c>
      <c r="S214" s="505">
        <f t="shared" si="33"/>
        <v>-16.979887899769196</v>
      </c>
    </row>
    <row r="215" spans="1:16384" s="506" customFormat="1" ht="20.100000000000001" customHeight="1">
      <c r="A215" s="497" t="s">
        <v>368</v>
      </c>
      <c r="B215" s="498" t="s">
        <v>551</v>
      </c>
      <c r="C215" s="499" t="s">
        <v>10</v>
      </c>
      <c r="D215" s="500" t="s">
        <v>132</v>
      </c>
      <c r="E215" s="501">
        <v>0.01</v>
      </c>
      <c r="F215" s="502">
        <v>1.1499999999999999</v>
      </c>
      <c r="G215" s="502">
        <v>0</v>
      </c>
      <c r="H215" s="502">
        <v>0</v>
      </c>
      <c r="I215" s="502">
        <v>0</v>
      </c>
      <c r="J215" s="503">
        <v>9.41</v>
      </c>
      <c r="K215" s="504">
        <v>9.41</v>
      </c>
      <c r="L215" s="501">
        <v>0.01</v>
      </c>
      <c r="M215" s="502">
        <v>1.6</v>
      </c>
      <c r="N215" s="502">
        <v>0</v>
      </c>
      <c r="O215" s="502">
        <v>0</v>
      </c>
      <c r="P215" s="502">
        <v>0</v>
      </c>
      <c r="Q215" s="503">
        <v>12.23</v>
      </c>
      <c r="R215" s="504">
        <v>12.23</v>
      </c>
      <c r="S215" s="505">
        <f t="shared" si="33"/>
        <v>29.968119022316685</v>
      </c>
    </row>
    <row r="216" spans="1:16384" s="506" customFormat="1" ht="20.100000000000001" customHeight="1">
      <c r="A216" s="497" t="s">
        <v>880</v>
      </c>
      <c r="B216" s="498" t="s">
        <v>881</v>
      </c>
      <c r="C216" s="499" t="s">
        <v>10</v>
      </c>
      <c r="D216" s="500" t="s">
        <v>132</v>
      </c>
      <c r="E216" s="501">
        <v>0</v>
      </c>
      <c r="F216" s="502">
        <v>0.06</v>
      </c>
      <c r="G216" s="502">
        <v>0</v>
      </c>
      <c r="H216" s="502">
        <v>0</v>
      </c>
      <c r="I216" s="502">
        <v>0</v>
      </c>
      <c r="J216" s="503">
        <v>7.0000000000000007E-2</v>
      </c>
      <c r="K216" s="504">
        <v>7.0000000000000007E-2</v>
      </c>
      <c r="L216" s="501">
        <v>0</v>
      </c>
      <c r="M216" s="502">
        <v>0.3</v>
      </c>
      <c r="N216" s="502">
        <v>0</v>
      </c>
      <c r="O216" s="502">
        <v>0</v>
      </c>
      <c r="P216" s="502">
        <v>0</v>
      </c>
      <c r="Q216" s="503">
        <v>0.39</v>
      </c>
      <c r="R216" s="504">
        <v>0.39</v>
      </c>
      <c r="S216" s="505">
        <f t="shared" si="33"/>
        <v>457.14285714285711</v>
      </c>
    </row>
    <row r="217" spans="1:16384" s="506" customFormat="1" ht="20.100000000000001" customHeight="1">
      <c r="A217" s="497" t="s">
        <v>1254</v>
      </c>
      <c r="B217" s="498" t="s">
        <v>1414</v>
      </c>
      <c r="C217" s="499" t="s">
        <v>10</v>
      </c>
      <c r="D217" s="500" t="s">
        <v>132</v>
      </c>
      <c r="E217" s="501">
        <v>0</v>
      </c>
      <c r="F217" s="502">
        <v>0</v>
      </c>
      <c r="G217" s="502">
        <v>0</v>
      </c>
      <c r="H217" s="502">
        <v>0</v>
      </c>
      <c r="I217" s="502">
        <v>0</v>
      </c>
      <c r="J217" s="503">
        <v>0</v>
      </c>
      <c r="K217" s="504">
        <v>0</v>
      </c>
      <c r="L217" s="501">
        <v>0.01</v>
      </c>
      <c r="M217" s="502">
        <v>0</v>
      </c>
      <c r="N217" s="502">
        <v>0</v>
      </c>
      <c r="O217" s="502">
        <v>0</v>
      </c>
      <c r="P217" s="502">
        <v>0</v>
      </c>
      <c r="Q217" s="503">
        <v>0.04</v>
      </c>
      <c r="R217" s="504">
        <v>0.04</v>
      </c>
      <c r="S217" s="507" t="e">
        <f t="shared" si="33"/>
        <v>#DIV/0!</v>
      </c>
    </row>
    <row r="218" spans="1:16384" s="506" customFormat="1" ht="20.100000000000001" customHeight="1">
      <c r="A218" s="497" t="s">
        <v>515</v>
      </c>
      <c r="B218" s="498" t="s">
        <v>596</v>
      </c>
      <c r="C218" s="499" t="s">
        <v>10</v>
      </c>
      <c r="D218" s="500" t="s">
        <v>132</v>
      </c>
      <c r="E218" s="501">
        <v>0</v>
      </c>
      <c r="F218" s="502">
        <v>0</v>
      </c>
      <c r="G218" s="502">
        <v>0</v>
      </c>
      <c r="H218" s="502">
        <v>0</v>
      </c>
      <c r="I218" s="502">
        <v>0</v>
      </c>
      <c r="J218" s="503">
        <v>3.51</v>
      </c>
      <c r="K218" s="504">
        <v>3.51</v>
      </c>
      <c r="L218" s="501">
        <v>0</v>
      </c>
      <c r="M218" s="502">
        <v>0</v>
      </c>
      <c r="N218" s="502">
        <v>0</v>
      </c>
      <c r="O218" s="502">
        <v>0</v>
      </c>
      <c r="P218" s="502">
        <v>0</v>
      </c>
      <c r="Q218" s="503">
        <v>1.06</v>
      </c>
      <c r="R218" s="504">
        <v>1.06</v>
      </c>
      <c r="S218" s="505">
        <f t="shared" si="33"/>
        <v>-69.800569800569789</v>
      </c>
    </row>
    <row r="219" spans="1:16384" s="506" customFormat="1" ht="20.100000000000001" customHeight="1">
      <c r="A219" s="497" t="s">
        <v>171</v>
      </c>
      <c r="B219" s="498" t="s">
        <v>170</v>
      </c>
      <c r="C219" s="499" t="s">
        <v>10</v>
      </c>
      <c r="D219" s="500" t="s">
        <v>132</v>
      </c>
      <c r="E219" s="501">
        <v>0</v>
      </c>
      <c r="F219" s="502">
        <v>0.8</v>
      </c>
      <c r="G219" s="502">
        <v>0</v>
      </c>
      <c r="H219" s="502">
        <v>0</v>
      </c>
      <c r="I219" s="502">
        <v>1.24</v>
      </c>
      <c r="J219" s="503">
        <v>26.5</v>
      </c>
      <c r="K219" s="504">
        <v>27.74</v>
      </c>
      <c r="L219" s="501">
        <v>0</v>
      </c>
      <c r="M219" s="502">
        <v>1.64</v>
      </c>
      <c r="N219" s="502">
        <v>0</v>
      </c>
      <c r="O219" s="502">
        <v>0</v>
      </c>
      <c r="P219" s="502">
        <v>0</v>
      </c>
      <c r="Q219" s="503">
        <v>18.489999999999998</v>
      </c>
      <c r="R219" s="504">
        <v>18.489999999999998</v>
      </c>
      <c r="S219" s="505">
        <f t="shared" si="33"/>
        <v>-33.345349675558765</v>
      </c>
    </row>
    <row r="220" spans="1:16384" s="506" customFormat="1" ht="20.100000000000001" customHeight="1">
      <c r="A220" s="497" t="s">
        <v>573</v>
      </c>
      <c r="B220" s="498" t="s">
        <v>690</v>
      </c>
      <c r="C220" s="499" t="s">
        <v>10</v>
      </c>
      <c r="D220" s="500" t="s">
        <v>132</v>
      </c>
      <c r="E220" s="501">
        <v>0</v>
      </c>
      <c r="F220" s="502">
        <v>0.51</v>
      </c>
      <c r="G220" s="502">
        <v>0</v>
      </c>
      <c r="H220" s="502">
        <v>0</v>
      </c>
      <c r="I220" s="502">
        <v>0</v>
      </c>
      <c r="J220" s="503">
        <v>5.16</v>
      </c>
      <c r="K220" s="504">
        <v>5.16</v>
      </c>
      <c r="L220" s="501">
        <v>0.01</v>
      </c>
      <c r="M220" s="502">
        <v>0.5</v>
      </c>
      <c r="N220" s="502">
        <v>0</v>
      </c>
      <c r="O220" s="502">
        <v>0</v>
      </c>
      <c r="P220" s="502">
        <v>0</v>
      </c>
      <c r="Q220" s="503">
        <v>8.25</v>
      </c>
      <c r="R220" s="504">
        <v>8.25</v>
      </c>
      <c r="S220" s="505">
        <f t="shared" si="33"/>
        <v>59.883720930232556</v>
      </c>
    </row>
    <row r="221" spans="1:16384" s="506" customFormat="1" ht="20.100000000000001" customHeight="1">
      <c r="A221" s="497" t="s">
        <v>77</v>
      </c>
      <c r="B221" s="498" t="s">
        <v>169</v>
      </c>
      <c r="C221" s="499" t="s">
        <v>10</v>
      </c>
      <c r="D221" s="500" t="s">
        <v>132</v>
      </c>
      <c r="E221" s="501">
        <v>0.01</v>
      </c>
      <c r="F221" s="502">
        <v>2.81</v>
      </c>
      <c r="G221" s="502">
        <v>0</v>
      </c>
      <c r="H221" s="502">
        <v>0</v>
      </c>
      <c r="I221" s="502">
        <v>1.86</v>
      </c>
      <c r="J221" s="503">
        <v>38.99</v>
      </c>
      <c r="K221" s="504">
        <v>40.85</v>
      </c>
      <c r="L221" s="501">
        <v>0</v>
      </c>
      <c r="M221" s="502">
        <v>2.46</v>
      </c>
      <c r="N221" s="502">
        <v>0</v>
      </c>
      <c r="O221" s="502">
        <v>0</v>
      </c>
      <c r="P221" s="502">
        <v>2.91</v>
      </c>
      <c r="Q221" s="503">
        <v>31.14</v>
      </c>
      <c r="R221" s="504">
        <v>34.049999999999997</v>
      </c>
      <c r="S221" s="505">
        <f t="shared" si="33"/>
        <v>-16.646266829865375</v>
      </c>
    </row>
    <row r="222" spans="1:16384" s="506" customFormat="1" ht="20.100000000000001" customHeight="1">
      <c r="A222" s="508" t="s">
        <v>29</v>
      </c>
      <c r="B222" s="498" t="s">
        <v>168</v>
      </c>
      <c r="C222" s="499" t="s">
        <v>10</v>
      </c>
      <c r="D222" s="500" t="s">
        <v>132</v>
      </c>
      <c r="E222" s="501">
        <v>0</v>
      </c>
      <c r="F222" s="502">
        <v>0.51</v>
      </c>
      <c r="G222" s="502">
        <v>0</v>
      </c>
      <c r="H222" s="502">
        <v>0</v>
      </c>
      <c r="I222" s="502">
        <v>0</v>
      </c>
      <c r="J222" s="503">
        <v>3.5</v>
      </c>
      <c r="K222" s="504">
        <v>3.5</v>
      </c>
      <c r="L222" s="501">
        <v>0</v>
      </c>
      <c r="M222" s="502">
        <v>0.35</v>
      </c>
      <c r="N222" s="502">
        <v>0</v>
      </c>
      <c r="O222" s="502">
        <v>0</v>
      </c>
      <c r="P222" s="502">
        <v>0</v>
      </c>
      <c r="Q222" s="503">
        <v>3.84</v>
      </c>
      <c r="R222" s="504">
        <v>3.84</v>
      </c>
      <c r="S222" s="505">
        <f t="shared" si="33"/>
        <v>9.7142857142857189</v>
      </c>
    </row>
    <row r="223" spans="1:16384" s="506" customFormat="1" ht="20.100000000000001" customHeight="1">
      <c r="A223" s="508" t="s">
        <v>890</v>
      </c>
      <c r="B223" s="498" t="s">
        <v>891</v>
      </c>
      <c r="C223" s="499" t="s">
        <v>10</v>
      </c>
      <c r="D223" s="500" t="s">
        <v>132</v>
      </c>
      <c r="E223" s="501">
        <v>0</v>
      </c>
      <c r="F223" s="502">
        <v>0.05</v>
      </c>
      <c r="G223" s="502">
        <v>0</v>
      </c>
      <c r="H223" s="502">
        <v>0</v>
      </c>
      <c r="I223" s="502">
        <v>0</v>
      </c>
      <c r="J223" s="503">
        <v>0.17</v>
      </c>
      <c r="K223" s="504">
        <v>0.17</v>
      </c>
      <c r="L223" s="501">
        <v>0</v>
      </c>
      <c r="M223" s="502">
        <v>0.16</v>
      </c>
      <c r="N223" s="502">
        <v>0</v>
      </c>
      <c r="O223" s="502">
        <v>0</v>
      </c>
      <c r="P223" s="502">
        <v>0</v>
      </c>
      <c r="Q223" s="503">
        <v>0.38</v>
      </c>
      <c r="R223" s="504">
        <v>0.38</v>
      </c>
      <c r="S223" s="505">
        <f t="shared" si="33"/>
        <v>123.52941176470588</v>
      </c>
    </row>
    <row r="224" spans="1:16384" s="506" customFormat="1" ht="20.100000000000001" customHeight="1">
      <c r="A224" s="508" t="s">
        <v>1415</v>
      </c>
      <c r="B224" s="498" t="s">
        <v>1416</v>
      </c>
      <c r="C224" s="499" t="s">
        <v>10</v>
      </c>
      <c r="D224" s="500" t="s">
        <v>132</v>
      </c>
      <c r="E224" s="501">
        <v>0</v>
      </c>
      <c r="F224" s="502">
        <v>0</v>
      </c>
      <c r="G224" s="502">
        <v>0</v>
      </c>
      <c r="H224" s="502">
        <v>0</v>
      </c>
      <c r="I224" s="502">
        <v>0</v>
      </c>
      <c r="J224" s="503">
        <v>0</v>
      </c>
      <c r="K224" s="504">
        <v>0</v>
      </c>
      <c r="L224" s="501">
        <v>0</v>
      </c>
      <c r="M224" s="502">
        <v>0</v>
      </c>
      <c r="N224" s="502">
        <v>0</v>
      </c>
      <c r="O224" s="502">
        <v>0</v>
      </c>
      <c r="P224" s="502">
        <v>0</v>
      </c>
      <c r="Q224" s="503">
        <v>0.02</v>
      </c>
      <c r="R224" s="504">
        <v>0.02</v>
      </c>
      <c r="S224" s="507" t="e">
        <f t="shared" si="33"/>
        <v>#DIV/0!</v>
      </c>
    </row>
    <row r="225" spans="1:20" s="506" customFormat="1" ht="20.100000000000001" customHeight="1">
      <c r="A225" s="508" t="s">
        <v>1298</v>
      </c>
      <c r="B225" s="498" t="s">
        <v>1417</v>
      </c>
      <c r="C225" s="499" t="s">
        <v>10</v>
      </c>
      <c r="D225" s="500" t="s">
        <v>132</v>
      </c>
      <c r="E225" s="501">
        <v>0</v>
      </c>
      <c r="F225" s="502">
        <v>0</v>
      </c>
      <c r="G225" s="502">
        <v>0</v>
      </c>
      <c r="H225" s="502">
        <v>0</v>
      </c>
      <c r="I225" s="502">
        <v>0</v>
      </c>
      <c r="J225" s="503">
        <v>0</v>
      </c>
      <c r="K225" s="504">
        <v>0</v>
      </c>
      <c r="L225" s="501">
        <v>0</v>
      </c>
      <c r="M225" s="502">
        <v>0.25</v>
      </c>
      <c r="N225" s="502">
        <v>0</v>
      </c>
      <c r="O225" s="502">
        <v>0</v>
      </c>
      <c r="P225" s="502">
        <v>0</v>
      </c>
      <c r="Q225" s="503">
        <v>0.68</v>
      </c>
      <c r="R225" s="504">
        <v>0.68</v>
      </c>
      <c r="S225" s="507" t="e">
        <f t="shared" si="33"/>
        <v>#DIV/0!</v>
      </c>
    </row>
    <row r="226" spans="1:20" s="506" customFormat="1" ht="20.100000000000001" customHeight="1">
      <c r="A226" s="508" t="s">
        <v>1308</v>
      </c>
      <c r="B226" s="498" t="s">
        <v>1418</v>
      </c>
      <c r="C226" s="499" t="s">
        <v>10</v>
      </c>
      <c r="D226" s="500" t="s">
        <v>132</v>
      </c>
      <c r="E226" s="501">
        <v>0</v>
      </c>
      <c r="F226" s="502">
        <v>0</v>
      </c>
      <c r="G226" s="502">
        <v>0</v>
      </c>
      <c r="H226" s="502">
        <v>0</v>
      </c>
      <c r="I226" s="502">
        <v>0</v>
      </c>
      <c r="J226" s="503">
        <v>0</v>
      </c>
      <c r="K226" s="504">
        <v>0</v>
      </c>
      <c r="L226" s="501">
        <v>0</v>
      </c>
      <c r="M226" s="502">
        <v>0</v>
      </c>
      <c r="N226" s="502">
        <v>0</v>
      </c>
      <c r="O226" s="502">
        <v>0</v>
      </c>
      <c r="P226" s="502">
        <v>0</v>
      </c>
      <c r="Q226" s="503">
        <v>0.03</v>
      </c>
      <c r="R226" s="504">
        <v>0.03</v>
      </c>
      <c r="S226" s="507" t="e">
        <f t="shared" si="33"/>
        <v>#DIV/0!</v>
      </c>
    </row>
    <row r="227" spans="1:20" s="506" customFormat="1" ht="20.100000000000001" customHeight="1">
      <c r="A227" s="497" t="s">
        <v>78</v>
      </c>
      <c r="B227" s="498" t="s">
        <v>167</v>
      </c>
      <c r="C227" s="499" t="s">
        <v>10</v>
      </c>
      <c r="D227" s="500" t="s">
        <v>132</v>
      </c>
      <c r="E227" s="501">
        <v>0</v>
      </c>
      <c r="F227" s="502">
        <v>0.31</v>
      </c>
      <c r="G227" s="502">
        <v>0</v>
      </c>
      <c r="H227" s="502">
        <v>0</v>
      </c>
      <c r="I227" s="502">
        <v>0</v>
      </c>
      <c r="J227" s="503">
        <v>13.42</v>
      </c>
      <c r="K227" s="504">
        <v>13.42</v>
      </c>
      <c r="L227" s="501">
        <v>0</v>
      </c>
      <c r="M227" s="502">
        <v>0.6</v>
      </c>
      <c r="N227" s="502">
        <v>0.1</v>
      </c>
      <c r="O227" s="502">
        <v>0</v>
      </c>
      <c r="P227" s="502">
        <v>0</v>
      </c>
      <c r="Q227" s="503">
        <v>4.76</v>
      </c>
      <c r="R227" s="504">
        <v>4.76</v>
      </c>
      <c r="S227" s="505">
        <f t="shared" si="33"/>
        <v>-64.530551415797319</v>
      </c>
    </row>
    <row r="228" spans="1:20" s="506" customFormat="1" ht="20.100000000000001" customHeight="1">
      <c r="A228" s="497" t="s">
        <v>404</v>
      </c>
      <c r="B228" s="498" t="s">
        <v>416</v>
      </c>
      <c r="C228" s="499" t="s">
        <v>10</v>
      </c>
      <c r="D228" s="500" t="s">
        <v>132</v>
      </c>
      <c r="E228" s="501">
        <v>0</v>
      </c>
      <c r="F228" s="502">
        <v>0.11</v>
      </c>
      <c r="G228" s="502">
        <v>0</v>
      </c>
      <c r="H228" s="502">
        <v>0</v>
      </c>
      <c r="I228" s="502">
        <v>0</v>
      </c>
      <c r="J228" s="503">
        <v>3.4</v>
      </c>
      <c r="K228" s="504">
        <v>3.4</v>
      </c>
      <c r="L228" s="501">
        <v>0</v>
      </c>
      <c r="M228" s="502">
        <v>0</v>
      </c>
      <c r="N228" s="502">
        <v>0</v>
      </c>
      <c r="O228" s="502">
        <v>0</v>
      </c>
      <c r="P228" s="502">
        <v>0</v>
      </c>
      <c r="Q228" s="503">
        <v>0</v>
      </c>
      <c r="R228" s="504">
        <v>0</v>
      </c>
      <c r="S228" s="505">
        <f t="shared" si="33"/>
        <v>-100</v>
      </c>
    </row>
    <row r="229" spans="1:20" s="506" customFormat="1" ht="20.100000000000001" customHeight="1">
      <c r="A229" s="497" t="s">
        <v>691</v>
      </c>
      <c r="B229" s="498" t="s">
        <v>692</v>
      </c>
      <c r="C229" s="499" t="s">
        <v>10</v>
      </c>
      <c r="D229" s="500" t="s">
        <v>132</v>
      </c>
      <c r="E229" s="501">
        <v>0</v>
      </c>
      <c r="F229" s="502">
        <v>0.84</v>
      </c>
      <c r="G229" s="502">
        <v>0</v>
      </c>
      <c r="H229" s="502">
        <v>0</v>
      </c>
      <c r="I229" s="502">
        <v>0</v>
      </c>
      <c r="J229" s="503">
        <v>0.63</v>
      </c>
      <c r="K229" s="504">
        <v>0.63</v>
      </c>
      <c r="L229" s="501">
        <v>0</v>
      </c>
      <c r="M229" s="502">
        <v>0.7</v>
      </c>
      <c r="N229" s="502">
        <v>0</v>
      </c>
      <c r="O229" s="502">
        <v>0</v>
      </c>
      <c r="P229" s="502">
        <v>0</v>
      </c>
      <c r="Q229" s="503">
        <v>2.71</v>
      </c>
      <c r="R229" s="504">
        <v>2.71</v>
      </c>
      <c r="S229" s="505">
        <f t="shared" si="33"/>
        <v>330.15873015873012</v>
      </c>
    </row>
    <row r="230" spans="1:20" s="506" customFormat="1" ht="20.100000000000001" customHeight="1">
      <c r="A230" s="497" t="s">
        <v>519</v>
      </c>
      <c r="B230" s="498" t="s">
        <v>552</v>
      </c>
      <c r="C230" s="499" t="s">
        <v>10</v>
      </c>
      <c r="D230" s="500" t="s">
        <v>132</v>
      </c>
      <c r="E230" s="501">
        <v>0</v>
      </c>
      <c r="F230" s="502">
        <v>1.93</v>
      </c>
      <c r="G230" s="502">
        <v>0</v>
      </c>
      <c r="H230" s="502">
        <v>0</v>
      </c>
      <c r="I230" s="502">
        <v>0</v>
      </c>
      <c r="J230" s="503">
        <v>41.36</v>
      </c>
      <c r="K230" s="504">
        <v>41.36</v>
      </c>
      <c r="L230" s="501">
        <v>0</v>
      </c>
      <c r="M230" s="502">
        <v>3.44</v>
      </c>
      <c r="N230" s="502">
        <v>0</v>
      </c>
      <c r="O230" s="502">
        <v>0</v>
      </c>
      <c r="P230" s="502">
        <v>0</v>
      </c>
      <c r="Q230" s="503">
        <v>38.15</v>
      </c>
      <c r="R230" s="504">
        <v>38.15</v>
      </c>
      <c r="S230" s="505">
        <f t="shared" si="33"/>
        <v>-7.7611218568665379</v>
      </c>
    </row>
    <row r="231" spans="1:20" s="506" customFormat="1" ht="20.100000000000001" customHeight="1">
      <c r="A231" s="497" t="s">
        <v>575</v>
      </c>
      <c r="B231" s="498" t="s">
        <v>585</v>
      </c>
      <c r="C231" s="499" t="s">
        <v>10</v>
      </c>
      <c r="D231" s="500" t="s">
        <v>132</v>
      </c>
      <c r="E231" s="501">
        <v>0</v>
      </c>
      <c r="F231" s="502">
        <v>0.49</v>
      </c>
      <c r="G231" s="502">
        <v>0</v>
      </c>
      <c r="H231" s="502">
        <v>0</v>
      </c>
      <c r="I231" s="502">
        <v>0</v>
      </c>
      <c r="J231" s="503">
        <v>3.21</v>
      </c>
      <c r="K231" s="504">
        <v>3.21</v>
      </c>
      <c r="L231" s="501">
        <v>0</v>
      </c>
      <c r="M231" s="502">
        <v>0</v>
      </c>
      <c r="N231" s="502">
        <v>0</v>
      </c>
      <c r="O231" s="502">
        <v>0</v>
      </c>
      <c r="P231" s="502">
        <v>0.01</v>
      </c>
      <c r="Q231" s="503">
        <v>1.24</v>
      </c>
      <c r="R231" s="504">
        <v>1.25</v>
      </c>
      <c r="S231" s="505">
        <f t="shared" si="33"/>
        <v>-61.059190031152653</v>
      </c>
    </row>
    <row r="232" spans="1:20" s="506" customFormat="1" ht="20.100000000000001" customHeight="1">
      <c r="A232" s="497" t="s">
        <v>693</v>
      </c>
      <c r="B232" s="498" t="s">
        <v>694</v>
      </c>
      <c r="C232" s="499" t="s">
        <v>10</v>
      </c>
      <c r="D232" s="500" t="s">
        <v>132</v>
      </c>
      <c r="E232" s="501">
        <v>0</v>
      </c>
      <c r="F232" s="502">
        <v>0.27</v>
      </c>
      <c r="G232" s="502">
        <v>0</v>
      </c>
      <c r="H232" s="502">
        <v>0</v>
      </c>
      <c r="I232" s="502">
        <v>0</v>
      </c>
      <c r="J232" s="503">
        <v>0.27</v>
      </c>
      <c r="K232" s="504">
        <v>0.27</v>
      </c>
      <c r="L232" s="501">
        <v>0</v>
      </c>
      <c r="M232" s="502">
        <v>0.02</v>
      </c>
      <c r="N232" s="502">
        <v>0</v>
      </c>
      <c r="O232" s="502">
        <v>0</v>
      </c>
      <c r="P232" s="502">
        <v>0.01</v>
      </c>
      <c r="Q232" s="503">
        <v>0.28000000000000003</v>
      </c>
      <c r="R232" s="504">
        <v>0.29000000000000004</v>
      </c>
      <c r="S232" s="505">
        <f t="shared" si="33"/>
        <v>7.4074074074074181</v>
      </c>
    </row>
    <row r="233" spans="1:20" s="527" customFormat="1" ht="20.100000000000001" customHeight="1">
      <c r="A233" s="552"/>
      <c r="B233" s="553"/>
      <c r="C233" s="547"/>
      <c r="D233" s="520"/>
      <c r="E233" s="521"/>
      <c r="F233" s="522"/>
      <c r="G233" s="522"/>
      <c r="H233" s="522"/>
      <c r="I233" s="522"/>
      <c r="J233" s="523"/>
      <c r="K233" s="524"/>
      <c r="L233" s="521"/>
      <c r="M233" s="522"/>
      <c r="N233" s="522"/>
      <c r="O233" s="522"/>
      <c r="P233" s="522"/>
      <c r="Q233" s="523"/>
      <c r="R233" s="524"/>
      <c r="S233" s="525"/>
      <c r="T233" s="526"/>
    </row>
    <row r="234" spans="1:20" s="448" customFormat="1" ht="20.100000000000001" customHeight="1">
      <c r="A234" s="579" t="s">
        <v>274</v>
      </c>
      <c r="B234" s="580"/>
      <c r="C234" s="491"/>
      <c r="D234" s="492"/>
      <c r="E234" s="530">
        <f>SUM(E205:E233)</f>
        <v>0.03</v>
      </c>
      <c r="F234" s="531">
        <f t="shared" ref="F234:P234" si="34">SUM(F205:F233)</f>
        <v>13.879999999999999</v>
      </c>
      <c r="G234" s="531">
        <f t="shared" si="34"/>
        <v>0</v>
      </c>
      <c r="H234" s="531">
        <f t="shared" si="34"/>
        <v>0</v>
      </c>
      <c r="I234" s="531">
        <f t="shared" si="34"/>
        <v>3.3600000000000003</v>
      </c>
      <c r="J234" s="531">
        <f t="shared" si="34"/>
        <v>206.07999999999998</v>
      </c>
      <c r="K234" s="532">
        <f t="shared" si="34"/>
        <v>209.44</v>
      </c>
      <c r="L234" s="530">
        <f t="shared" si="34"/>
        <v>0.05</v>
      </c>
      <c r="M234" s="531">
        <f t="shared" si="34"/>
        <v>16.399999999999999</v>
      </c>
      <c r="N234" s="531">
        <f t="shared" si="34"/>
        <v>0.1</v>
      </c>
      <c r="O234" s="531">
        <f t="shared" si="34"/>
        <v>0</v>
      </c>
      <c r="P234" s="531">
        <f t="shared" si="34"/>
        <v>4.5999999999999996</v>
      </c>
      <c r="Q234" s="531">
        <f>SUM(Q205:Q233)</f>
        <v>172.68000000000004</v>
      </c>
      <c r="R234" s="532">
        <f>SUM(R205:R233)</f>
        <v>177.28</v>
      </c>
      <c r="S234" s="533">
        <f t="shared" ref="S234" si="35">((R234/K234)-1)*100</f>
        <v>-15.355233002291824</v>
      </c>
    </row>
    <row r="235" spans="1:20" s="527" customFormat="1" ht="20.100000000000001" customHeight="1">
      <c r="A235" s="557"/>
      <c r="B235" s="558"/>
      <c r="C235" s="559"/>
      <c r="D235" s="520"/>
      <c r="E235" s="538"/>
      <c r="F235" s="538"/>
      <c r="G235" s="538"/>
      <c r="H235" s="538"/>
      <c r="I235" s="538"/>
      <c r="J235" s="539"/>
      <c r="K235" s="538"/>
      <c r="L235" s="538"/>
      <c r="M235" s="538"/>
      <c r="N235" s="538"/>
      <c r="O235" s="538"/>
      <c r="P235" s="538"/>
      <c r="Q235" s="539"/>
      <c r="R235" s="538"/>
      <c r="S235" s="540"/>
      <c r="T235" s="526"/>
    </row>
    <row r="236" spans="1:20" s="478" customFormat="1" ht="20.100000000000001" customHeight="1">
      <c r="A236" s="473"/>
      <c r="B236" s="474"/>
      <c r="C236" s="475"/>
      <c r="D236" s="476"/>
      <c r="E236" s="1375" t="s">
        <v>1467</v>
      </c>
      <c r="F236" s="1376"/>
      <c r="G236" s="1376"/>
      <c r="H236" s="1376"/>
      <c r="I236" s="1376"/>
      <c r="J236" s="1376"/>
      <c r="K236" s="1377"/>
      <c r="L236" s="1375" t="s">
        <v>1468</v>
      </c>
      <c r="M236" s="1376"/>
      <c r="N236" s="1376"/>
      <c r="O236" s="1376"/>
      <c r="P236" s="1376"/>
      <c r="Q236" s="1376"/>
      <c r="R236" s="1377"/>
      <c r="S236" s="477"/>
    </row>
    <row r="237" spans="1:20" s="478" customFormat="1" ht="20.100000000000001" customHeight="1">
      <c r="A237" s="473" t="s">
        <v>1469</v>
      </c>
      <c r="B237" s="474" t="s">
        <v>57</v>
      </c>
      <c r="C237" s="475" t="s">
        <v>1470</v>
      </c>
      <c r="D237" s="476" t="s">
        <v>1167</v>
      </c>
      <c r="E237" s="541" t="s">
        <v>1474</v>
      </c>
      <c r="F237" s="484" t="s">
        <v>1475</v>
      </c>
      <c r="G237" s="484" t="s">
        <v>1476</v>
      </c>
      <c r="H237" s="484" t="s">
        <v>1477</v>
      </c>
      <c r="I237" s="484" t="s">
        <v>1478</v>
      </c>
      <c r="J237" s="542" t="s">
        <v>1406</v>
      </c>
      <c r="K237" s="485" t="s">
        <v>1473</v>
      </c>
      <c r="L237" s="541" t="s">
        <v>1405</v>
      </c>
      <c r="M237" s="484" t="s">
        <v>1383</v>
      </c>
      <c r="N237" s="484" t="s">
        <v>1476</v>
      </c>
      <c r="O237" s="484" t="s">
        <v>1477</v>
      </c>
      <c r="P237" s="484" t="s">
        <v>1478</v>
      </c>
      <c r="Q237" s="542" t="s">
        <v>1406</v>
      </c>
      <c r="R237" s="485" t="s">
        <v>1473</v>
      </c>
      <c r="S237" s="487" t="s">
        <v>1140</v>
      </c>
    </row>
    <row r="238" spans="1:20" s="478" customFormat="1" ht="20.100000000000001" customHeight="1">
      <c r="A238" s="620" t="s">
        <v>263</v>
      </c>
      <c r="B238" s="621" t="s">
        <v>264</v>
      </c>
      <c r="C238" s="491" t="s">
        <v>60</v>
      </c>
      <c r="D238" s="492"/>
      <c r="E238" s="493" t="s">
        <v>60</v>
      </c>
      <c r="F238" s="494"/>
      <c r="G238" s="494"/>
      <c r="H238" s="494"/>
      <c r="I238" s="494"/>
      <c r="J238" s="494" t="s">
        <v>60</v>
      </c>
      <c r="K238" s="495"/>
      <c r="L238" s="493" t="s">
        <v>60</v>
      </c>
      <c r="M238" s="494" t="s">
        <v>60</v>
      </c>
      <c r="N238" s="494"/>
      <c r="O238" s="494"/>
      <c r="P238" s="494"/>
      <c r="Q238" s="494"/>
      <c r="R238" s="495" t="s">
        <v>60</v>
      </c>
      <c r="S238" s="496"/>
    </row>
    <row r="239" spans="1:20" s="506" customFormat="1" ht="20.100000000000001" customHeight="1">
      <c r="A239" s="550" t="s">
        <v>307</v>
      </c>
      <c r="B239" s="498" t="s">
        <v>308</v>
      </c>
      <c r="C239" s="499" t="s">
        <v>10</v>
      </c>
      <c r="D239" s="500" t="s">
        <v>136</v>
      </c>
      <c r="E239" s="501">
        <v>0</v>
      </c>
      <c r="F239" s="502">
        <v>0</v>
      </c>
      <c r="G239" s="502">
        <v>0</v>
      </c>
      <c r="H239" s="502">
        <v>0</v>
      </c>
      <c r="I239" s="502">
        <v>0</v>
      </c>
      <c r="J239" s="503">
        <v>4.92</v>
      </c>
      <c r="K239" s="504">
        <v>4.92</v>
      </c>
      <c r="L239" s="501">
        <v>0</v>
      </c>
      <c r="M239" s="502">
        <v>1.01</v>
      </c>
      <c r="N239" s="502">
        <v>0</v>
      </c>
      <c r="O239" s="502">
        <v>0</v>
      </c>
      <c r="P239" s="502">
        <v>0</v>
      </c>
      <c r="Q239" s="503">
        <v>4.09</v>
      </c>
      <c r="R239" s="504">
        <v>4.09</v>
      </c>
      <c r="S239" s="505">
        <f>((R239/K239)-1)*100</f>
        <v>-16.869918699186993</v>
      </c>
    </row>
    <row r="240" spans="1:20" s="506" customFormat="1" ht="20.100000000000001" customHeight="1">
      <c r="A240" s="497" t="s">
        <v>695</v>
      </c>
      <c r="B240" s="498" t="s">
        <v>1120</v>
      </c>
      <c r="C240" s="499" t="s">
        <v>10</v>
      </c>
      <c r="D240" s="500" t="s">
        <v>136</v>
      </c>
      <c r="E240" s="501">
        <v>0</v>
      </c>
      <c r="F240" s="502">
        <v>0</v>
      </c>
      <c r="G240" s="502">
        <v>0</v>
      </c>
      <c r="H240" s="502">
        <v>0</v>
      </c>
      <c r="I240" s="502">
        <v>0</v>
      </c>
      <c r="J240" s="503">
        <v>0.5</v>
      </c>
      <c r="K240" s="504">
        <v>0.5</v>
      </c>
      <c r="L240" s="501">
        <v>0</v>
      </c>
      <c r="M240" s="502">
        <v>0</v>
      </c>
      <c r="N240" s="502">
        <v>0</v>
      </c>
      <c r="O240" s="502">
        <v>0</v>
      </c>
      <c r="P240" s="502">
        <v>0</v>
      </c>
      <c r="Q240" s="503">
        <v>0</v>
      </c>
      <c r="R240" s="504">
        <v>0</v>
      </c>
      <c r="S240" s="505">
        <f t="shared" ref="S240:S241" si="36">((R240/K240)-1)*100</f>
        <v>-100</v>
      </c>
    </row>
    <row r="241" spans="1:21" s="506" customFormat="1" ht="20.100000000000001" customHeight="1">
      <c r="A241" s="497" t="s">
        <v>696</v>
      </c>
      <c r="B241" s="498" t="s">
        <v>697</v>
      </c>
      <c r="C241" s="499" t="s">
        <v>10</v>
      </c>
      <c r="D241" s="500" t="s">
        <v>136</v>
      </c>
      <c r="E241" s="501">
        <v>0</v>
      </c>
      <c r="F241" s="502">
        <v>0</v>
      </c>
      <c r="G241" s="502">
        <v>0</v>
      </c>
      <c r="H241" s="502">
        <v>0</v>
      </c>
      <c r="I241" s="502">
        <v>0</v>
      </c>
      <c r="J241" s="503">
        <v>1.59</v>
      </c>
      <c r="K241" s="504">
        <v>1.59</v>
      </c>
      <c r="L241" s="501">
        <v>0</v>
      </c>
      <c r="M241" s="502">
        <v>0</v>
      </c>
      <c r="N241" s="502">
        <v>0</v>
      </c>
      <c r="O241" s="502">
        <v>0</v>
      </c>
      <c r="P241" s="502">
        <v>0</v>
      </c>
      <c r="Q241" s="503">
        <v>1.05</v>
      </c>
      <c r="R241" s="504">
        <v>1.05</v>
      </c>
      <c r="S241" s="505">
        <f t="shared" si="36"/>
        <v>-33.962264150943398</v>
      </c>
    </row>
    <row r="242" spans="1:21" s="506" customFormat="1" ht="20.100000000000001" customHeight="1">
      <c r="A242" s="497" t="s">
        <v>698</v>
      </c>
      <c r="B242" s="498" t="s">
        <v>1422</v>
      </c>
      <c r="C242" s="499" t="s">
        <v>10</v>
      </c>
      <c r="D242" s="577" t="s">
        <v>1423</v>
      </c>
      <c r="E242" s="501">
        <v>0</v>
      </c>
      <c r="F242" s="502">
        <v>0</v>
      </c>
      <c r="G242" s="502">
        <v>0</v>
      </c>
      <c r="H242" s="502">
        <v>0</v>
      </c>
      <c r="I242" s="502">
        <v>0</v>
      </c>
      <c r="J242" s="503">
        <v>0.1</v>
      </c>
      <c r="K242" s="504">
        <v>0.1</v>
      </c>
      <c r="L242" s="501">
        <v>0</v>
      </c>
      <c r="M242" s="502">
        <v>0</v>
      </c>
      <c r="N242" s="502">
        <v>0</v>
      </c>
      <c r="O242" s="502">
        <v>0</v>
      </c>
      <c r="P242" s="502">
        <v>0</v>
      </c>
      <c r="Q242" s="503">
        <v>0.11</v>
      </c>
      <c r="R242" s="504">
        <v>0.11</v>
      </c>
      <c r="S242" s="525"/>
    </row>
    <row r="243" spans="1:21" s="527" customFormat="1" ht="20.100000000000001" customHeight="1">
      <c r="A243" s="521"/>
      <c r="B243" s="524"/>
      <c r="C243" s="562"/>
      <c r="D243" s="520"/>
      <c r="E243" s="521"/>
      <c r="F243" s="522"/>
      <c r="G243" s="522"/>
      <c r="H243" s="522"/>
      <c r="I243" s="522"/>
      <c r="J243" s="523"/>
      <c r="K243" s="524"/>
      <c r="L243" s="521"/>
      <c r="M243" s="522"/>
      <c r="N243" s="522"/>
      <c r="O243" s="522"/>
      <c r="P243" s="522"/>
      <c r="Q243" s="523"/>
      <c r="R243" s="524"/>
      <c r="S243" s="496"/>
    </row>
    <row r="244" spans="1:21" s="448" customFormat="1" ht="20.100000000000001" customHeight="1">
      <c r="A244" s="622" t="s">
        <v>1142</v>
      </c>
      <c r="B244" s="623"/>
      <c r="C244" s="491"/>
      <c r="D244" s="492"/>
      <c r="E244" s="530">
        <f>SUM(E238:E243)</f>
        <v>0</v>
      </c>
      <c r="F244" s="531">
        <f t="shared" ref="F244:P244" si="37">SUM(F238:F243)</f>
        <v>0</v>
      </c>
      <c r="G244" s="531">
        <f t="shared" si="37"/>
        <v>0</v>
      </c>
      <c r="H244" s="531">
        <f t="shared" si="37"/>
        <v>0</v>
      </c>
      <c r="I244" s="531">
        <f t="shared" si="37"/>
        <v>0</v>
      </c>
      <c r="J244" s="531">
        <f t="shared" si="37"/>
        <v>7.1099999999999994</v>
      </c>
      <c r="K244" s="532">
        <f t="shared" si="37"/>
        <v>7.1099999999999994</v>
      </c>
      <c r="L244" s="530">
        <f t="shared" si="37"/>
        <v>0</v>
      </c>
      <c r="M244" s="531">
        <f t="shared" si="37"/>
        <v>1.01</v>
      </c>
      <c r="N244" s="531">
        <f t="shared" si="37"/>
        <v>0</v>
      </c>
      <c r="O244" s="531">
        <f t="shared" si="37"/>
        <v>0</v>
      </c>
      <c r="P244" s="531">
        <f t="shared" si="37"/>
        <v>0</v>
      </c>
      <c r="Q244" s="531">
        <f>SUM(Q238:Q243)</f>
        <v>5.25</v>
      </c>
      <c r="R244" s="532">
        <f>SUM(R238:R243)</f>
        <v>5.25</v>
      </c>
      <c r="S244" s="533">
        <f t="shared" ref="S244" si="38">((R244/K244)-1)*100</f>
        <v>-26.160337552742607</v>
      </c>
    </row>
    <row r="245" spans="1:21" s="527" customFormat="1" ht="20.100000000000001" customHeight="1">
      <c r="A245" s="557"/>
      <c r="B245" s="558"/>
      <c r="C245" s="559"/>
      <c r="D245" s="520"/>
      <c r="E245" s="538"/>
      <c r="F245" s="538"/>
      <c r="G245" s="538"/>
      <c r="H245" s="538"/>
      <c r="I245" s="538"/>
      <c r="J245" s="539"/>
      <c r="K245" s="538"/>
      <c r="L245" s="538"/>
      <c r="M245" s="538"/>
      <c r="N245" s="538"/>
      <c r="O245" s="538"/>
      <c r="P245" s="538"/>
      <c r="Q245" s="539"/>
      <c r="R245" s="538"/>
      <c r="S245" s="540"/>
      <c r="T245" s="526"/>
    </row>
    <row r="246" spans="1:21" s="478" customFormat="1" ht="20.100000000000001" customHeight="1">
      <c r="A246" s="473" t="s">
        <v>248</v>
      </c>
      <c r="B246" s="474" t="s">
        <v>57</v>
      </c>
      <c r="C246" s="475" t="s">
        <v>249</v>
      </c>
      <c r="D246" s="476" t="s">
        <v>250</v>
      </c>
      <c r="E246" s="592" t="s">
        <v>595</v>
      </c>
      <c r="F246" s="593"/>
      <c r="G246" s="593"/>
      <c r="H246" s="593"/>
      <c r="I246" s="593"/>
      <c r="J246" s="594"/>
      <c r="K246" s="595"/>
      <c r="L246" s="592" t="s">
        <v>620</v>
      </c>
      <c r="M246" s="593"/>
      <c r="N246" s="593"/>
      <c r="O246" s="593"/>
      <c r="P246" s="593"/>
      <c r="Q246" s="594"/>
      <c r="R246" s="595"/>
      <c r="S246" s="624" t="s">
        <v>56</v>
      </c>
    </row>
    <row r="247" spans="1:21" s="478" customFormat="1" ht="20.100000000000001" customHeight="1">
      <c r="A247" s="625"/>
      <c r="B247" s="626"/>
      <c r="C247" s="627"/>
      <c r="D247" s="628"/>
      <c r="E247" s="541" t="s">
        <v>58</v>
      </c>
      <c r="F247" s="484" t="s">
        <v>420</v>
      </c>
      <c r="G247" s="484"/>
      <c r="H247" s="484"/>
      <c r="I247" s="484" t="s">
        <v>325</v>
      </c>
      <c r="J247" s="542" t="s">
        <v>323</v>
      </c>
      <c r="K247" s="485" t="s">
        <v>324</v>
      </c>
      <c r="L247" s="541" t="s">
        <v>58</v>
      </c>
      <c r="M247" s="484" t="s">
        <v>420</v>
      </c>
      <c r="N247" s="484" t="s">
        <v>325</v>
      </c>
      <c r="O247" s="484"/>
      <c r="P247" s="484"/>
      <c r="Q247" s="542" t="s">
        <v>323</v>
      </c>
      <c r="R247" s="485" t="s">
        <v>324</v>
      </c>
      <c r="S247" s="487" t="s">
        <v>59</v>
      </c>
    </row>
    <row r="248" spans="1:21" s="527" customFormat="1" ht="20.100000000000001" customHeight="1">
      <c r="A248" s="517"/>
      <c r="B248" s="629"/>
      <c r="C248" s="519"/>
      <c r="D248" s="520"/>
      <c r="E248" s="521"/>
      <c r="F248" s="522"/>
      <c r="G248" s="522"/>
      <c r="H248" s="522"/>
      <c r="I248" s="522"/>
      <c r="J248" s="523"/>
      <c r="K248" s="524"/>
      <c r="L248" s="521"/>
      <c r="M248" s="522"/>
      <c r="N248" s="522"/>
      <c r="O248" s="522"/>
      <c r="P248" s="522"/>
      <c r="Q248" s="523"/>
      <c r="R248" s="524"/>
      <c r="S248" s="525"/>
      <c r="T248" s="526"/>
    </row>
    <row r="249" spans="1:21" s="478" customFormat="1" ht="20.100000000000001" customHeight="1">
      <c r="A249" s="630" t="s">
        <v>864</v>
      </c>
      <c r="B249" s="631" t="s">
        <v>875</v>
      </c>
      <c r="C249" s="491" t="s">
        <v>60</v>
      </c>
      <c r="D249" s="492"/>
      <c r="E249" s="493" t="s">
        <v>60</v>
      </c>
      <c r="F249" s="494"/>
      <c r="G249" s="494"/>
      <c r="H249" s="494"/>
      <c r="I249" s="494"/>
      <c r="J249" s="494" t="s">
        <v>60</v>
      </c>
      <c r="K249" s="495"/>
      <c r="L249" s="493" t="s">
        <v>60</v>
      </c>
      <c r="M249" s="494" t="s">
        <v>60</v>
      </c>
      <c r="N249" s="494"/>
      <c r="O249" s="494"/>
      <c r="P249" s="494"/>
      <c r="Q249" s="494"/>
      <c r="R249" s="495" t="s">
        <v>60</v>
      </c>
      <c r="S249" s="496"/>
    </row>
    <row r="250" spans="1:21" s="554" customFormat="1" ht="20.100000000000001" customHeight="1">
      <c r="A250" s="552"/>
      <c r="B250" s="632"/>
      <c r="C250" s="547"/>
      <c r="D250" s="633"/>
      <c r="E250" s="501"/>
      <c r="F250" s="502"/>
      <c r="G250" s="502"/>
      <c r="H250" s="502"/>
      <c r="I250" s="502"/>
      <c r="J250" s="503"/>
      <c r="K250" s="504">
        <f t="shared" ref="K250:K256" si="39">I250+J250</f>
        <v>0</v>
      </c>
      <c r="L250" s="501"/>
      <c r="M250" s="502"/>
      <c r="N250" s="502"/>
      <c r="O250" s="502"/>
      <c r="P250" s="502"/>
      <c r="Q250" s="503"/>
      <c r="R250" s="504">
        <f t="shared" ref="R250:R256" si="40">N250+Q250</f>
        <v>0</v>
      </c>
      <c r="S250" s="505" t="e">
        <f t="shared" ref="S250:S256" si="41">((R250/K250)-1)*100</f>
        <v>#DIV/0!</v>
      </c>
      <c r="T250" s="634"/>
      <c r="U250" s="527"/>
    </row>
    <row r="251" spans="1:21" s="554" customFormat="1" ht="20.100000000000001" customHeight="1">
      <c r="A251" s="552"/>
      <c r="B251" s="632"/>
      <c r="C251" s="547"/>
      <c r="D251" s="633"/>
      <c r="E251" s="501"/>
      <c r="F251" s="502"/>
      <c r="G251" s="502"/>
      <c r="H251" s="502"/>
      <c r="I251" s="502"/>
      <c r="J251" s="503"/>
      <c r="K251" s="504">
        <f t="shared" si="39"/>
        <v>0</v>
      </c>
      <c r="L251" s="501"/>
      <c r="M251" s="502"/>
      <c r="N251" s="502"/>
      <c r="O251" s="502"/>
      <c r="P251" s="502"/>
      <c r="Q251" s="503"/>
      <c r="R251" s="504">
        <f t="shared" si="40"/>
        <v>0</v>
      </c>
      <c r="S251" s="505" t="e">
        <f t="shared" si="41"/>
        <v>#DIV/0!</v>
      </c>
      <c r="T251" s="634"/>
      <c r="U251" s="527"/>
    </row>
    <row r="252" spans="1:21" s="554" customFormat="1" ht="20.100000000000001" customHeight="1">
      <c r="A252" s="552"/>
      <c r="B252" s="632"/>
      <c r="C252" s="547"/>
      <c r="D252" s="633"/>
      <c r="E252" s="501"/>
      <c r="F252" s="502"/>
      <c r="G252" s="502"/>
      <c r="H252" s="502"/>
      <c r="I252" s="502"/>
      <c r="J252" s="503"/>
      <c r="K252" s="504">
        <f t="shared" si="39"/>
        <v>0</v>
      </c>
      <c r="L252" s="501"/>
      <c r="M252" s="502"/>
      <c r="N252" s="502"/>
      <c r="O252" s="502"/>
      <c r="P252" s="502"/>
      <c r="Q252" s="503"/>
      <c r="R252" s="504">
        <f t="shared" si="40"/>
        <v>0</v>
      </c>
      <c r="S252" s="505" t="e">
        <f t="shared" si="41"/>
        <v>#DIV/0!</v>
      </c>
      <c r="T252" s="634"/>
      <c r="U252" s="527"/>
    </row>
    <row r="253" spans="1:21" s="554" customFormat="1" ht="20.100000000000001" customHeight="1">
      <c r="A253" s="552"/>
      <c r="B253" s="632"/>
      <c r="C253" s="547"/>
      <c r="D253" s="633"/>
      <c r="E253" s="501"/>
      <c r="F253" s="502"/>
      <c r="G253" s="502"/>
      <c r="H253" s="502"/>
      <c r="I253" s="502"/>
      <c r="J253" s="503"/>
      <c r="K253" s="504">
        <f t="shared" si="39"/>
        <v>0</v>
      </c>
      <c r="L253" s="501"/>
      <c r="M253" s="502"/>
      <c r="N253" s="502"/>
      <c r="O253" s="502"/>
      <c r="P253" s="502"/>
      <c r="Q253" s="503"/>
      <c r="R253" s="504">
        <f t="shared" si="40"/>
        <v>0</v>
      </c>
      <c r="S253" s="505" t="e">
        <f t="shared" si="41"/>
        <v>#DIV/0!</v>
      </c>
      <c r="T253" s="634"/>
      <c r="U253" s="527"/>
    </row>
    <row r="254" spans="1:21" s="554" customFormat="1" ht="20.100000000000001" customHeight="1">
      <c r="A254" s="552"/>
      <c r="B254" s="632"/>
      <c r="C254" s="547"/>
      <c r="D254" s="633"/>
      <c r="E254" s="501"/>
      <c r="F254" s="502"/>
      <c r="G254" s="502"/>
      <c r="H254" s="502"/>
      <c r="I254" s="502"/>
      <c r="J254" s="503"/>
      <c r="K254" s="504">
        <f t="shared" si="39"/>
        <v>0</v>
      </c>
      <c r="L254" s="501"/>
      <c r="M254" s="502"/>
      <c r="N254" s="502"/>
      <c r="O254" s="502"/>
      <c r="P254" s="502"/>
      <c r="Q254" s="503"/>
      <c r="R254" s="504">
        <f t="shared" si="40"/>
        <v>0</v>
      </c>
      <c r="S254" s="505" t="e">
        <f t="shared" si="41"/>
        <v>#DIV/0!</v>
      </c>
      <c r="T254" s="634"/>
      <c r="U254" s="527"/>
    </row>
    <row r="255" spans="1:21" s="554" customFormat="1" ht="20.100000000000001" customHeight="1">
      <c r="A255" s="552"/>
      <c r="B255" s="632"/>
      <c r="C255" s="547"/>
      <c r="D255" s="633"/>
      <c r="E255" s="501"/>
      <c r="F255" s="502"/>
      <c r="G255" s="502"/>
      <c r="H255" s="502"/>
      <c r="I255" s="502"/>
      <c r="J255" s="503"/>
      <c r="K255" s="504">
        <f t="shared" si="39"/>
        <v>0</v>
      </c>
      <c r="L255" s="501"/>
      <c r="M255" s="502"/>
      <c r="N255" s="502"/>
      <c r="O255" s="502"/>
      <c r="P255" s="502"/>
      <c r="Q255" s="503"/>
      <c r="R255" s="504">
        <f t="shared" si="40"/>
        <v>0</v>
      </c>
      <c r="S255" s="505" t="e">
        <f t="shared" si="41"/>
        <v>#DIV/0!</v>
      </c>
      <c r="T255" s="634"/>
      <c r="U255" s="527"/>
    </row>
    <row r="256" spans="1:21" s="554" customFormat="1" ht="20.100000000000001" customHeight="1">
      <c r="A256" s="552"/>
      <c r="B256" s="632"/>
      <c r="C256" s="547"/>
      <c r="D256" s="633"/>
      <c r="E256" s="501"/>
      <c r="F256" s="502"/>
      <c r="G256" s="502"/>
      <c r="H256" s="502"/>
      <c r="I256" s="502"/>
      <c r="J256" s="503"/>
      <c r="K256" s="504">
        <f t="shared" si="39"/>
        <v>0</v>
      </c>
      <c r="L256" s="501"/>
      <c r="M256" s="502"/>
      <c r="N256" s="502"/>
      <c r="O256" s="502"/>
      <c r="P256" s="502"/>
      <c r="Q256" s="503"/>
      <c r="R256" s="504">
        <f t="shared" si="40"/>
        <v>0</v>
      </c>
      <c r="S256" s="505" t="e">
        <f t="shared" si="41"/>
        <v>#DIV/0!</v>
      </c>
      <c r="T256" s="634"/>
      <c r="U256" s="527"/>
    </row>
    <row r="257" spans="1:21" s="554" customFormat="1" ht="20.100000000000001" customHeight="1">
      <c r="A257" s="552"/>
      <c r="B257" s="635"/>
      <c r="C257" s="547"/>
      <c r="D257" s="520"/>
      <c r="E257" s="521"/>
      <c r="F257" s="522"/>
      <c r="G257" s="522"/>
      <c r="H257" s="522"/>
      <c r="I257" s="522"/>
      <c r="J257" s="523"/>
      <c r="K257" s="524"/>
      <c r="L257" s="521"/>
      <c r="M257" s="522"/>
      <c r="N257" s="522"/>
      <c r="O257" s="522"/>
      <c r="P257" s="522"/>
      <c r="Q257" s="523"/>
      <c r="R257" s="524"/>
      <c r="S257" s="525"/>
      <c r="T257" s="526"/>
      <c r="U257" s="527"/>
    </row>
    <row r="258" spans="1:21" s="448" customFormat="1" ht="20.100000000000001" customHeight="1">
      <c r="A258" s="636" t="s">
        <v>1143</v>
      </c>
      <c r="B258" s="637"/>
      <c r="C258" s="491"/>
      <c r="D258" s="492"/>
      <c r="E258" s="530">
        <f t="shared" ref="E258:R258" si="42">SUM(E249:E257)</f>
        <v>0</v>
      </c>
      <c r="F258" s="531">
        <f t="shared" si="42"/>
        <v>0</v>
      </c>
      <c r="G258" s="531"/>
      <c r="H258" s="531"/>
      <c r="I258" s="531">
        <f t="shared" si="42"/>
        <v>0</v>
      </c>
      <c r="J258" s="531">
        <f t="shared" si="42"/>
        <v>0</v>
      </c>
      <c r="K258" s="532">
        <f t="shared" si="42"/>
        <v>0</v>
      </c>
      <c r="L258" s="530">
        <f t="shared" si="42"/>
        <v>0</v>
      </c>
      <c r="M258" s="531">
        <f t="shared" si="42"/>
        <v>0</v>
      </c>
      <c r="N258" s="531">
        <f t="shared" si="42"/>
        <v>0</v>
      </c>
      <c r="O258" s="531"/>
      <c r="P258" s="531"/>
      <c r="Q258" s="531">
        <f t="shared" si="42"/>
        <v>0</v>
      </c>
      <c r="R258" s="532">
        <f t="shared" si="42"/>
        <v>0</v>
      </c>
      <c r="S258" s="533" t="e">
        <f t="shared" ref="S258" si="43">((R258/K258)-1)*100</f>
        <v>#DIV/0!</v>
      </c>
    </row>
    <row r="259" spans="1:21" s="527" customFormat="1" ht="20.100000000000001" customHeight="1">
      <c r="A259" s="534"/>
      <c r="B259" s="536"/>
      <c r="C259" s="536"/>
      <c r="D259" s="638"/>
      <c r="E259" s="639"/>
      <c r="F259" s="639"/>
      <c r="G259" s="639"/>
      <c r="H259" s="639"/>
      <c r="I259" s="639"/>
      <c r="J259" s="640"/>
      <c r="K259" s="639"/>
      <c r="L259" s="639"/>
      <c r="M259" s="639"/>
      <c r="N259" s="639"/>
      <c r="O259" s="639"/>
      <c r="P259" s="639"/>
      <c r="Q259" s="640"/>
      <c r="R259" s="639"/>
      <c r="S259" s="641"/>
    </row>
    <row r="260" spans="1:21" s="448" customFormat="1" ht="20.100000000000001" customHeight="1">
      <c r="A260" s="338" t="s">
        <v>275</v>
      </c>
      <c r="B260" s="300"/>
      <c r="C260" s="642"/>
      <c r="D260" s="492"/>
      <c r="E260" s="598">
        <f>SUM(E93:E259)/2</f>
        <v>0.40000000000000008</v>
      </c>
      <c r="F260" s="599">
        <f t="shared" ref="F260:P260" si="44">SUM(F93:F259)/2</f>
        <v>81.170000000000059</v>
      </c>
      <c r="G260" s="599">
        <f t="shared" si="44"/>
        <v>0.26</v>
      </c>
      <c r="H260" s="599">
        <f t="shared" si="44"/>
        <v>0.1</v>
      </c>
      <c r="I260" s="599">
        <f t="shared" si="44"/>
        <v>11.559999999999999</v>
      </c>
      <c r="J260" s="599">
        <f t="shared" si="44"/>
        <v>1140.1100000000006</v>
      </c>
      <c r="K260" s="600">
        <f t="shared" si="44"/>
        <v>1151.6700000000003</v>
      </c>
      <c r="L260" s="598">
        <f t="shared" si="44"/>
        <v>0.37000000000000011</v>
      </c>
      <c r="M260" s="599">
        <f t="shared" si="44"/>
        <v>79.569999999999979</v>
      </c>
      <c r="N260" s="599">
        <f t="shared" si="44"/>
        <v>0.84000000000000019</v>
      </c>
      <c r="O260" s="599">
        <f t="shared" si="44"/>
        <v>0</v>
      </c>
      <c r="P260" s="599">
        <f t="shared" si="44"/>
        <v>11.09</v>
      </c>
      <c r="Q260" s="599">
        <f>SUM(Q93:Q259)/2</f>
        <v>1051.0300000000004</v>
      </c>
      <c r="R260" s="600">
        <f>SUM(R93:R259)/2</f>
        <v>1062.1200000000006</v>
      </c>
      <c r="S260" s="533">
        <f t="shared" ref="S260:S261" si="45">((R260/K260)-1)*100</f>
        <v>-7.7756649040089387</v>
      </c>
    </row>
    <row r="261" spans="1:21" s="448" customFormat="1" ht="20.100000000000001" customHeight="1">
      <c r="A261" s="338" t="s">
        <v>276</v>
      </c>
      <c r="B261" s="300"/>
      <c r="C261" s="642"/>
      <c r="D261" s="492"/>
      <c r="E261" s="598">
        <v>0.42</v>
      </c>
      <c r="F261" s="599">
        <v>81.17</v>
      </c>
      <c r="G261" s="599">
        <v>0.26</v>
      </c>
      <c r="H261" s="599">
        <v>0.1</v>
      </c>
      <c r="I261" s="599">
        <v>11.56</v>
      </c>
      <c r="J261" s="599">
        <v>1140.08</v>
      </c>
      <c r="K261" s="600">
        <f>SUM(I261:J261)</f>
        <v>1151.6399999999999</v>
      </c>
      <c r="L261" s="598">
        <v>0.39</v>
      </c>
      <c r="M261" s="599">
        <v>79.55</v>
      </c>
      <c r="N261" s="599">
        <v>0.84</v>
      </c>
      <c r="O261" s="599">
        <v>0</v>
      </c>
      <c r="P261" s="599">
        <v>11.09</v>
      </c>
      <c r="Q261" s="599">
        <v>1051.06</v>
      </c>
      <c r="R261" s="600">
        <f>SUM(N261:Q261)</f>
        <v>1062.99</v>
      </c>
      <c r="S261" s="533">
        <f t="shared" si="45"/>
        <v>-7.6977180368865135</v>
      </c>
    </row>
    <row r="262" spans="1:21" s="527" customFormat="1" ht="20.100000000000001" customHeight="1">
      <c r="A262" s="586"/>
      <c r="B262" s="587"/>
      <c r="C262" s="587"/>
      <c r="D262" s="588"/>
      <c r="E262" s="589"/>
      <c r="F262" s="589"/>
      <c r="G262" s="589"/>
      <c r="H262" s="589"/>
      <c r="I262" s="589"/>
      <c r="J262" s="590"/>
      <c r="K262" s="589"/>
      <c r="L262" s="589"/>
      <c r="M262" s="589"/>
      <c r="N262" s="589"/>
      <c r="O262" s="589"/>
      <c r="P262" s="589"/>
      <c r="Q262" s="590"/>
      <c r="R262" s="589"/>
      <c r="S262" s="591"/>
    </row>
    <row r="263" spans="1:21" s="527" customFormat="1" ht="20.100000000000001" customHeight="1">
      <c r="A263" s="586"/>
      <c r="B263" s="587"/>
      <c r="C263" s="587"/>
      <c r="D263" s="588"/>
      <c r="E263" s="589"/>
      <c r="F263" s="589"/>
      <c r="G263" s="589"/>
      <c r="H263" s="589"/>
      <c r="I263" s="589"/>
      <c r="J263" s="590"/>
      <c r="K263" s="589"/>
      <c r="L263" s="589"/>
      <c r="M263" s="589"/>
      <c r="N263" s="589"/>
      <c r="O263" s="589"/>
      <c r="P263" s="589"/>
      <c r="Q263" s="590"/>
      <c r="R263" s="589"/>
      <c r="S263" s="591"/>
    </row>
    <row r="264" spans="1:21" s="527" customFormat="1" ht="20.100000000000001" customHeight="1">
      <c r="A264" s="440" t="s">
        <v>1465</v>
      </c>
      <c r="B264" s="441" t="s">
        <v>1466</v>
      </c>
      <c r="C264" s="587"/>
      <c r="D264" s="588"/>
      <c r="E264" s="589"/>
      <c r="F264" s="589"/>
      <c r="G264" s="589"/>
      <c r="H264" s="589"/>
      <c r="I264" s="589"/>
      <c r="J264" s="590"/>
      <c r="K264" s="589"/>
      <c r="L264" s="589"/>
      <c r="M264" s="589"/>
      <c r="N264" s="589"/>
      <c r="O264" s="589"/>
      <c r="P264" s="589"/>
      <c r="Q264" s="590"/>
      <c r="R264" s="589"/>
      <c r="S264" s="591"/>
    </row>
    <row r="265" spans="1:21" s="527" customFormat="1" ht="20.100000000000001" customHeight="1">
      <c r="A265" s="440"/>
      <c r="B265" s="441"/>
      <c r="C265" s="587"/>
      <c r="D265" s="588"/>
      <c r="E265" s="589"/>
      <c r="F265" s="589"/>
      <c r="G265" s="589"/>
      <c r="H265" s="589"/>
      <c r="I265" s="589"/>
      <c r="J265" s="590"/>
      <c r="K265" s="589"/>
      <c r="L265" s="589"/>
      <c r="M265" s="589"/>
      <c r="N265" s="589"/>
      <c r="O265" s="589"/>
      <c r="P265" s="589"/>
      <c r="Q265" s="590"/>
      <c r="R265" s="589"/>
      <c r="S265" s="591"/>
    </row>
    <row r="266" spans="1:21" s="478" customFormat="1" ht="20.100000000000001" customHeight="1">
      <c r="A266" s="473"/>
      <c r="B266" s="474"/>
      <c r="C266" s="475"/>
      <c r="D266" s="476"/>
      <c r="E266" s="1375" t="s">
        <v>1467</v>
      </c>
      <c r="F266" s="1376"/>
      <c r="G266" s="1376"/>
      <c r="H266" s="1376"/>
      <c r="I266" s="1376"/>
      <c r="J266" s="1376"/>
      <c r="K266" s="1377"/>
      <c r="L266" s="1375" t="s">
        <v>1468</v>
      </c>
      <c r="M266" s="1376"/>
      <c r="N266" s="1376"/>
      <c r="O266" s="1376"/>
      <c r="P266" s="1376"/>
      <c r="Q266" s="1376"/>
      <c r="R266" s="1377"/>
      <c r="S266" s="477"/>
    </row>
    <row r="267" spans="1:21" s="478" customFormat="1" ht="20.100000000000001" customHeight="1">
      <c r="A267" s="473" t="s">
        <v>1469</v>
      </c>
      <c r="B267" s="474" t="s">
        <v>57</v>
      </c>
      <c r="C267" s="475" t="s">
        <v>1470</v>
      </c>
      <c r="D267" s="476" t="s">
        <v>1167</v>
      </c>
      <c r="E267" s="541" t="s">
        <v>1474</v>
      </c>
      <c r="F267" s="484" t="s">
        <v>1475</v>
      </c>
      <c r="G267" s="484" t="s">
        <v>1476</v>
      </c>
      <c r="H267" s="484" t="s">
        <v>1477</v>
      </c>
      <c r="I267" s="484" t="s">
        <v>1478</v>
      </c>
      <c r="J267" s="542" t="s">
        <v>1406</v>
      </c>
      <c r="K267" s="485" t="s">
        <v>1473</v>
      </c>
      <c r="L267" s="541" t="s">
        <v>1405</v>
      </c>
      <c r="M267" s="484" t="s">
        <v>1383</v>
      </c>
      <c r="N267" s="484" t="s">
        <v>1476</v>
      </c>
      <c r="O267" s="484" t="s">
        <v>1477</v>
      </c>
      <c r="P267" s="484" t="s">
        <v>1478</v>
      </c>
      <c r="Q267" s="542" t="s">
        <v>1406</v>
      </c>
      <c r="R267" s="485" t="s">
        <v>1473</v>
      </c>
      <c r="S267" s="487" t="s">
        <v>1140</v>
      </c>
    </row>
    <row r="268" spans="1:21" s="506" customFormat="1" ht="20.100000000000001" customHeight="1">
      <c r="A268" s="550" t="s">
        <v>598</v>
      </c>
      <c r="B268" s="498" t="s">
        <v>599</v>
      </c>
      <c r="C268" s="499" t="s">
        <v>843</v>
      </c>
      <c r="D268" s="500" t="s">
        <v>130</v>
      </c>
      <c r="E268" s="501">
        <v>0</v>
      </c>
      <c r="F268" s="502">
        <v>0.5</v>
      </c>
      <c r="G268" s="502">
        <v>0</v>
      </c>
      <c r="H268" s="502">
        <v>0</v>
      </c>
      <c r="I268" s="502">
        <v>0</v>
      </c>
      <c r="J268" s="503">
        <v>0.76</v>
      </c>
      <c r="K268" s="504">
        <v>0.76</v>
      </c>
      <c r="L268" s="501">
        <v>0</v>
      </c>
      <c r="M268" s="502">
        <v>0.76</v>
      </c>
      <c r="N268" s="502">
        <v>0</v>
      </c>
      <c r="O268" s="502">
        <v>0</v>
      </c>
      <c r="P268" s="502">
        <v>0</v>
      </c>
      <c r="Q268" s="503">
        <v>2.5</v>
      </c>
      <c r="R268" s="504">
        <v>2.5</v>
      </c>
      <c r="S268" s="505">
        <f>((R268/K268)-1)*100</f>
        <v>228.9473684210526</v>
      </c>
    </row>
    <row r="269" spans="1:21" s="506" customFormat="1" ht="20.100000000000001" customHeight="1">
      <c r="A269" s="550" t="s">
        <v>1105</v>
      </c>
      <c r="B269" s="498" t="s">
        <v>1104</v>
      </c>
      <c r="C269" s="499" t="s">
        <v>843</v>
      </c>
      <c r="D269" s="614" t="s">
        <v>1106</v>
      </c>
      <c r="E269" s="501">
        <v>0.01</v>
      </c>
      <c r="F269" s="502">
        <v>1.31</v>
      </c>
      <c r="G269" s="502">
        <v>0</v>
      </c>
      <c r="H269" s="502">
        <v>0</v>
      </c>
      <c r="I269" s="502">
        <v>0</v>
      </c>
      <c r="J269" s="503">
        <v>2.33</v>
      </c>
      <c r="K269" s="504">
        <v>2.33</v>
      </c>
      <c r="L269" s="501">
        <v>0.01</v>
      </c>
      <c r="M269" s="502">
        <v>1.68</v>
      </c>
      <c r="N269" s="502">
        <v>0</v>
      </c>
      <c r="O269" s="502">
        <v>0</v>
      </c>
      <c r="P269" s="502">
        <v>0</v>
      </c>
      <c r="Q269" s="503">
        <v>3.89</v>
      </c>
      <c r="R269" s="504">
        <v>3.89</v>
      </c>
      <c r="S269" s="505">
        <f>((R269/K269)-1)*100</f>
        <v>66.952789699570815</v>
      </c>
    </row>
    <row r="270" spans="1:21" s="506" customFormat="1" ht="20.100000000000001" customHeight="1">
      <c r="A270" s="497" t="s">
        <v>604</v>
      </c>
      <c r="B270" s="643" t="s">
        <v>1462</v>
      </c>
      <c r="C270" s="644" t="s">
        <v>842</v>
      </c>
      <c r="D270" s="645" t="s">
        <v>124</v>
      </c>
      <c r="E270" s="501">
        <v>0</v>
      </c>
      <c r="F270" s="502">
        <v>0.83</v>
      </c>
      <c r="G270" s="502">
        <v>0</v>
      </c>
      <c r="H270" s="502">
        <v>0</v>
      </c>
      <c r="I270" s="502">
        <v>0</v>
      </c>
      <c r="J270" s="503">
        <v>2.46</v>
      </c>
      <c r="K270" s="504">
        <v>2.46</v>
      </c>
      <c r="L270" s="501">
        <v>0</v>
      </c>
      <c r="M270" s="502">
        <v>1.1000000000000001</v>
      </c>
      <c r="N270" s="502">
        <v>0</v>
      </c>
      <c r="O270" s="502">
        <v>0</v>
      </c>
      <c r="P270" s="502">
        <v>0</v>
      </c>
      <c r="Q270" s="503">
        <v>2.5099999999999998</v>
      </c>
      <c r="R270" s="504">
        <v>2.5099999999999998</v>
      </c>
      <c r="S270" s="505">
        <f>((R270/K270)-1)*100</f>
        <v>2.0325203252032464</v>
      </c>
    </row>
    <row r="271" spans="1:21" s="506" customFormat="1" ht="20.100000000000001" customHeight="1">
      <c r="A271" s="497" t="s">
        <v>1107</v>
      </c>
      <c r="B271" s="646" t="s">
        <v>1112</v>
      </c>
      <c r="C271" s="644" t="s">
        <v>842</v>
      </c>
      <c r="D271" s="647" t="s">
        <v>1113</v>
      </c>
      <c r="E271" s="648">
        <v>0.03</v>
      </c>
      <c r="F271" s="502">
        <v>0.33</v>
      </c>
      <c r="G271" s="502">
        <v>0</v>
      </c>
      <c r="H271" s="502">
        <v>0</v>
      </c>
      <c r="I271" s="502">
        <v>0</v>
      </c>
      <c r="J271" s="503">
        <v>0.47</v>
      </c>
      <c r="K271" s="504">
        <v>0.47</v>
      </c>
      <c r="L271" s="501">
        <v>0.03</v>
      </c>
      <c r="M271" s="502">
        <v>0.89</v>
      </c>
      <c r="N271" s="502">
        <v>0</v>
      </c>
      <c r="O271" s="502">
        <v>0</v>
      </c>
      <c r="P271" s="502">
        <v>0</v>
      </c>
      <c r="Q271" s="503">
        <v>1.54</v>
      </c>
      <c r="R271" s="504">
        <v>1.54</v>
      </c>
      <c r="S271" s="525">
        <f t="shared" ref="S271:S279" si="46">((R271/K271)-1)*100</f>
        <v>227.65957446808511</v>
      </c>
    </row>
    <row r="272" spans="1:21" s="506" customFormat="1" ht="20.100000000000001" customHeight="1">
      <c r="A272" s="497" t="s">
        <v>1339</v>
      </c>
      <c r="B272" s="646" t="s">
        <v>1463</v>
      </c>
      <c r="C272" s="644" t="s">
        <v>842</v>
      </c>
      <c r="D272" s="647" t="s">
        <v>1113</v>
      </c>
      <c r="E272" s="648">
        <v>0</v>
      </c>
      <c r="F272" s="502">
        <v>0</v>
      </c>
      <c r="G272" s="502">
        <v>0</v>
      </c>
      <c r="H272" s="502">
        <v>0</v>
      </c>
      <c r="I272" s="502">
        <v>0</v>
      </c>
      <c r="J272" s="503">
        <v>0</v>
      </c>
      <c r="K272" s="504">
        <v>0</v>
      </c>
      <c r="L272" s="501">
        <v>0.02</v>
      </c>
      <c r="M272" s="502">
        <v>0</v>
      </c>
      <c r="N272" s="502">
        <v>0</v>
      </c>
      <c r="O272" s="502">
        <v>0</v>
      </c>
      <c r="P272" s="502">
        <v>0</v>
      </c>
      <c r="Q272" s="503">
        <v>0.17</v>
      </c>
      <c r="R272" s="504">
        <v>0.17</v>
      </c>
      <c r="S272" s="525" t="e">
        <f t="shared" si="46"/>
        <v>#DIV/0!</v>
      </c>
    </row>
    <row r="273" spans="1:20" s="506" customFormat="1" ht="20.100000000000001" customHeight="1">
      <c r="A273" s="497" t="s">
        <v>1342</v>
      </c>
      <c r="B273" s="646" t="s">
        <v>1464</v>
      </c>
      <c r="C273" s="644" t="s">
        <v>842</v>
      </c>
      <c r="D273" s="647" t="s">
        <v>1113</v>
      </c>
      <c r="E273" s="648">
        <v>0</v>
      </c>
      <c r="F273" s="502">
        <v>0</v>
      </c>
      <c r="G273" s="502">
        <v>0</v>
      </c>
      <c r="H273" s="502">
        <v>0</v>
      </c>
      <c r="I273" s="502">
        <v>0</v>
      </c>
      <c r="J273" s="503">
        <v>0</v>
      </c>
      <c r="K273" s="504">
        <v>0</v>
      </c>
      <c r="L273" s="501">
        <v>0.03</v>
      </c>
      <c r="M273" s="502">
        <v>0</v>
      </c>
      <c r="N273" s="502">
        <v>0</v>
      </c>
      <c r="O273" s="502">
        <v>0</v>
      </c>
      <c r="P273" s="502">
        <v>0</v>
      </c>
      <c r="Q273" s="503">
        <v>0.06</v>
      </c>
      <c r="R273" s="504">
        <v>0.06</v>
      </c>
      <c r="S273" s="525" t="e">
        <f t="shared" si="46"/>
        <v>#DIV/0!</v>
      </c>
    </row>
    <row r="274" spans="1:20" s="506" customFormat="1" ht="20.100000000000001" customHeight="1">
      <c r="A274" s="497" t="s">
        <v>1302</v>
      </c>
      <c r="B274" s="646" t="s">
        <v>1461</v>
      </c>
      <c r="C274" s="644" t="s">
        <v>842</v>
      </c>
      <c r="D274" s="647" t="s">
        <v>1114</v>
      </c>
      <c r="E274" s="648">
        <v>0</v>
      </c>
      <c r="F274" s="502">
        <v>0</v>
      </c>
      <c r="G274" s="502">
        <v>0</v>
      </c>
      <c r="H274" s="502">
        <v>0</v>
      </c>
      <c r="I274" s="502">
        <v>0</v>
      </c>
      <c r="J274" s="503">
        <v>0</v>
      </c>
      <c r="K274" s="504">
        <v>0</v>
      </c>
      <c r="L274" s="501">
        <v>0.01</v>
      </c>
      <c r="M274" s="502">
        <v>0</v>
      </c>
      <c r="N274" s="502">
        <v>0</v>
      </c>
      <c r="O274" s="502">
        <v>0</v>
      </c>
      <c r="P274" s="502">
        <v>0</v>
      </c>
      <c r="Q274" s="503">
        <v>0.06</v>
      </c>
      <c r="R274" s="504">
        <v>0.06</v>
      </c>
      <c r="S274" s="525" t="e">
        <f t="shared" si="46"/>
        <v>#DIV/0!</v>
      </c>
    </row>
    <row r="275" spans="1:20" s="506" customFormat="1" ht="20.100000000000001" customHeight="1">
      <c r="A275" s="497" t="s">
        <v>1108</v>
      </c>
      <c r="B275" s="646" t="s">
        <v>1111</v>
      </c>
      <c r="C275" s="644" t="s">
        <v>842</v>
      </c>
      <c r="D275" s="647" t="s">
        <v>1114</v>
      </c>
      <c r="E275" s="648">
        <v>0.02</v>
      </c>
      <c r="F275" s="502">
        <v>0.88</v>
      </c>
      <c r="G275" s="502">
        <v>0</v>
      </c>
      <c r="H275" s="502">
        <v>0</v>
      </c>
      <c r="I275" s="502">
        <v>0</v>
      </c>
      <c r="J275" s="503">
        <v>0.59</v>
      </c>
      <c r="K275" s="504">
        <v>0.59</v>
      </c>
      <c r="L275" s="501">
        <v>0.02</v>
      </c>
      <c r="M275" s="502">
        <v>0.62</v>
      </c>
      <c r="N275" s="502">
        <v>0</v>
      </c>
      <c r="O275" s="502">
        <v>0</v>
      </c>
      <c r="P275" s="502">
        <v>0</v>
      </c>
      <c r="Q275" s="503">
        <v>2.1800000000000002</v>
      </c>
      <c r="R275" s="504">
        <v>2.1800000000000002</v>
      </c>
      <c r="S275" s="525">
        <f t="shared" si="46"/>
        <v>269.49152542372883</v>
      </c>
    </row>
    <row r="276" spans="1:20" s="506" customFormat="1" ht="20.100000000000001" customHeight="1">
      <c r="A276" s="497" t="s">
        <v>1109</v>
      </c>
      <c r="B276" s="646" t="s">
        <v>1110</v>
      </c>
      <c r="C276" s="644" t="s">
        <v>842</v>
      </c>
      <c r="D276" s="647" t="s">
        <v>1115</v>
      </c>
      <c r="E276" s="648">
        <v>0</v>
      </c>
      <c r="F276" s="502">
        <v>0.64</v>
      </c>
      <c r="G276" s="502">
        <v>0</v>
      </c>
      <c r="H276" s="502">
        <v>0</v>
      </c>
      <c r="I276" s="502">
        <v>0</v>
      </c>
      <c r="J276" s="503">
        <v>0.83</v>
      </c>
      <c r="K276" s="504">
        <v>0.83</v>
      </c>
      <c r="L276" s="501">
        <v>0.05</v>
      </c>
      <c r="M276" s="502">
        <v>1.18</v>
      </c>
      <c r="N276" s="502">
        <v>0</v>
      </c>
      <c r="O276" s="502">
        <v>0</v>
      </c>
      <c r="P276" s="502">
        <v>0</v>
      </c>
      <c r="Q276" s="503">
        <v>1.89</v>
      </c>
      <c r="R276" s="504">
        <v>1.89</v>
      </c>
      <c r="S276" s="525">
        <f t="shared" si="46"/>
        <v>127.71084337349396</v>
      </c>
    </row>
    <row r="277" spans="1:20" s="506" customFormat="1" ht="20.100000000000001" customHeight="1">
      <c r="A277" s="649"/>
      <c r="B277" s="650"/>
      <c r="C277" s="651"/>
      <c r="D277" s="647"/>
      <c r="E277" s="648"/>
      <c r="F277" s="502"/>
      <c r="G277" s="502"/>
      <c r="H277" s="502"/>
      <c r="I277" s="502"/>
      <c r="J277" s="503"/>
      <c r="K277" s="504"/>
      <c r="L277" s="501"/>
      <c r="M277" s="502"/>
      <c r="N277" s="502"/>
      <c r="O277" s="502"/>
      <c r="P277" s="502"/>
      <c r="Q277" s="503"/>
      <c r="R277" s="504"/>
      <c r="S277" s="525"/>
    </row>
    <row r="278" spans="1:20" s="448" customFormat="1" ht="20.100000000000001" customHeight="1">
      <c r="A278" s="338" t="s">
        <v>1479</v>
      </c>
      <c r="B278" s="300"/>
      <c r="C278" s="642"/>
      <c r="D278" s="492"/>
      <c r="E278" s="598">
        <f>SUM(E268:E277)</f>
        <v>0.06</v>
      </c>
      <c r="F278" s="599">
        <f t="shared" ref="F278:J278" si="47">SUM(F268:F277)</f>
        <v>4.49</v>
      </c>
      <c r="G278" s="599">
        <f t="shared" si="47"/>
        <v>0</v>
      </c>
      <c r="H278" s="599">
        <f t="shared" si="47"/>
        <v>0</v>
      </c>
      <c r="I278" s="599">
        <f t="shared" si="47"/>
        <v>0</v>
      </c>
      <c r="J278" s="599">
        <f t="shared" si="47"/>
        <v>7.4399999999999995</v>
      </c>
      <c r="K278" s="600">
        <f>SUM(I278:J278)</f>
        <v>7.4399999999999995</v>
      </c>
      <c r="L278" s="598">
        <f t="shared" ref="L278:Q278" si="48">SUM(L268:L277)</f>
        <v>0.16999999999999998</v>
      </c>
      <c r="M278" s="599">
        <f t="shared" si="48"/>
        <v>6.2299999999999995</v>
      </c>
      <c r="N278" s="599">
        <f t="shared" si="48"/>
        <v>0</v>
      </c>
      <c r="O278" s="599">
        <f t="shared" si="48"/>
        <v>0</v>
      </c>
      <c r="P278" s="599">
        <f t="shared" si="48"/>
        <v>0</v>
      </c>
      <c r="Q278" s="599">
        <f t="shared" si="48"/>
        <v>14.800000000000002</v>
      </c>
      <c r="R278" s="600">
        <f>SUM(R268:R277)</f>
        <v>14.800000000000002</v>
      </c>
      <c r="S278" s="533">
        <f t="shared" si="46"/>
        <v>98.924731182795739</v>
      </c>
    </row>
    <row r="279" spans="1:20" s="448" customFormat="1" ht="20.100000000000001" customHeight="1">
      <c r="A279" s="338" t="s">
        <v>1480</v>
      </c>
      <c r="B279" s="300"/>
      <c r="C279" s="642"/>
      <c r="D279" s="492"/>
      <c r="E279" s="598">
        <v>7.0000000000000007E-2</v>
      </c>
      <c r="F279" s="599">
        <v>4.5</v>
      </c>
      <c r="G279" s="599">
        <v>0</v>
      </c>
      <c r="H279" s="599">
        <v>0</v>
      </c>
      <c r="I279" s="599">
        <v>0</v>
      </c>
      <c r="J279" s="599">
        <v>7.44</v>
      </c>
      <c r="K279" s="600">
        <f>SUM(I279:J279)</f>
        <v>7.44</v>
      </c>
      <c r="L279" s="598">
        <v>0.18</v>
      </c>
      <c r="M279" s="599">
        <v>6.22</v>
      </c>
      <c r="N279" s="599">
        <v>0</v>
      </c>
      <c r="O279" s="599">
        <v>0</v>
      </c>
      <c r="P279" s="599">
        <v>0</v>
      </c>
      <c r="Q279" s="599">
        <v>14.8</v>
      </c>
      <c r="R279" s="600">
        <f>SUM(P279:Q279)</f>
        <v>14.8</v>
      </c>
      <c r="S279" s="533">
        <f t="shared" si="46"/>
        <v>98.924731182795696</v>
      </c>
    </row>
    <row r="280" spans="1:20" s="527" customFormat="1" ht="20.100000000000001" customHeight="1">
      <c r="A280" s="586"/>
      <c r="B280" s="587"/>
      <c r="C280" s="587"/>
      <c r="D280" s="588"/>
      <c r="E280" s="589"/>
      <c r="F280" s="589"/>
      <c r="G280" s="589"/>
      <c r="H280" s="589"/>
      <c r="I280" s="589"/>
      <c r="J280" s="590"/>
      <c r="K280" s="589"/>
      <c r="L280" s="589"/>
      <c r="M280" s="589"/>
      <c r="N280" s="589"/>
      <c r="O280" s="589"/>
      <c r="P280" s="589"/>
      <c r="Q280" s="590"/>
      <c r="R280" s="589"/>
      <c r="S280" s="591"/>
    </row>
    <row r="281" spans="1:20" s="527" customFormat="1" ht="20.100000000000001" customHeight="1">
      <c r="A281" s="586"/>
      <c r="B281" s="587"/>
      <c r="C281" s="587"/>
      <c r="D281" s="588"/>
      <c r="E281" s="589"/>
      <c r="F281" s="589"/>
      <c r="G281" s="589"/>
      <c r="H281" s="589"/>
      <c r="I281" s="589"/>
      <c r="J281" s="590"/>
      <c r="K281" s="589"/>
      <c r="L281" s="589"/>
      <c r="M281" s="589"/>
      <c r="N281" s="589"/>
      <c r="O281" s="589"/>
      <c r="P281" s="589"/>
      <c r="Q281" s="590"/>
      <c r="R281" s="589"/>
      <c r="S281" s="591"/>
    </row>
    <row r="282" spans="1:20" s="448" customFormat="1" ht="20.100000000000001" customHeight="1">
      <c r="A282" s="304" t="s">
        <v>277</v>
      </c>
      <c r="B282" s="306" t="s">
        <v>278</v>
      </c>
      <c r="C282" s="464"/>
      <c r="D282" s="465"/>
      <c r="E282" s="466"/>
      <c r="F282" s="466"/>
      <c r="G282" s="466"/>
      <c r="H282" s="466"/>
      <c r="I282" s="466"/>
      <c r="J282" s="466"/>
      <c r="K282" s="466"/>
      <c r="L282" s="466"/>
      <c r="M282" s="466"/>
      <c r="N282" s="466"/>
      <c r="O282" s="466"/>
      <c r="P282" s="466"/>
      <c r="Q282" s="466"/>
      <c r="R282" s="466"/>
      <c r="S282" s="467"/>
    </row>
    <row r="283" spans="1:20" s="611" customFormat="1" ht="20.100000000000001" customHeight="1">
      <c r="A283" s="607"/>
      <c r="B283" s="607"/>
      <c r="C283" s="607"/>
      <c r="D283" s="608"/>
      <c r="E283" s="607"/>
      <c r="F283" s="607"/>
      <c r="G283" s="607"/>
      <c r="H283" s="607"/>
      <c r="I283" s="607"/>
      <c r="J283" s="609"/>
      <c r="K283" s="607"/>
      <c r="L283" s="607"/>
      <c r="M283" s="607"/>
      <c r="N283" s="607"/>
      <c r="O283" s="607"/>
      <c r="P283" s="607"/>
      <c r="Q283" s="609"/>
      <c r="R283" s="607"/>
      <c r="S283" s="610"/>
      <c r="T283" s="587"/>
    </row>
    <row r="284" spans="1:20" s="478" customFormat="1" ht="20.100000000000001" customHeight="1">
      <c r="A284" s="473"/>
      <c r="B284" s="474"/>
      <c r="C284" s="475"/>
      <c r="D284" s="476"/>
      <c r="E284" s="1375" t="s">
        <v>1467</v>
      </c>
      <c r="F284" s="1376"/>
      <c r="G284" s="1376"/>
      <c r="H284" s="1376"/>
      <c r="I284" s="1376"/>
      <c r="J284" s="1376"/>
      <c r="K284" s="1377"/>
      <c r="L284" s="1375" t="s">
        <v>1468</v>
      </c>
      <c r="M284" s="1376"/>
      <c r="N284" s="1376"/>
      <c r="O284" s="1376"/>
      <c r="P284" s="1376"/>
      <c r="Q284" s="1376"/>
      <c r="R284" s="1377"/>
      <c r="S284" s="477"/>
    </row>
    <row r="285" spans="1:20" s="478" customFormat="1" ht="20.100000000000001" customHeight="1">
      <c r="A285" s="473" t="s">
        <v>1469</v>
      </c>
      <c r="B285" s="474" t="s">
        <v>57</v>
      </c>
      <c r="C285" s="475" t="s">
        <v>1470</v>
      </c>
      <c r="D285" s="476" t="s">
        <v>1167</v>
      </c>
      <c r="E285" s="541" t="s">
        <v>1474</v>
      </c>
      <c r="F285" s="484" t="s">
        <v>1475</v>
      </c>
      <c r="G285" s="484" t="s">
        <v>1476</v>
      </c>
      <c r="H285" s="484" t="s">
        <v>1477</v>
      </c>
      <c r="I285" s="484" t="s">
        <v>1478</v>
      </c>
      <c r="J285" s="542" t="s">
        <v>1406</v>
      </c>
      <c r="K285" s="485" t="s">
        <v>1473</v>
      </c>
      <c r="L285" s="541" t="s">
        <v>1405</v>
      </c>
      <c r="M285" s="484" t="s">
        <v>1383</v>
      </c>
      <c r="N285" s="484" t="s">
        <v>1476</v>
      </c>
      <c r="O285" s="484" t="s">
        <v>1477</v>
      </c>
      <c r="P285" s="484" t="s">
        <v>1478</v>
      </c>
      <c r="Q285" s="542" t="s">
        <v>1406</v>
      </c>
      <c r="R285" s="485" t="s">
        <v>1473</v>
      </c>
      <c r="S285" s="487" t="s">
        <v>1140</v>
      </c>
    </row>
    <row r="286" spans="1:20" s="478" customFormat="1" ht="20.100000000000001" customHeight="1">
      <c r="A286" s="543" t="s">
        <v>253</v>
      </c>
      <c r="B286" s="544" t="s">
        <v>254</v>
      </c>
      <c r="C286" s="491" t="s">
        <v>60</v>
      </c>
      <c r="D286" s="492"/>
      <c r="E286" s="493" t="s">
        <v>60</v>
      </c>
      <c r="F286" s="494"/>
      <c r="G286" s="494"/>
      <c r="H286" s="494"/>
      <c r="I286" s="494"/>
      <c r="J286" s="652" t="s">
        <v>60</v>
      </c>
      <c r="K286" s="495"/>
      <c r="L286" s="493" t="s">
        <v>60</v>
      </c>
      <c r="M286" s="494" t="s">
        <v>60</v>
      </c>
      <c r="N286" s="494"/>
      <c r="O286" s="494"/>
      <c r="P286" s="494"/>
      <c r="Q286" s="494"/>
      <c r="R286" s="495" t="s">
        <v>60</v>
      </c>
      <c r="S286" s="496"/>
    </row>
    <row r="287" spans="1:20" s="506" customFormat="1" ht="20.100000000000001" customHeight="1">
      <c r="A287" s="497" t="s">
        <v>704</v>
      </c>
      <c r="B287" s="498" t="s">
        <v>705</v>
      </c>
      <c r="C287" s="499" t="s">
        <v>9</v>
      </c>
      <c r="D287" s="614" t="s">
        <v>127</v>
      </c>
      <c r="E287" s="501">
        <v>0</v>
      </c>
      <c r="F287" s="502">
        <v>0</v>
      </c>
      <c r="G287" s="502">
        <v>0.67</v>
      </c>
      <c r="H287" s="502">
        <v>0</v>
      </c>
      <c r="I287" s="502">
        <v>0</v>
      </c>
      <c r="J287" s="503">
        <v>1.25</v>
      </c>
      <c r="K287" s="504">
        <v>1.25</v>
      </c>
      <c r="L287" s="501">
        <v>0</v>
      </c>
      <c r="M287" s="502">
        <v>0.11</v>
      </c>
      <c r="N287" s="502">
        <v>0.55000000000000004</v>
      </c>
      <c r="O287" s="502">
        <v>0</v>
      </c>
      <c r="P287" s="502">
        <v>0</v>
      </c>
      <c r="Q287" s="503">
        <v>2.08</v>
      </c>
      <c r="R287" s="504">
        <v>2.08</v>
      </c>
      <c r="S287" s="505">
        <f t="shared" ref="S287:S319" si="49">((R287/K287)-1)*100</f>
        <v>66.40000000000002</v>
      </c>
    </row>
    <row r="288" spans="1:20" s="506" customFormat="1" ht="20.100000000000001" customHeight="1">
      <c r="A288" s="497" t="s">
        <v>706</v>
      </c>
      <c r="B288" s="498" t="s">
        <v>707</v>
      </c>
      <c r="C288" s="499" t="s">
        <v>9</v>
      </c>
      <c r="D288" s="614" t="s">
        <v>127</v>
      </c>
      <c r="E288" s="501">
        <v>0</v>
      </c>
      <c r="F288" s="502">
        <v>0</v>
      </c>
      <c r="G288" s="502">
        <v>7.0000000000000007E-2</v>
      </c>
      <c r="H288" s="502">
        <v>0</v>
      </c>
      <c r="I288" s="502">
        <v>0</v>
      </c>
      <c r="J288" s="503">
        <v>0.26</v>
      </c>
      <c r="K288" s="504">
        <v>0.26</v>
      </c>
      <c r="L288" s="501">
        <v>0</v>
      </c>
      <c r="M288" s="502">
        <v>0</v>
      </c>
      <c r="N288" s="502">
        <v>0.24</v>
      </c>
      <c r="O288" s="502">
        <v>0</v>
      </c>
      <c r="P288" s="502">
        <v>0</v>
      </c>
      <c r="Q288" s="503">
        <v>0</v>
      </c>
      <c r="R288" s="504">
        <v>0</v>
      </c>
      <c r="S288" s="505">
        <f t="shared" si="49"/>
        <v>-100</v>
      </c>
    </row>
    <row r="289" spans="1:19" s="506" customFormat="1" ht="20.100000000000001" customHeight="1">
      <c r="A289" s="497" t="s">
        <v>435</v>
      </c>
      <c r="B289" s="498" t="s">
        <v>436</v>
      </c>
      <c r="C289" s="499" t="s">
        <v>9</v>
      </c>
      <c r="D289" s="614" t="s">
        <v>127</v>
      </c>
      <c r="E289" s="501">
        <v>0</v>
      </c>
      <c r="F289" s="502">
        <v>0.19</v>
      </c>
      <c r="G289" s="502">
        <v>1.92</v>
      </c>
      <c r="H289" s="502">
        <v>0</v>
      </c>
      <c r="I289" s="502">
        <v>2.13</v>
      </c>
      <c r="J289" s="503">
        <v>5.0999999999999996</v>
      </c>
      <c r="K289" s="504">
        <v>7.2299999999999995</v>
      </c>
      <c r="L289" s="501">
        <v>0</v>
      </c>
      <c r="M289" s="502">
        <v>0.16</v>
      </c>
      <c r="N289" s="502">
        <v>2.5099999999999998</v>
      </c>
      <c r="O289" s="502">
        <v>0</v>
      </c>
      <c r="P289" s="502">
        <v>2.38</v>
      </c>
      <c r="Q289" s="503">
        <v>5.57</v>
      </c>
      <c r="R289" s="504">
        <v>7.95</v>
      </c>
      <c r="S289" s="505">
        <f t="shared" si="49"/>
        <v>9.9585062240663991</v>
      </c>
    </row>
    <row r="290" spans="1:19" s="506" customFormat="1" ht="20.100000000000001" customHeight="1">
      <c r="A290" s="497" t="s">
        <v>347</v>
      </c>
      <c r="B290" s="498" t="s">
        <v>437</v>
      </c>
      <c r="C290" s="499" t="s">
        <v>9</v>
      </c>
      <c r="D290" s="614" t="s">
        <v>127</v>
      </c>
      <c r="E290" s="501">
        <v>0</v>
      </c>
      <c r="F290" s="502">
        <v>0.22</v>
      </c>
      <c r="G290" s="502">
        <v>0.59</v>
      </c>
      <c r="H290" s="502">
        <v>0</v>
      </c>
      <c r="I290" s="502">
        <v>0.31</v>
      </c>
      <c r="J290" s="503">
        <v>0.89</v>
      </c>
      <c r="K290" s="504">
        <v>1.2</v>
      </c>
      <c r="L290" s="501">
        <v>0</v>
      </c>
      <c r="M290" s="502">
        <v>0.19</v>
      </c>
      <c r="N290" s="502">
        <v>0.91</v>
      </c>
      <c r="O290" s="502">
        <v>0</v>
      </c>
      <c r="P290" s="502">
        <v>0</v>
      </c>
      <c r="Q290" s="503">
        <v>0.74</v>
      </c>
      <c r="R290" s="504">
        <v>0.74</v>
      </c>
      <c r="S290" s="505">
        <f t="shared" si="49"/>
        <v>-38.333333333333329</v>
      </c>
    </row>
    <row r="291" spans="1:19" s="506" customFormat="1" ht="20.100000000000001" customHeight="1">
      <c r="A291" s="497" t="s">
        <v>708</v>
      </c>
      <c r="B291" s="498" t="s">
        <v>709</v>
      </c>
      <c r="C291" s="499" t="s">
        <v>9</v>
      </c>
      <c r="D291" s="614" t="s">
        <v>127</v>
      </c>
      <c r="E291" s="501">
        <v>0</v>
      </c>
      <c r="F291" s="502">
        <v>0.66</v>
      </c>
      <c r="G291" s="502">
        <v>0</v>
      </c>
      <c r="H291" s="502">
        <v>0</v>
      </c>
      <c r="I291" s="502">
        <v>0</v>
      </c>
      <c r="J291" s="503">
        <v>0</v>
      </c>
      <c r="K291" s="504">
        <v>0</v>
      </c>
      <c r="L291" s="501">
        <v>0</v>
      </c>
      <c r="M291" s="502">
        <v>0</v>
      </c>
      <c r="N291" s="502">
        <v>0</v>
      </c>
      <c r="O291" s="502">
        <v>0</v>
      </c>
      <c r="P291" s="502">
        <v>0</v>
      </c>
      <c r="Q291" s="503">
        <v>0</v>
      </c>
      <c r="R291" s="504">
        <v>0</v>
      </c>
      <c r="S291" s="505" t="e">
        <f t="shared" si="49"/>
        <v>#DIV/0!</v>
      </c>
    </row>
    <row r="292" spans="1:19" s="506" customFormat="1" ht="20.100000000000001" customHeight="1">
      <c r="A292" s="497" t="s">
        <v>710</v>
      </c>
      <c r="B292" s="498" t="s">
        <v>711</v>
      </c>
      <c r="C292" s="499" t="s">
        <v>9</v>
      </c>
      <c r="D292" s="614" t="s">
        <v>127</v>
      </c>
      <c r="E292" s="501">
        <v>0</v>
      </c>
      <c r="F292" s="502">
        <v>0.31</v>
      </c>
      <c r="G292" s="502">
        <v>0</v>
      </c>
      <c r="H292" s="502">
        <v>0</v>
      </c>
      <c r="I292" s="502">
        <v>0</v>
      </c>
      <c r="J292" s="503">
        <v>0.88</v>
      </c>
      <c r="K292" s="504">
        <v>0.88</v>
      </c>
      <c r="L292" s="501">
        <v>0</v>
      </c>
      <c r="M292" s="502">
        <v>0</v>
      </c>
      <c r="N292" s="502">
        <v>0</v>
      </c>
      <c r="O292" s="502">
        <v>0</v>
      </c>
      <c r="P292" s="502">
        <v>0</v>
      </c>
      <c r="Q292" s="503">
        <v>0</v>
      </c>
      <c r="R292" s="504">
        <v>0</v>
      </c>
      <c r="S292" s="505">
        <f t="shared" si="49"/>
        <v>-100</v>
      </c>
    </row>
    <row r="293" spans="1:19" s="506" customFormat="1" ht="20.100000000000001" customHeight="1">
      <c r="A293" s="497" t="s">
        <v>521</v>
      </c>
      <c r="B293" s="498" t="s">
        <v>553</v>
      </c>
      <c r="C293" s="499" t="s">
        <v>9</v>
      </c>
      <c r="D293" s="614" t="s">
        <v>127</v>
      </c>
      <c r="E293" s="501">
        <v>0</v>
      </c>
      <c r="F293" s="502">
        <v>0.02</v>
      </c>
      <c r="G293" s="502">
        <v>0.43</v>
      </c>
      <c r="H293" s="502">
        <v>0</v>
      </c>
      <c r="I293" s="502">
        <v>0.14000000000000001</v>
      </c>
      <c r="J293" s="503">
        <v>2.1</v>
      </c>
      <c r="K293" s="504">
        <v>2.2400000000000002</v>
      </c>
      <c r="L293" s="501">
        <v>0</v>
      </c>
      <c r="M293" s="502">
        <v>0</v>
      </c>
      <c r="N293" s="502">
        <v>0.28999999999999998</v>
      </c>
      <c r="O293" s="502">
        <v>0</v>
      </c>
      <c r="P293" s="502">
        <v>0.65</v>
      </c>
      <c r="Q293" s="503">
        <v>1.53</v>
      </c>
      <c r="R293" s="504">
        <v>2.1800000000000002</v>
      </c>
      <c r="S293" s="505">
        <f t="shared" si="49"/>
        <v>-2.6785714285714302</v>
      </c>
    </row>
    <row r="294" spans="1:19" s="506" customFormat="1" ht="20.100000000000001" customHeight="1">
      <c r="A294" s="497" t="s">
        <v>76</v>
      </c>
      <c r="B294" s="498" t="s">
        <v>185</v>
      </c>
      <c r="C294" s="499" t="s">
        <v>9</v>
      </c>
      <c r="D294" s="653" t="s">
        <v>1484</v>
      </c>
      <c r="E294" s="501">
        <v>0.01</v>
      </c>
      <c r="F294" s="502">
        <v>0</v>
      </c>
      <c r="G294" s="502">
        <v>0.65</v>
      </c>
      <c r="H294" s="502">
        <v>0</v>
      </c>
      <c r="I294" s="502">
        <v>0.86</v>
      </c>
      <c r="J294" s="503">
        <v>1.93</v>
      </c>
      <c r="K294" s="504">
        <v>2.79</v>
      </c>
      <c r="L294" s="501">
        <v>0.01</v>
      </c>
      <c r="M294" s="502">
        <v>0</v>
      </c>
      <c r="N294" s="502">
        <v>0.91</v>
      </c>
      <c r="O294" s="502">
        <v>0</v>
      </c>
      <c r="P294" s="502">
        <v>0.93</v>
      </c>
      <c r="Q294" s="503">
        <v>2.13</v>
      </c>
      <c r="R294" s="504">
        <v>3.06</v>
      </c>
      <c r="S294" s="505">
        <f>((R294/K294)-1)*100</f>
        <v>9.6774193548387011</v>
      </c>
    </row>
    <row r="295" spans="1:19" s="506" customFormat="1" ht="20.100000000000001" customHeight="1">
      <c r="A295" s="497" t="s">
        <v>712</v>
      </c>
      <c r="B295" s="498" t="s">
        <v>713</v>
      </c>
      <c r="C295" s="499" t="s">
        <v>9</v>
      </c>
      <c r="D295" s="614" t="s">
        <v>127</v>
      </c>
      <c r="E295" s="501">
        <v>0</v>
      </c>
      <c r="F295" s="502">
        <v>0</v>
      </c>
      <c r="G295" s="502">
        <v>0.33</v>
      </c>
      <c r="H295" s="502">
        <v>0</v>
      </c>
      <c r="I295" s="502">
        <v>0.12</v>
      </c>
      <c r="J295" s="503">
        <v>0.36</v>
      </c>
      <c r="K295" s="504">
        <v>0.48</v>
      </c>
      <c r="L295" s="501">
        <v>0</v>
      </c>
      <c r="M295" s="502">
        <v>0</v>
      </c>
      <c r="N295" s="502">
        <v>0.46</v>
      </c>
      <c r="O295" s="502">
        <v>0</v>
      </c>
      <c r="P295" s="502">
        <v>0</v>
      </c>
      <c r="Q295" s="503">
        <v>0.67</v>
      </c>
      <c r="R295" s="504">
        <v>0.67</v>
      </c>
      <c r="S295" s="505">
        <f t="shared" si="49"/>
        <v>39.58333333333335</v>
      </c>
    </row>
    <row r="296" spans="1:19" s="506" customFormat="1" ht="20.100000000000001" customHeight="1">
      <c r="A296" s="497" t="s">
        <v>69</v>
      </c>
      <c r="B296" s="498" t="s">
        <v>181</v>
      </c>
      <c r="C296" s="499" t="s">
        <v>9</v>
      </c>
      <c r="D296" s="614" t="s">
        <v>127</v>
      </c>
      <c r="E296" s="501">
        <v>0</v>
      </c>
      <c r="F296" s="502">
        <v>0.32</v>
      </c>
      <c r="G296" s="502">
        <v>2.65</v>
      </c>
      <c r="H296" s="502">
        <v>0</v>
      </c>
      <c r="I296" s="502">
        <v>0.28000000000000003</v>
      </c>
      <c r="J296" s="503">
        <v>8.11</v>
      </c>
      <c r="K296" s="504">
        <v>8.3899999999999988</v>
      </c>
      <c r="L296" s="501">
        <v>0</v>
      </c>
      <c r="M296" s="502">
        <v>0.42</v>
      </c>
      <c r="N296" s="502">
        <v>1.1200000000000001</v>
      </c>
      <c r="O296" s="502">
        <v>0</v>
      </c>
      <c r="P296" s="502">
        <v>0.43</v>
      </c>
      <c r="Q296" s="503">
        <v>6.38</v>
      </c>
      <c r="R296" s="504">
        <v>6.81</v>
      </c>
      <c r="S296" s="505">
        <f t="shared" si="49"/>
        <v>-18.83194278903456</v>
      </c>
    </row>
    <row r="297" spans="1:19" s="506" customFormat="1" ht="20.100000000000001" customHeight="1">
      <c r="A297" s="497" t="s">
        <v>714</v>
      </c>
      <c r="B297" s="498" t="s">
        <v>715</v>
      </c>
      <c r="C297" s="499" t="s">
        <v>9</v>
      </c>
      <c r="D297" s="614" t="s">
        <v>127</v>
      </c>
      <c r="E297" s="501">
        <v>0</v>
      </c>
      <c r="F297" s="502">
        <v>0.47</v>
      </c>
      <c r="G297" s="502">
        <v>0</v>
      </c>
      <c r="H297" s="502">
        <v>0</v>
      </c>
      <c r="I297" s="502">
        <v>0</v>
      </c>
      <c r="J297" s="503">
        <v>0.28000000000000003</v>
      </c>
      <c r="K297" s="504">
        <v>0.28000000000000003</v>
      </c>
      <c r="L297" s="501">
        <v>0</v>
      </c>
      <c r="M297" s="502">
        <v>0</v>
      </c>
      <c r="N297" s="502">
        <v>0</v>
      </c>
      <c r="O297" s="502">
        <v>0</v>
      </c>
      <c r="P297" s="502">
        <v>0</v>
      </c>
      <c r="Q297" s="503">
        <v>0</v>
      </c>
      <c r="R297" s="504">
        <v>0</v>
      </c>
      <c r="S297" s="505">
        <f t="shared" si="49"/>
        <v>-100</v>
      </c>
    </row>
    <row r="298" spans="1:19" s="506" customFormat="1" ht="20.100000000000001" customHeight="1">
      <c r="A298" s="497" t="s">
        <v>716</v>
      </c>
      <c r="B298" s="498" t="s">
        <v>717</v>
      </c>
      <c r="C298" s="499" t="s">
        <v>9</v>
      </c>
      <c r="D298" s="614" t="s">
        <v>127</v>
      </c>
      <c r="E298" s="501">
        <v>0</v>
      </c>
      <c r="F298" s="502">
        <v>0.22</v>
      </c>
      <c r="G298" s="502">
        <v>0</v>
      </c>
      <c r="H298" s="502">
        <v>0</v>
      </c>
      <c r="I298" s="502">
        <v>0</v>
      </c>
      <c r="J298" s="503">
        <v>1.33</v>
      </c>
      <c r="K298" s="504">
        <v>1.33</v>
      </c>
      <c r="L298" s="501">
        <v>0</v>
      </c>
      <c r="M298" s="502">
        <v>0</v>
      </c>
      <c r="N298" s="502">
        <v>0.85</v>
      </c>
      <c r="O298" s="502">
        <v>0</v>
      </c>
      <c r="P298" s="502">
        <v>0.14000000000000001</v>
      </c>
      <c r="Q298" s="503">
        <v>0.3</v>
      </c>
      <c r="R298" s="504">
        <v>0.44</v>
      </c>
      <c r="S298" s="505">
        <f t="shared" si="49"/>
        <v>-66.917293233082702</v>
      </c>
    </row>
    <row r="299" spans="1:19" s="506" customFormat="1" ht="20.100000000000001" customHeight="1">
      <c r="A299" s="497" t="s">
        <v>522</v>
      </c>
      <c r="B299" s="498" t="s">
        <v>554</v>
      </c>
      <c r="C299" s="499" t="s">
        <v>9</v>
      </c>
      <c r="D299" s="614" t="s">
        <v>127</v>
      </c>
      <c r="E299" s="501">
        <v>0</v>
      </c>
      <c r="F299" s="502">
        <v>0.33</v>
      </c>
      <c r="G299" s="502">
        <v>0.47</v>
      </c>
      <c r="H299" s="502">
        <v>0</v>
      </c>
      <c r="I299" s="502">
        <v>0.36</v>
      </c>
      <c r="J299" s="503">
        <v>1.67</v>
      </c>
      <c r="K299" s="504">
        <v>2.0299999999999998</v>
      </c>
      <c r="L299" s="501">
        <v>0</v>
      </c>
      <c r="M299" s="502">
        <v>0.6</v>
      </c>
      <c r="N299" s="502">
        <v>1.52</v>
      </c>
      <c r="O299" s="502">
        <v>0</v>
      </c>
      <c r="P299" s="502">
        <v>0.24</v>
      </c>
      <c r="Q299" s="503">
        <v>2.4500000000000002</v>
      </c>
      <c r="R299" s="504">
        <v>2.6900000000000004</v>
      </c>
      <c r="S299" s="505">
        <f t="shared" si="49"/>
        <v>32.512315270935986</v>
      </c>
    </row>
    <row r="300" spans="1:19" s="506" customFormat="1" ht="20.100000000000001" customHeight="1">
      <c r="A300" s="497" t="s">
        <v>718</v>
      </c>
      <c r="B300" s="498" t="s">
        <v>719</v>
      </c>
      <c r="C300" s="499" t="s">
        <v>9</v>
      </c>
      <c r="D300" s="614" t="s">
        <v>127</v>
      </c>
      <c r="E300" s="501">
        <v>0</v>
      </c>
      <c r="F300" s="502">
        <v>0</v>
      </c>
      <c r="G300" s="502">
        <v>0.16</v>
      </c>
      <c r="H300" s="502">
        <v>0</v>
      </c>
      <c r="I300" s="502">
        <v>0</v>
      </c>
      <c r="J300" s="503">
        <v>0.68</v>
      </c>
      <c r="K300" s="504">
        <v>0.68</v>
      </c>
      <c r="L300" s="501">
        <v>0</v>
      </c>
      <c r="M300" s="502">
        <v>0</v>
      </c>
      <c r="N300" s="502">
        <v>0.14000000000000001</v>
      </c>
      <c r="O300" s="502">
        <v>0</v>
      </c>
      <c r="P300" s="502">
        <v>0.05</v>
      </c>
      <c r="Q300" s="503">
        <v>0.74</v>
      </c>
      <c r="R300" s="504">
        <v>0.79</v>
      </c>
      <c r="S300" s="505">
        <f t="shared" si="49"/>
        <v>16.176470588235283</v>
      </c>
    </row>
    <row r="301" spans="1:19" s="506" customFormat="1" ht="20.100000000000001" customHeight="1">
      <c r="A301" s="497" t="s">
        <v>720</v>
      </c>
      <c r="B301" s="498" t="s">
        <v>721</v>
      </c>
      <c r="C301" s="499" t="s">
        <v>9</v>
      </c>
      <c r="D301" s="614" t="s">
        <v>127</v>
      </c>
      <c r="E301" s="501">
        <v>0</v>
      </c>
      <c r="F301" s="502">
        <v>0</v>
      </c>
      <c r="G301" s="502">
        <v>0</v>
      </c>
      <c r="H301" s="502">
        <v>0</v>
      </c>
      <c r="I301" s="502">
        <v>0</v>
      </c>
      <c r="J301" s="503">
        <v>0.19</v>
      </c>
      <c r="K301" s="504">
        <v>0.19</v>
      </c>
      <c r="L301" s="501">
        <v>0</v>
      </c>
      <c r="M301" s="502">
        <v>0</v>
      </c>
      <c r="N301" s="502">
        <v>0</v>
      </c>
      <c r="O301" s="502">
        <v>0</v>
      </c>
      <c r="P301" s="502">
        <v>0</v>
      </c>
      <c r="Q301" s="503">
        <v>0</v>
      </c>
      <c r="R301" s="504">
        <v>0</v>
      </c>
      <c r="S301" s="505">
        <f t="shared" si="49"/>
        <v>-100</v>
      </c>
    </row>
    <row r="302" spans="1:19" s="506" customFormat="1" ht="20.100000000000001" customHeight="1">
      <c r="A302" s="497" t="s">
        <v>722</v>
      </c>
      <c r="B302" s="498" t="s">
        <v>723</v>
      </c>
      <c r="C302" s="499" t="s">
        <v>9</v>
      </c>
      <c r="D302" s="614" t="s">
        <v>127</v>
      </c>
      <c r="E302" s="501">
        <v>0</v>
      </c>
      <c r="F302" s="502">
        <v>0</v>
      </c>
      <c r="G302" s="502">
        <v>0.92</v>
      </c>
      <c r="H302" s="502">
        <v>0</v>
      </c>
      <c r="I302" s="502">
        <v>0</v>
      </c>
      <c r="J302" s="503">
        <v>1.52</v>
      </c>
      <c r="K302" s="504">
        <v>1.52</v>
      </c>
      <c r="L302" s="501">
        <v>0</v>
      </c>
      <c r="M302" s="502">
        <v>0.22</v>
      </c>
      <c r="N302" s="502">
        <v>1.6</v>
      </c>
      <c r="O302" s="502">
        <v>0</v>
      </c>
      <c r="P302" s="502">
        <v>0.21</v>
      </c>
      <c r="Q302" s="503">
        <v>3.14</v>
      </c>
      <c r="R302" s="504">
        <v>3.35</v>
      </c>
      <c r="S302" s="505">
        <f t="shared" si="49"/>
        <v>120.39473684210526</v>
      </c>
    </row>
    <row r="303" spans="1:19" s="506" customFormat="1" ht="20.100000000000001" customHeight="1">
      <c r="A303" s="497" t="s">
        <v>915</v>
      </c>
      <c r="B303" s="498" t="s">
        <v>916</v>
      </c>
      <c r="C303" s="499" t="s">
        <v>904</v>
      </c>
      <c r="D303" s="614" t="s">
        <v>1114</v>
      </c>
      <c r="E303" s="501">
        <v>0</v>
      </c>
      <c r="F303" s="502">
        <v>7.0000000000000007E-2</v>
      </c>
      <c r="G303" s="502">
        <v>0</v>
      </c>
      <c r="H303" s="502">
        <v>0</v>
      </c>
      <c r="I303" s="502">
        <v>0</v>
      </c>
      <c r="J303" s="503">
        <v>0.04</v>
      </c>
      <c r="K303" s="504">
        <v>0.04</v>
      </c>
      <c r="L303" s="501">
        <v>0</v>
      </c>
      <c r="M303" s="502">
        <v>0</v>
      </c>
      <c r="N303" s="502">
        <v>0</v>
      </c>
      <c r="O303" s="502">
        <v>0</v>
      </c>
      <c r="P303" s="502">
        <v>0</v>
      </c>
      <c r="Q303" s="503">
        <v>0</v>
      </c>
      <c r="R303" s="504">
        <v>0</v>
      </c>
      <c r="S303" s="505">
        <f t="shared" si="49"/>
        <v>-100</v>
      </c>
    </row>
    <row r="304" spans="1:19" s="506" customFormat="1" ht="20.100000000000001" customHeight="1">
      <c r="A304" s="497" t="s">
        <v>0</v>
      </c>
      <c r="B304" s="498" t="s">
        <v>183</v>
      </c>
      <c r="C304" s="499" t="s">
        <v>9</v>
      </c>
      <c r="D304" s="614" t="s">
        <v>1114</v>
      </c>
      <c r="E304" s="501">
        <v>7.0000000000000007E-2</v>
      </c>
      <c r="F304" s="502">
        <v>2.5299999999999998</v>
      </c>
      <c r="G304" s="502">
        <v>5.75</v>
      </c>
      <c r="H304" s="502">
        <v>0</v>
      </c>
      <c r="I304" s="502">
        <v>6.87</v>
      </c>
      <c r="J304" s="503">
        <v>26.42</v>
      </c>
      <c r="K304" s="504">
        <v>33.29</v>
      </c>
      <c r="L304" s="501">
        <v>0.05</v>
      </c>
      <c r="M304" s="502">
        <v>0.77</v>
      </c>
      <c r="N304" s="502">
        <v>3.51</v>
      </c>
      <c r="O304" s="502">
        <v>0</v>
      </c>
      <c r="P304" s="502">
        <v>11.32</v>
      </c>
      <c r="Q304" s="503">
        <v>19.920000000000002</v>
      </c>
      <c r="R304" s="504">
        <v>31.240000000000002</v>
      </c>
      <c r="S304" s="505">
        <f t="shared" si="49"/>
        <v>-6.1580054070291323</v>
      </c>
    </row>
    <row r="305" spans="1:20" s="506" customFormat="1" ht="20.100000000000001" customHeight="1">
      <c r="A305" s="497" t="s">
        <v>382</v>
      </c>
      <c r="B305" s="498" t="s">
        <v>440</v>
      </c>
      <c r="C305" s="499" t="s">
        <v>9</v>
      </c>
      <c r="D305" s="614" t="s">
        <v>127</v>
      </c>
      <c r="E305" s="501">
        <v>0</v>
      </c>
      <c r="F305" s="502">
        <v>0</v>
      </c>
      <c r="G305" s="502">
        <v>0.47</v>
      </c>
      <c r="H305" s="502">
        <v>0</v>
      </c>
      <c r="I305" s="502">
        <v>0.51</v>
      </c>
      <c r="J305" s="503">
        <v>2.36</v>
      </c>
      <c r="K305" s="504">
        <v>2.87</v>
      </c>
      <c r="L305" s="501">
        <v>0</v>
      </c>
      <c r="M305" s="502">
        <v>0</v>
      </c>
      <c r="N305" s="502">
        <v>0.49</v>
      </c>
      <c r="O305" s="502">
        <v>0</v>
      </c>
      <c r="P305" s="502">
        <v>0.43</v>
      </c>
      <c r="Q305" s="503">
        <v>1.1599999999999999</v>
      </c>
      <c r="R305" s="504">
        <v>1.5899999999999999</v>
      </c>
      <c r="S305" s="505">
        <f t="shared" si="49"/>
        <v>-44.599303135888512</v>
      </c>
    </row>
    <row r="306" spans="1:20" s="506" customFormat="1" ht="20.100000000000001" customHeight="1">
      <c r="A306" s="497" t="s">
        <v>348</v>
      </c>
      <c r="B306" s="498" t="s">
        <v>441</v>
      </c>
      <c r="C306" s="499" t="s">
        <v>9</v>
      </c>
      <c r="D306" s="614" t="s">
        <v>127</v>
      </c>
      <c r="E306" s="501">
        <v>0.03</v>
      </c>
      <c r="F306" s="502">
        <v>0.04</v>
      </c>
      <c r="G306" s="502">
        <v>0.04</v>
      </c>
      <c r="H306" s="502">
        <v>0</v>
      </c>
      <c r="I306" s="502">
        <v>0</v>
      </c>
      <c r="J306" s="503">
        <v>0.5</v>
      </c>
      <c r="K306" s="504">
        <v>0.5</v>
      </c>
      <c r="L306" s="501">
        <v>0.04</v>
      </c>
      <c r="M306" s="502">
        <v>0.14000000000000001</v>
      </c>
      <c r="N306" s="502">
        <v>0.15</v>
      </c>
      <c r="O306" s="502">
        <v>0</v>
      </c>
      <c r="P306" s="502">
        <v>0</v>
      </c>
      <c r="Q306" s="503">
        <v>0.32</v>
      </c>
      <c r="R306" s="504">
        <v>0.32</v>
      </c>
      <c r="S306" s="505">
        <f t="shared" si="49"/>
        <v>-36</v>
      </c>
    </row>
    <row r="307" spans="1:20" s="506" customFormat="1" ht="20.100000000000001" customHeight="1">
      <c r="A307" s="497" t="s">
        <v>442</v>
      </c>
      <c r="B307" s="498" t="s">
        <v>443</v>
      </c>
      <c r="C307" s="499" t="s">
        <v>9</v>
      </c>
      <c r="D307" s="614" t="s">
        <v>127</v>
      </c>
      <c r="E307" s="501">
        <v>0</v>
      </c>
      <c r="F307" s="502">
        <v>0</v>
      </c>
      <c r="G307" s="502">
        <v>1.7</v>
      </c>
      <c r="H307" s="502">
        <v>0</v>
      </c>
      <c r="I307" s="502">
        <v>1.5</v>
      </c>
      <c r="J307" s="503">
        <v>3.27</v>
      </c>
      <c r="K307" s="504">
        <v>4.7699999999999996</v>
      </c>
      <c r="L307" s="501">
        <v>0</v>
      </c>
      <c r="M307" s="502">
        <v>0</v>
      </c>
      <c r="N307" s="502">
        <v>1.03</v>
      </c>
      <c r="O307" s="502">
        <v>0</v>
      </c>
      <c r="P307" s="502">
        <v>1.1599999999999999</v>
      </c>
      <c r="Q307" s="503">
        <v>3.88</v>
      </c>
      <c r="R307" s="504">
        <v>5.04</v>
      </c>
      <c r="S307" s="505">
        <f t="shared" si="49"/>
        <v>5.660377358490587</v>
      </c>
    </row>
    <row r="308" spans="1:20" s="506" customFormat="1" ht="20.100000000000001" customHeight="1">
      <c r="A308" s="497" t="s">
        <v>724</v>
      </c>
      <c r="B308" s="498" t="s">
        <v>725</v>
      </c>
      <c r="C308" s="499" t="s">
        <v>9</v>
      </c>
      <c r="D308" s="614" t="s">
        <v>127</v>
      </c>
      <c r="E308" s="501">
        <v>0</v>
      </c>
      <c r="F308" s="502">
        <v>0.17</v>
      </c>
      <c r="G308" s="502">
        <v>0</v>
      </c>
      <c r="H308" s="502">
        <v>0</v>
      </c>
      <c r="I308" s="502">
        <v>0</v>
      </c>
      <c r="J308" s="503">
        <v>0.6</v>
      </c>
      <c r="K308" s="504">
        <v>0.6</v>
      </c>
      <c r="L308" s="501">
        <v>0</v>
      </c>
      <c r="M308" s="502">
        <v>0</v>
      </c>
      <c r="N308" s="502">
        <v>0</v>
      </c>
      <c r="O308" s="502">
        <v>0</v>
      </c>
      <c r="P308" s="502">
        <v>0</v>
      </c>
      <c r="Q308" s="503">
        <v>0</v>
      </c>
      <c r="R308" s="504">
        <v>0</v>
      </c>
      <c r="S308" s="505">
        <f t="shared" si="49"/>
        <v>-100</v>
      </c>
    </row>
    <row r="309" spans="1:20" s="506" customFormat="1" ht="20.100000000000001" customHeight="1">
      <c r="A309" s="497" t="s">
        <v>726</v>
      </c>
      <c r="B309" s="498" t="s">
        <v>727</v>
      </c>
      <c r="C309" s="499" t="s">
        <v>9</v>
      </c>
      <c r="D309" s="614" t="s">
        <v>127</v>
      </c>
      <c r="E309" s="501">
        <v>0</v>
      </c>
      <c r="F309" s="502">
        <v>0.38</v>
      </c>
      <c r="G309" s="502">
        <v>0</v>
      </c>
      <c r="H309" s="502">
        <v>0</v>
      </c>
      <c r="I309" s="502">
        <v>0</v>
      </c>
      <c r="J309" s="503">
        <v>0.25</v>
      </c>
      <c r="K309" s="504">
        <v>0.25</v>
      </c>
      <c r="L309" s="501">
        <v>0</v>
      </c>
      <c r="M309" s="502">
        <v>0</v>
      </c>
      <c r="N309" s="502">
        <v>0</v>
      </c>
      <c r="O309" s="502">
        <v>0</v>
      </c>
      <c r="P309" s="502">
        <v>0</v>
      </c>
      <c r="Q309" s="503">
        <v>0</v>
      </c>
      <c r="R309" s="504">
        <v>0</v>
      </c>
      <c r="S309" s="505">
        <f t="shared" si="49"/>
        <v>-100</v>
      </c>
    </row>
    <row r="310" spans="1:20" s="506" customFormat="1" ht="20.100000000000001" customHeight="1">
      <c r="A310" s="497" t="s">
        <v>349</v>
      </c>
      <c r="B310" s="498" t="s">
        <v>1121</v>
      </c>
      <c r="C310" s="499" t="s">
        <v>9</v>
      </c>
      <c r="D310" s="614" t="s">
        <v>127</v>
      </c>
      <c r="E310" s="501">
        <v>0</v>
      </c>
      <c r="F310" s="502">
        <v>0.26</v>
      </c>
      <c r="G310" s="502">
        <v>0.66</v>
      </c>
      <c r="H310" s="502">
        <v>0</v>
      </c>
      <c r="I310" s="502">
        <v>0.1</v>
      </c>
      <c r="J310" s="503">
        <v>1.29</v>
      </c>
      <c r="K310" s="504">
        <v>1.3900000000000001</v>
      </c>
      <c r="L310" s="501">
        <v>0</v>
      </c>
      <c r="M310" s="502">
        <v>0</v>
      </c>
      <c r="N310" s="502">
        <v>0</v>
      </c>
      <c r="O310" s="502">
        <v>0</v>
      </c>
      <c r="P310" s="502">
        <v>0</v>
      </c>
      <c r="Q310" s="503">
        <v>0</v>
      </c>
      <c r="R310" s="504">
        <v>0</v>
      </c>
      <c r="S310" s="505">
        <f t="shared" si="49"/>
        <v>-100</v>
      </c>
    </row>
    <row r="311" spans="1:20" s="506" customFormat="1" ht="20.100000000000001" customHeight="1">
      <c r="A311" s="497" t="s">
        <v>892</v>
      </c>
      <c r="B311" s="498" t="s">
        <v>893</v>
      </c>
      <c r="C311" s="499" t="s">
        <v>9</v>
      </c>
      <c r="D311" s="614" t="s">
        <v>1124</v>
      </c>
      <c r="E311" s="501">
        <v>0</v>
      </c>
      <c r="F311" s="502">
        <v>0</v>
      </c>
      <c r="G311" s="502">
        <v>7.0000000000000007E-2</v>
      </c>
      <c r="H311" s="502">
        <v>0</v>
      </c>
      <c r="I311" s="502">
        <v>0</v>
      </c>
      <c r="J311" s="503">
        <v>0.14000000000000001</v>
      </c>
      <c r="K311" s="504">
        <v>0.14000000000000001</v>
      </c>
      <c r="L311" s="501">
        <v>0</v>
      </c>
      <c r="M311" s="502">
        <v>0</v>
      </c>
      <c r="N311" s="502">
        <v>0.1</v>
      </c>
      <c r="O311" s="502">
        <v>0</v>
      </c>
      <c r="P311" s="502">
        <v>0</v>
      </c>
      <c r="Q311" s="503">
        <v>0.23</v>
      </c>
      <c r="R311" s="504">
        <v>0.23</v>
      </c>
      <c r="S311" s="505">
        <f t="shared" si="49"/>
        <v>64.285714285714278</v>
      </c>
    </row>
    <row r="312" spans="1:20" s="506" customFormat="1" ht="20.100000000000001" customHeight="1">
      <c r="A312" s="497" t="s">
        <v>407</v>
      </c>
      <c r="B312" s="498" t="s">
        <v>417</v>
      </c>
      <c r="C312" s="499" t="s">
        <v>9</v>
      </c>
      <c r="D312" s="614" t="s">
        <v>127</v>
      </c>
      <c r="E312" s="501">
        <v>0</v>
      </c>
      <c r="F312" s="502">
        <v>0.09</v>
      </c>
      <c r="G312" s="502">
        <v>1.32</v>
      </c>
      <c r="H312" s="502">
        <v>0</v>
      </c>
      <c r="I312" s="502">
        <v>1.19</v>
      </c>
      <c r="J312" s="503">
        <v>6.4</v>
      </c>
      <c r="K312" s="504">
        <v>7.59</v>
      </c>
      <c r="L312" s="501">
        <v>0</v>
      </c>
      <c r="M312" s="502">
        <v>0.23</v>
      </c>
      <c r="N312" s="502">
        <v>2.54</v>
      </c>
      <c r="O312" s="502">
        <v>0</v>
      </c>
      <c r="P312" s="502">
        <v>1.86</v>
      </c>
      <c r="Q312" s="503">
        <v>2.65</v>
      </c>
      <c r="R312" s="504">
        <v>4.51</v>
      </c>
      <c r="S312" s="505">
        <f t="shared" si="49"/>
        <v>-40.579710144927539</v>
      </c>
    </row>
    <row r="313" spans="1:20" s="506" customFormat="1" ht="20.100000000000001" customHeight="1">
      <c r="A313" s="497" t="s">
        <v>525</v>
      </c>
      <c r="B313" s="498" t="s">
        <v>555</v>
      </c>
      <c r="C313" s="499" t="s">
        <v>9</v>
      </c>
      <c r="D313" s="614" t="s">
        <v>127</v>
      </c>
      <c r="E313" s="501">
        <v>0</v>
      </c>
      <c r="F313" s="502">
        <v>0</v>
      </c>
      <c r="G313" s="502">
        <v>0.15</v>
      </c>
      <c r="H313" s="502">
        <v>0</v>
      </c>
      <c r="I313" s="502">
        <v>0.36</v>
      </c>
      <c r="J313" s="503">
        <v>0.8</v>
      </c>
      <c r="K313" s="504">
        <v>1.1600000000000001</v>
      </c>
      <c r="L313" s="501">
        <v>0</v>
      </c>
      <c r="M313" s="502">
        <v>0</v>
      </c>
      <c r="N313" s="502">
        <v>0.14000000000000001</v>
      </c>
      <c r="O313" s="502">
        <v>0</v>
      </c>
      <c r="P313" s="502">
        <v>0.23</v>
      </c>
      <c r="Q313" s="503">
        <v>0.53</v>
      </c>
      <c r="R313" s="504">
        <v>0.76</v>
      </c>
      <c r="S313" s="505">
        <f t="shared" si="49"/>
        <v>-34.482758620689658</v>
      </c>
    </row>
    <row r="314" spans="1:20" s="506" customFormat="1" ht="20.100000000000001" customHeight="1">
      <c r="A314" s="497" t="s">
        <v>728</v>
      </c>
      <c r="B314" s="498" t="s">
        <v>729</v>
      </c>
      <c r="C314" s="499" t="s">
        <v>9</v>
      </c>
      <c r="D314" s="614" t="s">
        <v>127</v>
      </c>
      <c r="E314" s="501">
        <v>0</v>
      </c>
      <c r="F314" s="502">
        <v>0.35</v>
      </c>
      <c r="G314" s="502">
        <v>0</v>
      </c>
      <c r="H314" s="502">
        <v>0</v>
      </c>
      <c r="I314" s="502">
        <v>0</v>
      </c>
      <c r="J314" s="503">
        <v>0.4</v>
      </c>
      <c r="K314" s="504">
        <v>0.4</v>
      </c>
      <c r="L314" s="501">
        <v>0</v>
      </c>
      <c r="M314" s="502">
        <v>0</v>
      </c>
      <c r="N314" s="502">
        <v>0</v>
      </c>
      <c r="O314" s="502">
        <v>0</v>
      </c>
      <c r="P314" s="502">
        <v>0</v>
      </c>
      <c r="Q314" s="503">
        <v>0</v>
      </c>
      <c r="R314" s="504">
        <v>0</v>
      </c>
      <c r="S314" s="505">
        <f t="shared" si="49"/>
        <v>-100</v>
      </c>
    </row>
    <row r="315" spans="1:20" s="506" customFormat="1" ht="20.100000000000001" customHeight="1">
      <c r="A315" s="497" t="s">
        <v>730</v>
      </c>
      <c r="B315" s="498" t="s">
        <v>731</v>
      </c>
      <c r="C315" s="499" t="s">
        <v>9</v>
      </c>
      <c r="D315" s="614" t="s">
        <v>127</v>
      </c>
      <c r="E315" s="501">
        <v>0</v>
      </c>
      <c r="F315" s="502">
        <v>0</v>
      </c>
      <c r="G315" s="502">
        <v>0</v>
      </c>
      <c r="H315" s="502">
        <v>0</v>
      </c>
      <c r="I315" s="502">
        <v>0</v>
      </c>
      <c r="J315" s="503">
        <v>0.6</v>
      </c>
      <c r="K315" s="504">
        <v>0.6</v>
      </c>
      <c r="L315" s="501">
        <v>0</v>
      </c>
      <c r="M315" s="502">
        <v>0</v>
      </c>
      <c r="N315" s="502">
        <v>0</v>
      </c>
      <c r="O315" s="502">
        <v>0</v>
      </c>
      <c r="P315" s="502">
        <v>0</v>
      </c>
      <c r="Q315" s="503">
        <v>0</v>
      </c>
      <c r="R315" s="504">
        <v>0</v>
      </c>
      <c r="S315" s="505">
        <f t="shared" si="49"/>
        <v>-100</v>
      </c>
    </row>
    <row r="316" spans="1:20" s="506" customFormat="1" ht="20.100000000000001" customHeight="1">
      <c r="A316" s="497" t="s">
        <v>44</v>
      </c>
      <c r="B316" s="498" t="s">
        <v>178</v>
      </c>
      <c r="C316" s="499" t="s">
        <v>9</v>
      </c>
      <c r="D316" s="614" t="s">
        <v>127</v>
      </c>
      <c r="E316" s="501">
        <v>0</v>
      </c>
      <c r="F316" s="502">
        <v>0</v>
      </c>
      <c r="G316" s="502">
        <v>0.41</v>
      </c>
      <c r="H316" s="502">
        <v>0</v>
      </c>
      <c r="I316" s="502">
        <v>0.03</v>
      </c>
      <c r="J316" s="503">
        <v>0.54</v>
      </c>
      <c r="K316" s="504">
        <v>0.57000000000000006</v>
      </c>
      <c r="L316" s="501">
        <v>0</v>
      </c>
      <c r="M316" s="502">
        <v>0</v>
      </c>
      <c r="N316" s="502">
        <v>0.47</v>
      </c>
      <c r="O316" s="502">
        <v>0</v>
      </c>
      <c r="P316" s="502">
        <v>0</v>
      </c>
      <c r="Q316" s="503">
        <v>0.76</v>
      </c>
      <c r="R316" s="504">
        <v>0.76</v>
      </c>
      <c r="S316" s="505">
        <f t="shared" si="49"/>
        <v>33.333333333333329</v>
      </c>
    </row>
    <row r="317" spans="1:20" s="506" customFormat="1" ht="20.100000000000001" customHeight="1">
      <c r="A317" s="497" t="s">
        <v>732</v>
      </c>
      <c r="B317" s="498" t="s">
        <v>733</v>
      </c>
      <c r="C317" s="499" t="s">
        <v>9</v>
      </c>
      <c r="D317" s="614" t="s">
        <v>127</v>
      </c>
      <c r="E317" s="501">
        <v>0</v>
      </c>
      <c r="F317" s="502">
        <v>0.39</v>
      </c>
      <c r="G317" s="502">
        <v>0</v>
      </c>
      <c r="H317" s="502">
        <v>0</v>
      </c>
      <c r="I317" s="502">
        <v>0</v>
      </c>
      <c r="J317" s="503">
        <v>0.54</v>
      </c>
      <c r="K317" s="504">
        <v>0.54</v>
      </c>
      <c r="L317" s="501">
        <v>0</v>
      </c>
      <c r="M317" s="502">
        <v>0</v>
      </c>
      <c r="N317" s="502">
        <v>0</v>
      </c>
      <c r="O317" s="502">
        <v>0</v>
      </c>
      <c r="P317" s="502">
        <v>0</v>
      </c>
      <c r="Q317" s="503">
        <v>0</v>
      </c>
      <c r="R317" s="504">
        <v>0</v>
      </c>
      <c r="S317" s="505">
        <f t="shared" si="49"/>
        <v>-100</v>
      </c>
    </row>
    <row r="318" spans="1:20" s="527" customFormat="1" ht="20.100000000000001" customHeight="1">
      <c r="A318" s="497" t="s">
        <v>1061</v>
      </c>
      <c r="B318" s="498" t="s">
        <v>1062</v>
      </c>
      <c r="C318" s="499" t="s">
        <v>9</v>
      </c>
      <c r="D318" s="614" t="s">
        <v>127</v>
      </c>
      <c r="E318" s="501">
        <v>0</v>
      </c>
      <c r="F318" s="502">
        <v>0</v>
      </c>
      <c r="G318" s="502">
        <v>0</v>
      </c>
      <c r="H318" s="502">
        <v>0</v>
      </c>
      <c r="I318" s="502">
        <v>0</v>
      </c>
      <c r="J318" s="503">
        <v>0.05</v>
      </c>
      <c r="K318" s="504">
        <v>0.05</v>
      </c>
      <c r="L318" s="501">
        <v>0</v>
      </c>
      <c r="M318" s="502">
        <v>0</v>
      </c>
      <c r="N318" s="502">
        <v>0.02</v>
      </c>
      <c r="O318" s="502">
        <v>0</v>
      </c>
      <c r="P318" s="502">
        <v>0</v>
      </c>
      <c r="Q318" s="503">
        <v>0.02</v>
      </c>
      <c r="R318" s="504">
        <v>0.02</v>
      </c>
      <c r="S318" s="505">
        <f t="shared" si="49"/>
        <v>-60.000000000000007</v>
      </c>
      <c r="T318" s="506"/>
    </row>
    <row r="319" spans="1:20" s="506" customFormat="1" ht="20.100000000000001" customHeight="1">
      <c r="A319" s="497" t="s">
        <v>46</v>
      </c>
      <c r="B319" s="498" t="s">
        <v>182</v>
      </c>
      <c r="C319" s="499" t="s">
        <v>9</v>
      </c>
      <c r="D319" s="614" t="s">
        <v>1114</v>
      </c>
      <c r="E319" s="501">
        <v>0.11</v>
      </c>
      <c r="F319" s="502">
        <v>7.61</v>
      </c>
      <c r="G319" s="502">
        <v>23.57</v>
      </c>
      <c r="H319" s="502">
        <v>0</v>
      </c>
      <c r="I319" s="502">
        <v>17.95</v>
      </c>
      <c r="J319" s="503">
        <v>123.92</v>
      </c>
      <c r="K319" s="504">
        <v>141.87</v>
      </c>
      <c r="L319" s="501">
        <v>0.12</v>
      </c>
      <c r="M319" s="502">
        <v>7.99</v>
      </c>
      <c r="N319" s="502">
        <v>26</v>
      </c>
      <c r="O319" s="502">
        <v>0</v>
      </c>
      <c r="P319" s="502">
        <v>28.79</v>
      </c>
      <c r="Q319" s="503">
        <v>85.31</v>
      </c>
      <c r="R319" s="504">
        <v>114.1</v>
      </c>
      <c r="S319" s="505">
        <f t="shared" si="49"/>
        <v>-19.574258123634326</v>
      </c>
    </row>
    <row r="320" spans="1:20" s="506" customFormat="1" ht="20.100000000000001" customHeight="1">
      <c r="A320" s="497" t="s">
        <v>47</v>
      </c>
      <c r="B320" s="498" t="s">
        <v>177</v>
      </c>
      <c r="C320" s="499" t="s">
        <v>9</v>
      </c>
      <c r="D320" s="614" t="s">
        <v>127</v>
      </c>
      <c r="E320" s="501">
        <v>0.01</v>
      </c>
      <c r="F320" s="502">
        <v>0</v>
      </c>
      <c r="G320" s="502">
        <v>1.43</v>
      </c>
      <c r="H320" s="502">
        <v>0</v>
      </c>
      <c r="I320" s="502">
        <v>2.0499999999999998</v>
      </c>
      <c r="J320" s="503">
        <v>1.62</v>
      </c>
      <c r="K320" s="504">
        <v>3.67</v>
      </c>
      <c r="L320" s="501">
        <v>0.01</v>
      </c>
      <c r="M320" s="502">
        <v>0</v>
      </c>
      <c r="N320" s="502">
        <v>0.47</v>
      </c>
      <c r="O320" s="502">
        <v>0</v>
      </c>
      <c r="P320" s="502">
        <v>2.5299999999999998</v>
      </c>
      <c r="Q320" s="503">
        <v>1.63</v>
      </c>
      <c r="R320" s="504">
        <v>4.16</v>
      </c>
      <c r="S320" s="505">
        <f t="shared" ref="S320:S350" si="50">((R320/K320)-1)*100</f>
        <v>13.351498637602187</v>
      </c>
    </row>
    <row r="321" spans="1:19" s="506" customFormat="1" ht="20.100000000000001" customHeight="1">
      <c r="A321" s="497" t="s">
        <v>1153</v>
      </c>
      <c r="B321" s="498" t="s">
        <v>1154</v>
      </c>
      <c r="C321" s="499" t="s">
        <v>9</v>
      </c>
      <c r="D321" s="614" t="s">
        <v>127</v>
      </c>
      <c r="E321" s="501">
        <v>0</v>
      </c>
      <c r="F321" s="502">
        <v>0</v>
      </c>
      <c r="G321" s="502">
        <v>0.32</v>
      </c>
      <c r="H321" s="502">
        <v>0</v>
      </c>
      <c r="I321" s="502">
        <v>0</v>
      </c>
      <c r="J321" s="503">
        <v>0.02</v>
      </c>
      <c r="K321" s="504">
        <v>0.02</v>
      </c>
      <c r="L321" s="501">
        <v>0</v>
      </c>
      <c r="M321" s="502">
        <v>0</v>
      </c>
      <c r="N321" s="502">
        <v>0.09</v>
      </c>
      <c r="O321" s="502">
        <v>0</v>
      </c>
      <c r="P321" s="502">
        <v>0</v>
      </c>
      <c r="Q321" s="503">
        <v>0.17</v>
      </c>
      <c r="R321" s="504">
        <v>0.17</v>
      </c>
      <c r="S321" s="505">
        <f t="shared" si="50"/>
        <v>750</v>
      </c>
    </row>
    <row r="322" spans="1:19" s="506" customFormat="1" ht="20.100000000000001" customHeight="1">
      <c r="A322" s="497" t="s">
        <v>734</v>
      </c>
      <c r="B322" s="498" t="s">
        <v>735</v>
      </c>
      <c r="C322" s="499" t="s">
        <v>9</v>
      </c>
      <c r="D322" s="614" t="s">
        <v>127</v>
      </c>
      <c r="E322" s="501">
        <v>0</v>
      </c>
      <c r="F322" s="502">
        <v>7.0000000000000007E-2</v>
      </c>
      <c r="G322" s="502">
        <v>0</v>
      </c>
      <c r="H322" s="502">
        <v>0</v>
      </c>
      <c r="I322" s="502">
        <v>0</v>
      </c>
      <c r="J322" s="503">
        <v>0.11</v>
      </c>
      <c r="K322" s="504">
        <v>0.11</v>
      </c>
      <c r="L322" s="501">
        <v>0</v>
      </c>
      <c r="M322" s="502">
        <v>0</v>
      </c>
      <c r="N322" s="502">
        <v>0</v>
      </c>
      <c r="O322" s="502">
        <v>0</v>
      </c>
      <c r="P322" s="502">
        <v>0</v>
      </c>
      <c r="Q322" s="503">
        <v>0</v>
      </c>
      <c r="R322" s="504">
        <v>0</v>
      </c>
      <c r="S322" s="505">
        <f t="shared" si="50"/>
        <v>-100</v>
      </c>
    </row>
    <row r="323" spans="1:19" s="506" customFormat="1" ht="20.100000000000001" customHeight="1">
      <c r="A323" s="497" t="s">
        <v>176</v>
      </c>
      <c r="B323" s="498" t="s">
        <v>175</v>
      </c>
      <c r="C323" s="499" t="s">
        <v>9</v>
      </c>
      <c r="D323" s="614" t="s">
        <v>127</v>
      </c>
      <c r="E323" s="501">
        <v>0</v>
      </c>
      <c r="F323" s="502">
        <v>0</v>
      </c>
      <c r="G323" s="502">
        <v>0.74</v>
      </c>
      <c r="H323" s="502">
        <v>0</v>
      </c>
      <c r="I323" s="502">
        <v>1.05</v>
      </c>
      <c r="J323" s="503">
        <v>2.0699999999999998</v>
      </c>
      <c r="K323" s="504">
        <v>3.12</v>
      </c>
      <c r="L323" s="501">
        <v>0</v>
      </c>
      <c r="M323" s="502">
        <v>0</v>
      </c>
      <c r="N323" s="502">
        <v>0.66</v>
      </c>
      <c r="O323" s="502">
        <v>0</v>
      </c>
      <c r="P323" s="502">
        <v>0.48</v>
      </c>
      <c r="Q323" s="503">
        <v>1.74</v>
      </c>
      <c r="R323" s="504">
        <v>2.2199999999999998</v>
      </c>
      <c r="S323" s="505">
        <f t="shared" si="50"/>
        <v>-28.846153846153854</v>
      </c>
    </row>
    <row r="324" spans="1:19" s="506" customFormat="1" ht="20.100000000000001" customHeight="1">
      <c r="A324" s="497" t="s">
        <v>736</v>
      </c>
      <c r="B324" s="498" t="s">
        <v>737</v>
      </c>
      <c r="C324" s="499" t="s">
        <v>9</v>
      </c>
      <c r="D324" s="614" t="s">
        <v>127</v>
      </c>
      <c r="E324" s="501">
        <v>0</v>
      </c>
      <c r="F324" s="502">
        <v>0</v>
      </c>
      <c r="G324" s="502">
        <v>0.21</v>
      </c>
      <c r="H324" s="502">
        <v>0</v>
      </c>
      <c r="I324" s="502">
        <v>0</v>
      </c>
      <c r="J324" s="503">
        <v>0.05</v>
      </c>
      <c r="K324" s="504">
        <v>0.05</v>
      </c>
      <c r="L324" s="501">
        <v>0</v>
      </c>
      <c r="M324" s="502">
        <v>0</v>
      </c>
      <c r="N324" s="502">
        <v>0.12</v>
      </c>
      <c r="O324" s="502">
        <v>0</v>
      </c>
      <c r="P324" s="502">
        <v>0</v>
      </c>
      <c r="Q324" s="503">
        <v>0.23</v>
      </c>
      <c r="R324" s="504">
        <v>0.23</v>
      </c>
      <c r="S324" s="505">
        <f t="shared" si="50"/>
        <v>359.99999999999994</v>
      </c>
    </row>
    <row r="325" spans="1:19" s="506" customFormat="1" ht="20.100000000000001" customHeight="1">
      <c r="A325" s="497" t="s">
        <v>309</v>
      </c>
      <c r="B325" s="498" t="s">
        <v>310</v>
      </c>
      <c r="C325" s="499" t="s">
        <v>9</v>
      </c>
      <c r="D325" s="614" t="s">
        <v>1483</v>
      </c>
      <c r="E325" s="501">
        <v>0.01</v>
      </c>
      <c r="F325" s="502">
        <v>2.13</v>
      </c>
      <c r="G325" s="502">
        <v>0.92</v>
      </c>
      <c r="H325" s="502">
        <v>0</v>
      </c>
      <c r="I325" s="502">
        <v>1.61</v>
      </c>
      <c r="J325" s="503">
        <v>4.91</v>
      </c>
      <c r="K325" s="504">
        <v>6.5200000000000005</v>
      </c>
      <c r="L325" s="501">
        <v>0</v>
      </c>
      <c r="M325" s="502">
        <v>0.75</v>
      </c>
      <c r="N325" s="502">
        <v>1.02</v>
      </c>
      <c r="O325" s="502">
        <v>0</v>
      </c>
      <c r="P325" s="502">
        <v>3.68</v>
      </c>
      <c r="Q325" s="503">
        <v>7.26</v>
      </c>
      <c r="R325" s="504">
        <v>10.94</v>
      </c>
      <c r="S325" s="505">
        <f t="shared" si="50"/>
        <v>67.791411042944773</v>
      </c>
    </row>
    <row r="326" spans="1:19" s="506" customFormat="1" ht="20.100000000000001" customHeight="1">
      <c r="A326" s="497" t="s">
        <v>376</v>
      </c>
      <c r="B326" s="498" t="s">
        <v>449</v>
      </c>
      <c r="C326" s="499" t="s">
        <v>9</v>
      </c>
      <c r="D326" s="614" t="s">
        <v>397</v>
      </c>
      <c r="E326" s="501">
        <v>0</v>
      </c>
      <c r="F326" s="502">
        <v>0</v>
      </c>
      <c r="G326" s="502">
        <v>0.79</v>
      </c>
      <c r="H326" s="502">
        <v>0</v>
      </c>
      <c r="I326" s="502">
        <v>7.0000000000000007E-2</v>
      </c>
      <c r="J326" s="503">
        <v>1.84</v>
      </c>
      <c r="K326" s="504">
        <v>1.9100000000000001</v>
      </c>
      <c r="L326" s="501">
        <v>0</v>
      </c>
      <c r="M326" s="502">
        <v>0</v>
      </c>
      <c r="N326" s="502">
        <v>2.29</v>
      </c>
      <c r="O326" s="502">
        <v>0</v>
      </c>
      <c r="P326" s="502">
        <v>0.23</v>
      </c>
      <c r="Q326" s="503">
        <v>2.09</v>
      </c>
      <c r="R326" s="504">
        <v>2.3199999999999998</v>
      </c>
      <c r="S326" s="505">
        <f>((R326/K326)-1)*100</f>
        <v>21.465968586387408</v>
      </c>
    </row>
    <row r="327" spans="1:19" s="506" customFormat="1" ht="20.100000000000001" customHeight="1">
      <c r="A327" s="497" t="s">
        <v>902</v>
      </c>
      <c r="B327" s="498" t="s">
        <v>903</v>
      </c>
      <c r="C327" s="499" t="s">
        <v>904</v>
      </c>
      <c r="D327" s="577" t="s">
        <v>905</v>
      </c>
      <c r="E327" s="501">
        <v>0</v>
      </c>
      <c r="F327" s="502">
        <v>0</v>
      </c>
      <c r="G327" s="502">
        <v>0</v>
      </c>
      <c r="H327" s="502">
        <v>0</v>
      </c>
      <c r="I327" s="502">
        <v>0</v>
      </c>
      <c r="J327" s="503">
        <v>0.09</v>
      </c>
      <c r="K327" s="504">
        <v>0.09</v>
      </c>
      <c r="L327" s="501">
        <v>0</v>
      </c>
      <c r="M327" s="502">
        <v>0</v>
      </c>
      <c r="N327" s="502">
        <v>0</v>
      </c>
      <c r="O327" s="502">
        <v>0</v>
      </c>
      <c r="P327" s="502">
        <v>0</v>
      </c>
      <c r="Q327" s="503">
        <v>0.04</v>
      </c>
      <c r="R327" s="504">
        <v>0.04</v>
      </c>
      <c r="S327" s="525">
        <f t="shared" si="50"/>
        <v>-55.555555555555557</v>
      </c>
    </row>
    <row r="328" spans="1:19" s="506" customFormat="1" ht="20.100000000000001" customHeight="1">
      <c r="A328" s="497" t="s">
        <v>377</v>
      </c>
      <c r="B328" s="498" t="s">
        <v>432</v>
      </c>
      <c r="C328" s="499" t="s">
        <v>9</v>
      </c>
      <c r="D328" s="614" t="s">
        <v>397</v>
      </c>
      <c r="E328" s="501">
        <v>0</v>
      </c>
      <c r="F328" s="502">
        <v>0</v>
      </c>
      <c r="G328" s="502">
        <v>1.42</v>
      </c>
      <c r="H328" s="502">
        <v>0</v>
      </c>
      <c r="I328" s="502">
        <v>0.09</v>
      </c>
      <c r="J328" s="503">
        <v>1.79</v>
      </c>
      <c r="K328" s="504">
        <v>1.8800000000000001</v>
      </c>
      <c r="L328" s="501">
        <v>0</v>
      </c>
      <c r="M328" s="502">
        <v>0</v>
      </c>
      <c r="N328" s="502">
        <v>1.77</v>
      </c>
      <c r="O328" s="502">
        <v>0</v>
      </c>
      <c r="P328" s="502">
        <v>0.18</v>
      </c>
      <c r="Q328" s="503">
        <v>4.0199999999999996</v>
      </c>
      <c r="R328" s="504">
        <v>4.1999999999999993</v>
      </c>
      <c r="S328" s="505">
        <f t="shared" si="50"/>
        <v>123.40425531914887</v>
      </c>
    </row>
    <row r="329" spans="1:19" s="506" customFormat="1" ht="20.100000000000001" customHeight="1">
      <c r="A329" s="497" t="s">
        <v>433</v>
      </c>
      <c r="B329" s="498" t="s">
        <v>434</v>
      </c>
      <c r="C329" s="499" t="s">
        <v>9</v>
      </c>
      <c r="D329" s="614" t="s">
        <v>397</v>
      </c>
      <c r="E329" s="501">
        <v>0</v>
      </c>
      <c r="F329" s="502">
        <v>7.0000000000000007E-2</v>
      </c>
      <c r="G329" s="502">
        <v>2.6</v>
      </c>
      <c r="H329" s="502">
        <v>0</v>
      </c>
      <c r="I329" s="502">
        <v>0.64</v>
      </c>
      <c r="J329" s="503">
        <v>9.6199999999999992</v>
      </c>
      <c r="K329" s="504">
        <v>10.26</v>
      </c>
      <c r="L329" s="501">
        <v>0</v>
      </c>
      <c r="M329" s="502">
        <v>0.27</v>
      </c>
      <c r="N329" s="502">
        <v>3.07</v>
      </c>
      <c r="O329" s="502">
        <v>0</v>
      </c>
      <c r="P329" s="502">
        <v>2.39</v>
      </c>
      <c r="Q329" s="503">
        <v>9.74</v>
      </c>
      <c r="R329" s="504">
        <v>12.13</v>
      </c>
      <c r="S329" s="505">
        <f t="shared" si="50"/>
        <v>18.226120857699811</v>
      </c>
    </row>
    <row r="330" spans="1:19" s="506" customFormat="1" ht="20.100000000000001" customHeight="1">
      <c r="A330" s="497" t="s">
        <v>700</v>
      </c>
      <c r="B330" s="498" t="s">
        <v>701</v>
      </c>
      <c r="C330" s="499" t="s">
        <v>9</v>
      </c>
      <c r="D330" s="614" t="s">
        <v>397</v>
      </c>
      <c r="E330" s="501">
        <v>0</v>
      </c>
      <c r="F330" s="502">
        <v>0</v>
      </c>
      <c r="G330" s="502">
        <v>0.09</v>
      </c>
      <c r="H330" s="502">
        <v>0</v>
      </c>
      <c r="I330" s="502">
        <v>0</v>
      </c>
      <c r="J330" s="503">
        <v>0.28000000000000003</v>
      </c>
      <c r="K330" s="504">
        <v>0.28000000000000003</v>
      </c>
      <c r="L330" s="501">
        <v>0</v>
      </c>
      <c r="M330" s="502">
        <v>0</v>
      </c>
      <c r="N330" s="502">
        <v>0</v>
      </c>
      <c r="O330" s="502">
        <v>0</v>
      </c>
      <c r="P330" s="502">
        <v>0</v>
      </c>
      <c r="Q330" s="503">
        <v>0</v>
      </c>
      <c r="R330" s="504">
        <v>0</v>
      </c>
      <c r="S330" s="505">
        <f t="shared" si="50"/>
        <v>-100</v>
      </c>
    </row>
    <row r="331" spans="1:19" s="506" customFormat="1" ht="20.100000000000001" customHeight="1">
      <c r="A331" s="497" t="s">
        <v>738</v>
      </c>
      <c r="B331" s="498" t="s">
        <v>739</v>
      </c>
      <c r="C331" s="499" t="s">
        <v>9</v>
      </c>
      <c r="D331" s="614" t="s">
        <v>397</v>
      </c>
      <c r="E331" s="501">
        <v>0</v>
      </c>
      <c r="F331" s="502">
        <v>0.02</v>
      </c>
      <c r="G331" s="502">
        <v>0</v>
      </c>
      <c r="H331" s="502">
        <v>0</v>
      </c>
      <c r="I331" s="502">
        <v>0</v>
      </c>
      <c r="J331" s="503">
        <v>0.16</v>
      </c>
      <c r="K331" s="504">
        <v>0.16</v>
      </c>
      <c r="L331" s="501">
        <v>0</v>
      </c>
      <c r="M331" s="502">
        <v>0.16</v>
      </c>
      <c r="N331" s="502">
        <v>0.24</v>
      </c>
      <c r="O331" s="502">
        <v>0</v>
      </c>
      <c r="P331" s="502">
        <v>0</v>
      </c>
      <c r="Q331" s="503">
        <v>0.2</v>
      </c>
      <c r="R331" s="504">
        <v>0.2</v>
      </c>
      <c r="S331" s="505">
        <f t="shared" si="50"/>
        <v>25</v>
      </c>
    </row>
    <row r="332" spans="1:19" s="506" customFormat="1" ht="20.100000000000001" customHeight="1">
      <c r="A332" s="497" t="s">
        <v>586</v>
      </c>
      <c r="B332" s="498" t="s">
        <v>1122</v>
      </c>
      <c r="C332" s="499" t="s">
        <v>9</v>
      </c>
      <c r="D332" s="614" t="s">
        <v>397</v>
      </c>
      <c r="E332" s="501">
        <v>0</v>
      </c>
      <c r="F332" s="502">
        <v>0</v>
      </c>
      <c r="G332" s="502">
        <v>0.23</v>
      </c>
      <c r="H332" s="502">
        <v>0</v>
      </c>
      <c r="I332" s="502">
        <v>0.25</v>
      </c>
      <c r="J332" s="503">
        <v>0.59</v>
      </c>
      <c r="K332" s="504">
        <v>0.84</v>
      </c>
      <c r="L332" s="501">
        <v>0</v>
      </c>
      <c r="M332" s="502">
        <v>0</v>
      </c>
      <c r="N332" s="502">
        <v>0.34</v>
      </c>
      <c r="O332" s="502">
        <v>0</v>
      </c>
      <c r="P332" s="502">
        <v>0</v>
      </c>
      <c r="Q332" s="503">
        <v>1.1499999999999999</v>
      </c>
      <c r="R332" s="504">
        <v>1.1499999999999999</v>
      </c>
      <c r="S332" s="505">
        <f t="shared" si="50"/>
        <v>36.904761904761905</v>
      </c>
    </row>
    <row r="333" spans="1:19" s="506" customFormat="1" ht="20.100000000000001" customHeight="1">
      <c r="A333" s="497" t="s">
        <v>740</v>
      </c>
      <c r="B333" s="498" t="s">
        <v>741</v>
      </c>
      <c r="C333" s="499" t="s">
        <v>9</v>
      </c>
      <c r="D333" s="614" t="s">
        <v>397</v>
      </c>
      <c r="E333" s="501">
        <v>0</v>
      </c>
      <c r="F333" s="502">
        <v>0</v>
      </c>
      <c r="G333" s="502">
        <v>0</v>
      </c>
      <c r="H333" s="502">
        <v>0</v>
      </c>
      <c r="I333" s="502">
        <v>0</v>
      </c>
      <c r="J333" s="503">
        <v>0.26</v>
      </c>
      <c r="K333" s="504">
        <v>0.26</v>
      </c>
      <c r="L333" s="501">
        <v>0</v>
      </c>
      <c r="M333" s="502">
        <v>7.0000000000000007E-2</v>
      </c>
      <c r="N333" s="502">
        <v>0.24</v>
      </c>
      <c r="O333" s="502">
        <v>0</v>
      </c>
      <c r="P333" s="502">
        <v>0</v>
      </c>
      <c r="Q333" s="503">
        <v>0.24</v>
      </c>
      <c r="R333" s="504">
        <v>0.24</v>
      </c>
      <c r="S333" s="505">
        <f t="shared" si="50"/>
        <v>-7.6923076923076987</v>
      </c>
    </row>
    <row r="334" spans="1:19" s="506" customFormat="1" ht="20.100000000000001" customHeight="1">
      <c r="A334" s="497" t="s">
        <v>742</v>
      </c>
      <c r="B334" s="498" t="s">
        <v>1123</v>
      </c>
      <c r="C334" s="499" t="s">
        <v>9</v>
      </c>
      <c r="D334" s="614" t="s">
        <v>397</v>
      </c>
      <c r="E334" s="501">
        <v>0</v>
      </c>
      <c r="F334" s="502">
        <v>0</v>
      </c>
      <c r="G334" s="502">
        <v>0.18</v>
      </c>
      <c r="H334" s="502">
        <v>0</v>
      </c>
      <c r="I334" s="502">
        <v>0.03</v>
      </c>
      <c r="J334" s="503">
        <v>0.14000000000000001</v>
      </c>
      <c r="K334" s="504">
        <v>0.17</v>
      </c>
      <c r="L334" s="501">
        <v>0</v>
      </c>
      <c r="M334" s="502">
        <v>0</v>
      </c>
      <c r="N334" s="502">
        <v>0.12</v>
      </c>
      <c r="O334" s="502">
        <v>0</v>
      </c>
      <c r="P334" s="502">
        <v>0</v>
      </c>
      <c r="Q334" s="503">
        <v>0.3</v>
      </c>
      <c r="R334" s="504">
        <v>0.3</v>
      </c>
      <c r="S334" s="505">
        <f t="shared" si="50"/>
        <v>76.470588235294088</v>
      </c>
    </row>
    <row r="335" spans="1:19" s="506" customFormat="1" ht="20.100000000000001" customHeight="1">
      <c r="A335" s="497" t="s">
        <v>381</v>
      </c>
      <c r="B335" s="498" t="s">
        <v>450</v>
      </c>
      <c r="C335" s="499" t="s">
        <v>9</v>
      </c>
      <c r="D335" s="614" t="s">
        <v>397</v>
      </c>
      <c r="E335" s="501">
        <v>0</v>
      </c>
      <c r="F335" s="502">
        <v>0</v>
      </c>
      <c r="G335" s="502">
        <v>2.17</v>
      </c>
      <c r="H335" s="502">
        <v>0</v>
      </c>
      <c r="I335" s="502">
        <v>0.04</v>
      </c>
      <c r="J335" s="503">
        <v>3.27</v>
      </c>
      <c r="K335" s="504">
        <v>3.31</v>
      </c>
      <c r="L335" s="501">
        <v>0</v>
      </c>
      <c r="M335" s="502">
        <v>0</v>
      </c>
      <c r="N335" s="502">
        <v>3.57</v>
      </c>
      <c r="O335" s="502">
        <v>0</v>
      </c>
      <c r="P335" s="502">
        <v>0.35</v>
      </c>
      <c r="Q335" s="503">
        <v>6.93</v>
      </c>
      <c r="R335" s="504">
        <v>7.2799999999999994</v>
      </c>
      <c r="S335" s="505">
        <f t="shared" si="50"/>
        <v>119.93957703927491</v>
      </c>
    </row>
    <row r="336" spans="1:19" s="506" customFormat="1" ht="20.100000000000001" customHeight="1">
      <c r="A336" s="497" t="s">
        <v>743</v>
      </c>
      <c r="B336" s="498" t="s">
        <v>744</v>
      </c>
      <c r="C336" s="499" t="s">
        <v>9</v>
      </c>
      <c r="D336" s="614" t="s">
        <v>397</v>
      </c>
      <c r="E336" s="501">
        <v>0</v>
      </c>
      <c r="F336" s="502">
        <v>0.12</v>
      </c>
      <c r="G336" s="502">
        <v>0</v>
      </c>
      <c r="H336" s="502">
        <v>0</v>
      </c>
      <c r="I336" s="502">
        <v>0.04</v>
      </c>
      <c r="J336" s="503">
        <v>0.84</v>
      </c>
      <c r="K336" s="504">
        <v>0.88</v>
      </c>
      <c r="L336" s="501">
        <v>0</v>
      </c>
      <c r="M336" s="502">
        <v>0.2</v>
      </c>
      <c r="N336" s="502">
        <v>0.38</v>
      </c>
      <c r="O336" s="502">
        <v>0</v>
      </c>
      <c r="P336" s="502">
        <v>0.11</v>
      </c>
      <c r="Q336" s="503">
        <v>0.09</v>
      </c>
      <c r="R336" s="504">
        <v>0.2</v>
      </c>
      <c r="S336" s="505">
        <f t="shared" si="50"/>
        <v>-77.272727272727266</v>
      </c>
    </row>
    <row r="337" spans="1:19" s="506" customFormat="1" ht="20.100000000000001" customHeight="1">
      <c r="A337" s="497" t="s">
        <v>745</v>
      </c>
      <c r="B337" s="498" t="s">
        <v>746</v>
      </c>
      <c r="C337" s="499" t="s">
        <v>9</v>
      </c>
      <c r="D337" s="614" t="s">
        <v>397</v>
      </c>
      <c r="E337" s="501">
        <v>0</v>
      </c>
      <c r="F337" s="502">
        <v>0</v>
      </c>
      <c r="G337" s="502">
        <v>0.26</v>
      </c>
      <c r="H337" s="502">
        <v>0</v>
      </c>
      <c r="I337" s="502">
        <v>0</v>
      </c>
      <c r="J337" s="503">
        <v>0.6</v>
      </c>
      <c r="K337" s="504">
        <v>0.6</v>
      </c>
      <c r="L337" s="501">
        <v>0</v>
      </c>
      <c r="M337" s="502">
        <v>0</v>
      </c>
      <c r="N337" s="502">
        <v>0.35</v>
      </c>
      <c r="O337" s="502">
        <v>0</v>
      </c>
      <c r="P337" s="502">
        <v>0.03</v>
      </c>
      <c r="Q337" s="503">
        <v>0.56999999999999995</v>
      </c>
      <c r="R337" s="504">
        <v>0.6</v>
      </c>
      <c r="S337" s="505">
        <f t="shared" si="50"/>
        <v>0</v>
      </c>
    </row>
    <row r="338" spans="1:19" s="506" customFormat="1" ht="20.100000000000001" customHeight="1">
      <c r="A338" s="497" t="s">
        <v>909</v>
      </c>
      <c r="B338" s="498" t="s">
        <v>910</v>
      </c>
      <c r="C338" s="499" t="s">
        <v>904</v>
      </c>
      <c r="D338" s="614" t="s">
        <v>905</v>
      </c>
      <c r="E338" s="501">
        <v>0</v>
      </c>
      <c r="F338" s="502">
        <v>0</v>
      </c>
      <c r="G338" s="502">
        <v>0</v>
      </c>
      <c r="H338" s="502">
        <v>0</v>
      </c>
      <c r="I338" s="502">
        <v>0</v>
      </c>
      <c r="J338" s="503">
        <v>0.04</v>
      </c>
      <c r="K338" s="504">
        <v>0.04</v>
      </c>
      <c r="L338" s="501">
        <v>0</v>
      </c>
      <c r="M338" s="502">
        <v>0</v>
      </c>
      <c r="N338" s="502">
        <v>0</v>
      </c>
      <c r="O338" s="502">
        <v>0</v>
      </c>
      <c r="P338" s="502">
        <v>0</v>
      </c>
      <c r="Q338" s="503">
        <v>0.12</v>
      </c>
      <c r="R338" s="504">
        <v>0.12</v>
      </c>
      <c r="S338" s="505">
        <f t="shared" si="50"/>
        <v>200</v>
      </c>
    </row>
    <row r="339" spans="1:19" s="506" customFormat="1" ht="20.100000000000001" customHeight="1">
      <c r="A339" s="497" t="s">
        <v>438</v>
      </c>
      <c r="B339" s="498" t="s">
        <v>439</v>
      </c>
      <c r="C339" s="499" t="s">
        <v>9</v>
      </c>
      <c r="D339" s="614" t="s">
        <v>397</v>
      </c>
      <c r="E339" s="501">
        <v>0</v>
      </c>
      <c r="F339" s="502">
        <v>0.47</v>
      </c>
      <c r="G339" s="502">
        <v>1.08</v>
      </c>
      <c r="H339" s="502">
        <v>0</v>
      </c>
      <c r="I339" s="502">
        <v>1</v>
      </c>
      <c r="J339" s="503">
        <v>3.38</v>
      </c>
      <c r="K339" s="504">
        <v>4.38</v>
      </c>
      <c r="L339" s="501">
        <v>0</v>
      </c>
      <c r="M339" s="502">
        <v>0</v>
      </c>
      <c r="N339" s="502">
        <v>2.76</v>
      </c>
      <c r="O339" s="502">
        <v>0</v>
      </c>
      <c r="P339" s="502">
        <v>0.44</v>
      </c>
      <c r="Q339" s="503">
        <v>3.42</v>
      </c>
      <c r="R339" s="504">
        <v>3.86</v>
      </c>
      <c r="S339" s="505">
        <f t="shared" si="50"/>
        <v>-11.87214611872146</v>
      </c>
    </row>
    <row r="340" spans="1:19" s="506" customFormat="1" ht="20.100000000000001" customHeight="1">
      <c r="A340" s="497" t="s">
        <v>1287</v>
      </c>
      <c r="B340" s="498" t="s">
        <v>1428</v>
      </c>
      <c r="C340" s="499" t="s">
        <v>9</v>
      </c>
      <c r="D340" s="614" t="s">
        <v>397</v>
      </c>
      <c r="E340" s="501">
        <v>0</v>
      </c>
      <c r="F340" s="502">
        <v>0</v>
      </c>
      <c r="G340" s="502">
        <v>0</v>
      </c>
      <c r="H340" s="502">
        <v>0</v>
      </c>
      <c r="I340" s="502">
        <v>0</v>
      </c>
      <c r="J340" s="503">
        <v>0</v>
      </c>
      <c r="K340" s="504">
        <v>0</v>
      </c>
      <c r="L340" s="501">
        <v>0</v>
      </c>
      <c r="M340" s="502">
        <v>0.16</v>
      </c>
      <c r="N340" s="502">
        <v>0.18</v>
      </c>
      <c r="O340" s="502">
        <v>0</v>
      </c>
      <c r="P340" s="502">
        <v>0.11</v>
      </c>
      <c r="Q340" s="503">
        <v>0.44</v>
      </c>
      <c r="R340" s="504">
        <v>0.55000000000000004</v>
      </c>
      <c r="S340" s="507" t="e">
        <f t="shared" si="50"/>
        <v>#DIV/0!</v>
      </c>
    </row>
    <row r="341" spans="1:19" s="506" customFormat="1" ht="20.100000000000001" customHeight="1">
      <c r="A341" s="497" t="s">
        <v>1288</v>
      </c>
      <c r="B341" s="498" t="s">
        <v>1429</v>
      </c>
      <c r="C341" s="499" t="s">
        <v>9</v>
      </c>
      <c r="D341" s="614" t="s">
        <v>397</v>
      </c>
      <c r="E341" s="501">
        <v>0</v>
      </c>
      <c r="F341" s="502">
        <v>0</v>
      </c>
      <c r="G341" s="502">
        <v>0</v>
      </c>
      <c r="H341" s="502">
        <v>0</v>
      </c>
      <c r="I341" s="502">
        <v>0</v>
      </c>
      <c r="J341" s="503">
        <v>0</v>
      </c>
      <c r="K341" s="504">
        <v>0</v>
      </c>
      <c r="L341" s="501">
        <v>0</v>
      </c>
      <c r="M341" s="502">
        <v>0.15</v>
      </c>
      <c r="N341" s="502">
        <v>0.57999999999999996</v>
      </c>
      <c r="O341" s="502">
        <v>0</v>
      </c>
      <c r="P341" s="502">
        <v>0.31</v>
      </c>
      <c r="Q341" s="503">
        <v>1.98</v>
      </c>
      <c r="R341" s="504">
        <v>2.29</v>
      </c>
      <c r="S341" s="507" t="e">
        <f t="shared" si="50"/>
        <v>#DIV/0!</v>
      </c>
    </row>
    <row r="342" spans="1:19" s="506" customFormat="1" ht="20.100000000000001" customHeight="1">
      <c r="A342" s="497" t="s">
        <v>1289</v>
      </c>
      <c r="B342" s="498" t="s">
        <v>1430</v>
      </c>
      <c r="C342" s="499" t="s">
        <v>9</v>
      </c>
      <c r="D342" s="614" t="s">
        <v>397</v>
      </c>
      <c r="E342" s="501">
        <v>0</v>
      </c>
      <c r="F342" s="502">
        <v>0</v>
      </c>
      <c r="G342" s="502">
        <v>0</v>
      </c>
      <c r="H342" s="502">
        <v>0</v>
      </c>
      <c r="I342" s="502">
        <v>0</v>
      </c>
      <c r="J342" s="503">
        <v>0</v>
      </c>
      <c r="K342" s="504">
        <v>0</v>
      </c>
      <c r="L342" s="501">
        <v>0</v>
      </c>
      <c r="M342" s="502">
        <v>0</v>
      </c>
      <c r="N342" s="502">
        <v>0.11</v>
      </c>
      <c r="O342" s="502">
        <v>0</v>
      </c>
      <c r="P342" s="502">
        <v>0</v>
      </c>
      <c r="Q342" s="503">
        <v>0.56000000000000005</v>
      </c>
      <c r="R342" s="504">
        <v>0.56000000000000005</v>
      </c>
      <c r="S342" s="507" t="e">
        <f t="shared" si="50"/>
        <v>#DIV/0!</v>
      </c>
    </row>
    <row r="343" spans="1:19" s="506" customFormat="1" ht="20.100000000000001" customHeight="1">
      <c r="A343" s="497" t="s">
        <v>1291</v>
      </c>
      <c r="B343" s="498" t="s">
        <v>1431</v>
      </c>
      <c r="C343" s="499" t="s">
        <v>9</v>
      </c>
      <c r="D343" s="614" t="s">
        <v>397</v>
      </c>
      <c r="E343" s="501">
        <v>0</v>
      </c>
      <c r="F343" s="502">
        <v>0</v>
      </c>
      <c r="G343" s="502">
        <v>0</v>
      </c>
      <c r="H343" s="502">
        <v>0</v>
      </c>
      <c r="I343" s="502">
        <v>0</v>
      </c>
      <c r="J343" s="503">
        <v>0</v>
      </c>
      <c r="K343" s="504">
        <v>0</v>
      </c>
      <c r="L343" s="501">
        <v>0</v>
      </c>
      <c r="M343" s="502">
        <v>0.25</v>
      </c>
      <c r="N343" s="502">
        <v>0.35</v>
      </c>
      <c r="O343" s="502">
        <v>0</v>
      </c>
      <c r="P343" s="502">
        <v>0.19</v>
      </c>
      <c r="Q343" s="503">
        <v>1.33</v>
      </c>
      <c r="R343" s="504">
        <v>1.52</v>
      </c>
      <c r="S343" s="507" t="e">
        <f t="shared" si="50"/>
        <v>#DIV/0!</v>
      </c>
    </row>
    <row r="344" spans="1:19" s="506" customFormat="1" ht="20.100000000000001" customHeight="1">
      <c r="A344" s="497" t="s">
        <v>1292</v>
      </c>
      <c r="B344" s="498" t="s">
        <v>1432</v>
      </c>
      <c r="C344" s="499" t="s">
        <v>9</v>
      </c>
      <c r="D344" s="614" t="s">
        <v>397</v>
      </c>
      <c r="E344" s="501">
        <v>0</v>
      </c>
      <c r="F344" s="502">
        <v>0</v>
      </c>
      <c r="G344" s="502">
        <v>0</v>
      </c>
      <c r="H344" s="502">
        <v>0</v>
      </c>
      <c r="I344" s="502">
        <v>0</v>
      </c>
      <c r="J344" s="503">
        <v>0</v>
      </c>
      <c r="K344" s="504">
        <v>0</v>
      </c>
      <c r="L344" s="501">
        <v>0</v>
      </c>
      <c r="M344" s="502">
        <v>0.09</v>
      </c>
      <c r="N344" s="502">
        <v>0.31</v>
      </c>
      <c r="O344" s="502">
        <v>0</v>
      </c>
      <c r="P344" s="502">
        <v>0.06</v>
      </c>
      <c r="Q344" s="503">
        <v>0.44</v>
      </c>
      <c r="R344" s="504">
        <v>0.5</v>
      </c>
      <c r="S344" s="507" t="e">
        <f t="shared" si="50"/>
        <v>#DIV/0!</v>
      </c>
    </row>
    <row r="345" spans="1:19" s="506" customFormat="1" ht="20.100000000000001" customHeight="1">
      <c r="A345" s="497" t="s">
        <v>1293</v>
      </c>
      <c r="B345" s="498" t="s">
        <v>1433</v>
      </c>
      <c r="C345" s="499" t="s">
        <v>9</v>
      </c>
      <c r="D345" s="614" t="s">
        <v>397</v>
      </c>
      <c r="E345" s="501">
        <v>0</v>
      </c>
      <c r="F345" s="502">
        <v>0</v>
      </c>
      <c r="G345" s="502">
        <v>0</v>
      </c>
      <c r="H345" s="502">
        <v>0</v>
      </c>
      <c r="I345" s="502">
        <v>0</v>
      </c>
      <c r="J345" s="503">
        <v>0</v>
      </c>
      <c r="K345" s="504">
        <v>0</v>
      </c>
      <c r="L345" s="501">
        <v>0</v>
      </c>
      <c r="M345" s="502">
        <v>0</v>
      </c>
      <c r="N345" s="502">
        <v>0.45</v>
      </c>
      <c r="O345" s="502">
        <v>0</v>
      </c>
      <c r="P345" s="502">
        <v>0</v>
      </c>
      <c r="Q345" s="503">
        <v>1.04</v>
      </c>
      <c r="R345" s="504">
        <v>1.04</v>
      </c>
      <c r="S345" s="507" t="e">
        <f t="shared" si="50"/>
        <v>#DIV/0!</v>
      </c>
    </row>
    <row r="346" spans="1:19" s="506" customFormat="1" ht="20.100000000000001" customHeight="1">
      <c r="A346" s="497" t="s">
        <v>1294</v>
      </c>
      <c r="B346" s="498" t="s">
        <v>1434</v>
      </c>
      <c r="C346" s="499" t="s">
        <v>9</v>
      </c>
      <c r="D346" s="614" t="s">
        <v>397</v>
      </c>
      <c r="E346" s="501">
        <v>0</v>
      </c>
      <c r="F346" s="502">
        <v>0</v>
      </c>
      <c r="G346" s="502">
        <v>0</v>
      </c>
      <c r="H346" s="502">
        <v>0</v>
      </c>
      <c r="I346" s="502">
        <v>0</v>
      </c>
      <c r="J346" s="503">
        <v>0</v>
      </c>
      <c r="K346" s="504">
        <v>0</v>
      </c>
      <c r="L346" s="501">
        <v>0</v>
      </c>
      <c r="M346" s="502">
        <v>0</v>
      </c>
      <c r="N346" s="502">
        <v>0.55000000000000004</v>
      </c>
      <c r="O346" s="502">
        <v>0</v>
      </c>
      <c r="P346" s="502">
        <v>0</v>
      </c>
      <c r="Q346" s="503">
        <v>0.46</v>
      </c>
      <c r="R346" s="504">
        <v>0.46</v>
      </c>
      <c r="S346" s="507" t="e">
        <f t="shared" si="50"/>
        <v>#DIV/0!</v>
      </c>
    </row>
    <row r="347" spans="1:19" s="506" customFormat="1" ht="20.100000000000001" customHeight="1">
      <c r="A347" s="497" t="s">
        <v>1295</v>
      </c>
      <c r="B347" s="498" t="s">
        <v>1435</v>
      </c>
      <c r="C347" s="499" t="s">
        <v>9</v>
      </c>
      <c r="D347" s="614" t="s">
        <v>397</v>
      </c>
      <c r="E347" s="501">
        <v>0</v>
      </c>
      <c r="F347" s="502">
        <v>0</v>
      </c>
      <c r="G347" s="502">
        <v>0</v>
      </c>
      <c r="H347" s="502">
        <v>0</v>
      </c>
      <c r="I347" s="502">
        <v>0</v>
      </c>
      <c r="J347" s="503">
        <v>0</v>
      </c>
      <c r="K347" s="504">
        <v>0</v>
      </c>
      <c r="L347" s="501">
        <v>0</v>
      </c>
      <c r="M347" s="502">
        <v>0</v>
      </c>
      <c r="N347" s="502">
        <v>0.3</v>
      </c>
      <c r="O347" s="502">
        <v>0</v>
      </c>
      <c r="P347" s="502">
        <v>0</v>
      </c>
      <c r="Q347" s="503">
        <v>0.43</v>
      </c>
      <c r="R347" s="504">
        <v>0.43</v>
      </c>
      <c r="S347" s="507" t="e">
        <f t="shared" si="50"/>
        <v>#DIV/0!</v>
      </c>
    </row>
    <row r="348" spans="1:19" s="506" customFormat="1" ht="20.100000000000001" customHeight="1">
      <c r="A348" s="497" t="s">
        <v>1296</v>
      </c>
      <c r="B348" s="498" t="s">
        <v>1436</v>
      </c>
      <c r="C348" s="499" t="s">
        <v>9</v>
      </c>
      <c r="D348" s="614" t="s">
        <v>397</v>
      </c>
      <c r="E348" s="501">
        <v>0</v>
      </c>
      <c r="F348" s="502">
        <v>0</v>
      </c>
      <c r="G348" s="502">
        <v>0</v>
      </c>
      <c r="H348" s="502">
        <v>0</v>
      </c>
      <c r="I348" s="502">
        <v>0</v>
      </c>
      <c r="J348" s="503">
        <v>0</v>
      </c>
      <c r="K348" s="504">
        <v>0</v>
      </c>
      <c r="L348" s="501">
        <v>0</v>
      </c>
      <c r="M348" s="502">
        <v>0</v>
      </c>
      <c r="N348" s="502">
        <v>0.15</v>
      </c>
      <c r="O348" s="502">
        <v>0</v>
      </c>
      <c r="P348" s="502">
        <v>0</v>
      </c>
      <c r="Q348" s="503">
        <v>0.33</v>
      </c>
      <c r="R348" s="504">
        <v>0.33</v>
      </c>
      <c r="S348" s="507" t="e">
        <f t="shared" si="50"/>
        <v>#DIV/0!</v>
      </c>
    </row>
    <row r="349" spans="1:19" s="506" customFormat="1" ht="20.100000000000001" customHeight="1">
      <c r="A349" s="497" t="s">
        <v>919</v>
      </c>
      <c r="B349" s="498" t="s">
        <v>920</v>
      </c>
      <c r="C349" s="499" t="s">
        <v>9</v>
      </c>
      <c r="D349" s="614" t="s">
        <v>397</v>
      </c>
      <c r="E349" s="501">
        <v>0</v>
      </c>
      <c r="F349" s="502">
        <v>0</v>
      </c>
      <c r="G349" s="502">
        <v>0.28999999999999998</v>
      </c>
      <c r="H349" s="502">
        <v>0</v>
      </c>
      <c r="I349" s="502">
        <v>0.08</v>
      </c>
      <c r="J349" s="503">
        <v>0.39</v>
      </c>
      <c r="K349" s="504">
        <v>0.47000000000000003</v>
      </c>
      <c r="L349" s="501">
        <v>0</v>
      </c>
      <c r="M349" s="502">
        <v>0</v>
      </c>
      <c r="N349" s="502">
        <v>1.56</v>
      </c>
      <c r="O349" s="502">
        <v>0</v>
      </c>
      <c r="P349" s="502">
        <v>0</v>
      </c>
      <c r="Q349" s="503">
        <v>1.1000000000000001</v>
      </c>
      <c r="R349" s="504">
        <v>1.1000000000000001</v>
      </c>
      <c r="S349" s="505">
        <f t="shared" si="50"/>
        <v>134.04255319148936</v>
      </c>
    </row>
    <row r="350" spans="1:19" s="506" customFormat="1" ht="20.100000000000001" customHeight="1">
      <c r="A350" s="497" t="s">
        <v>924</v>
      </c>
      <c r="B350" s="498" t="s">
        <v>926</v>
      </c>
      <c r="C350" s="499" t="s">
        <v>904</v>
      </c>
      <c r="D350" s="614" t="s">
        <v>905</v>
      </c>
      <c r="E350" s="501">
        <v>0</v>
      </c>
      <c r="F350" s="502">
        <v>0</v>
      </c>
      <c r="G350" s="502">
        <v>0</v>
      </c>
      <c r="H350" s="502">
        <v>0</v>
      </c>
      <c r="I350" s="502">
        <v>0</v>
      </c>
      <c r="J350" s="503">
        <v>0.01</v>
      </c>
      <c r="K350" s="504">
        <v>0.01</v>
      </c>
      <c r="L350" s="501">
        <v>0</v>
      </c>
      <c r="M350" s="502">
        <v>0</v>
      </c>
      <c r="N350" s="502">
        <v>0.02</v>
      </c>
      <c r="O350" s="502">
        <v>0</v>
      </c>
      <c r="P350" s="502">
        <v>0</v>
      </c>
      <c r="Q350" s="503">
        <v>0.26</v>
      </c>
      <c r="R350" s="504">
        <v>0.26</v>
      </c>
      <c r="S350" s="505">
        <f t="shared" si="50"/>
        <v>2500</v>
      </c>
    </row>
    <row r="351" spans="1:19" s="506" customFormat="1" ht="20.100000000000001" customHeight="1">
      <c r="A351" s="497" t="s">
        <v>930</v>
      </c>
      <c r="B351" s="498" t="s">
        <v>931</v>
      </c>
      <c r="C351" s="499" t="s">
        <v>904</v>
      </c>
      <c r="D351" s="614" t="s">
        <v>905</v>
      </c>
      <c r="E351" s="501">
        <v>0</v>
      </c>
      <c r="F351" s="502">
        <v>0</v>
      </c>
      <c r="G351" s="502">
        <v>0.1</v>
      </c>
      <c r="H351" s="502">
        <v>0</v>
      </c>
      <c r="I351" s="502">
        <v>0.05</v>
      </c>
      <c r="J351" s="503">
        <v>0.09</v>
      </c>
      <c r="K351" s="504">
        <v>0.14000000000000001</v>
      </c>
      <c r="L351" s="501">
        <v>0</v>
      </c>
      <c r="M351" s="502">
        <v>0</v>
      </c>
      <c r="N351" s="502">
        <v>0.03</v>
      </c>
      <c r="O351" s="502">
        <v>0</v>
      </c>
      <c r="P351" s="502">
        <v>0</v>
      </c>
      <c r="Q351" s="503">
        <v>0.26</v>
      </c>
      <c r="R351" s="504">
        <v>0.26</v>
      </c>
      <c r="S351" s="505">
        <f t="shared" ref="S351:S372" si="51">((R351/K351)-1)*100</f>
        <v>85.714285714285694</v>
      </c>
    </row>
    <row r="352" spans="1:19" s="506" customFormat="1" ht="20.100000000000001" customHeight="1">
      <c r="A352" s="497" t="s">
        <v>935</v>
      </c>
      <c r="B352" s="498" t="s">
        <v>939</v>
      </c>
      <c r="C352" s="499" t="s">
        <v>904</v>
      </c>
      <c r="D352" s="614" t="s">
        <v>905</v>
      </c>
      <c r="E352" s="501">
        <v>0</v>
      </c>
      <c r="F352" s="502">
        <v>0</v>
      </c>
      <c r="G352" s="502">
        <v>0</v>
      </c>
      <c r="H352" s="502">
        <v>0</v>
      </c>
      <c r="I352" s="502">
        <v>0</v>
      </c>
      <c r="J352" s="503">
        <v>0.8</v>
      </c>
      <c r="K352" s="504">
        <v>0.8</v>
      </c>
      <c r="L352" s="501">
        <v>0</v>
      </c>
      <c r="M352" s="502">
        <v>0</v>
      </c>
      <c r="N352" s="502">
        <v>0</v>
      </c>
      <c r="O352" s="502">
        <v>0</v>
      </c>
      <c r="P352" s="502">
        <v>0</v>
      </c>
      <c r="Q352" s="503">
        <v>0</v>
      </c>
      <c r="R352" s="504">
        <v>0</v>
      </c>
      <c r="S352" s="505">
        <f t="shared" si="51"/>
        <v>-100</v>
      </c>
    </row>
    <row r="353" spans="1:20" s="506" customFormat="1" ht="20.100000000000001" customHeight="1">
      <c r="A353" s="497" t="s">
        <v>940</v>
      </c>
      <c r="B353" s="498" t="s">
        <v>941</v>
      </c>
      <c r="C353" s="499" t="s">
        <v>9</v>
      </c>
      <c r="D353" s="614" t="s">
        <v>397</v>
      </c>
      <c r="E353" s="501">
        <v>0</v>
      </c>
      <c r="F353" s="502">
        <v>7.0000000000000007E-2</v>
      </c>
      <c r="G353" s="502">
        <v>1.04</v>
      </c>
      <c r="H353" s="502">
        <v>0</v>
      </c>
      <c r="I353" s="502">
        <v>0.65</v>
      </c>
      <c r="J353" s="503">
        <v>2.57</v>
      </c>
      <c r="K353" s="504">
        <v>3.2199999999999998</v>
      </c>
      <c r="L353" s="501">
        <v>0</v>
      </c>
      <c r="M353" s="502">
        <v>0.03</v>
      </c>
      <c r="N353" s="502">
        <v>1.27</v>
      </c>
      <c r="O353" s="502">
        <v>0</v>
      </c>
      <c r="P353" s="502">
        <v>0.69</v>
      </c>
      <c r="Q353" s="503">
        <v>4.3099999999999996</v>
      </c>
      <c r="R353" s="504">
        <v>5</v>
      </c>
      <c r="S353" s="505">
        <f t="shared" si="51"/>
        <v>55.279503105590067</v>
      </c>
    </row>
    <row r="354" spans="1:20" s="506" customFormat="1" ht="20.100000000000001" customHeight="1">
      <c r="A354" s="497" t="s">
        <v>944</v>
      </c>
      <c r="B354" s="498" t="s">
        <v>945</v>
      </c>
      <c r="C354" s="499" t="s">
        <v>904</v>
      </c>
      <c r="D354" s="614" t="s">
        <v>905</v>
      </c>
      <c r="E354" s="501">
        <v>0</v>
      </c>
      <c r="F354" s="502">
        <v>0</v>
      </c>
      <c r="G354" s="502">
        <v>0</v>
      </c>
      <c r="H354" s="502">
        <v>0</v>
      </c>
      <c r="I354" s="502">
        <v>0</v>
      </c>
      <c r="J354" s="503">
        <v>0.03</v>
      </c>
      <c r="K354" s="504">
        <v>0.03</v>
      </c>
      <c r="L354" s="501">
        <v>0</v>
      </c>
      <c r="M354" s="502">
        <v>0</v>
      </c>
      <c r="N354" s="502">
        <v>0.02</v>
      </c>
      <c r="O354" s="502">
        <v>0</v>
      </c>
      <c r="P354" s="502">
        <v>0</v>
      </c>
      <c r="Q354" s="503">
        <v>7.0000000000000007E-2</v>
      </c>
      <c r="R354" s="504">
        <v>7.0000000000000007E-2</v>
      </c>
      <c r="S354" s="505">
        <f t="shared" si="51"/>
        <v>133.33333333333334</v>
      </c>
    </row>
    <row r="355" spans="1:20" s="506" customFormat="1" ht="20.100000000000001" customHeight="1">
      <c r="A355" s="497" t="s">
        <v>954</v>
      </c>
      <c r="B355" s="498" t="s">
        <v>955</v>
      </c>
      <c r="C355" s="499" t="s">
        <v>9</v>
      </c>
      <c r="D355" s="614" t="s">
        <v>397</v>
      </c>
      <c r="E355" s="501">
        <v>0</v>
      </c>
      <c r="F355" s="502">
        <v>7.0000000000000007E-2</v>
      </c>
      <c r="G355" s="502">
        <v>0.3</v>
      </c>
      <c r="H355" s="502">
        <v>0</v>
      </c>
      <c r="I355" s="502">
        <v>0.84</v>
      </c>
      <c r="J355" s="503">
        <v>0.15</v>
      </c>
      <c r="K355" s="504">
        <v>0.99</v>
      </c>
      <c r="L355" s="501">
        <v>0</v>
      </c>
      <c r="M355" s="502">
        <v>0</v>
      </c>
      <c r="N355" s="502">
        <v>0</v>
      </c>
      <c r="O355" s="502">
        <v>0</v>
      </c>
      <c r="P355" s="502">
        <v>0</v>
      </c>
      <c r="Q355" s="503">
        <v>0.6</v>
      </c>
      <c r="R355" s="504">
        <v>0.6</v>
      </c>
      <c r="S355" s="505">
        <f t="shared" si="51"/>
        <v>-39.393939393939391</v>
      </c>
    </row>
    <row r="356" spans="1:20" s="611" customFormat="1" ht="20.100000000000001" customHeight="1">
      <c r="A356" s="497" t="s">
        <v>959</v>
      </c>
      <c r="B356" s="498" t="s">
        <v>961</v>
      </c>
      <c r="C356" s="499" t="s">
        <v>904</v>
      </c>
      <c r="D356" s="614" t="s">
        <v>905</v>
      </c>
      <c r="E356" s="501">
        <v>0</v>
      </c>
      <c r="F356" s="502">
        <v>0</v>
      </c>
      <c r="G356" s="502">
        <v>0.21</v>
      </c>
      <c r="H356" s="502">
        <v>0</v>
      </c>
      <c r="I356" s="502">
        <v>0</v>
      </c>
      <c r="J356" s="503">
        <v>0.4</v>
      </c>
      <c r="K356" s="504">
        <v>0.4</v>
      </c>
      <c r="L356" s="501">
        <v>0</v>
      </c>
      <c r="M356" s="502">
        <v>0</v>
      </c>
      <c r="N356" s="502">
        <v>0.31</v>
      </c>
      <c r="O356" s="502">
        <v>0</v>
      </c>
      <c r="P356" s="502">
        <v>0</v>
      </c>
      <c r="Q356" s="503">
        <v>0.98</v>
      </c>
      <c r="R356" s="504">
        <v>0.98</v>
      </c>
      <c r="S356" s="505">
        <f t="shared" si="51"/>
        <v>144.99999999999997</v>
      </c>
      <c r="T356" s="506"/>
    </row>
    <row r="357" spans="1:20" s="611" customFormat="1" ht="20.100000000000001" customHeight="1">
      <c r="A357" s="497" t="s">
        <v>965</v>
      </c>
      <c r="B357" s="498" t="s">
        <v>1148</v>
      </c>
      <c r="C357" s="499" t="s">
        <v>904</v>
      </c>
      <c r="D357" s="614" t="s">
        <v>905</v>
      </c>
      <c r="E357" s="501">
        <v>0</v>
      </c>
      <c r="F357" s="502">
        <v>0.08</v>
      </c>
      <c r="G357" s="502">
        <v>0.01</v>
      </c>
      <c r="H357" s="502">
        <v>0</v>
      </c>
      <c r="I357" s="502">
        <v>0</v>
      </c>
      <c r="J357" s="503">
        <v>0.06</v>
      </c>
      <c r="K357" s="504">
        <v>0.06</v>
      </c>
      <c r="L357" s="501">
        <v>0</v>
      </c>
      <c r="M357" s="502">
        <v>0</v>
      </c>
      <c r="N357" s="502">
        <v>0.34</v>
      </c>
      <c r="O357" s="502">
        <v>0</v>
      </c>
      <c r="P357" s="502">
        <v>0</v>
      </c>
      <c r="Q357" s="503">
        <v>0.24</v>
      </c>
      <c r="R357" s="504">
        <v>0.24</v>
      </c>
      <c r="S357" s="505">
        <f t="shared" si="51"/>
        <v>300</v>
      </c>
      <c r="T357" s="506"/>
    </row>
    <row r="358" spans="1:20" s="506" customFormat="1" ht="20.100000000000001" customHeight="1">
      <c r="A358" s="497" t="s">
        <v>180</v>
      </c>
      <c r="B358" s="498" t="s">
        <v>179</v>
      </c>
      <c r="C358" s="499" t="s">
        <v>9</v>
      </c>
      <c r="D358" s="614" t="s">
        <v>397</v>
      </c>
      <c r="E358" s="501">
        <v>0</v>
      </c>
      <c r="F358" s="502">
        <v>0</v>
      </c>
      <c r="G358" s="502">
        <v>3.88</v>
      </c>
      <c r="H358" s="502">
        <v>0</v>
      </c>
      <c r="I358" s="502">
        <v>0.4</v>
      </c>
      <c r="J358" s="503">
        <v>14.23</v>
      </c>
      <c r="K358" s="504">
        <v>14.63</v>
      </c>
      <c r="L358" s="501">
        <v>0</v>
      </c>
      <c r="M358" s="502">
        <v>0.05</v>
      </c>
      <c r="N358" s="502">
        <v>5.28</v>
      </c>
      <c r="O358" s="502">
        <v>0</v>
      </c>
      <c r="P358" s="502">
        <v>1.23</v>
      </c>
      <c r="Q358" s="503">
        <v>17.690000000000001</v>
      </c>
      <c r="R358" s="504">
        <v>18.920000000000002</v>
      </c>
      <c r="S358" s="505">
        <f t="shared" si="51"/>
        <v>29.323308270676705</v>
      </c>
    </row>
    <row r="359" spans="1:20" s="506" customFormat="1" ht="20.100000000000001" customHeight="1">
      <c r="A359" s="497" t="s">
        <v>976</v>
      </c>
      <c r="B359" s="498" t="s">
        <v>1150</v>
      </c>
      <c r="C359" s="499" t="s">
        <v>904</v>
      </c>
      <c r="D359" s="614" t="s">
        <v>905</v>
      </c>
      <c r="E359" s="501">
        <v>0</v>
      </c>
      <c r="F359" s="502">
        <v>0</v>
      </c>
      <c r="G359" s="502">
        <v>0.06</v>
      </c>
      <c r="H359" s="502">
        <v>0</v>
      </c>
      <c r="I359" s="502">
        <v>7.0000000000000007E-2</v>
      </c>
      <c r="J359" s="503">
        <v>7.0000000000000007E-2</v>
      </c>
      <c r="K359" s="504">
        <v>0.14000000000000001</v>
      </c>
      <c r="L359" s="501">
        <v>0</v>
      </c>
      <c r="M359" s="502">
        <v>0.01</v>
      </c>
      <c r="N359" s="502">
        <v>0.25</v>
      </c>
      <c r="O359" s="502">
        <v>0</v>
      </c>
      <c r="P359" s="502">
        <v>0</v>
      </c>
      <c r="Q359" s="503">
        <v>0.3</v>
      </c>
      <c r="R359" s="504">
        <v>0.3</v>
      </c>
      <c r="S359" s="505">
        <f t="shared" si="51"/>
        <v>114.28571428571428</v>
      </c>
    </row>
    <row r="360" spans="1:20" s="506" customFormat="1" ht="20.100000000000001" customHeight="1">
      <c r="A360" s="497" t="s">
        <v>980</v>
      </c>
      <c r="B360" s="498" t="s">
        <v>981</v>
      </c>
      <c r="C360" s="499" t="s">
        <v>9</v>
      </c>
      <c r="D360" s="614" t="s">
        <v>397</v>
      </c>
      <c r="E360" s="501">
        <v>0</v>
      </c>
      <c r="F360" s="502">
        <v>0</v>
      </c>
      <c r="G360" s="502">
        <v>0</v>
      </c>
      <c r="H360" s="502">
        <v>0</v>
      </c>
      <c r="I360" s="502">
        <v>0</v>
      </c>
      <c r="J360" s="503">
        <v>0.4</v>
      </c>
      <c r="K360" s="504">
        <v>0.4</v>
      </c>
      <c r="L360" s="501">
        <v>0</v>
      </c>
      <c r="M360" s="502">
        <v>0</v>
      </c>
      <c r="N360" s="502">
        <v>0</v>
      </c>
      <c r="O360" s="502">
        <v>0</v>
      </c>
      <c r="P360" s="502">
        <v>0</v>
      </c>
      <c r="Q360" s="503">
        <v>0</v>
      </c>
      <c r="R360" s="504">
        <v>0</v>
      </c>
      <c r="S360" s="505">
        <f t="shared" si="51"/>
        <v>-100</v>
      </c>
    </row>
    <row r="361" spans="1:20" s="506" customFormat="1" ht="20.100000000000001" customHeight="1">
      <c r="A361" s="497" t="s">
        <v>982</v>
      </c>
      <c r="B361" s="498" t="s">
        <v>983</v>
      </c>
      <c r="C361" s="499" t="s">
        <v>9</v>
      </c>
      <c r="D361" s="614" t="s">
        <v>397</v>
      </c>
      <c r="E361" s="501">
        <v>0</v>
      </c>
      <c r="F361" s="502">
        <v>0</v>
      </c>
      <c r="G361" s="502">
        <v>0</v>
      </c>
      <c r="H361" s="502">
        <v>0</v>
      </c>
      <c r="I361" s="502">
        <v>0.39</v>
      </c>
      <c r="J361" s="503">
        <v>0.79</v>
      </c>
      <c r="K361" s="504">
        <v>1.1800000000000002</v>
      </c>
      <c r="L361" s="501">
        <v>0</v>
      </c>
      <c r="M361" s="502">
        <v>0.22</v>
      </c>
      <c r="N361" s="502">
        <v>0</v>
      </c>
      <c r="O361" s="502">
        <v>0</v>
      </c>
      <c r="P361" s="502">
        <v>0.15</v>
      </c>
      <c r="Q361" s="503">
        <v>0</v>
      </c>
      <c r="R361" s="504">
        <v>0.15</v>
      </c>
      <c r="S361" s="505">
        <f t="shared" si="51"/>
        <v>-87.288135593220346</v>
      </c>
    </row>
    <row r="362" spans="1:20" s="611" customFormat="1" ht="20.100000000000001" customHeight="1">
      <c r="A362" s="497" t="s">
        <v>986</v>
      </c>
      <c r="B362" s="498" t="s">
        <v>987</v>
      </c>
      <c r="C362" s="499" t="s">
        <v>9</v>
      </c>
      <c r="D362" s="614" t="s">
        <v>397</v>
      </c>
      <c r="E362" s="501">
        <v>0</v>
      </c>
      <c r="F362" s="502">
        <v>0</v>
      </c>
      <c r="G362" s="502">
        <v>0</v>
      </c>
      <c r="H362" s="502">
        <v>0</v>
      </c>
      <c r="I362" s="502">
        <v>0</v>
      </c>
      <c r="J362" s="503">
        <v>0.02</v>
      </c>
      <c r="K362" s="504">
        <v>0.02</v>
      </c>
      <c r="L362" s="501">
        <v>0</v>
      </c>
      <c r="M362" s="502">
        <v>0</v>
      </c>
      <c r="N362" s="502">
        <v>0</v>
      </c>
      <c r="O362" s="502">
        <v>0</v>
      </c>
      <c r="P362" s="502">
        <v>0</v>
      </c>
      <c r="Q362" s="503">
        <v>0</v>
      </c>
      <c r="R362" s="504">
        <v>0</v>
      </c>
      <c r="S362" s="505">
        <f t="shared" si="51"/>
        <v>-100</v>
      </c>
      <c r="T362" s="506"/>
    </row>
    <row r="363" spans="1:20" s="611" customFormat="1" ht="20.100000000000001" customHeight="1">
      <c r="A363" s="497" t="s">
        <v>992</v>
      </c>
      <c r="B363" s="498" t="s">
        <v>993</v>
      </c>
      <c r="C363" s="499" t="s">
        <v>9</v>
      </c>
      <c r="D363" s="614" t="s">
        <v>397</v>
      </c>
      <c r="E363" s="501">
        <v>0</v>
      </c>
      <c r="F363" s="502">
        <v>0</v>
      </c>
      <c r="G363" s="502">
        <v>0</v>
      </c>
      <c r="H363" s="502">
        <v>0</v>
      </c>
      <c r="I363" s="502">
        <v>0</v>
      </c>
      <c r="J363" s="503">
        <v>0.2</v>
      </c>
      <c r="K363" s="504">
        <v>0.2</v>
      </c>
      <c r="L363" s="501">
        <v>0</v>
      </c>
      <c r="M363" s="502">
        <v>0</v>
      </c>
      <c r="N363" s="502">
        <v>0</v>
      </c>
      <c r="O363" s="502">
        <v>0</v>
      </c>
      <c r="P363" s="502">
        <v>0</v>
      </c>
      <c r="Q363" s="503">
        <v>0</v>
      </c>
      <c r="R363" s="504">
        <v>0</v>
      </c>
      <c r="S363" s="505">
        <f t="shared" si="51"/>
        <v>-100</v>
      </c>
      <c r="T363" s="506"/>
    </row>
    <row r="364" spans="1:20" s="527" customFormat="1" ht="20.100000000000001" customHeight="1">
      <c r="A364" s="497" t="s">
        <v>997</v>
      </c>
      <c r="B364" s="654" t="s">
        <v>999</v>
      </c>
      <c r="C364" s="499" t="s">
        <v>904</v>
      </c>
      <c r="D364" s="577" t="s">
        <v>905</v>
      </c>
      <c r="E364" s="648">
        <v>0</v>
      </c>
      <c r="F364" s="655">
        <v>0</v>
      </c>
      <c r="G364" s="655">
        <v>0</v>
      </c>
      <c r="H364" s="655">
        <v>0</v>
      </c>
      <c r="I364" s="655">
        <v>0</v>
      </c>
      <c r="J364" s="656">
        <v>0.12</v>
      </c>
      <c r="K364" s="657">
        <v>0.12</v>
      </c>
      <c r="L364" s="648">
        <v>0</v>
      </c>
      <c r="M364" s="655">
        <v>0.05</v>
      </c>
      <c r="N364" s="655">
        <v>0.22</v>
      </c>
      <c r="O364" s="655">
        <v>0</v>
      </c>
      <c r="P364" s="655">
        <v>0</v>
      </c>
      <c r="Q364" s="656">
        <v>0.16</v>
      </c>
      <c r="R364" s="657">
        <v>0.16</v>
      </c>
      <c r="S364" s="525">
        <f t="shared" si="51"/>
        <v>33.33333333333335</v>
      </c>
      <c r="T364" s="506"/>
    </row>
    <row r="365" spans="1:20" s="527" customFormat="1" ht="20.100000000000001" customHeight="1">
      <c r="A365" s="497" t="s">
        <v>1016</v>
      </c>
      <c r="B365" s="498" t="s">
        <v>1017</v>
      </c>
      <c r="C365" s="499" t="s">
        <v>9</v>
      </c>
      <c r="D365" s="614" t="s">
        <v>397</v>
      </c>
      <c r="E365" s="501">
        <v>0</v>
      </c>
      <c r="F365" s="502">
        <v>0</v>
      </c>
      <c r="G365" s="502">
        <v>0</v>
      </c>
      <c r="H365" s="502">
        <v>0</v>
      </c>
      <c r="I365" s="502">
        <v>0.95</v>
      </c>
      <c r="J365" s="503">
        <v>2.0699999999999998</v>
      </c>
      <c r="K365" s="504">
        <v>3.0199999999999996</v>
      </c>
      <c r="L365" s="501">
        <v>0</v>
      </c>
      <c r="M365" s="502">
        <v>0</v>
      </c>
      <c r="N365" s="502">
        <v>0</v>
      </c>
      <c r="O365" s="502">
        <v>0</v>
      </c>
      <c r="P365" s="502">
        <v>0.8</v>
      </c>
      <c r="Q365" s="503">
        <v>0</v>
      </c>
      <c r="R365" s="504">
        <v>0.8</v>
      </c>
      <c r="S365" s="505">
        <f t="shared" si="51"/>
        <v>-73.509933774834437</v>
      </c>
      <c r="T365" s="506"/>
    </row>
    <row r="366" spans="1:20" s="611" customFormat="1" ht="20.100000000000001" customHeight="1">
      <c r="A366" s="497" t="s">
        <v>1018</v>
      </c>
      <c r="B366" s="498" t="s">
        <v>1019</v>
      </c>
      <c r="C366" s="499" t="s">
        <v>9</v>
      </c>
      <c r="D366" s="614" t="s">
        <v>397</v>
      </c>
      <c r="E366" s="501">
        <v>0</v>
      </c>
      <c r="F366" s="502">
        <v>0</v>
      </c>
      <c r="G366" s="502">
        <v>0.42</v>
      </c>
      <c r="H366" s="502">
        <v>0</v>
      </c>
      <c r="I366" s="502">
        <v>0.17</v>
      </c>
      <c r="J366" s="503">
        <v>2.21</v>
      </c>
      <c r="K366" s="504">
        <v>2.38</v>
      </c>
      <c r="L366" s="501">
        <v>0</v>
      </c>
      <c r="M366" s="502">
        <v>0</v>
      </c>
      <c r="N366" s="502">
        <v>0.82</v>
      </c>
      <c r="O366" s="502">
        <v>0</v>
      </c>
      <c r="P366" s="502">
        <v>0.28000000000000003</v>
      </c>
      <c r="Q366" s="503">
        <v>1.5</v>
      </c>
      <c r="R366" s="504">
        <v>1.78</v>
      </c>
      <c r="S366" s="505">
        <f t="shared" si="51"/>
        <v>-25.210084033613445</v>
      </c>
      <c r="T366" s="506"/>
    </row>
    <row r="367" spans="1:20" s="506" customFormat="1" ht="20.100000000000001" customHeight="1">
      <c r="A367" s="497" t="s">
        <v>1020</v>
      </c>
      <c r="B367" s="498" t="s">
        <v>1021</v>
      </c>
      <c r="C367" s="499" t="s">
        <v>904</v>
      </c>
      <c r="D367" s="614" t="s">
        <v>905</v>
      </c>
      <c r="E367" s="501">
        <v>0</v>
      </c>
      <c r="F367" s="502">
        <v>0</v>
      </c>
      <c r="G367" s="502">
        <v>0.44</v>
      </c>
      <c r="H367" s="502">
        <v>0</v>
      </c>
      <c r="I367" s="502">
        <v>7.0000000000000007E-2</v>
      </c>
      <c r="J367" s="503">
        <v>0.56000000000000005</v>
      </c>
      <c r="K367" s="504">
        <v>0.63000000000000012</v>
      </c>
      <c r="L367" s="501">
        <v>0</v>
      </c>
      <c r="M367" s="502">
        <v>0</v>
      </c>
      <c r="N367" s="502">
        <v>0.84</v>
      </c>
      <c r="O367" s="502">
        <v>0</v>
      </c>
      <c r="P367" s="502">
        <v>0.15</v>
      </c>
      <c r="Q367" s="503">
        <v>0.79</v>
      </c>
      <c r="R367" s="504">
        <v>0.94000000000000006</v>
      </c>
      <c r="S367" s="505">
        <f t="shared" si="51"/>
        <v>49.206349206349188</v>
      </c>
    </row>
    <row r="368" spans="1:20" s="527" customFormat="1" ht="20.100000000000001" customHeight="1">
      <c r="A368" s="497" t="s">
        <v>1024</v>
      </c>
      <c r="B368" s="498" t="s">
        <v>1025</v>
      </c>
      <c r="C368" s="499" t="s">
        <v>9</v>
      </c>
      <c r="D368" s="614" t="s">
        <v>397</v>
      </c>
      <c r="E368" s="501">
        <v>0</v>
      </c>
      <c r="F368" s="502">
        <v>0</v>
      </c>
      <c r="G368" s="502">
        <v>0.3</v>
      </c>
      <c r="H368" s="502">
        <v>0</v>
      </c>
      <c r="I368" s="502">
        <v>0.42</v>
      </c>
      <c r="J368" s="503">
        <v>2.35</v>
      </c>
      <c r="K368" s="504">
        <v>2.77</v>
      </c>
      <c r="L368" s="501">
        <v>0</v>
      </c>
      <c r="M368" s="502">
        <v>0.01</v>
      </c>
      <c r="N368" s="502">
        <v>0.26</v>
      </c>
      <c r="O368" s="502">
        <v>0</v>
      </c>
      <c r="P368" s="502">
        <v>0.48</v>
      </c>
      <c r="Q368" s="503">
        <v>2.72</v>
      </c>
      <c r="R368" s="504">
        <v>3.2</v>
      </c>
      <c r="S368" s="505">
        <f t="shared" si="51"/>
        <v>15.523465703971118</v>
      </c>
      <c r="T368" s="506"/>
    </row>
    <row r="369" spans="1:20" s="527" customFormat="1" ht="20.100000000000001" customHeight="1">
      <c r="A369" s="497" t="s">
        <v>1040</v>
      </c>
      <c r="B369" s="498" t="s">
        <v>1043</v>
      </c>
      <c r="C369" s="499" t="s">
        <v>904</v>
      </c>
      <c r="D369" s="614" t="s">
        <v>905</v>
      </c>
      <c r="E369" s="501">
        <v>0</v>
      </c>
      <c r="F369" s="502">
        <v>0</v>
      </c>
      <c r="G369" s="502">
        <v>0.43</v>
      </c>
      <c r="H369" s="502">
        <v>0</v>
      </c>
      <c r="I369" s="502">
        <v>0</v>
      </c>
      <c r="J369" s="503">
        <v>1.34</v>
      </c>
      <c r="K369" s="504">
        <v>1.34</v>
      </c>
      <c r="L369" s="501">
        <v>0</v>
      </c>
      <c r="M369" s="502">
        <v>0</v>
      </c>
      <c r="N369" s="502">
        <v>0.39</v>
      </c>
      <c r="O369" s="502">
        <v>0</v>
      </c>
      <c r="P369" s="502">
        <v>0</v>
      </c>
      <c r="Q369" s="503">
        <v>1.82</v>
      </c>
      <c r="R369" s="504">
        <v>1.82</v>
      </c>
      <c r="S369" s="505">
        <f t="shared" si="51"/>
        <v>35.820895522388049</v>
      </c>
      <c r="T369" s="506"/>
    </row>
    <row r="370" spans="1:20" s="527" customFormat="1" ht="20.100000000000001" customHeight="1">
      <c r="A370" s="497" t="s">
        <v>1041</v>
      </c>
      <c r="B370" s="498" t="s">
        <v>1044</v>
      </c>
      <c r="C370" s="499" t="s">
        <v>904</v>
      </c>
      <c r="D370" s="614" t="s">
        <v>905</v>
      </c>
      <c r="E370" s="501">
        <v>0</v>
      </c>
      <c r="F370" s="502">
        <v>0</v>
      </c>
      <c r="G370" s="502">
        <v>0.11</v>
      </c>
      <c r="H370" s="502">
        <v>0</v>
      </c>
      <c r="I370" s="502">
        <v>7.0000000000000007E-2</v>
      </c>
      <c r="J370" s="503">
        <v>0.57999999999999996</v>
      </c>
      <c r="K370" s="504">
        <v>0.64999999999999991</v>
      </c>
      <c r="L370" s="501">
        <v>0</v>
      </c>
      <c r="M370" s="502">
        <v>0</v>
      </c>
      <c r="N370" s="502">
        <v>0.36</v>
      </c>
      <c r="O370" s="502">
        <v>0</v>
      </c>
      <c r="P370" s="502">
        <v>7.0000000000000007E-2</v>
      </c>
      <c r="Q370" s="503">
        <v>0.85</v>
      </c>
      <c r="R370" s="504">
        <v>0.91999999999999993</v>
      </c>
      <c r="S370" s="505">
        <f t="shared" si="51"/>
        <v>41.538461538461547</v>
      </c>
      <c r="T370" s="506"/>
    </row>
    <row r="371" spans="1:20" s="527" customFormat="1" ht="20.100000000000001" customHeight="1">
      <c r="A371" s="497" t="s">
        <v>1050</v>
      </c>
      <c r="B371" s="498" t="s">
        <v>1051</v>
      </c>
      <c r="C371" s="499" t="s">
        <v>9</v>
      </c>
      <c r="D371" s="614" t="s">
        <v>397</v>
      </c>
      <c r="E371" s="501">
        <v>0</v>
      </c>
      <c r="F371" s="502">
        <v>0</v>
      </c>
      <c r="G371" s="502">
        <v>0.85</v>
      </c>
      <c r="H371" s="502">
        <v>0</v>
      </c>
      <c r="I371" s="502">
        <v>0.21</v>
      </c>
      <c r="J371" s="503">
        <v>1.91</v>
      </c>
      <c r="K371" s="504">
        <v>2.12</v>
      </c>
      <c r="L371" s="501">
        <v>0</v>
      </c>
      <c r="M371" s="502">
        <v>0.02</v>
      </c>
      <c r="N371" s="502">
        <v>0.34</v>
      </c>
      <c r="O371" s="502">
        <v>0</v>
      </c>
      <c r="P371" s="502">
        <v>0.49</v>
      </c>
      <c r="Q371" s="503">
        <v>2.74</v>
      </c>
      <c r="R371" s="504">
        <v>3.2300000000000004</v>
      </c>
      <c r="S371" s="505">
        <f t="shared" si="51"/>
        <v>52.358490566037744</v>
      </c>
      <c r="T371" s="506"/>
    </row>
    <row r="372" spans="1:20" s="506" customFormat="1" ht="20.100000000000001" customHeight="1">
      <c r="A372" s="497" t="s">
        <v>444</v>
      </c>
      <c r="B372" s="498" t="s">
        <v>445</v>
      </c>
      <c r="C372" s="499" t="s">
        <v>9</v>
      </c>
      <c r="D372" s="614" t="s">
        <v>397</v>
      </c>
      <c r="E372" s="501">
        <v>0</v>
      </c>
      <c r="F372" s="502">
        <v>0</v>
      </c>
      <c r="G372" s="502">
        <v>1.56</v>
      </c>
      <c r="H372" s="502">
        <v>0</v>
      </c>
      <c r="I372" s="502">
        <v>0.96</v>
      </c>
      <c r="J372" s="503">
        <v>5.82</v>
      </c>
      <c r="K372" s="504">
        <v>6.78</v>
      </c>
      <c r="L372" s="501">
        <v>0</v>
      </c>
      <c r="M372" s="502">
        <v>0.02</v>
      </c>
      <c r="N372" s="502">
        <v>3.46</v>
      </c>
      <c r="O372" s="502">
        <v>0</v>
      </c>
      <c r="P372" s="502">
        <v>1.02</v>
      </c>
      <c r="Q372" s="503">
        <v>7.04</v>
      </c>
      <c r="R372" s="504">
        <v>8.06</v>
      </c>
      <c r="S372" s="505">
        <f t="shared" si="51"/>
        <v>18.87905604719764</v>
      </c>
    </row>
    <row r="373" spans="1:20" s="506" customFormat="1" ht="20.100000000000001" customHeight="1">
      <c r="A373" s="497" t="s">
        <v>747</v>
      </c>
      <c r="B373" s="498" t="s">
        <v>748</v>
      </c>
      <c r="C373" s="499" t="s">
        <v>9</v>
      </c>
      <c r="D373" s="614" t="s">
        <v>397</v>
      </c>
      <c r="E373" s="501">
        <v>0</v>
      </c>
      <c r="F373" s="502">
        <v>0</v>
      </c>
      <c r="G373" s="502">
        <v>0.33</v>
      </c>
      <c r="H373" s="502">
        <v>0</v>
      </c>
      <c r="I373" s="502">
        <v>0.04</v>
      </c>
      <c r="J373" s="503">
        <v>0.56999999999999995</v>
      </c>
      <c r="K373" s="504">
        <v>0.61</v>
      </c>
      <c r="L373" s="501">
        <v>0</v>
      </c>
      <c r="M373" s="502">
        <v>0.04</v>
      </c>
      <c r="N373" s="502">
        <v>0.67</v>
      </c>
      <c r="O373" s="502">
        <v>0</v>
      </c>
      <c r="P373" s="502">
        <v>0.09</v>
      </c>
      <c r="Q373" s="503">
        <v>0.95</v>
      </c>
      <c r="R373" s="504">
        <v>1.04</v>
      </c>
      <c r="S373" s="505">
        <f t="shared" ref="S373:S381" si="52">((R373/K373)-1)*100</f>
        <v>70.491803278688536</v>
      </c>
    </row>
    <row r="374" spans="1:20" s="506" customFormat="1" ht="20.100000000000001" customHeight="1">
      <c r="A374" s="497" t="s">
        <v>384</v>
      </c>
      <c r="B374" s="498" t="s">
        <v>446</v>
      </c>
      <c r="C374" s="499" t="s">
        <v>9</v>
      </c>
      <c r="D374" s="614" t="s">
        <v>397</v>
      </c>
      <c r="E374" s="501">
        <v>0</v>
      </c>
      <c r="F374" s="502">
        <v>0</v>
      </c>
      <c r="G374" s="502">
        <v>0.86</v>
      </c>
      <c r="H374" s="502">
        <v>0</v>
      </c>
      <c r="I374" s="502">
        <v>0</v>
      </c>
      <c r="J374" s="503">
        <v>0.22</v>
      </c>
      <c r="K374" s="504">
        <v>0.22</v>
      </c>
      <c r="L374" s="501">
        <v>0</v>
      </c>
      <c r="M374" s="502">
        <v>0</v>
      </c>
      <c r="N374" s="502">
        <v>0.12</v>
      </c>
      <c r="O374" s="502">
        <v>0</v>
      </c>
      <c r="P374" s="502">
        <v>0.06</v>
      </c>
      <c r="Q374" s="503">
        <v>1.77</v>
      </c>
      <c r="R374" s="504">
        <v>1.83</v>
      </c>
      <c r="S374" s="505">
        <f t="shared" si="52"/>
        <v>731.81818181818187</v>
      </c>
    </row>
    <row r="375" spans="1:20" s="527" customFormat="1" ht="20.100000000000001" customHeight="1">
      <c r="A375" s="497" t="s">
        <v>607</v>
      </c>
      <c r="B375" s="498" t="s">
        <v>608</v>
      </c>
      <c r="C375" s="499" t="s">
        <v>9</v>
      </c>
      <c r="D375" s="614" t="s">
        <v>397</v>
      </c>
      <c r="E375" s="501">
        <v>0</v>
      </c>
      <c r="F375" s="502">
        <v>0.06</v>
      </c>
      <c r="G375" s="502">
        <v>0</v>
      </c>
      <c r="H375" s="502">
        <v>0</v>
      </c>
      <c r="I375" s="502">
        <v>0</v>
      </c>
      <c r="J375" s="503">
        <v>0.26</v>
      </c>
      <c r="K375" s="504">
        <v>0.26</v>
      </c>
      <c r="L375" s="501">
        <v>0</v>
      </c>
      <c r="M375" s="502">
        <v>0.17</v>
      </c>
      <c r="N375" s="502">
        <v>0.17</v>
      </c>
      <c r="O375" s="502">
        <v>0</v>
      </c>
      <c r="P375" s="502">
        <v>0</v>
      </c>
      <c r="Q375" s="503">
        <v>0.48</v>
      </c>
      <c r="R375" s="504">
        <v>0.48</v>
      </c>
      <c r="S375" s="505">
        <f t="shared" si="52"/>
        <v>84.615384615384599</v>
      </c>
      <c r="T375" s="506"/>
    </row>
    <row r="376" spans="1:20" s="506" customFormat="1" ht="20.100000000000001" customHeight="1">
      <c r="A376" s="497" t="s">
        <v>447</v>
      </c>
      <c r="B376" s="498" t="s">
        <v>448</v>
      </c>
      <c r="C376" s="499" t="s">
        <v>9</v>
      </c>
      <c r="D376" s="614" t="s">
        <v>397</v>
      </c>
      <c r="E376" s="501">
        <v>0</v>
      </c>
      <c r="F376" s="502">
        <v>0</v>
      </c>
      <c r="G376" s="502">
        <v>0.75</v>
      </c>
      <c r="H376" s="502">
        <v>0</v>
      </c>
      <c r="I376" s="502">
        <v>0.03</v>
      </c>
      <c r="J376" s="503">
        <v>0.94</v>
      </c>
      <c r="K376" s="504">
        <v>0.97</v>
      </c>
      <c r="L376" s="501">
        <v>0</v>
      </c>
      <c r="M376" s="502">
        <v>0</v>
      </c>
      <c r="N376" s="502">
        <v>0.95</v>
      </c>
      <c r="O376" s="502">
        <v>0</v>
      </c>
      <c r="P376" s="502">
        <v>0.22</v>
      </c>
      <c r="Q376" s="503">
        <v>1.36</v>
      </c>
      <c r="R376" s="504">
        <v>1.58</v>
      </c>
      <c r="S376" s="505">
        <f t="shared" si="52"/>
        <v>62.886597938144348</v>
      </c>
    </row>
    <row r="377" spans="1:20" s="506" customFormat="1" ht="20.100000000000001" customHeight="1">
      <c r="A377" s="497" t="s">
        <v>749</v>
      </c>
      <c r="B377" s="498" t="s">
        <v>750</v>
      </c>
      <c r="C377" s="499" t="s">
        <v>9</v>
      </c>
      <c r="D377" s="614" t="s">
        <v>397</v>
      </c>
      <c r="E377" s="501">
        <v>0</v>
      </c>
      <c r="F377" s="502">
        <v>0.15</v>
      </c>
      <c r="G377" s="502">
        <v>0</v>
      </c>
      <c r="H377" s="502">
        <v>0</v>
      </c>
      <c r="I377" s="502">
        <v>0</v>
      </c>
      <c r="J377" s="503">
        <v>0.51</v>
      </c>
      <c r="K377" s="504">
        <v>0.51</v>
      </c>
      <c r="L377" s="501">
        <v>0</v>
      </c>
      <c r="M377" s="502">
        <v>0.2</v>
      </c>
      <c r="N377" s="502">
        <v>0.14000000000000001</v>
      </c>
      <c r="O377" s="502">
        <v>0</v>
      </c>
      <c r="P377" s="502">
        <v>0</v>
      </c>
      <c r="Q377" s="503">
        <v>0.47</v>
      </c>
      <c r="R377" s="504">
        <v>0.47</v>
      </c>
      <c r="S377" s="505">
        <f t="shared" si="52"/>
        <v>-7.8431372549019667</v>
      </c>
    </row>
    <row r="378" spans="1:20" s="506" customFormat="1" ht="20.100000000000001" customHeight="1">
      <c r="A378" s="497" t="s">
        <v>386</v>
      </c>
      <c r="B378" s="498" t="s">
        <v>451</v>
      </c>
      <c r="C378" s="499" t="s">
        <v>9</v>
      </c>
      <c r="D378" s="614" t="s">
        <v>397</v>
      </c>
      <c r="E378" s="501">
        <v>0</v>
      </c>
      <c r="F378" s="502">
        <v>0.09</v>
      </c>
      <c r="G378" s="502">
        <v>1.0900000000000001</v>
      </c>
      <c r="H378" s="502">
        <v>0</v>
      </c>
      <c r="I378" s="502">
        <v>0.06</v>
      </c>
      <c r="J378" s="503">
        <v>0.5</v>
      </c>
      <c r="K378" s="504">
        <v>0.56000000000000005</v>
      </c>
      <c r="L378" s="501">
        <v>0</v>
      </c>
      <c r="M378" s="502">
        <v>0.2</v>
      </c>
      <c r="N378" s="502">
        <v>0.26</v>
      </c>
      <c r="O378" s="502">
        <v>0</v>
      </c>
      <c r="P378" s="502">
        <v>0.11</v>
      </c>
      <c r="Q378" s="503">
        <v>0.79</v>
      </c>
      <c r="R378" s="504">
        <v>0.9</v>
      </c>
      <c r="S378" s="505">
        <f t="shared" si="52"/>
        <v>60.714285714285701</v>
      </c>
    </row>
    <row r="379" spans="1:20" s="506" customFormat="1" ht="20.100000000000001" customHeight="1">
      <c r="A379" s="497" t="s">
        <v>751</v>
      </c>
      <c r="B379" s="498" t="s">
        <v>752</v>
      </c>
      <c r="C379" s="499" t="s">
        <v>9</v>
      </c>
      <c r="D379" s="614" t="s">
        <v>397</v>
      </c>
      <c r="E379" s="501">
        <v>0</v>
      </c>
      <c r="F379" s="502">
        <v>0</v>
      </c>
      <c r="G379" s="502">
        <v>0.42</v>
      </c>
      <c r="H379" s="502">
        <v>0</v>
      </c>
      <c r="I379" s="502">
        <v>0</v>
      </c>
      <c r="J379" s="503">
        <v>0.52</v>
      </c>
      <c r="K379" s="504">
        <v>0.52</v>
      </c>
      <c r="L379" s="501">
        <v>0</v>
      </c>
      <c r="M379" s="502">
        <v>0</v>
      </c>
      <c r="N379" s="502">
        <v>0.2</v>
      </c>
      <c r="O379" s="502">
        <v>0</v>
      </c>
      <c r="P379" s="502">
        <v>0</v>
      </c>
      <c r="Q379" s="503">
        <v>0.97</v>
      </c>
      <c r="R379" s="504">
        <v>0.97</v>
      </c>
      <c r="S379" s="505">
        <f t="shared" si="52"/>
        <v>86.538461538461519</v>
      </c>
    </row>
    <row r="380" spans="1:20" s="506" customFormat="1" ht="20.100000000000001" customHeight="1">
      <c r="A380" s="497" t="s">
        <v>932</v>
      </c>
      <c r="B380" s="498" t="s">
        <v>1437</v>
      </c>
      <c r="C380" s="499" t="s">
        <v>9</v>
      </c>
      <c r="D380" s="577" t="s">
        <v>1400</v>
      </c>
      <c r="E380" s="501">
        <v>0</v>
      </c>
      <c r="F380" s="502">
        <v>0</v>
      </c>
      <c r="G380" s="502">
        <v>0</v>
      </c>
      <c r="H380" s="502">
        <v>0</v>
      </c>
      <c r="I380" s="502">
        <v>0</v>
      </c>
      <c r="J380" s="503">
        <v>0.04</v>
      </c>
      <c r="K380" s="504">
        <v>0.04</v>
      </c>
      <c r="L380" s="501">
        <v>0</v>
      </c>
      <c r="M380" s="502">
        <v>0.03</v>
      </c>
      <c r="N380" s="502">
        <v>7.0000000000000007E-2</v>
      </c>
      <c r="O380" s="502">
        <v>0</v>
      </c>
      <c r="P380" s="502">
        <v>0</v>
      </c>
      <c r="Q380" s="503">
        <v>0.17</v>
      </c>
      <c r="R380" s="504">
        <v>0.17</v>
      </c>
      <c r="S380" s="525">
        <f t="shared" si="52"/>
        <v>325</v>
      </c>
    </row>
    <row r="381" spans="1:20" s="506" customFormat="1" ht="20.100000000000001" customHeight="1">
      <c r="A381" s="497" t="s">
        <v>1008</v>
      </c>
      <c r="B381" s="498" t="s">
        <v>1438</v>
      </c>
      <c r="C381" s="499" t="s">
        <v>9</v>
      </c>
      <c r="D381" s="577" t="s">
        <v>1400</v>
      </c>
      <c r="E381" s="501">
        <v>0</v>
      </c>
      <c r="F381" s="502">
        <v>0</v>
      </c>
      <c r="G381" s="502">
        <v>0</v>
      </c>
      <c r="H381" s="502">
        <v>0</v>
      </c>
      <c r="I381" s="502">
        <v>0</v>
      </c>
      <c r="J381" s="503">
        <v>0.03</v>
      </c>
      <c r="K381" s="504">
        <v>0.03</v>
      </c>
      <c r="L381" s="501">
        <v>0</v>
      </c>
      <c r="M381" s="502">
        <v>0.04</v>
      </c>
      <c r="N381" s="502">
        <v>0.08</v>
      </c>
      <c r="O381" s="502">
        <v>0</v>
      </c>
      <c r="P381" s="502">
        <v>0</v>
      </c>
      <c r="Q381" s="503">
        <v>0.22</v>
      </c>
      <c r="R381" s="504">
        <v>0.22</v>
      </c>
      <c r="S381" s="525">
        <f t="shared" si="52"/>
        <v>633.33333333333337</v>
      </c>
    </row>
    <row r="382" spans="1:20" s="554" customFormat="1" ht="20.100000000000001" customHeight="1">
      <c r="A382" s="521"/>
      <c r="B382" s="524"/>
      <c r="C382" s="562"/>
      <c r="D382" s="658"/>
      <c r="E382" s="521"/>
      <c r="F382" s="522"/>
      <c r="G382" s="522"/>
      <c r="H382" s="522"/>
      <c r="I382" s="522"/>
      <c r="J382" s="523"/>
      <c r="K382" s="524"/>
      <c r="L382" s="521"/>
      <c r="M382" s="522"/>
      <c r="N382" s="522"/>
      <c r="O382" s="522"/>
      <c r="P382" s="522"/>
      <c r="Q382" s="523"/>
      <c r="R382" s="524"/>
      <c r="S382" s="525"/>
      <c r="T382" s="506"/>
    </row>
    <row r="383" spans="1:20" s="448" customFormat="1" ht="20.100000000000001" customHeight="1">
      <c r="A383" s="555" t="s">
        <v>279</v>
      </c>
      <c r="B383" s="556"/>
      <c r="C383" s="491"/>
      <c r="D383" s="492"/>
      <c r="E383" s="530">
        <f>SUM(E286:E382)</f>
        <v>0.24000000000000002</v>
      </c>
      <c r="F383" s="531">
        <f t="shared" ref="F383:Q383" si="53">SUM(F286:F382)</f>
        <v>18.029999999999994</v>
      </c>
      <c r="G383" s="531">
        <f t="shared" si="53"/>
        <v>68.89</v>
      </c>
      <c r="H383" s="531">
        <f t="shared" si="53"/>
        <v>0</v>
      </c>
      <c r="I383" s="531">
        <f t="shared" si="53"/>
        <v>45.04</v>
      </c>
      <c r="J383" s="531">
        <f t="shared" si="53"/>
        <v>267.11</v>
      </c>
      <c r="K383" s="532">
        <f t="shared" si="53"/>
        <v>312.14999999999992</v>
      </c>
      <c r="L383" s="530">
        <f t="shared" si="53"/>
        <v>0.23</v>
      </c>
      <c r="M383" s="531">
        <f t="shared" si="53"/>
        <v>14.019999999999996</v>
      </c>
      <c r="N383" s="531">
        <f t="shared" si="53"/>
        <v>84.450000000000017</v>
      </c>
      <c r="O383" s="531">
        <f t="shared" si="53"/>
        <v>0</v>
      </c>
      <c r="P383" s="531">
        <f t="shared" si="53"/>
        <v>65.749999999999986</v>
      </c>
      <c r="Q383" s="531">
        <f t="shared" si="53"/>
        <v>238.06999999999994</v>
      </c>
      <c r="R383" s="532">
        <f>SUM(R286:R382)</f>
        <v>303.82000000000005</v>
      </c>
      <c r="S383" s="533">
        <f t="shared" ref="S383" si="54">((R383/K383)-1)*100</f>
        <v>-2.6685888194777796</v>
      </c>
      <c r="T383" s="506"/>
    </row>
    <row r="384" spans="1:20" s="527" customFormat="1" ht="20.100000000000001" customHeight="1">
      <c r="A384" s="557"/>
      <c r="B384" s="558"/>
      <c r="C384" s="559"/>
      <c r="D384" s="520"/>
      <c r="E384" s="538"/>
      <c r="F384" s="538"/>
      <c r="G384" s="538"/>
      <c r="H384" s="538"/>
      <c r="I384" s="538"/>
      <c r="J384" s="539"/>
      <c r="K384" s="538"/>
      <c r="L384" s="538"/>
      <c r="M384" s="538"/>
      <c r="N384" s="538"/>
      <c r="O384" s="538"/>
      <c r="P384" s="538"/>
      <c r="Q384" s="539"/>
      <c r="R384" s="538"/>
      <c r="S384" s="540"/>
      <c r="T384" s="506"/>
    </row>
    <row r="385" spans="1:20" s="478" customFormat="1" ht="20.100000000000001" customHeight="1">
      <c r="A385" s="473"/>
      <c r="B385" s="474"/>
      <c r="C385" s="475"/>
      <c r="D385" s="476"/>
      <c r="E385" s="1375" t="s">
        <v>1467</v>
      </c>
      <c r="F385" s="1376"/>
      <c r="G385" s="1376"/>
      <c r="H385" s="1376"/>
      <c r="I385" s="1376"/>
      <c r="J385" s="1376"/>
      <c r="K385" s="1377"/>
      <c r="L385" s="1375" t="s">
        <v>1468</v>
      </c>
      <c r="M385" s="1376"/>
      <c r="N385" s="1376"/>
      <c r="O385" s="1376"/>
      <c r="P385" s="1376"/>
      <c r="Q385" s="1376"/>
      <c r="R385" s="1377"/>
      <c r="S385" s="477"/>
      <c r="T385" s="506"/>
    </row>
    <row r="386" spans="1:20" s="478" customFormat="1" ht="20.100000000000001" customHeight="1">
      <c r="A386" s="473" t="s">
        <v>1469</v>
      </c>
      <c r="B386" s="474" t="s">
        <v>57</v>
      </c>
      <c r="C386" s="475" t="s">
        <v>1470</v>
      </c>
      <c r="D386" s="476" t="s">
        <v>1167</v>
      </c>
      <c r="E386" s="541" t="s">
        <v>1474</v>
      </c>
      <c r="F386" s="484" t="s">
        <v>1475</v>
      </c>
      <c r="G386" s="484" t="s">
        <v>1476</v>
      </c>
      <c r="H386" s="484" t="s">
        <v>1477</v>
      </c>
      <c r="I386" s="484" t="s">
        <v>1478</v>
      </c>
      <c r="J386" s="542" t="s">
        <v>1406</v>
      </c>
      <c r="K386" s="485" t="s">
        <v>1473</v>
      </c>
      <c r="L386" s="541" t="s">
        <v>1405</v>
      </c>
      <c r="M386" s="484" t="s">
        <v>1383</v>
      </c>
      <c r="N386" s="484" t="s">
        <v>1476</v>
      </c>
      <c r="O386" s="484" t="s">
        <v>1477</v>
      </c>
      <c r="P386" s="484" t="s">
        <v>1478</v>
      </c>
      <c r="Q386" s="542" t="s">
        <v>1406</v>
      </c>
      <c r="R386" s="485" t="s">
        <v>1473</v>
      </c>
      <c r="S386" s="487" t="s">
        <v>1140</v>
      </c>
      <c r="T386" s="506"/>
    </row>
    <row r="387" spans="1:20" s="478" customFormat="1" ht="20.100000000000001" customHeight="1">
      <c r="A387" s="560" t="s">
        <v>256</v>
      </c>
      <c r="B387" s="561" t="s">
        <v>63</v>
      </c>
      <c r="C387" s="491" t="s">
        <v>60</v>
      </c>
      <c r="D387" s="492"/>
      <c r="E387" s="493" t="s">
        <v>60</v>
      </c>
      <c r="F387" s="494"/>
      <c r="G387" s="494"/>
      <c r="H387" s="494"/>
      <c r="I387" s="494"/>
      <c r="J387" s="494" t="s">
        <v>60</v>
      </c>
      <c r="K387" s="495"/>
      <c r="L387" s="493" t="s">
        <v>60</v>
      </c>
      <c r="M387" s="494" t="s">
        <v>60</v>
      </c>
      <c r="N387" s="494"/>
      <c r="O387" s="494"/>
      <c r="P387" s="494"/>
      <c r="Q387" s="494"/>
      <c r="R387" s="495" t="s">
        <v>60</v>
      </c>
      <c r="S387" s="496"/>
      <c r="T387" s="506"/>
    </row>
    <row r="388" spans="1:20" s="506" customFormat="1" ht="20.100000000000001" customHeight="1">
      <c r="A388" s="497" t="s">
        <v>378</v>
      </c>
      <c r="B388" s="498" t="s">
        <v>452</v>
      </c>
      <c r="C388" s="499" t="s">
        <v>9</v>
      </c>
      <c r="D388" s="653" t="s">
        <v>128</v>
      </c>
      <c r="E388" s="501">
        <v>0.01</v>
      </c>
      <c r="F388" s="502">
        <v>0</v>
      </c>
      <c r="G388" s="502">
        <v>0.55000000000000004</v>
      </c>
      <c r="H388" s="502">
        <v>0</v>
      </c>
      <c r="I388" s="502">
        <v>0</v>
      </c>
      <c r="J388" s="503">
        <v>0.32</v>
      </c>
      <c r="K388" s="504">
        <v>0.32</v>
      </c>
      <c r="L388" s="501">
        <v>0.01</v>
      </c>
      <c r="M388" s="502">
        <v>0</v>
      </c>
      <c r="N388" s="502">
        <v>0.93</v>
      </c>
      <c r="O388" s="502">
        <v>0</v>
      </c>
      <c r="P388" s="502">
        <v>0</v>
      </c>
      <c r="Q388" s="503">
        <v>0.93</v>
      </c>
      <c r="R388" s="504">
        <v>0.93</v>
      </c>
      <c r="S388" s="505">
        <f t="shared" ref="S388:S417" si="55">((R388/K388)-1)*100</f>
        <v>190.625</v>
      </c>
    </row>
    <row r="389" spans="1:20" s="506" customFormat="1" ht="20.100000000000001" customHeight="1">
      <c r="A389" s="497" t="s">
        <v>311</v>
      </c>
      <c r="B389" s="498" t="s">
        <v>312</v>
      </c>
      <c r="C389" s="499" t="s">
        <v>9</v>
      </c>
      <c r="D389" s="614" t="s">
        <v>128</v>
      </c>
      <c r="E389" s="501">
        <v>0</v>
      </c>
      <c r="F389" s="502">
        <v>0.32</v>
      </c>
      <c r="G389" s="502">
        <v>0</v>
      </c>
      <c r="H389" s="502">
        <v>0</v>
      </c>
      <c r="I389" s="502">
        <v>0</v>
      </c>
      <c r="J389" s="503">
        <v>1.79</v>
      </c>
      <c r="K389" s="504">
        <v>1.79</v>
      </c>
      <c r="L389" s="501">
        <v>0</v>
      </c>
      <c r="M389" s="502">
        <v>0</v>
      </c>
      <c r="N389" s="502">
        <v>0</v>
      </c>
      <c r="O389" s="502">
        <v>0</v>
      </c>
      <c r="P389" s="502">
        <v>0</v>
      </c>
      <c r="Q389" s="503">
        <v>0.19</v>
      </c>
      <c r="R389" s="504">
        <v>0.19</v>
      </c>
      <c r="S389" s="505">
        <f t="shared" si="55"/>
        <v>-89.385474860335194</v>
      </c>
    </row>
    <row r="390" spans="1:20" s="506" customFormat="1" ht="20.100000000000001" customHeight="1">
      <c r="A390" s="497" t="s">
        <v>350</v>
      </c>
      <c r="B390" s="498" t="s">
        <v>453</v>
      </c>
      <c r="C390" s="499" t="s">
        <v>9</v>
      </c>
      <c r="D390" s="614" t="s">
        <v>128</v>
      </c>
      <c r="E390" s="501">
        <v>0</v>
      </c>
      <c r="F390" s="502">
        <v>0.19</v>
      </c>
      <c r="G390" s="502">
        <v>0.19</v>
      </c>
      <c r="H390" s="502">
        <v>0</v>
      </c>
      <c r="I390" s="502">
        <v>0.56999999999999995</v>
      </c>
      <c r="J390" s="503">
        <v>2.2000000000000002</v>
      </c>
      <c r="K390" s="504">
        <v>2.77</v>
      </c>
      <c r="L390" s="501">
        <v>0</v>
      </c>
      <c r="M390" s="502">
        <v>0</v>
      </c>
      <c r="N390" s="502">
        <v>0</v>
      </c>
      <c r="O390" s="502">
        <v>0</v>
      </c>
      <c r="P390" s="502">
        <v>0</v>
      </c>
      <c r="Q390" s="503">
        <v>0</v>
      </c>
      <c r="R390" s="504">
        <v>0</v>
      </c>
      <c r="S390" s="505">
        <f t="shared" si="55"/>
        <v>-100</v>
      </c>
    </row>
    <row r="391" spans="1:20" s="506" customFormat="1" ht="20.100000000000001" customHeight="1">
      <c r="A391" s="497" t="s">
        <v>16</v>
      </c>
      <c r="B391" s="498" t="s">
        <v>194</v>
      </c>
      <c r="C391" s="499" t="s">
        <v>9</v>
      </c>
      <c r="D391" s="614" t="s">
        <v>128</v>
      </c>
      <c r="E391" s="501">
        <v>0</v>
      </c>
      <c r="F391" s="502">
        <v>0.14000000000000001</v>
      </c>
      <c r="G391" s="502">
        <v>2.12</v>
      </c>
      <c r="H391" s="502">
        <v>0</v>
      </c>
      <c r="I391" s="502">
        <v>1.79</v>
      </c>
      <c r="J391" s="503">
        <v>2.76</v>
      </c>
      <c r="K391" s="504">
        <v>4.55</v>
      </c>
      <c r="L391" s="501">
        <v>0</v>
      </c>
      <c r="M391" s="502">
        <v>0.28000000000000003</v>
      </c>
      <c r="N391" s="502">
        <v>1.72</v>
      </c>
      <c r="O391" s="502">
        <v>0</v>
      </c>
      <c r="P391" s="502">
        <v>2.23</v>
      </c>
      <c r="Q391" s="503">
        <v>4.0199999999999996</v>
      </c>
      <c r="R391" s="504">
        <v>6.25</v>
      </c>
      <c r="S391" s="505">
        <f t="shared" si="55"/>
        <v>37.362637362637365</v>
      </c>
    </row>
    <row r="392" spans="1:20" s="506" customFormat="1" ht="20.100000000000001" customHeight="1">
      <c r="A392" s="497" t="s">
        <v>454</v>
      </c>
      <c r="B392" s="498" t="s">
        <v>455</v>
      </c>
      <c r="C392" s="499" t="s">
        <v>9</v>
      </c>
      <c r="D392" s="614" t="s">
        <v>128</v>
      </c>
      <c r="E392" s="501">
        <v>0</v>
      </c>
      <c r="F392" s="502">
        <v>0.02</v>
      </c>
      <c r="G392" s="502">
        <v>1.34</v>
      </c>
      <c r="H392" s="502">
        <v>0</v>
      </c>
      <c r="I392" s="502">
        <v>1.5</v>
      </c>
      <c r="J392" s="503">
        <v>5.07</v>
      </c>
      <c r="K392" s="504">
        <v>6.57</v>
      </c>
      <c r="L392" s="501">
        <v>0</v>
      </c>
      <c r="M392" s="502">
        <v>0</v>
      </c>
      <c r="N392" s="502">
        <v>1.69</v>
      </c>
      <c r="O392" s="502">
        <v>0</v>
      </c>
      <c r="P392" s="502">
        <v>0.75</v>
      </c>
      <c r="Q392" s="503">
        <v>4</v>
      </c>
      <c r="R392" s="504">
        <v>4.75</v>
      </c>
      <c r="S392" s="505">
        <f t="shared" si="55"/>
        <v>-27.701674277016743</v>
      </c>
    </row>
    <row r="393" spans="1:20" s="506" customFormat="1" ht="20.100000000000001" customHeight="1">
      <c r="A393" s="497" t="s">
        <v>754</v>
      </c>
      <c r="B393" s="498" t="s">
        <v>755</v>
      </c>
      <c r="C393" s="499" t="s">
        <v>9</v>
      </c>
      <c r="D393" s="614" t="s">
        <v>128</v>
      </c>
      <c r="E393" s="501">
        <v>0</v>
      </c>
      <c r="F393" s="502">
        <v>0</v>
      </c>
      <c r="G393" s="502">
        <v>0.14000000000000001</v>
      </c>
      <c r="H393" s="502">
        <v>0</v>
      </c>
      <c r="I393" s="502">
        <v>0</v>
      </c>
      <c r="J393" s="503">
        <v>0.51</v>
      </c>
      <c r="K393" s="504">
        <v>0.51</v>
      </c>
      <c r="L393" s="501">
        <v>0</v>
      </c>
      <c r="M393" s="502">
        <v>0</v>
      </c>
      <c r="N393" s="502">
        <v>0.28000000000000003</v>
      </c>
      <c r="O393" s="502">
        <v>0</v>
      </c>
      <c r="P393" s="502">
        <v>0</v>
      </c>
      <c r="Q393" s="503">
        <v>0.59</v>
      </c>
      <c r="R393" s="504">
        <v>0.59</v>
      </c>
      <c r="S393" s="505">
        <f t="shared" si="55"/>
        <v>15.68627450980391</v>
      </c>
    </row>
    <row r="394" spans="1:20" s="506" customFormat="1" ht="20.100000000000001" customHeight="1">
      <c r="A394" s="497" t="s">
        <v>21</v>
      </c>
      <c r="B394" s="498" t="s">
        <v>193</v>
      </c>
      <c r="C394" s="499" t="s">
        <v>9</v>
      </c>
      <c r="D394" s="614" t="s">
        <v>128</v>
      </c>
      <c r="E394" s="501">
        <v>0</v>
      </c>
      <c r="F394" s="502">
        <v>0.28999999999999998</v>
      </c>
      <c r="G394" s="502">
        <v>3.56</v>
      </c>
      <c r="H394" s="502">
        <v>0</v>
      </c>
      <c r="I394" s="502">
        <v>4.37</v>
      </c>
      <c r="J394" s="503">
        <v>12.4</v>
      </c>
      <c r="K394" s="504">
        <v>16.77</v>
      </c>
      <c r="L394" s="501">
        <v>0</v>
      </c>
      <c r="M394" s="502">
        <v>0</v>
      </c>
      <c r="N394" s="502">
        <v>1.81</v>
      </c>
      <c r="O394" s="502">
        <v>0</v>
      </c>
      <c r="P394" s="502">
        <v>4.29</v>
      </c>
      <c r="Q394" s="503">
        <v>11.93</v>
      </c>
      <c r="R394" s="504">
        <v>16.22</v>
      </c>
      <c r="S394" s="505">
        <f t="shared" si="55"/>
        <v>-3.2796660703637515</v>
      </c>
    </row>
    <row r="395" spans="1:20" s="506" customFormat="1" ht="20.100000000000001" customHeight="1">
      <c r="A395" s="497" t="s">
        <v>756</v>
      </c>
      <c r="B395" s="498" t="s">
        <v>757</v>
      </c>
      <c r="C395" s="499" t="s">
        <v>9</v>
      </c>
      <c r="D395" s="614" t="s">
        <v>128</v>
      </c>
      <c r="E395" s="501">
        <v>0</v>
      </c>
      <c r="F395" s="502">
        <v>0</v>
      </c>
      <c r="G395" s="502">
        <v>0.54</v>
      </c>
      <c r="H395" s="502">
        <v>0</v>
      </c>
      <c r="I395" s="502">
        <v>0.19</v>
      </c>
      <c r="J395" s="503">
        <v>1.18</v>
      </c>
      <c r="K395" s="504">
        <v>1.3699999999999999</v>
      </c>
      <c r="L395" s="501">
        <v>0</v>
      </c>
      <c r="M395" s="502">
        <v>0</v>
      </c>
      <c r="N395" s="502">
        <v>0.49</v>
      </c>
      <c r="O395" s="502">
        <v>0</v>
      </c>
      <c r="P395" s="502">
        <v>0.03</v>
      </c>
      <c r="Q395" s="503">
        <v>2.1</v>
      </c>
      <c r="R395" s="504">
        <v>2.13</v>
      </c>
      <c r="S395" s="505">
        <f t="shared" si="55"/>
        <v>55.474452554744524</v>
      </c>
    </row>
    <row r="396" spans="1:20" s="506" customFormat="1" ht="20.100000000000001" customHeight="1">
      <c r="A396" s="497" t="s">
        <v>28</v>
      </c>
      <c r="B396" s="498" t="s">
        <v>1125</v>
      </c>
      <c r="C396" s="499" t="s">
        <v>9</v>
      </c>
      <c r="D396" s="614" t="s">
        <v>128</v>
      </c>
      <c r="E396" s="501">
        <v>0.06</v>
      </c>
      <c r="F396" s="502">
        <v>1.29</v>
      </c>
      <c r="G396" s="502">
        <v>1.55</v>
      </c>
      <c r="H396" s="502">
        <v>0</v>
      </c>
      <c r="I396" s="502">
        <v>0.55000000000000004</v>
      </c>
      <c r="J396" s="503">
        <v>6.15</v>
      </c>
      <c r="K396" s="504">
        <v>6.7</v>
      </c>
      <c r="L396" s="501">
        <v>7.0000000000000007E-2</v>
      </c>
      <c r="M396" s="502">
        <v>0.84</v>
      </c>
      <c r="N396" s="502">
        <v>1.74</v>
      </c>
      <c r="O396" s="502">
        <v>0</v>
      </c>
      <c r="P396" s="502">
        <v>2.48</v>
      </c>
      <c r="Q396" s="503">
        <v>5.79</v>
      </c>
      <c r="R396" s="504">
        <v>8.27</v>
      </c>
      <c r="S396" s="505">
        <f t="shared" si="55"/>
        <v>23.432835820895505</v>
      </c>
    </row>
    <row r="397" spans="1:20" s="506" customFormat="1" ht="20.100000000000001" customHeight="1">
      <c r="A397" s="497" t="s">
        <v>406</v>
      </c>
      <c r="B397" s="498" t="s">
        <v>613</v>
      </c>
      <c r="C397" s="499" t="s">
        <v>9</v>
      </c>
      <c r="D397" s="614" t="s">
        <v>128</v>
      </c>
      <c r="E397" s="501">
        <v>0.02</v>
      </c>
      <c r="F397" s="502">
        <v>0</v>
      </c>
      <c r="G397" s="502">
        <v>0.92</v>
      </c>
      <c r="H397" s="502">
        <v>0</v>
      </c>
      <c r="I397" s="502">
        <v>1.24</v>
      </c>
      <c r="J397" s="503">
        <v>3.12</v>
      </c>
      <c r="K397" s="504">
        <v>4.3600000000000003</v>
      </c>
      <c r="L397" s="501">
        <v>0.03</v>
      </c>
      <c r="M397" s="502">
        <v>0</v>
      </c>
      <c r="N397" s="502">
        <v>1.59</v>
      </c>
      <c r="O397" s="502">
        <v>0</v>
      </c>
      <c r="P397" s="502">
        <v>0.92</v>
      </c>
      <c r="Q397" s="503">
        <v>3.17</v>
      </c>
      <c r="R397" s="504">
        <v>4.09</v>
      </c>
      <c r="S397" s="505">
        <f t="shared" si="55"/>
        <v>-6.1926605504587284</v>
      </c>
    </row>
    <row r="398" spans="1:20" s="506" customFormat="1" ht="20.100000000000001" customHeight="1">
      <c r="A398" s="497" t="s">
        <v>911</v>
      </c>
      <c r="B398" s="498" t="s">
        <v>912</v>
      </c>
      <c r="C398" s="499" t="s">
        <v>9</v>
      </c>
      <c r="D398" s="614" t="s">
        <v>128</v>
      </c>
      <c r="E398" s="501">
        <v>0</v>
      </c>
      <c r="F398" s="502">
        <v>0</v>
      </c>
      <c r="G398" s="502">
        <v>0.28000000000000003</v>
      </c>
      <c r="H398" s="502">
        <v>0</v>
      </c>
      <c r="I398" s="502">
        <v>0.08</v>
      </c>
      <c r="J398" s="503">
        <v>0.39</v>
      </c>
      <c r="K398" s="504">
        <v>0.47000000000000003</v>
      </c>
      <c r="L398" s="501">
        <v>0</v>
      </c>
      <c r="M398" s="502">
        <v>0</v>
      </c>
      <c r="N398" s="502">
        <v>0</v>
      </c>
      <c r="O398" s="502">
        <v>0</v>
      </c>
      <c r="P398" s="502">
        <v>0.23</v>
      </c>
      <c r="Q398" s="503">
        <v>0.59</v>
      </c>
      <c r="R398" s="504">
        <v>0.82</v>
      </c>
      <c r="S398" s="505">
        <f t="shared" si="55"/>
        <v>74.468085106382958</v>
      </c>
    </row>
    <row r="399" spans="1:20" s="506" customFormat="1" ht="20.100000000000001" customHeight="1">
      <c r="A399" s="497" t="s">
        <v>758</v>
      </c>
      <c r="B399" s="498" t="s">
        <v>759</v>
      </c>
      <c r="C399" s="499" t="s">
        <v>9</v>
      </c>
      <c r="D399" s="614" t="s">
        <v>128</v>
      </c>
      <c r="E399" s="501">
        <v>0</v>
      </c>
      <c r="F399" s="502">
        <v>0</v>
      </c>
      <c r="G399" s="502">
        <v>0</v>
      </c>
      <c r="H399" s="502">
        <v>0</v>
      </c>
      <c r="I399" s="502">
        <v>0.21</v>
      </c>
      <c r="J399" s="503">
        <v>0.48</v>
      </c>
      <c r="K399" s="504">
        <v>0.69</v>
      </c>
      <c r="L399" s="501">
        <v>0</v>
      </c>
      <c r="M399" s="502">
        <v>0</v>
      </c>
      <c r="N399" s="502">
        <v>0</v>
      </c>
      <c r="O399" s="502">
        <v>0</v>
      </c>
      <c r="P399" s="502">
        <v>0</v>
      </c>
      <c r="Q399" s="503">
        <v>0.23</v>
      </c>
      <c r="R399" s="504">
        <v>0.23</v>
      </c>
      <c r="S399" s="505">
        <f t="shared" si="55"/>
        <v>-66.666666666666657</v>
      </c>
    </row>
    <row r="400" spans="1:20" s="506" customFormat="1" ht="20.100000000000001" customHeight="1">
      <c r="A400" s="497" t="s">
        <v>72</v>
      </c>
      <c r="B400" s="498" t="s">
        <v>192</v>
      </c>
      <c r="C400" s="499" t="s">
        <v>9</v>
      </c>
      <c r="D400" s="614" t="s">
        <v>128</v>
      </c>
      <c r="E400" s="501">
        <v>0</v>
      </c>
      <c r="F400" s="502">
        <v>0.2</v>
      </c>
      <c r="G400" s="502">
        <v>2.92</v>
      </c>
      <c r="H400" s="502">
        <v>0</v>
      </c>
      <c r="I400" s="502">
        <v>0</v>
      </c>
      <c r="J400" s="503">
        <v>12.1</v>
      </c>
      <c r="K400" s="504">
        <v>12.1</v>
      </c>
      <c r="L400" s="501">
        <v>0</v>
      </c>
      <c r="M400" s="502">
        <v>0.35</v>
      </c>
      <c r="N400" s="502">
        <v>3.38</v>
      </c>
      <c r="O400" s="502">
        <v>0</v>
      </c>
      <c r="P400" s="502">
        <v>0</v>
      </c>
      <c r="Q400" s="503">
        <v>8.0299999999999994</v>
      </c>
      <c r="R400" s="504">
        <v>8.0299999999999994</v>
      </c>
      <c r="S400" s="505">
        <f t="shared" si="55"/>
        <v>-33.63636363636364</v>
      </c>
    </row>
    <row r="401" spans="1:19" s="506" customFormat="1" ht="20.100000000000001" customHeight="1">
      <c r="A401" s="497" t="s">
        <v>38</v>
      </c>
      <c r="B401" s="498" t="s">
        <v>191</v>
      </c>
      <c r="C401" s="499" t="s">
        <v>9</v>
      </c>
      <c r="D401" s="614" t="s">
        <v>128</v>
      </c>
      <c r="E401" s="501">
        <v>0</v>
      </c>
      <c r="F401" s="502">
        <v>0</v>
      </c>
      <c r="G401" s="502">
        <v>0</v>
      </c>
      <c r="H401" s="502">
        <v>0</v>
      </c>
      <c r="I401" s="502">
        <v>0.22</v>
      </c>
      <c r="J401" s="503">
        <v>1.64</v>
      </c>
      <c r="K401" s="504">
        <v>1.8599999999999999</v>
      </c>
      <c r="L401" s="501">
        <v>0</v>
      </c>
      <c r="M401" s="502">
        <v>0</v>
      </c>
      <c r="N401" s="502">
        <v>0</v>
      </c>
      <c r="O401" s="502">
        <v>0</v>
      </c>
      <c r="P401" s="502">
        <v>0</v>
      </c>
      <c r="Q401" s="503">
        <v>0.25</v>
      </c>
      <c r="R401" s="504">
        <v>0.25</v>
      </c>
      <c r="S401" s="505">
        <f t="shared" si="55"/>
        <v>-86.55913978494624</v>
      </c>
    </row>
    <row r="402" spans="1:19" s="506" customFormat="1" ht="20.100000000000001" customHeight="1">
      <c r="A402" s="497" t="s">
        <v>190</v>
      </c>
      <c r="B402" s="498" t="s">
        <v>189</v>
      </c>
      <c r="C402" s="499" t="s">
        <v>9</v>
      </c>
      <c r="D402" s="614" t="s">
        <v>128</v>
      </c>
      <c r="E402" s="501">
        <v>0.08</v>
      </c>
      <c r="F402" s="502">
        <v>0.95</v>
      </c>
      <c r="G402" s="502">
        <v>2.66</v>
      </c>
      <c r="H402" s="502">
        <v>0</v>
      </c>
      <c r="I402" s="502">
        <v>0</v>
      </c>
      <c r="J402" s="503">
        <v>8.93</v>
      </c>
      <c r="K402" s="504">
        <v>8.93</v>
      </c>
      <c r="L402" s="501">
        <v>0.11</v>
      </c>
      <c r="M402" s="502">
        <v>1.78</v>
      </c>
      <c r="N402" s="502">
        <v>3.88</v>
      </c>
      <c r="O402" s="502">
        <v>0</v>
      </c>
      <c r="P402" s="502">
        <v>0.4</v>
      </c>
      <c r="Q402" s="503">
        <v>7.09</v>
      </c>
      <c r="R402" s="504">
        <v>7.49</v>
      </c>
      <c r="S402" s="505">
        <f t="shared" si="55"/>
        <v>-16.125419932810747</v>
      </c>
    </row>
    <row r="403" spans="1:19" s="506" customFormat="1" ht="20.100000000000001" customHeight="1">
      <c r="A403" s="497" t="s">
        <v>456</v>
      </c>
      <c r="B403" s="498" t="s">
        <v>457</v>
      </c>
      <c r="C403" s="499" t="s">
        <v>9</v>
      </c>
      <c r="D403" s="614" t="s">
        <v>128</v>
      </c>
      <c r="E403" s="501">
        <v>0.02</v>
      </c>
      <c r="F403" s="502">
        <v>0.61</v>
      </c>
      <c r="G403" s="502">
        <v>6.58</v>
      </c>
      <c r="H403" s="502">
        <v>0</v>
      </c>
      <c r="I403" s="502">
        <v>4.32</v>
      </c>
      <c r="J403" s="503">
        <v>16.760000000000002</v>
      </c>
      <c r="K403" s="504">
        <v>21.080000000000002</v>
      </c>
      <c r="L403" s="501">
        <v>0</v>
      </c>
      <c r="M403" s="502">
        <v>2.1800000000000002</v>
      </c>
      <c r="N403" s="502">
        <v>5.21</v>
      </c>
      <c r="O403" s="502">
        <v>0</v>
      </c>
      <c r="P403" s="502">
        <v>2.2000000000000002</v>
      </c>
      <c r="Q403" s="503">
        <v>23.11</v>
      </c>
      <c r="R403" s="504">
        <v>25.31</v>
      </c>
      <c r="S403" s="505">
        <f t="shared" si="55"/>
        <v>20.066413662239068</v>
      </c>
    </row>
    <row r="404" spans="1:19" s="506" customFormat="1" ht="20.100000000000001" customHeight="1">
      <c r="A404" s="497" t="s">
        <v>409</v>
      </c>
      <c r="B404" s="498" t="s">
        <v>188</v>
      </c>
      <c r="C404" s="499" t="s">
        <v>9</v>
      </c>
      <c r="D404" s="614" t="s">
        <v>128</v>
      </c>
      <c r="E404" s="501">
        <v>7.0000000000000007E-2</v>
      </c>
      <c r="F404" s="502">
        <v>2.2799999999999998</v>
      </c>
      <c r="G404" s="502">
        <v>8.93</v>
      </c>
      <c r="H404" s="502">
        <v>0.37</v>
      </c>
      <c r="I404" s="502">
        <v>14.98</v>
      </c>
      <c r="J404" s="503">
        <v>43.1</v>
      </c>
      <c r="K404" s="504">
        <v>58.08</v>
      </c>
      <c r="L404" s="501">
        <v>0.04</v>
      </c>
      <c r="M404" s="502">
        <v>0</v>
      </c>
      <c r="N404" s="502">
        <v>7.7</v>
      </c>
      <c r="O404" s="502">
        <v>0</v>
      </c>
      <c r="P404" s="502">
        <v>16.260000000000002</v>
      </c>
      <c r="Q404" s="503">
        <v>37.93</v>
      </c>
      <c r="R404" s="504">
        <v>54.19</v>
      </c>
      <c r="S404" s="505">
        <f t="shared" si="55"/>
        <v>-6.6976584022038548</v>
      </c>
    </row>
    <row r="405" spans="1:19" s="506" customFormat="1" ht="20.100000000000001" customHeight="1">
      <c r="A405" s="497" t="s">
        <v>1059</v>
      </c>
      <c r="B405" s="498" t="s">
        <v>1060</v>
      </c>
      <c r="C405" s="499" t="s">
        <v>9</v>
      </c>
      <c r="D405" s="614" t="s">
        <v>128</v>
      </c>
      <c r="E405" s="501">
        <v>0</v>
      </c>
      <c r="F405" s="502">
        <v>0</v>
      </c>
      <c r="G405" s="502">
        <v>0.32</v>
      </c>
      <c r="H405" s="502">
        <v>0</v>
      </c>
      <c r="I405" s="502">
        <v>0</v>
      </c>
      <c r="J405" s="503">
        <v>0.95</v>
      </c>
      <c r="K405" s="504">
        <v>0.95</v>
      </c>
      <c r="L405" s="501">
        <v>0</v>
      </c>
      <c r="M405" s="502">
        <v>0</v>
      </c>
      <c r="N405" s="502">
        <v>0.05</v>
      </c>
      <c r="O405" s="502">
        <v>0</v>
      </c>
      <c r="P405" s="502">
        <v>0</v>
      </c>
      <c r="Q405" s="503">
        <v>0.66</v>
      </c>
      <c r="R405" s="504">
        <v>0.66</v>
      </c>
      <c r="S405" s="505">
        <f t="shared" si="55"/>
        <v>-30.526315789473678</v>
      </c>
    </row>
    <row r="406" spans="1:19" s="506" customFormat="1" ht="20.100000000000001" customHeight="1">
      <c r="A406" s="497" t="s">
        <v>351</v>
      </c>
      <c r="B406" s="498" t="s">
        <v>460</v>
      </c>
      <c r="C406" s="499" t="s">
        <v>9</v>
      </c>
      <c r="D406" s="614" t="s">
        <v>128</v>
      </c>
      <c r="E406" s="501">
        <v>0.01</v>
      </c>
      <c r="F406" s="502">
        <v>0.06</v>
      </c>
      <c r="G406" s="502">
        <v>2.3199999999999998</v>
      </c>
      <c r="H406" s="502">
        <v>0</v>
      </c>
      <c r="I406" s="502">
        <v>2.2999999999999998</v>
      </c>
      <c r="J406" s="503">
        <v>4.0199999999999996</v>
      </c>
      <c r="K406" s="504">
        <v>6.3199999999999994</v>
      </c>
      <c r="L406" s="501">
        <v>0</v>
      </c>
      <c r="M406" s="502">
        <v>0.03</v>
      </c>
      <c r="N406" s="502">
        <v>3.89</v>
      </c>
      <c r="O406" s="502">
        <v>0</v>
      </c>
      <c r="P406" s="502">
        <v>1.9</v>
      </c>
      <c r="Q406" s="503">
        <v>5.68</v>
      </c>
      <c r="R406" s="504">
        <v>7.58</v>
      </c>
      <c r="S406" s="505">
        <f t="shared" si="55"/>
        <v>19.936708860759509</v>
      </c>
    </row>
    <row r="407" spans="1:19" s="506" customFormat="1" ht="20.100000000000001" customHeight="1">
      <c r="A407" s="497" t="s">
        <v>45</v>
      </c>
      <c r="B407" s="498" t="s">
        <v>187</v>
      </c>
      <c r="C407" s="499" t="s">
        <v>9</v>
      </c>
      <c r="D407" s="614" t="s">
        <v>128</v>
      </c>
      <c r="E407" s="501">
        <v>0.09</v>
      </c>
      <c r="F407" s="502">
        <v>5.77</v>
      </c>
      <c r="G407" s="502">
        <v>30.13</v>
      </c>
      <c r="H407" s="502">
        <v>0</v>
      </c>
      <c r="I407" s="502">
        <v>17.5</v>
      </c>
      <c r="J407" s="503">
        <v>108.54</v>
      </c>
      <c r="K407" s="504">
        <v>126.04</v>
      </c>
      <c r="L407" s="501">
        <v>0.05</v>
      </c>
      <c r="M407" s="502">
        <v>3.84</v>
      </c>
      <c r="N407" s="502">
        <v>23.72</v>
      </c>
      <c r="O407" s="502">
        <v>0</v>
      </c>
      <c r="P407" s="502">
        <v>25.25</v>
      </c>
      <c r="Q407" s="503">
        <v>107.15</v>
      </c>
      <c r="R407" s="504">
        <v>132.4</v>
      </c>
      <c r="S407" s="505">
        <f t="shared" si="55"/>
        <v>5.0460171374167029</v>
      </c>
    </row>
    <row r="408" spans="1:19" s="506" customFormat="1" ht="20.100000000000001" customHeight="1">
      <c r="A408" s="497" t="s">
        <v>313</v>
      </c>
      <c r="B408" s="498" t="s">
        <v>314</v>
      </c>
      <c r="C408" s="499" t="s">
        <v>9</v>
      </c>
      <c r="D408" s="614" t="s">
        <v>128</v>
      </c>
      <c r="E408" s="501">
        <v>7.0000000000000007E-2</v>
      </c>
      <c r="F408" s="502">
        <v>1.71</v>
      </c>
      <c r="G408" s="502">
        <v>8.02</v>
      </c>
      <c r="H408" s="502">
        <v>0</v>
      </c>
      <c r="I408" s="502">
        <v>4.26</v>
      </c>
      <c r="J408" s="503">
        <v>18.350000000000001</v>
      </c>
      <c r="K408" s="504">
        <v>22.61</v>
      </c>
      <c r="L408" s="501">
        <v>0.08</v>
      </c>
      <c r="M408" s="502">
        <v>1.61</v>
      </c>
      <c r="N408" s="502">
        <v>6.38</v>
      </c>
      <c r="O408" s="502">
        <v>0</v>
      </c>
      <c r="P408" s="502">
        <v>4.9800000000000004</v>
      </c>
      <c r="Q408" s="503">
        <v>20.67</v>
      </c>
      <c r="R408" s="504">
        <v>25.650000000000002</v>
      </c>
      <c r="S408" s="505">
        <f t="shared" si="55"/>
        <v>13.445378151260524</v>
      </c>
    </row>
    <row r="409" spans="1:19" s="506" customFormat="1" ht="20.100000000000001" customHeight="1">
      <c r="A409" s="497" t="s">
        <v>526</v>
      </c>
      <c r="B409" s="498" t="s">
        <v>556</v>
      </c>
      <c r="C409" s="499" t="s">
        <v>9</v>
      </c>
      <c r="D409" s="614" t="s">
        <v>128</v>
      </c>
      <c r="E409" s="501">
        <v>0</v>
      </c>
      <c r="F409" s="502">
        <v>0.14000000000000001</v>
      </c>
      <c r="G409" s="502">
        <v>1.26</v>
      </c>
      <c r="H409" s="502">
        <v>0</v>
      </c>
      <c r="I409" s="502">
        <v>1.0900000000000001</v>
      </c>
      <c r="J409" s="503">
        <v>2.68</v>
      </c>
      <c r="K409" s="504">
        <v>3.7700000000000005</v>
      </c>
      <c r="L409" s="501">
        <v>0</v>
      </c>
      <c r="M409" s="502">
        <v>0</v>
      </c>
      <c r="N409" s="502">
        <v>1.7</v>
      </c>
      <c r="O409" s="502">
        <v>0</v>
      </c>
      <c r="P409" s="502">
        <v>0.57999999999999996</v>
      </c>
      <c r="Q409" s="503">
        <v>3.97</v>
      </c>
      <c r="R409" s="504">
        <v>4.55</v>
      </c>
      <c r="S409" s="505">
        <f t="shared" si="55"/>
        <v>20.689655172413769</v>
      </c>
    </row>
    <row r="410" spans="1:19" s="506" customFormat="1" ht="20.100000000000001" customHeight="1">
      <c r="A410" s="497" t="s">
        <v>463</v>
      </c>
      <c r="B410" s="498" t="s">
        <v>464</v>
      </c>
      <c r="C410" s="499" t="s">
        <v>9</v>
      </c>
      <c r="D410" s="614" t="s">
        <v>128</v>
      </c>
      <c r="E410" s="501">
        <v>0</v>
      </c>
      <c r="F410" s="502">
        <v>0.1</v>
      </c>
      <c r="G410" s="502">
        <v>0.98</v>
      </c>
      <c r="H410" s="502">
        <v>0</v>
      </c>
      <c r="I410" s="502">
        <v>0.46</v>
      </c>
      <c r="J410" s="503">
        <v>1.34</v>
      </c>
      <c r="K410" s="504">
        <v>1.8</v>
      </c>
      <c r="L410" s="501">
        <v>0</v>
      </c>
      <c r="M410" s="502">
        <v>0</v>
      </c>
      <c r="N410" s="502">
        <v>0.27</v>
      </c>
      <c r="O410" s="502">
        <v>0</v>
      </c>
      <c r="P410" s="502">
        <v>0.65</v>
      </c>
      <c r="Q410" s="503">
        <v>0.26</v>
      </c>
      <c r="R410" s="504">
        <v>0.91</v>
      </c>
      <c r="S410" s="505">
        <f t="shared" si="55"/>
        <v>-49.444444444444443</v>
      </c>
    </row>
    <row r="411" spans="1:19" s="506" customFormat="1" ht="20.100000000000001" customHeight="1">
      <c r="A411" s="497" t="s">
        <v>52</v>
      </c>
      <c r="B411" s="498" t="s">
        <v>186</v>
      </c>
      <c r="C411" s="499" t="s">
        <v>9</v>
      </c>
      <c r="D411" s="614" t="s">
        <v>128</v>
      </c>
      <c r="E411" s="501">
        <v>0</v>
      </c>
      <c r="F411" s="502">
        <v>0</v>
      </c>
      <c r="G411" s="502">
        <v>0.94</v>
      </c>
      <c r="H411" s="502">
        <v>0</v>
      </c>
      <c r="I411" s="502">
        <v>1.51</v>
      </c>
      <c r="J411" s="503">
        <v>2.31</v>
      </c>
      <c r="K411" s="504">
        <v>3.8200000000000003</v>
      </c>
      <c r="L411" s="501">
        <v>0</v>
      </c>
      <c r="M411" s="502">
        <v>0</v>
      </c>
      <c r="N411" s="502">
        <v>0.63</v>
      </c>
      <c r="O411" s="502">
        <v>0</v>
      </c>
      <c r="P411" s="502">
        <v>1.74</v>
      </c>
      <c r="Q411" s="503">
        <v>4.22</v>
      </c>
      <c r="R411" s="504">
        <v>5.96</v>
      </c>
      <c r="S411" s="505">
        <f t="shared" si="55"/>
        <v>56.02094240837696</v>
      </c>
    </row>
    <row r="412" spans="1:19" s="506" customFormat="1" ht="20.100000000000001" customHeight="1">
      <c r="A412" s="497" t="s">
        <v>760</v>
      </c>
      <c r="B412" s="498" t="s">
        <v>761</v>
      </c>
      <c r="C412" s="499" t="s">
        <v>9</v>
      </c>
      <c r="D412" s="614" t="s">
        <v>128</v>
      </c>
      <c r="E412" s="501">
        <v>0</v>
      </c>
      <c r="F412" s="502">
        <v>0.28999999999999998</v>
      </c>
      <c r="G412" s="502">
        <v>0</v>
      </c>
      <c r="H412" s="502">
        <v>0</v>
      </c>
      <c r="I412" s="502">
        <v>0</v>
      </c>
      <c r="J412" s="503">
        <v>1.45</v>
      </c>
      <c r="K412" s="504">
        <v>1.45</v>
      </c>
      <c r="L412" s="501">
        <v>0</v>
      </c>
      <c r="M412" s="502">
        <v>0</v>
      </c>
      <c r="N412" s="502">
        <v>0.39</v>
      </c>
      <c r="O412" s="502">
        <v>0</v>
      </c>
      <c r="P412" s="502">
        <v>0.3</v>
      </c>
      <c r="Q412" s="503">
        <v>0.92</v>
      </c>
      <c r="R412" s="504">
        <v>1.22</v>
      </c>
      <c r="S412" s="505">
        <f t="shared" si="55"/>
        <v>-15.86206896551724</v>
      </c>
    </row>
    <row r="413" spans="1:19" s="506" customFormat="1" ht="20.100000000000001" customHeight="1">
      <c r="A413" s="497" t="s">
        <v>762</v>
      </c>
      <c r="B413" s="498" t="s">
        <v>763</v>
      </c>
      <c r="C413" s="499" t="s">
        <v>9</v>
      </c>
      <c r="D413" s="614" t="s">
        <v>128</v>
      </c>
      <c r="E413" s="501">
        <v>0</v>
      </c>
      <c r="F413" s="502">
        <v>0.25</v>
      </c>
      <c r="G413" s="502">
        <v>0.19</v>
      </c>
      <c r="H413" s="502">
        <v>0</v>
      </c>
      <c r="I413" s="502">
        <v>0.31</v>
      </c>
      <c r="J413" s="503">
        <v>0.48</v>
      </c>
      <c r="K413" s="504">
        <v>0.79</v>
      </c>
      <c r="L413" s="501">
        <v>0</v>
      </c>
      <c r="M413" s="502">
        <v>0.19</v>
      </c>
      <c r="N413" s="502">
        <v>0.22</v>
      </c>
      <c r="O413" s="502">
        <v>0</v>
      </c>
      <c r="P413" s="502">
        <v>0.15</v>
      </c>
      <c r="Q413" s="503">
        <v>0.67</v>
      </c>
      <c r="R413" s="504">
        <v>0.82000000000000006</v>
      </c>
      <c r="S413" s="505">
        <f t="shared" si="55"/>
        <v>3.7974683544303778</v>
      </c>
    </row>
    <row r="414" spans="1:19" s="506" customFormat="1" ht="20.100000000000001" customHeight="1">
      <c r="A414" s="497" t="s">
        <v>764</v>
      </c>
      <c r="B414" s="498" t="s">
        <v>765</v>
      </c>
      <c r="C414" s="499" t="s">
        <v>9</v>
      </c>
      <c r="D414" s="614" t="s">
        <v>128</v>
      </c>
      <c r="E414" s="501">
        <v>0</v>
      </c>
      <c r="F414" s="502">
        <v>0.33</v>
      </c>
      <c r="G414" s="502">
        <v>0</v>
      </c>
      <c r="H414" s="502">
        <v>0</v>
      </c>
      <c r="I414" s="502">
        <v>0</v>
      </c>
      <c r="J414" s="503">
        <v>0.94</v>
      </c>
      <c r="K414" s="504">
        <v>0.94</v>
      </c>
      <c r="L414" s="501">
        <v>0</v>
      </c>
      <c r="M414" s="502">
        <v>0</v>
      </c>
      <c r="N414" s="502">
        <v>0.57999999999999996</v>
      </c>
      <c r="O414" s="502">
        <v>0</v>
      </c>
      <c r="P414" s="502">
        <v>0</v>
      </c>
      <c r="Q414" s="503">
        <v>1.59</v>
      </c>
      <c r="R414" s="504">
        <v>1.59</v>
      </c>
      <c r="S414" s="505">
        <f t="shared" si="55"/>
        <v>69.148936170212778</v>
      </c>
    </row>
    <row r="415" spans="1:19" s="506" customFormat="1" ht="20.100000000000001" customHeight="1">
      <c r="A415" s="497" t="s">
        <v>527</v>
      </c>
      <c r="B415" s="498" t="s">
        <v>557</v>
      </c>
      <c r="C415" s="499" t="s">
        <v>9</v>
      </c>
      <c r="D415" s="614" t="s">
        <v>128</v>
      </c>
      <c r="E415" s="501">
        <v>0.02</v>
      </c>
      <c r="F415" s="502">
        <v>0</v>
      </c>
      <c r="G415" s="502">
        <v>2.52</v>
      </c>
      <c r="H415" s="502">
        <v>0</v>
      </c>
      <c r="I415" s="502">
        <v>1.4</v>
      </c>
      <c r="J415" s="503">
        <v>4.83</v>
      </c>
      <c r="K415" s="504">
        <v>6.23</v>
      </c>
      <c r="L415" s="501">
        <v>0</v>
      </c>
      <c r="M415" s="502">
        <v>0</v>
      </c>
      <c r="N415" s="502">
        <v>4.53</v>
      </c>
      <c r="O415" s="502">
        <v>0</v>
      </c>
      <c r="P415" s="502">
        <v>2.8</v>
      </c>
      <c r="Q415" s="503">
        <v>7.98</v>
      </c>
      <c r="R415" s="504">
        <v>10.780000000000001</v>
      </c>
      <c r="S415" s="505">
        <f t="shared" si="55"/>
        <v>73.033707865168537</v>
      </c>
    </row>
    <row r="416" spans="1:19" s="506" customFormat="1" ht="20.100000000000001" customHeight="1">
      <c r="A416" s="497" t="s">
        <v>766</v>
      </c>
      <c r="B416" s="498" t="s">
        <v>767</v>
      </c>
      <c r="C416" s="499" t="s">
        <v>9</v>
      </c>
      <c r="D416" s="614" t="s">
        <v>128</v>
      </c>
      <c r="E416" s="501">
        <v>0</v>
      </c>
      <c r="F416" s="502">
        <v>0.12</v>
      </c>
      <c r="G416" s="502">
        <v>0</v>
      </c>
      <c r="H416" s="502">
        <v>0</v>
      </c>
      <c r="I416" s="502">
        <v>0</v>
      </c>
      <c r="J416" s="503">
        <v>0.11</v>
      </c>
      <c r="K416" s="504">
        <v>0.11</v>
      </c>
      <c r="L416" s="501">
        <v>0</v>
      </c>
      <c r="M416" s="502">
        <v>0</v>
      </c>
      <c r="N416" s="502">
        <v>0</v>
      </c>
      <c r="O416" s="502">
        <v>0</v>
      </c>
      <c r="P416" s="502">
        <v>0</v>
      </c>
      <c r="Q416" s="503">
        <v>0</v>
      </c>
      <c r="R416" s="504">
        <v>0</v>
      </c>
      <c r="S416" s="505">
        <f t="shared" si="55"/>
        <v>-100</v>
      </c>
    </row>
    <row r="417" spans="1:20" s="506" customFormat="1" ht="20.100000000000001" customHeight="1">
      <c r="A417" s="497" t="s">
        <v>768</v>
      </c>
      <c r="B417" s="498" t="s">
        <v>769</v>
      </c>
      <c r="C417" s="499" t="s">
        <v>9</v>
      </c>
      <c r="D417" s="614" t="s">
        <v>128</v>
      </c>
      <c r="E417" s="501">
        <v>0</v>
      </c>
      <c r="F417" s="502">
        <v>0.08</v>
      </c>
      <c r="G417" s="502">
        <v>0</v>
      </c>
      <c r="H417" s="502">
        <v>0</v>
      </c>
      <c r="I417" s="502">
        <v>0</v>
      </c>
      <c r="J417" s="503">
        <v>0.67</v>
      </c>
      <c r="K417" s="504">
        <v>0.67</v>
      </c>
      <c r="L417" s="501">
        <v>0</v>
      </c>
      <c r="M417" s="502">
        <v>0</v>
      </c>
      <c r="N417" s="502">
        <v>0</v>
      </c>
      <c r="O417" s="502">
        <v>0</v>
      </c>
      <c r="P417" s="502">
        <v>0</v>
      </c>
      <c r="Q417" s="503">
        <v>0</v>
      </c>
      <c r="R417" s="504">
        <v>0</v>
      </c>
      <c r="S417" s="505">
        <f t="shared" si="55"/>
        <v>-100</v>
      </c>
    </row>
    <row r="418" spans="1:20" s="506" customFormat="1" ht="20.100000000000001" customHeight="1">
      <c r="A418" s="497" t="s">
        <v>1063</v>
      </c>
      <c r="B418" s="498" t="s">
        <v>1064</v>
      </c>
      <c r="C418" s="499" t="s">
        <v>9</v>
      </c>
      <c r="D418" s="614" t="s">
        <v>128</v>
      </c>
      <c r="E418" s="501">
        <v>0</v>
      </c>
      <c r="F418" s="502">
        <v>0</v>
      </c>
      <c r="G418" s="502">
        <v>0</v>
      </c>
      <c r="H418" s="502">
        <v>0</v>
      </c>
      <c r="I418" s="502">
        <v>0</v>
      </c>
      <c r="J418" s="503">
        <v>0.18</v>
      </c>
      <c r="K418" s="504">
        <v>0.18</v>
      </c>
      <c r="L418" s="501">
        <v>0</v>
      </c>
      <c r="M418" s="502">
        <v>0</v>
      </c>
      <c r="N418" s="502">
        <v>0.2</v>
      </c>
      <c r="O418" s="502">
        <v>0</v>
      </c>
      <c r="P418" s="502">
        <v>0.05</v>
      </c>
      <c r="Q418" s="503">
        <v>0</v>
      </c>
      <c r="R418" s="504">
        <v>0.05</v>
      </c>
      <c r="S418" s="505">
        <f t="shared" ref="S418:S452" si="56">((R418/K418)-1)*100</f>
        <v>-72.222222222222214</v>
      </c>
    </row>
    <row r="419" spans="1:20" s="506" customFormat="1" ht="20.100000000000001" customHeight="1">
      <c r="A419" s="497" t="s">
        <v>1334</v>
      </c>
      <c r="B419" s="498" t="s">
        <v>1444</v>
      </c>
      <c r="C419" s="499" t="s">
        <v>9</v>
      </c>
      <c r="D419" s="659" t="s">
        <v>1482</v>
      </c>
      <c r="E419" s="501">
        <v>0</v>
      </c>
      <c r="F419" s="502">
        <v>0</v>
      </c>
      <c r="G419" s="502">
        <v>0</v>
      </c>
      <c r="H419" s="502">
        <v>0</v>
      </c>
      <c r="I419" s="502">
        <v>0</v>
      </c>
      <c r="J419" s="503">
        <v>0</v>
      </c>
      <c r="K419" s="504">
        <v>0</v>
      </c>
      <c r="L419" s="501">
        <v>0</v>
      </c>
      <c r="M419" s="502">
        <v>0</v>
      </c>
      <c r="N419" s="502">
        <v>0.6</v>
      </c>
      <c r="O419" s="502">
        <v>0</v>
      </c>
      <c r="P419" s="502">
        <v>0</v>
      </c>
      <c r="Q419" s="503">
        <v>0.9</v>
      </c>
      <c r="R419" s="504">
        <v>0.9</v>
      </c>
      <c r="S419" s="507" t="e">
        <f t="shared" si="56"/>
        <v>#DIV/0!</v>
      </c>
    </row>
    <row r="420" spans="1:20" s="527" customFormat="1" ht="20.100000000000001" customHeight="1">
      <c r="A420" s="497" t="s">
        <v>571</v>
      </c>
      <c r="B420" s="498" t="s">
        <v>589</v>
      </c>
      <c r="C420" s="499" t="s">
        <v>9</v>
      </c>
      <c r="D420" s="614" t="s">
        <v>558</v>
      </c>
      <c r="E420" s="501">
        <v>0.03</v>
      </c>
      <c r="F420" s="502">
        <v>0</v>
      </c>
      <c r="G420" s="502">
        <v>0.51</v>
      </c>
      <c r="H420" s="502">
        <v>0</v>
      </c>
      <c r="I420" s="502">
        <v>0.02</v>
      </c>
      <c r="J420" s="503">
        <v>0.5</v>
      </c>
      <c r="K420" s="504">
        <v>0.52</v>
      </c>
      <c r="L420" s="501">
        <v>0.05</v>
      </c>
      <c r="M420" s="502">
        <v>0</v>
      </c>
      <c r="N420" s="502">
        <v>0.17</v>
      </c>
      <c r="O420" s="502">
        <v>0</v>
      </c>
      <c r="P420" s="502">
        <v>0</v>
      </c>
      <c r="Q420" s="503">
        <v>0.92</v>
      </c>
      <c r="R420" s="504">
        <v>0.92</v>
      </c>
      <c r="S420" s="505">
        <f t="shared" si="56"/>
        <v>76.92307692307692</v>
      </c>
      <c r="T420" s="506"/>
    </row>
    <row r="421" spans="1:20" s="506" customFormat="1" ht="20.100000000000001" customHeight="1">
      <c r="A421" s="497" t="s">
        <v>753</v>
      </c>
      <c r="B421" s="498" t="s">
        <v>1126</v>
      </c>
      <c r="C421" s="499" t="s">
        <v>9</v>
      </c>
      <c r="D421" s="614" t="s">
        <v>558</v>
      </c>
      <c r="E421" s="501">
        <v>0</v>
      </c>
      <c r="F421" s="502">
        <v>0</v>
      </c>
      <c r="G421" s="502">
        <v>0.53</v>
      </c>
      <c r="H421" s="502">
        <v>0</v>
      </c>
      <c r="I421" s="502">
        <v>0.1</v>
      </c>
      <c r="J421" s="503">
        <v>1.32</v>
      </c>
      <c r="K421" s="504">
        <v>1.4200000000000002</v>
      </c>
      <c r="L421" s="501">
        <v>0</v>
      </c>
      <c r="M421" s="502">
        <v>0</v>
      </c>
      <c r="N421" s="502">
        <v>1.25</v>
      </c>
      <c r="O421" s="502">
        <v>0</v>
      </c>
      <c r="P421" s="502">
        <v>0.36</v>
      </c>
      <c r="Q421" s="503">
        <v>1.18</v>
      </c>
      <c r="R421" s="504">
        <v>1.54</v>
      </c>
      <c r="S421" s="505">
        <f t="shared" si="56"/>
        <v>8.4507042253521014</v>
      </c>
    </row>
    <row r="422" spans="1:20" s="506" customFormat="1" ht="20.100000000000001" customHeight="1">
      <c r="A422" s="497" t="s">
        <v>520</v>
      </c>
      <c r="B422" s="498" t="s">
        <v>1443</v>
      </c>
      <c r="C422" s="499" t="s">
        <v>9</v>
      </c>
      <c r="D422" s="614" t="s">
        <v>1481</v>
      </c>
      <c r="E422" s="501">
        <v>0</v>
      </c>
      <c r="F422" s="502">
        <v>0</v>
      </c>
      <c r="G422" s="502">
        <v>0.94</v>
      </c>
      <c r="H422" s="502">
        <v>0</v>
      </c>
      <c r="I422" s="502">
        <v>0.09</v>
      </c>
      <c r="J422" s="503">
        <v>1.65</v>
      </c>
      <c r="K422" s="504">
        <v>1.74</v>
      </c>
      <c r="L422" s="501">
        <v>0</v>
      </c>
      <c r="M422" s="502">
        <v>0</v>
      </c>
      <c r="N422" s="502">
        <v>2.6</v>
      </c>
      <c r="O422" s="502">
        <v>0</v>
      </c>
      <c r="P422" s="502">
        <v>0.06</v>
      </c>
      <c r="Q422" s="503">
        <v>2.52</v>
      </c>
      <c r="R422" s="504">
        <v>2.58</v>
      </c>
      <c r="S422" s="505">
        <f t="shared" si="56"/>
        <v>48.275862068965523</v>
      </c>
    </row>
    <row r="423" spans="1:20" s="506" customFormat="1" ht="20.100000000000001" customHeight="1">
      <c r="A423" s="497" t="s">
        <v>587</v>
      </c>
      <c r="B423" s="498" t="s">
        <v>588</v>
      </c>
      <c r="C423" s="499" t="s">
        <v>9</v>
      </c>
      <c r="D423" s="614" t="s">
        <v>558</v>
      </c>
      <c r="E423" s="501">
        <v>0.01</v>
      </c>
      <c r="F423" s="502">
        <v>0.14000000000000001</v>
      </c>
      <c r="G423" s="502">
        <v>0.86</v>
      </c>
      <c r="H423" s="502">
        <v>0</v>
      </c>
      <c r="I423" s="502">
        <v>0.08</v>
      </c>
      <c r="J423" s="503">
        <v>0.43</v>
      </c>
      <c r="K423" s="504">
        <v>0.51</v>
      </c>
      <c r="L423" s="501">
        <v>0</v>
      </c>
      <c r="M423" s="502">
        <v>0.09</v>
      </c>
      <c r="N423" s="502">
        <v>0.64</v>
      </c>
      <c r="O423" s="502">
        <v>0</v>
      </c>
      <c r="P423" s="502">
        <v>0.02</v>
      </c>
      <c r="Q423" s="503">
        <v>1.41</v>
      </c>
      <c r="R423" s="504">
        <v>1.43</v>
      </c>
      <c r="S423" s="505">
        <f t="shared" si="56"/>
        <v>180.39215686274508</v>
      </c>
    </row>
    <row r="424" spans="1:20" s="506" customFormat="1" ht="20.100000000000001" customHeight="1">
      <c r="A424" s="497" t="s">
        <v>1290</v>
      </c>
      <c r="B424" s="498" t="s">
        <v>1445</v>
      </c>
      <c r="C424" s="499" t="s">
        <v>9</v>
      </c>
      <c r="D424" s="614" t="s">
        <v>558</v>
      </c>
      <c r="E424" s="501">
        <v>0</v>
      </c>
      <c r="F424" s="502">
        <v>0</v>
      </c>
      <c r="G424" s="502">
        <v>0</v>
      </c>
      <c r="H424" s="502">
        <v>0</v>
      </c>
      <c r="I424" s="502">
        <v>0</v>
      </c>
      <c r="J424" s="503">
        <v>0</v>
      </c>
      <c r="K424" s="504">
        <v>0</v>
      </c>
      <c r="L424" s="501">
        <v>0</v>
      </c>
      <c r="M424" s="502">
        <v>0</v>
      </c>
      <c r="N424" s="502">
        <v>0.44</v>
      </c>
      <c r="O424" s="502">
        <v>0</v>
      </c>
      <c r="P424" s="502">
        <v>0</v>
      </c>
      <c r="Q424" s="503">
        <v>0.16</v>
      </c>
      <c r="R424" s="504">
        <v>0.16</v>
      </c>
      <c r="S424" s="507" t="e">
        <f t="shared" si="56"/>
        <v>#DIV/0!</v>
      </c>
    </row>
    <row r="425" spans="1:20" s="506" customFormat="1" ht="20.100000000000001" customHeight="1">
      <c r="A425" s="660" t="s">
        <v>458</v>
      </c>
      <c r="B425" s="498" t="s">
        <v>459</v>
      </c>
      <c r="C425" s="499" t="s">
        <v>9</v>
      </c>
      <c r="D425" s="614" t="s">
        <v>558</v>
      </c>
      <c r="E425" s="501">
        <v>0</v>
      </c>
      <c r="F425" s="502">
        <v>7.0000000000000007E-2</v>
      </c>
      <c r="G425" s="502">
        <v>6.33</v>
      </c>
      <c r="H425" s="502">
        <v>0</v>
      </c>
      <c r="I425" s="502">
        <v>2.36</v>
      </c>
      <c r="J425" s="503">
        <v>12.11</v>
      </c>
      <c r="K425" s="504">
        <v>14.469999999999999</v>
      </c>
      <c r="L425" s="501">
        <v>0</v>
      </c>
      <c r="M425" s="502">
        <v>1.59</v>
      </c>
      <c r="N425" s="502">
        <v>7.89</v>
      </c>
      <c r="O425" s="502">
        <v>0</v>
      </c>
      <c r="P425" s="502">
        <v>4.79</v>
      </c>
      <c r="Q425" s="503">
        <v>19.28</v>
      </c>
      <c r="R425" s="504">
        <v>24.07</v>
      </c>
      <c r="S425" s="505">
        <f t="shared" si="56"/>
        <v>66.344160331720815</v>
      </c>
    </row>
    <row r="426" spans="1:20" s="506" customFormat="1" ht="20.100000000000001" customHeight="1">
      <c r="A426" s="497" t="s">
        <v>770</v>
      </c>
      <c r="B426" s="498" t="s">
        <v>771</v>
      </c>
      <c r="C426" s="499" t="s">
        <v>9</v>
      </c>
      <c r="D426" s="614" t="s">
        <v>558</v>
      </c>
      <c r="E426" s="501">
        <v>0</v>
      </c>
      <c r="F426" s="502">
        <v>0</v>
      </c>
      <c r="G426" s="502">
        <v>1.68</v>
      </c>
      <c r="H426" s="502">
        <v>0</v>
      </c>
      <c r="I426" s="502">
        <v>0.84</v>
      </c>
      <c r="J426" s="503">
        <v>3.62</v>
      </c>
      <c r="K426" s="504">
        <v>4.46</v>
      </c>
      <c r="L426" s="501">
        <v>0</v>
      </c>
      <c r="M426" s="502">
        <v>0.05</v>
      </c>
      <c r="N426" s="502">
        <v>1.66</v>
      </c>
      <c r="O426" s="502">
        <v>0</v>
      </c>
      <c r="P426" s="502">
        <v>1.33</v>
      </c>
      <c r="Q426" s="503">
        <v>4.04</v>
      </c>
      <c r="R426" s="504">
        <v>5.37</v>
      </c>
      <c r="S426" s="505">
        <f t="shared" si="56"/>
        <v>20.403587443946194</v>
      </c>
    </row>
    <row r="427" spans="1:20" s="506" customFormat="1" ht="20.100000000000001" customHeight="1">
      <c r="A427" s="497" t="s">
        <v>928</v>
      </c>
      <c r="B427" s="498" t="s">
        <v>929</v>
      </c>
      <c r="C427" s="499" t="s">
        <v>9</v>
      </c>
      <c r="D427" s="614" t="s">
        <v>558</v>
      </c>
      <c r="E427" s="501">
        <v>0</v>
      </c>
      <c r="F427" s="502">
        <v>0</v>
      </c>
      <c r="G427" s="502">
        <v>0.66</v>
      </c>
      <c r="H427" s="502">
        <v>0</v>
      </c>
      <c r="I427" s="502">
        <v>0.08</v>
      </c>
      <c r="J427" s="503">
        <v>0.95</v>
      </c>
      <c r="K427" s="504">
        <v>1.03</v>
      </c>
      <c r="L427" s="501">
        <v>0</v>
      </c>
      <c r="M427" s="502">
        <v>0</v>
      </c>
      <c r="N427" s="502">
        <v>0.73</v>
      </c>
      <c r="O427" s="502">
        <v>0</v>
      </c>
      <c r="P427" s="502">
        <v>0.22</v>
      </c>
      <c r="Q427" s="503">
        <v>2.4700000000000002</v>
      </c>
      <c r="R427" s="504">
        <v>2.6900000000000004</v>
      </c>
      <c r="S427" s="505">
        <f t="shared" si="56"/>
        <v>161.16504854368935</v>
      </c>
    </row>
    <row r="428" spans="1:20" s="506" customFormat="1" ht="20.100000000000001" customHeight="1">
      <c r="A428" s="497" t="s">
        <v>933</v>
      </c>
      <c r="B428" s="498" t="s">
        <v>937</v>
      </c>
      <c r="C428" s="499" t="s">
        <v>904</v>
      </c>
      <c r="D428" s="614" t="s">
        <v>863</v>
      </c>
      <c r="E428" s="501">
        <v>0</v>
      </c>
      <c r="F428" s="502">
        <v>0</v>
      </c>
      <c r="G428" s="502">
        <v>0</v>
      </c>
      <c r="H428" s="502">
        <v>0</v>
      </c>
      <c r="I428" s="502">
        <v>0</v>
      </c>
      <c r="J428" s="503">
        <v>0.05</v>
      </c>
      <c r="K428" s="504">
        <v>0.05</v>
      </c>
      <c r="L428" s="501">
        <v>0</v>
      </c>
      <c r="M428" s="502">
        <v>0</v>
      </c>
      <c r="N428" s="502">
        <v>0.06</v>
      </c>
      <c r="O428" s="502">
        <v>0</v>
      </c>
      <c r="P428" s="502">
        <v>0</v>
      </c>
      <c r="Q428" s="503">
        <v>0.36</v>
      </c>
      <c r="R428" s="504">
        <v>0.36</v>
      </c>
      <c r="S428" s="505">
        <f t="shared" ref="S428:S450" si="57">((R428/K428)-1)*100</f>
        <v>619.99999999999989</v>
      </c>
    </row>
    <row r="429" spans="1:20" s="506" customFormat="1" ht="20.100000000000001" customHeight="1">
      <c r="A429" s="497" t="s">
        <v>934</v>
      </c>
      <c r="B429" s="498" t="s">
        <v>938</v>
      </c>
      <c r="C429" s="499" t="s">
        <v>904</v>
      </c>
      <c r="D429" s="614" t="s">
        <v>863</v>
      </c>
      <c r="E429" s="501">
        <v>0</v>
      </c>
      <c r="F429" s="502">
        <v>0</v>
      </c>
      <c r="G429" s="502">
        <v>0</v>
      </c>
      <c r="H429" s="502">
        <v>0</v>
      </c>
      <c r="I429" s="502">
        <v>0.05</v>
      </c>
      <c r="J429" s="503">
        <v>0.12</v>
      </c>
      <c r="K429" s="504">
        <v>0.16999999999999998</v>
      </c>
      <c r="L429" s="501">
        <v>0</v>
      </c>
      <c r="M429" s="502">
        <v>0.05</v>
      </c>
      <c r="N429" s="502">
        <v>0.11</v>
      </c>
      <c r="O429" s="502">
        <v>0</v>
      </c>
      <c r="P429" s="502">
        <v>0</v>
      </c>
      <c r="Q429" s="503">
        <v>0.51</v>
      </c>
      <c r="R429" s="504">
        <v>0.51</v>
      </c>
      <c r="S429" s="505">
        <f t="shared" si="57"/>
        <v>200.00000000000006</v>
      </c>
    </row>
    <row r="430" spans="1:20" s="506" customFormat="1" ht="20.100000000000001" customHeight="1">
      <c r="A430" s="497" t="s">
        <v>948</v>
      </c>
      <c r="B430" s="498" t="s">
        <v>949</v>
      </c>
      <c r="C430" s="499" t="s">
        <v>904</v>
      </c>
      <c r="D430" s="614" t="s">
        <v>863</v>
      </c>
      <c r="E430" s="501">
        <v>0</v>
      </c>
      <c r="F430" s="502">
        <v>0</v>
      </c>
      <c r="G430" s="502">
        <v>0</v>
      </c>
      <c r="H430" s="502">
        <v>0</v>
      </c>
      <c r="I430" s="502">
        <v>0</v>
      </c>
      <c r="J430" s="503">
        <v>0.04</v>
      </c>
      <c r="K430" s="504">
        <v>0.04</v>
      </c>
      <c r="L430" s="501">
        <v>0</v>
      </c>
      <c r="M430" s="502">
        <v>0.01</v>
      </c>
      <c r="N430" s="502">
        <v>0.05</v>
      </c>
      <c r="O430" s="502">
        <v>0</v>
      </c>
      <c r="P430" s="502">
        <v>7.0000000000000007E-2</v>
      </c>
      <c r="Q430" s="503">
        <v>0.45</v>
      </c>
      <c r="R430" s="504">
        <v>0.52</v>
      </c>
      <c r="S430" s="505">
        <f t="shared" si="57"/>
        <v>1200</v>
      </c>
    </row>
    <row r="431" spans="1:20" s="506" customFormat="1" ht="20.100000000000001" customHeight="1">
      <c r="A431" s="497" t="s">
        <v>950</v>
      </c>
      <c r="B431" s="498" t="s">
        <v>951</v>
      </c>
      <c r="C431" s="499" t="s">
        <v>9</v>
      </c>
      <c r="D431" s="614" t="s">
        <v>558</v>
      </c>
      <c r="E431" s="501">
        <v>0</v>
      </c>
      <c r="F431" s="502">
        <v>0</v>
      </c>
      <c r="G431" s="502">
        <v>0.87</v>
      </c>
      <c r="H431" s="502">
        <v>0</v>
      </c>
      <c r="I431" s="502">
        <v>0.28999999999999998</v>
      </c>
      <c r="J431" s="503">
        <v>2.56</v>
      </c>
      <c r="K431" s="504">
        <v>2.85</v>
      </c>
      <c r="L431" s="501">
        <v>0</v>
      </c>
      <c r="M431" s="502">
        <v>0</v>
      </c>
      <c r="N431" s="502">
        <v>0.41</v>
      </c>
      <c r="O431" s="502">
        <v>0</v>
      </c>
      <c r="P431" s="502">
        <v>0</v>
      </c>
      <c r="Q431" s="503">
        <v>1.7</v>
      </c>
      <c r="R431" s="504">
        <v>1.7</v>
      </c>
      <c r="S431" s="505">
        <f t="shared" si="57"/>
        <v>-40.350877192982459</v>
      </c>
    </row>
    <row r="432" spans="1:20" s="506" customFormat="1" ht="20.100000000000001" customHeight="1">
      <c r="A432" s="497" t="s">
        <v>956</v>
      </c>
      <c r="B432" s="498" t="s">
        <v>957</v>
      </c>
      <c r="C432" s="499" t="s">
        <v>9</v>
      </c>
      <c r="D432" s="614" t="s">
        <v>558</v>
      </c>
      <c r="E432" s="501">
        <v>0</v>
      </c>
      <c r="F432" s="502">
        <v>0</v>
      </c>
      <c r="G432" s="502">
        <v>0.24</v>
      </c>
      <c r="H432" s="502">
        <v>0</v>
      </c>
      <c r="I432" s="502">
        <v>0.19</v>
      </c>
      <c r="J432" s="503">
        <v>0.98</v>
      </c>
      <c r="K432" s="504">
        <v>1.17</v>
      </c>
      <c r="L432" s="501">
        <v>0</v>
      </c>
      <c r="M432" s="502">
        <v>0</v>
      </c>
      <c r="N432" s="502">
        <v>0.72</v>
      </c>
      <c r="O432" s="502">
        <v>0</v>
      </c>
      <c r="P432" s="502">
        <v>0.4</v>
      </c>
      <c r="Q432" s="503">
        <v>0.76</v>
      </c>
      <c r="R432" s="504">
        <v>1.1600000000000001</v>
      </c>
      <c r="S432" s="505">
        <f t="shared" si="57"/>
        <v>-0.85470085470084056</v>
      </c>
    </row>
    <row r="433" spans="1:20" s="506" customFormat="1" ht="20.100000000000001" customHeight="1">
      <c r="A433" s="497" t="s">
        <v>958</v>
      </c>
      <c r="B433" s="498" t="s">
        <v>960</v>
      </c>
      <c r="C433" s="499" t="s">
        <v>904</v>
      </c>
      <c r="D433" s="614" t="s">
        <v>863</v>
      </c>
      <c r="E433" s="501">
        <v>0</v>
      </c>
      <c r="F433" s="502">
        <v>0</v>
      </c>
      <c r="G433" s="502">
        <v>0</v>
      </c>
      <c r="H433" s="502">
        <v>0</v>
      </c>
      <c r="I433" s="502">
        <v>0</v>
      </c>
      <c r="J433" s="503">
        <v>0.01</v>
      </c>
      <c r="K433" s="504">
        <v>0.01</v>
      </c>
      <c r="L433" s="501">
        <v>0</v>
      </c>
      <c r="M433" s="502">
        <v>0</v>
      </c>
      <c r="N433" s="502">
        <v>0.04</v>
      </c>
      <c r="O433" s="502">
        <v>0</v>
      </c>
      <c r="P433" s="502">
        <v>0</v>
      </c>
      <c r="Q433" s="503">
        <v>0.09</v>
      </c>
      <c r="R433" s="504">
        <v>0.09</v>
      </c>
      <c r="S433" s="505">
        <f t="shared" si="57"/>
        <v>800</v>
      </c>
    </row>
    <row r="434" spans="1:20" s="611" customFormat="1" ht="20.100000000000001" customHeight="1">
      <c r="A434" s="497" t="s">
        <v>966</v>
      </c>
      <c r="B434" s="498" t="s">
        <v>970</v>
      </c>
      <c r="C434" s="499" t="s">
        <v>904</v>
      </c>
      <c r="D434" s="614" t="s">
        <v>863</v>
      </c>
      <c r="E434" s="501">
        <v>0</v>
      </c>
      <c r="F434" s="502">
        <v>0</v>
      </c>
      <c r="G434" s="502">
        <v>0</v>
      </c>
      <c r="H434" s="502">
        <v>0</v>
      </c>
      <c r="I434" s="502">
        <v>0</v>
      </c>
      <c r="J434" s="503">
        <v>0.17</v>
      </c>
      <c r="K434" s="504">
        <v>0.17</v>
      </c>
      <c r="L434" s="501">
        <v>0</v>
      </c>
      <c r="M434" s="502">
        <v>0</v>
      </c>
      <c r="N434" s="502">
        <v>0.06</v>
      </c>
      <c r="O434" s="502">
        <v>0</v>
      </c>
      <c r="P434" s="502">
        <v>0</v>
      </c>
      <c r="Q434" s="503">
        <v>0.13</v>
      </c>
      <c r="R434" s="504">
        <v>0.13</v>
      </c>
      <c r="S434" s="505">
        <f t="shared" si="57"/>
        <v>-23.529411764705888</v>
      </c>
      <c r="T434" s="506"/>
    </row>
    <row r="435" spans="1:20" s="611" customFormat="1" ht="20.100000000000001" customHeight="1">
      <c r="A435" s="497" t="s">
        <v>972</v>
      </c>
      <c r="B435" s="498" t="s">
        <v>973</v>
      </c>
      <c r="C435" s="499" t="s">
        <v>9</v>
      </c>
      <c r="D435" s="614" t="s">
        <v>558</v>
      </c>
      <c r="E435" s="501">
        <v>0</v>
      </c>
      <c r="F435" s="502">
        <v>0</v>
      </c>
      <c r="G435" s="502">
        <v>0.33</v>
      </c>
      <c r="H435" s="502">
        <v>0</v>
      </c>
      <c r="I435" s="502">
        <v>7.0000000000000007E-2</v>
      </c>
      <c r="J435" s="503">
        <v>0.52</v>
      </c>
      <c r="K435" s="504">
        <v>0.59000000000000008</v>
      </c>
      <c r="L435" s="501">
        <v>0</v>
      </c>
      <c r="M435" s="502">
        <v>0</v>
      </c>
      <c r="N435" s="502">
        <v>0.45</v>
      </c>
      <c r="O435" s="502">
        <v>0</v>
      </c>
      <c r="P435" s="502">
        <v>0.1</v>
      </c>
      <c r="Q435" s="503">
        <v>1.1200000000000001</v>
      </c>
      <c r="R435" s="504">
        <v>1.2200000000000002</v>
      </c>
      <c r="S435" s="505">
        <f t="shared" si="57"/>
        <v>106.77966101694918</v>
      </c>
      <c r="T435" s="506"/>
    </row>
    <row r="436" spans="1:20" s="611" customFormat="1" ht="20.100000000000001" customHeight="1">
      <c r="A436" s="497" t="s">
        <v>990</v>
      </c>
      <c r="B436" s="498" t="s">
        <v>991</v>
      </c>
      <c r="C436" s="499" t="s">
        <v>904</v>
      </c>
      <c r="D436" s="614" t="s">
        <v>863</v>
      </c>
      <c r="E436" s="501">
        <v>0</v>
      </c>
      <c r="F436" s="502">
        <v>0</v>
      </c>
      <c r="G436" s="502">
        <v>0</v>
      </c>
      <c r="H436" s="502">
        <v>0</v>
      </c>
      <c r="I436" s="502">
        <v>0.08</v>
      </c>
      <c r="J436" s="503">
        <v>0</v>
      </c>
      <c r="K436" s="504">
        <v>0.08</v>
      </c>
      <c r="L436" s="501">
        <v>0</v>
      </c>
      <c r="M436" s="502">
        <v>0</v>
      </c>
      <c r="N436" s="502">
        <v>0</v>
      </c>
      <c r="O436" s="502">
        <v>0</v>
      </c>
      <c r="P436" s="502">
        <v>0.02</v>
      </c>
      <c r="Q436" s="503">
        <v>0.08</v>
      </c>
      <c r="R436" s="504">
        <v>0.1</v>
      </c>
      <c r="S436" s="505">
        <f t="shared" si="57"/>
        <v>25</v>
      </c>
      <c r="T436" s="506"/>
    </row>
    <row r="437" spans="1:20" s="611" customFormat="1" ht="20.100000000000001" customHeight="1">
      <c r="A437" s="497" t="s">
        <v>994</v>
      </c>
      <c r="B437" s="498" t="s">
        <v>995</v>
      </c>
      <c r="C437" s="499" t="s">
        <v>9</v>
      </c>
      <c r="D437" s="614" t="s">
        <v>558</v>
      </c>
      <c r="E437" s="501">
        <v>0</v>
      </c>
      <c r="F437" s="502">
        <v>0</v>
      </c>
      <c r="G437" s="502">
        <v>0</v>
      </c>
      <c r="H437" s="502">
        <v>0</v>
      </c>
      <c r="I437" s="502">
        <v>0</v>
      </c>
      <c r="J437" s="503">
        <v>0.35</v>
      </c>
      <c r="K437" s="504">
        <v>0.35</v>
      </c>
      <c r="L437" s="501">
        <v>0</v>
      </c>
      <c r="M437" s="502">
        <v>0</v>
      </c>
      <c r="N437" s="502">
        <v>0</v>
      </c>
      <c r="O437" s="502">
        <v>0</v>
      </c>
      <c r="P437" s="502">
        <v>7.0000000000000007E-2</v>
      </c>
      <c r="Q437" s="503">
        <v>0</v>
      </c>
      <c r="R437" s="504">
        <v>7.0000000000000007E-2</v>
      </c>
      <c r="S437" s="505">
        <f t="shared" si="57"/>
        <v>-80</v>
      </c>
      <c r="T437" s="506"/>
    </row>
    <row r="438" spans="1:20" s="611" customFormat="1" ht="20.100000000000001" customHeight="1">
      <c r="A438" s="497" t="s">
        <v>1002</v>
      </c>
      <c r="B438" s="498" t="s">
        <v>1003</v>
      </c>
      <c r="C438" s="499" t="s">
        <v>904</v>
      </c>
      <c r="D438" s="614" t="s">
        <v>863</v>
      </c>
      <c r="E438" s="501">
        <v>0</v>
      </c>
      <c r="F438" s="502">
        <v>0</v>
      </c>
      <c r="G438" s="502">
        <v>0</v>
      </c>
      <c r="H438" s="502">
        <v>0</v>
      </c>
      <c r="I438" s="502">
        <v>0</v>
      </c>
      <c r="J438" s="503">
        <v>0.02</v>
      </c>
      <c r="K438" s="504">
        <v>0.02</v>
      </c>
      <c r="L438" s="501">
        <v>0</v>
      </c>
      <c r="M438" s="502">
        <v>0</v>
      </c>
      <c r="N438" s="502">
        <v>0</v>
      </c>
      <c r="O438" s="502">
        <v>0</v>
      </c>
      <c r="P438" s="502">
        <v>0.04</v>
      </c>
      <c r="Q438" s="503">
        <v>0</v>
      </c>
      <c r="R438" s="504">
        <v>0.04</v>
      </c>
      <c r="S438" s="505">
        <f t="shared" si="57"/>
        <v>100</v>
      </c>
      <c r="T438" s="506"/>
    </row>
    <row r="439" spans="1:20" s="611" customFormat="1" ht="20.100000000000001" customHeight="1">
      <c r="A439" s="497" t="s">
        <v>1006</v>
      </c>
      <c r="B439" s="498" t="s">
        <v>1007</v>
      </c>
      <c r="C439" s="499" t="s">
        <v>9</v>
      </c>
      <c r="D439" s="614" t="s">
        <v>558</v>
      </c>
      <c r="E439" s="501">
        <v>0</v>
      </c>
      <c r="F439" s="502">
        <v>0</v>
      </c>
      <c r="G439" s="502">
        <v>0</v>
      </c>
      <c r="H439" s="502">
        <v>0</v>
      </c>
      <c r="I439" s="502">
        <v>0</v>
      </c>
      <c r="J439" s="503">
        <v>0.17</v>
      </c>
      <c r="K439" s="504">
        <v>0.17</v>
      </c>
      <c r="L439" s="501">
        <v>0</v>
      </c>
      <c r="M439" s="502">
        <v>0</v>
      </c>
      <c r="N439" s="502">
        <v>0</v>
      </c>
      <c r="O439" s="502">
        <v>0</v>
      </c>
      <c r="P439" s="502">
        <v>0</v>
      </c>
      <c r="Q439" s="503">
        <v>0</v>
      </c>
      <c r="R439" s="504">
        <v>0</v>
      </c>
      <c r="S439" s="505">
        <f t="shared" si="57"/>
        <v>-100</v>
      </c>
      <c r="T439" s="506"/>
    </row>
    <row r="440" spans="1:20" s="611" customFormat="1" ht="20.100000000000001" customHeight="1">
      <c r="A440" s="497" t="s">
        <v>1012</v>
      </c>
      <c r="B440" s="498" t="s">
        <v>1013</v>
      </c>
      <c r="C440" s="499" t="s">
        <v>9</v>
      </c>
      <c r="D440" s="614" t="s">
        <v>558</v>
      </c>
      <c r="E440" s="501">
        <v>0</v>
      </c>
      <c r="F440" s="502">
        <v>0</v>
      </c>
      <c r="G440" s="502">
        <v>0.3</v>
      </c>
      <c r="H440" s="502">
        <v>0</v>
      </c>
      <c r="I440" s="502">
        <v>0.48</v>
      </c>
      <c r="J440" s="503">
        <v>1.72</v>
      </c>
      <c r="K440" s="504">
        <v>2.2000000000000002</v>
      </c>
      <c r="L440" s="501">
        <v>0</v>
      </c>
      <c r="M440" s="502">
        <v>0</v>
      </c>
      <c r="N440" s="502">
        <v>0</v>
      </c>
      <c r="O440" s="502">
        <v>0</v>
      </c>
      <c r="P440" s="502">
        <v>0.71</v>
      </c>
      <c r="Q440" s="503">
        <v>0.9</v>
      </c>
      <c r="R440" s="504">
        <v>1.6099999999999999</v>
      </c>
      <c r="S440" s="505">
        <f t="shared" si="57"/>
        <v>-26.818181818181831</v>
      </c>
      <c r="T440" s="506"/>
    </row>
    <row r="441" spans="1:20" s="611" customFormat="1" ht="20.100000000000001" customHeight="1">
      <c r="A441" s="497" t="s">
        <v>1014</v>
      </c>
      <c r="B441" s="498" t="s">
        <v>1015</v>
      </c>
      <c r="C441" s="499" t="s">
        <v>904</v>
      </c>
      <c r="D441" s="614" t="s">
        <v>863</v>
      </c>
      <c r="E441" s="501">
        <v>0</v>
      </c>
      <c r="F441" s="502">
        <v>0</v>
      </c>
      <c r="G441" s="502">
        <v>0.09</v>
      </c>
      <c r="H441" s="502">
        <v>0</v>
      </c>
      <c r="I441" s="502">
        <v>0.03</v>
      </c>
      <c r="J441" s="503">
        <v>0.25</v>
      </c>
      <c r="K441" s="504">
        <v>0.28000000000000003</v>
      </c>
      <c r="L441" s="501">
        <v>0</v>
      </c>
      <c r="M441" s="502">
        <v>0</v>
      </c>
      <c r="N441" s="502">
        <v>0.37</v>
      </c>
      <c r="O441" s="502">
        <v>0</v>
      </c>
      <c r="P441" s="502">
        <v>0.11</v>
      </c>
      <c r="Q441" s="503">
        <v>0.64</v>
      </c>
      <c r="R441" s="504">
        <v>0.75</v>
      </c>
      <c r="S441" s="505">
        <f t="shared" si="57"/>
        <v>167.85714285714283</v>
      </c>
      <c r="T441" s="506"/>
    </row>
    <row r="442" spans="1:20" s="611" customFormat="1" ht="20.100000000000001" customHeight="1">
      <c r="A442" s="497" t="s">
        <v>1028</v>
      </c>
      <c r="B442" s="498" t="s">
        <v>1446</v>
      </c>
      <c r="C442" s="499" t="s">
        <v>904</v>
      </c>
      <c r="D442" s="614" t="s">
        <v>863</v>
      </c>
      <c r="E442" s="501">
        <v>0</v>
      </c>
      <c r="F442" s="502">
        <v>0</v>
      </c>
      <c r="G442" s="502">
        <v>7.0000000000000007E-2</v>
      </c>
      <c r="H442" s="502">
        <v>0</v>
      </c>
      <c r="I442" s="502">
        <v>0</v>
      </c>
      <c r="J442" s="503">
        <v>0.16</v>
      </c>
      <c r="K442" s="504">
        <v>0.16</v>
      </c>
      <c r="L442" s="501">
        <v>0</v>
      </c>
      <c r="M442" s="502">
        <v>0</v>
      </c>
      <c r="N442" s="502">
        <v>0</v>
      </c>
      <c r="O442" s="502">
        <v>0</v>
      </c>
      <c r="P442" s="502">
        <v>0.09</v>
      </c>
      <c r="Q442" s="503">
        <v>0.18</v>
      </c>
      <c r="R442" s="504">
        <v>0.27</v>
      </c>
      <c r="S442" s="505">
        <f t="shared" si="57"/>
        <v>68.75</v>
      </c>
      <c r="T442" s="506"/>
    </row>
    <row r="443" spans="1:20" s="611" customFormat="1" ht="20.100000000000001" customHeight="1">
      <c r="A443" s="497" t="s">
        <v>1030</v>
      </c>
      <c r="B443" s="498" t="s">
        <v>1031</v>
      </c>
      <c r="C443" s="499" t="s">
        <v>9</v>
      </c>
      <c r="D443" s="614" t="s">
        <v>558</v>
      </c>
      <c r="E443" s="501">
        <v>0</v>
      </c>
      <c r="F443" s="502">
        <v>0</v>
      </c>
      <c r="G443" s="502">
        <v>0</v>
      </c>
      <c r="H443" s="502">
        <v>0</v>
      </c>
      <c r="I443" s="502">
        <v>0.04</v>
      </c>
      <c r="J443" s="503">
        <v>0.8</v>
      </c>
      <c r="K443" s="504">
        <v>0.84000000000000008</v>
      </c>
      <c r="L443" s="501">
        <v>0</v>
      </c>
      <c r="M443" s="502">
        <v>0.02</v>
      </c>
      <c r="N443" s="502">
        <v>7.0000000000000007E-2</v>
      </c>
      <c r="O443" s="502">
        <v>0</v>
      </c>
      <c r="P443" s="502">
        <v>0.44</v>
      </c>
      <c r="Q443" s="503">
        <v>0.39</v>
      </c>
      <c r="R443" s="504">
        <v>0.83000000000000007</v>
      </c>
      <c r="S443" s="505">
        <f t="shared" si="57"/>
        <v>-1.1904761904761862</v>
      </c>
      <c r="T443" s="506"/>
    </row>
    <row r="444" spans="1:20" s="611" customFormat="1" ht="20.100000000000001" customHeight="1">
      <c r="A444" s="497" t="s">
        <v>1032</v>
      </c>
      <c r="B444" s="498" t="s">
        <v>1033</v>
      </c>
      <c r="C444" s="499" t="s">
        <v>9</v>
      </c>
      <c r="D444" s="614" t="s">
        <v>558</v>
      </c>
      <c r="E444" s="501">
        <v>0</v>
      </c>
      <c r="F444" s="502">
        <v>0</v>
      </c>
      <c r="G444" s="502">
        <v>0.2</v>
      </c>
      <c r="H444" s="502">
        <v>0</v>
      </c>
      <c r="I444" s="502">
        <v>0.35</v>
      </c>
      <c r="J444" s="503">
        <v>1.99</v>
      </c>
      <c r="K444" s="504">
        <v>2.34</v>
      </c>
      <c r="L444" s="501">
        <v>0</v>
      </c>
      <c r="M444" s="502">
        <v>0</v>
      </c>
      <c r="N444" s="502">
        <v>0.27</v>
      </c>
      <c r="O444" s="502">
        <v>0</v>
      </c>
      <c r="P444" s="502">
        <v>0.3</v>
      </c>
      <c r="Q444" s="503">
        <v>1.74</v>
      </c>
      <c r="R444" s="504">
        <v>2.04</v>
      </c>
      <c r="S444" s="505">
        <f t="shared" si="57"/>
        <v>-12.820512820512809</v>
      </c>
      <c r="T444" s="506"/>
    </row>
    <row r="445" spans="1:20" s="506" customFormat="1" ht="20.100000000000001" customHeight="1">
      <c r="A445" s="497" t="s">
        <v>1034</v>
      </c>
      <c r="B445" s="498" t="s">
        <v>1447</v>
      </c>
      <c r="C445" s="499" t="s">
        <v>9</v>
      </c>
      <c r="D445" s="614" t="s">
        <v>558</v>
      </c>
      <c r="E445" s="501">
        <v>0</v>
      </c>
      <c r="F445" s="502">
        <v>0</v>
      </c>
      <c r="G445" s="502">
        <v>0.26</v>
      </c>
      <c r="H445" s="502">
        <v>0</v>
      </c>
      <c r="I445" s="502">
        <v>0.12</v>
      </c>
      <c r="J445" s="503">
        <v>2.98</v>
      </c>
      <c r="K445" s="504">
        <v>3.1</v>
      </c>
      <c r="L445" s="501">
        <v>0</v>
      </c>
      <c r="M445" s="502">
        <v>0.03</v>
      </c>
      <c r="N445" s="502">
        <v>0.47</v>
      </c>
      <c r="O445" s="502">
        <v>0</v>
      </c>
      <c r="P445" s="502">
        <v>0.49</v>
      </c>
      <c r="Q445" s="503">
        <v>1.69</v>
      </c>
      <c r="R445" s="504">
        <v>2.1799999999999997</v>
      </c>
      <c r="S445" s="505">
        <f t="shared" si="57"/>
        <v>-29.677419354838719</v>
      </c>
    </row>
    <row r="446" spans="1:20" s="506" customFormat="1" ht="20.100000000000001" customHeight="1">
      <c r="A446" s="497" t="s">
        <v>1038</v>
      </c>
      <c r="B446" s="498" t="s">
        <v>1039</v>
      </c>
      <c r="C446" s="499" t="s">
        <v>9</v>
      </c>
      <c r="D446" s="614" t="s">
        <v>558</v>
      </c>
      <c r="E446" s="501">
        <v>0</v>
      </c>
      <c r="F446" s="502">
        <v>0</v>
      </c>
      <c r="G446" s="502">
        <v>0</v>
      </c>
      <c r="H446" s="502">
        <v>0</v>
      </c>
      <c r="I446" s="502">
        <v>0</v>
      </c>
      <c r="J446" s="503">
        <v>0.49</v>
      </c>
      <c r="K446" s="504">
        <v>0.49</v>
      </c>
      <c r="L446" s="501">
        <v>0</v>
      </c>
      <c r="M446" s="502">
        <v>0</v>
      </c>
      <c r="N446" s="502">
        <v>0</v>
      </c>
      <c r="O446" s="502">
        <v>0</v>
      </c>
      <c r="P446" s="502">
        <v>0.19</v>
      </c>
      <c r="Q446" s="503">
        <v>0</v>
      </c>
      <c r="R446" s="504">
        <v>0.19</v>
      </c>
      <c r="S446" s="505">
        <f t="shared" si="57"/>
        <v>-61.224489795918366</v>
      </c>
    </row>
    <row r="447" spans="1:20" s="506" customFormat="1" ht="20.100000000000001" customHeight="1">
      <c r="A447" s="497" t="s">
        <v>1042</v>
      </c>
      <c r="B447" s="498" t="s">
        <v>1045</v>
      </c>
      <c r="C447" s="499" t="s">
        <v>904</v>
      </c>
      <c r="D447" s="614" t="s">
        <v>863</v>
      </c>
      <c r="E447" s="501">
        <v>0</v>
      </c>
      <c r="F447" s="502">
        <v>0</v>
      </c>
      <c r="G447" s="502">
        <v>0.25</v>
      </c>
      <c r="H447" s="502">
        <v>0</v>
      </c>
      <c r="I447" s="502">
        <v>0.05</v>
      </c>
      <c r="J447" s="503">
        <v>0.88</v>
      </c>
      <c r="K447" s="504">
        <v>0.93</v>
      </c>
      <c r="L447" s="501">
        <v>0</v>
      </c>
      <c r="M447" s="502">
        <v>0.02</v>
      </c>
      <c r="N447" s="502">
        <v>0</v>
      </c>
      <c r="O447" s="502">
        <v>0</v>
      </c>
      <c r="P447" s="502">
        <v>0</v>
      </c>
      <c r="Q447" s="503">
        <v>0.63</v>
      </c>
      <c r="R447" s="504">
        <v>0.63</v>
      </c>
      <c r="S447" s="505">
        <f t="shared" si="57"/>
        <v>-32.258064516129039</v>
      </c>
    </row>
    <row r="448" spans="1:20" s="611" customFormat="1" ht="20.100000000000001" customHeight="1">
      <c r="A448" s="497" t="s">
        <v>1048</v>
      </c>
      <c r="B448" s="498" t="s">
        <v>1049</v>
      </c>
      <c r="C448" s="499" t="s">
        <v>904</v>
      </c>
      <c r="D448" s="614" t="s">
        <v>863</v>
      </c>
      <c r="E448" s="501">
        <v>0</v>
      </c>
      <c r="F448" s="502">
        <v>0</v>
      </c>
      <c r="G448" s="502">
        <v>0</v>
      </c>
      <c r="H448" s="502">
        <v>0</v>
      </c>
      <c r="I448" s="502">
        <v>0</v>
      </c>
      <c r="J448" s="503">
        <v>0.1</v>
      </c>
      <c r="K448" s="504">
        <v>0.1</v>
      </c>
      <c r="L448" s="501">
        <v>0</v>
      </c>
      <c r="M448" s="502">
        <v>0</v>
      </c>
      <c r="N448" s="502">
        <v>0.4</v>
      </c>
      <c r="O448" s="502">
        <v>0</v>
      </c>
      <c r="P448" s="502">
        <v>0.02</v>
      </c>
      <c r="Q448" s="503">
        <v>0.78</v>
      </c>
      <c r="R448" s="504">
        <v>0.8</v>
      </c>
      <c r="S448" s="505">
        <f t="shared" si="57"/>
        <v>700</v>
      </c>
      <c r="T448" s="506"/>
    </row>
    <row r="449" spans="1:20" s="611" customFormat="1" ht="20.100000000000001" customHeight="1">
      <c r="A449" s="497" t="s">
        <v>1054</v>
      </c>
      <c r="B449" s="498" t="s">
        <v>1448</v>
      </c>
      <c r="C449" s="499" t="s">
        <v>904</v>
      </c>
      <c r="D449" s="614" t="s">
        <v>863</v>
      </c>
      <c r="E449" s="501">
        <v>0</v>
      </c>
      <c r="F449" s="502">
        <v>0</v>
      </c>
      <c r="G449" s="502">
        <v>0.13</v>
      </c>
      <c r="H449" s="502">
        <v>0</v>
      </c>
      <c r="I449" s="502">
        <v>0.05</v>
      </c>
      <c r="J449" s="503">
        <v>0.31</v>
      </c>
      <c r="K449" s="504">
        <v>0.36</v>
      </c>
      <c r="L449" s="501">
        <v>0</v>
      </c>
      <c r="M449" s="502">
        <v>0.05</v>
      </c>
      <c r="N449" s="502">
        <v>0</v>
      </c>
      <c r="O449" s="502">
        <v>0</v>
      </c>
      <c r="P449" s="502">
        <v>0</v>
      </c>
      <c r="Q449" s="503">
        <v>0.37</v>
      </c>
      <c r="R449" s="504">
        <v>0.37</v>
      </c>
      <c r="S449" s="505">
        <f t="shared" si="57"/>
        <v>2.7777777777777901</v>
      </c>
      <c r="T449" s="506"/>
    </row>
    <row r="450" spans="1:20" s="506" customFormat="1" ht="20.100000000000001" customHeight="1">
      <c r="A450" s="497" t="s">
        <v>1056</v>
      </c>
      <c r="B450" s="498" t="s">
        <v>1077</v>
      </c>
      <c r="C450" s="499" t="s">
        <v>904</v>
      </c>
      <c r="D450" s="614" t="s">
        <v>863</v>
      </c>
      <c r="E450" s="501">
        <v>0</v>
      </c>
      <c r="F450" s="502">
        <v>0</v>
      </c>
      <c r="G450" s="502">
        <v>0</v>
      </c>
      <c r="H450" s="502">
        <v>0</v>
      </c>
      <c r="I450" s="502">
        <v>0.06</v>
      </c>
      <c r="J450" s="503">
        <v>1.32</v>
      </c>
      <c r="K450" s="504">
        <v>1.3800000000000001</v>
      </c>
      <c r="L450" s="501">
        <v>0</v>
      </c>
      <c r="M450" s="502">
        <v>0.02</v>
      </c>
      <c r="N450" s="502">
        <v>0.42</v>
      </c>
      <c r="O450" s="502">
        <v>0</v>
      </c>
      <c r="P450" s="502">
        <v>0.41</v>
      </c>
      <c r="Q450" s="503">
        <v>1.08</v>
      </c>
      <c r="R450" s="504">
        <v>1.49</v>
      </c>
      <c r="S450" s="505">
        <f t="shared" si="57"/>
        <v>7.9710144927536142</v>
      </c>
    </row>
    <row r="451" spans="1:20" s="506" customFormat="1" ht="20.100000000000001" customHeight="1">
      <c r="A451" s="497" t="s">
        <v>1057</v>
      </c>
      <c r="B451" s="498" t="s">
        <v>1058</v>
      </c>
      <c r="C451" s="499" t="s">
        <v>9</v>
      </c>
      <c r="D451" s="614" t="s">
        <v>558</v>
      </c>
      <c r="E451" s="501">
        <v>0.02</v>
      </c>
      <c r="F451" s="502">
        <v>0</v>
      </c>
      <c r="G451" s="502">
        <v>0.11</v>
      </c>
      <c r="H451" s="502">
        <v>0</v>
      </c>
      <c r="I451" s="502">
        <v>0</v>
      </c>
      <c r="J451" s="503">
        <v>0.04</v>
      </c>
      <c r="K451" s="504">
        <v>0.04</v>
      </c>
      <c r="L451" s="501">
        <v>0</v>
      </c>
      <c r="M451" s="502">
        <v>0.03</v>
      </c>
      <c r="N451" s="502">
        <v>0.02</v>
      </c>
      <c r="O451" s="502">
        <v>0</v>
      </c>
      <c r="P451" s="502">
        <v>0</v>
      </c>
      <c r="Q451" s="503">
        <v>0.24</v>
      </c>
      <c r="R451" s="504">
        <v>0.24</v>
      </c>
      <c r="S451" s="505">
        <f t="shared" si="56"/>
        <v>500</v>
      </c>
    </row>
    <row r="452" spans="1:20" s="506" customFormat="1" ht="20.100000000000001" customHeight="1">
      <c r="A452" s="497" t="s">
        <v>461</v>
      </c>
      <c r="B452" s="498" t="s">
        <v>462</v>
      </c>
      <c r="C452" s="499" t="s">
        <v>9</v>
      </c>
      <c r="D452" s="614" t="s">
        <v>558</v>
      </c>
      <c r="E452" s="501">
        <v>0</v>
      </c>
      <c r="F452" s="502">
        <v>0.06</v>
      </c>
      <c r="G452" s="502">
        <v>1.1599999999999999</v>
      </c>
      <c r="H452" s="502">
        <v>0</v>
      </c>
      <c r="I452" s="502">
        <v>1.89</v>
      </c>
      <c r="J452" s="503">
        <v>2.37</v>
      </c>
      <c r="K452" s="504">
        <v>4.26</v>
      </c>
      <c r="L452" s="501">
        <v>0</v>
      </c>
      <c r="M452" s="502">
        <v>0</v>
      </c>
      <c r="N452" s="502">
        <v>1.52</v>
      </c>
      <c r="O452" s="502">
        <v>0</v>
      </c>
      <c r="P452" s="502">
        <v>0.63</v>
      </c>
      <c r="Q452" s="503">
        <v>2.96</v>
      </c>
      <c r="R452" s="504">
        <v>3.59</v>
      </c>
      <c r="S452" s="525">
        <f t="shared" si="56"/>
        <v>-15.727699530516425</v>
      </c>
    </row>
    <row r="453" spans="1:20" s="506" customFormat="1" ht="20.100000000000001" customHeight="1">
      <c r="A453" s="497" t="s">
        <v>1286</v>
      </c>
      <c r="B453" s="498" t="s">
        <v>1449</v>
      </c>
      <c r="C453" s="499" t="s">
        <v>9</v>
      </c>
      <c r="D453" s="614" t="s">
        <v>558</v>
      </c>
      <c r="E453" s="501">
        <v>0</v>
      </c>
      <c r="F453" s="502">
        <v>0</v>
      </c>
      <c r="G453" s="502">
        <v>0</v>
      </c>
      <c r="H453" s="502">
        <v>0</v>
      </c>
      <c r="I453" s="502">
        <v>0</v>
      </c>
      <c r="J453" s="503">
        <v>0</v>
      </c>
      <c r="K453" s="504">
        <v>0</v>
      </c>
      <c r="L453" s="501">
        <v>0</v>
      </c>
      <c r="M453" s="502">
        <v>0.12</v>
      </c>
      <c r="N453" s="502">
        <v>0.31</v>
      </c>
      <c r="O453" s="502">
        <v>0</v>
      </c>
      <c r="P453" s="502">
        <v>0.08</v>
      </c>
      <c r="Q453" s="503">
        <v>1.57</v>
      </c>
      <c r="R453" s="504">
        <v>1.6500000000000001</v>
      </c>
      <c r="S453" s="525"/>
    </row>
    <row r="454" spans="1:20" s="527" customFormat="1" ht="20.100000000000001" customHeight="1">
      <c r="A454" s="521"/>
      <c r="B454" s="524"/>
      <c r="C454" s="562"/>
      <c r="D454" s="570"/>
      <c r="E454" s="521"/>
      <c r="F454" s="522"/>
      <c r="G454" s="522"/>
      <c r="H454" s="522"/>
      <c r="I454" s="522"/>
      <c r="J454" s="523"/>
      <c r="K454" s="524"/>
      <c r="L454" s="521"/>
      <c r="M454" s="522"/>
      <c r="N454" s="522"/>
      <c r="O454" s="522"/>
      <c r="P454" s="522"/>
      <c r="Q454" s="523"/>
      <c r="R454" s="524"/>
      <c r="S454" s="525"/>
      <c r="T454" s="506"/>
    </row>
    <row r="455" spans="1:20" s="448" customFormat="1" ht="20.100000000000001" customHeight="1">
      <c r="A455" s="564" t="s">
        <v>280</v>
      </c>
      <c r="B455" s="565"/>
      <c r="C455" s="491"/>
      <c r="D455" s="492"/>
      <c r="E455" s="530">
        <f>SUM(E387:E454)</f>
        <v>0.51</v>
      </c>
      <c r="F455" s="531">
        <f t="shared" ref="F455:R455" si="58">SUM(F387:F454)</f>
        <v>15.410000000000002</v>
      </c>
      <c r="G455" s="531">
        <f t="shared" si="58"/>
        <v>94.47999999999999</v>
      </c>
      <c r="H455" s="531">
        <f t="shared" si="58"/>
        <v>0.37</v>
      </c>
      <c r="I455" s="531">
        <f t="shared" si="58"/>
        <v>66.17</v>
      </c>
      <c r="J455" s="531">
        <f t="shared" si="58"/>
        <v>304.73000000000025</v>
      </c>
      <c r="K455" s="532">
        <f t="shared" si="58"/>
        <v>370.90000000000003</v>
      </c>
      <c r="L455" s="530">
        <f t="shared" si="58"/>
        <v>0.44</v>
      </c>
      <c r="M455" s="531">
        <f t="shared" si="58"/>
        <v>13.179999999999998</v>
      </c>
      <c r="N455" s="531">
        <f t="shared" si="58"/>
        <v>94.70999999999998</v>
      </c>
      <c r="O455" s="531">
        <f t="shared" si="58"/>
        <v>0</v>
      </c>
      <c r="P455" s="531">
        <f t="shared" si="58"/>
        <v>79.139999999999958</v>
      </c>
      <c r="Q455" s="531">
        <f t="shared" si="58"/>
        <v>314.96999999999991</v>
      </c>
      <c r="R455" s="532">
        <f t="shared" si="58"/>
        <v>394.11000000000007</v>
      </c>
      <c r="S455" s="533">
        <f t="shared" ref="S455" si="59">((R455/K455)-1)*100</f>
        <v>6.2577514154758873</v>
      </c>
      <c r="T455" s="506"/>
    </row>
    <row r="456" spans="1:20" s="527" customFormat="1" ht="20.100000000000001" customHeight="1">
      <c r="A456" s="557"/>
      <c r="B456" s="558"/>
      <c r="C456" s="559"/>
      <c r="D456" s="520"/>
      <c r="E456" s="538"/>
      <c r="F456" s="538"/>
      <c r="G456" s="538"/>
      <c r="H456" s="538"/>
      <c r="I456" s="538"/>
      <c r="J456" s="539"/>
      <c r="K456" s="538"/>
      <c r="L456" s="538"/>
      <c r="M456" s="538"/>
      <c r="N456" s="538"/>
      <c r="O456" s="538"/>
      <c r="P456" s="538"/>
      <c r="Q456" s="539"/>
      <c r="R456" s="538"/>
      <c r="S456" s="540"/>
      <c r="T456" s="506"/>
    </row>
    <row r="457" spans="1:20" s="478" customFormat="1" ht="20.100000000000001" customHeight="1">
      <c r="A457" s="473"/>
      <c r="B457" s="474"/>
      <c r="C457" s="475"/>
      <c r="D457" s="476"/>
      <c r="E457" s="1375" t="s">
        <v>1467</v>
      </c>
      <c r="F457" s="1376"/>
      <c r="G457" s="1376"/>
      <c r="H457" s="1376"/>
      <c r="I457" s="1376"/>
      <c r="J457" s="1376"/>
      <c r="K457" s="1377"/>
      <c r="L457" s="1375" t="s">
        <v>1468</v>
      </c>
      <c r="M457" s="1376"/>
      <c r="N457" s="1376"/>
      <c r="O457" s="1376"/>
      <c r="P457" s="1376"/>
      <c r="Q457" s="1376"/>
      <c r="R457" s="1377"/>
      <c r="S457" s="477"/>
      <c r="T457" s="506"/>
    </row>
    <row r="458" spans="1:20" s="478" customFormat="1" ht="20.100000000000001" customHeight="1">
      <c r="A458" s="473" t="s">
        <v>1469</v>
      </c>
      <c r="B458" s="474" t="s">
        <v>57</v>
      </c>
      <c r="C458" s="475" t="s">
        <v>1470</v>
      </c>
      <c r="D458" s="476" t="s">
        <v>1167</v>
      </c>
      <c r="E458" s="541" t="s">
        <v>1474</v>
      </c>
      <c r="F458" s="484" t="s">
        <v>1475</v>
      </c>
      <c r="G458" s="484" t="s">
        <v>1476</v>
      </c>
      <c r="H458" s="484" t="s">
        <v>1477</v>
      </c>
      <c r="I458" s="484" t="s">
        <v>1478</v>
      </c>
      <c r="J458" s="542" t="s">
        <v>1406</v>
      </c>
      <c r="K458" s="485" t="s">
        <v>1473</v>
      </c>
      <c r="L458" s="541" t="s">
        <v>1405</v>
      </c>
      <c r="M458" s="484" t="s">
        <v>1383</v>
      </c>
      <c r="N458" s="484" t="s">
        <v>1476</v>
      </c>
      <c r="O458" s="484" t="s">
        <v>1477</v>
      </c>
      <c r="P458" s="484" t="s">
        <v>1478</v>
      </c>
      <c r="Q458" s="542" t="s">
        <v>1406</v>
      </c>
      <c r="R458" s="485" t="s">
        <v>1473</v>
      </c>
      <c r="S458" s="487" t="s">
        <v>1140</v>
      </c>
      <c r="T458" s="506"/>
    </row>
    <row r="459" spans="1:20" s="478" customFormat="1" ht="20.100000000000001" customHeight="1">
      <c r="A459" s="566" t="s">
        <v>258</v>
      </c>
      <c r="B459" s="567" t="s">
        <v>79</v>
      </c>
      <c r="C459" s="491" t="s">
        <v>60</v>
      </c>
      <c r="D459" s="492"/>
      <c r="E459" s="493" t="s">
        <v>60</v>
      </c>
      <c r="F459" s="494"/>
      <c r="G459" s="494"/>
      <c r="H459" s="494"/>
      <c r="I459" s="494"/>
      <c r="J459" s="494" t="s">
        <v>60</v>
      </c>
      <c r="K459" s="495"/>
      <c r="L459" s="493" t="s">
        <v>60</v>
      </c>
      <c r="M459" s="494" t="s">
        <v>60</v>
      </c>
      <c r="N459" s="494"/>
      <c r="O459" s="494"/>
      <c r="P459" s="494"/>
      <c r="Q459" s="494"/>
      <c r="R459" s="495" t="s">
        <v>60</v>
      </c>
      <c r="S459" s="496"/>
      <c r="T459" s="506"/>
    </row>
    <row r="460" spans="1:20" s="506" customFormat="1" ht="20.100000000000001" customHeight="1">
      <c r="A460" s="497" t="s">
        <v>780</v>
      </c>
      <c r="B460" s="661" t="s">
        <v>781</v>
      </c>
      <c r="C460" s="499" t="s">
        <v>9</v>
      </c>
      <c r="D460" s="662" t="s">
        <v>130</v>
      </c>
      <c r="E460" s="501">
        <v>0</v>
      </c>
      <c r="F460" s="502">
        <v>0.42</v>
      </c>
      <c r="G460" s="502">
        <v>0</v>
      </c>
      <c r="H460" s="502">
        <v>0</v>
      </c>
      <c r="I460" s="502">
        <v>0</v>
      </c>
      <c r="J460" s="503">
        <v>0.41</v>
      </c>
      <c r="K460" s="504">
        <v>0.41</v>
      </c>
      <c r="L460" s="501">
        <v>0</v>
      </c>
      <c r="M460" s="502">
        <v>0</v>
      </c>
      <c r="N460" s="502">
        <v>0</v>
      </c>
      <c r="O460" s="502">
        <v>0</v>
      </c>
      <c r="P460" s="502">
        <v>0</v>
      </c>
      <c r="Q460" s="503">
        <v>0</v>
      </c>
      <c r="R460" s="504">
        <v>0</v>
      </c>
      <c r="S460" s="505">
        <f t="shared" ref="S460:S492" si="60">((R460/K460)-1)*100</f>
        <v>-100</v>
      </c>
    </row>
    <row r="461" spans="1:20" s="506" customFormat="1" ht="20.100000000000001" customHeight="1">
      <c r="A461" s="497" t="s">
        <v>329</v>
      </c>
      <c r="B461" s="498" t="s">
        <v>330</v>
      </c>
      <c r="C461" s="499" t="s">
        <v>9</v>
      </c>
      <c r="D461" s="614" t="s">
        <v>130</v>
      </c>
      <c r="E461" s="501">
        <v>0</v>
      </c>
      <c r="F461" s="502">
        <v>1.42</v>
      </c>
      <c r="G461" s="502">
        <v>1.94</v>
      </c>
      <c r="H461" s="502">
        <v>0</v>
      </c>
      <c r="I461" s="502">
        <v>5.64</v>
      </c>
      <c r="J461" s="503">
        <v>11.22</v>
      </c>
      <c r="K461" s="504">
        <v>16.86</v>
      </c>
      <c r="L461" s="501">
        <v>0</v>
      </c>
      <c r="M461" s="502">
        <v>1.17</v>
      </c>
      <c r="N461" s="502">
        <v>2.17</v>
      </c>
      <c r="O461" s="502">
        <v>0</v>
      </c>
      <c r="P461" s="502">
        <v>5.05</v>
      </c>
      <c r="Q461" s="503">
        <v>6.35</v>
      </c>
      <c r="R461" s="504">
        <v>11.399999999999999</v>
      </c>
      <c r="S461" s="505">
        <f t="shared" si="60"/>
        <v>-32.384341637010685</v>
      </c>
    </row>
    <row r="462" spans="1:20" s="506" customFormat="1" ht="20.100000000000001" customHeight="1">
      <c r="A462" s="497" t="s">
        <v>379</v>
      </c>
      <c r="B462" s="612" t="s">
        <v>465</v>
      </c>
      <c r="C462" s="499" t="s">
        <v>9</v>
      </c>
      <c r="D462" s="614" t="s">
        <v>130</v>
      </c>
      <c r="E462" s="501">
        <v>0</v>
      </c>
      <c r="F462" s="502">
        <v>0</v>
      </c>
      <c r="G462" s="502">
        <v>0.2</v>
      </c>
      <c r="H462" s="502">
        <v>0</v>
      </c>
      <c r="I462" s="502">
        <v>0.19</v>
      </c>
      <c r="J462" s="503">
        <v>0.92</v>
      </c>
      <c r="K462" s="504">
        <v>1.1100000000000001</v>
      </c>
      <c r="L462" s="501">
        <v>0</v>
      </c>
      <c r="M462" s="502">
        <v>0</v>
      </c>
      <c r="N462" s="502">
        <v>0.22</v>
      </c>
      <c r="O462" s="502">
        <v>0</v>
      </c>
      <c r="P462" s="502">
        <v>0.19</v>
      </c>
      <c r="Q462" s="503">
        <v>0.45</v>
      </c>
      <c r="R462" s="504">
        <v>0.64</v>
      </c>
      <c r="S462" s="505">
        <f t="shared" si="60"/>
        <v>-42.342342342342342</v>
      </c>
    </row>
    <row r="463" spans="1:20" s="506" customFormat="1" ht="20.100000000000001" customHeight="1">
      <c r="A463" s="497" t="s">
        <v>380</v>
      </c>
      <c r="B463" s="612" t="s">
        <v>466</v>
      </c>
      <c r="C463" s="499" t="s">
        <v>9</v>
      </c>
      <c r="D463" s="614" t="s">
        <v>130</v>
      </c>
      <c r="E463" s="501">
        <v>0</v>
      </c>
      <c r="F463" s="502">
        <v>0</v>
      </c>
      <c r="G463" s="502">
        <v>0.08</v>
      </c>
      <c r="H463" s="502">
        <v>0</v>
      </c>
      <c r="I463" s="502">
        <v>0</v>
      </c>
      <c r="J463" s="503">
        <v>2.02</v>
      </c>
      <c r="K463" s="504">
        <v>2.02</v>
      </c>
      <c r="L463" s="501">
        <v>0</v>
      </c>
      <c r="M463" s="502">
        <v>0</v>
      </c>
      <c r="N463" s="502">
        <v>0.17</v>
      </c>
      <c r="O463" s="502">
        <v>0</v>
      </c>
      <c r="P463" s="502">
        <v>0.24</v>
      </c>
      <c r="Q463" s="503">
        <v>0.68</v>
      </c>
      <c r="R463" s="504">
        <v>0.92</v>
      </c>
      <c r="S463" s="505">
        <f t="shared" si="60"/>
        <v>-54.455445544554458</v>
      </c>
    </row>
    <row r="464" spans="1:20" s="506" customFormat="1" ht="20.100000000000001" customHeight="1">
      <c r="A464" s="497" t="s">
        <v>467</v>
      </c>
      <c r="B464" s="612" t="s">
        <v>468</v>
      </c>
      <c r="C464" s="499" t="s">
        <v>9</v>
      </c>
      <c r="D464" s="614" t="s">
        <v>130</v>
      </c>
      <c r="E464" s="501">
        <v>0</v>
      </c>
      <c r="F464" s="502">
        <v>0</v>
      </c>
      <c r="G464" s="502">
        <v>0</v>
      </c>
      <c r="H464" s="502">
        <v>0</v>
      </c>
      <c r="I464" s="502">
        <v>0</v>
      </c>
      <c r="J464" s="503">
        <v>0.82</v>
      </c>
      <c r="K464" s="504">
        <v>0.82</v>
      </c>
      <c r="L464" s="501">
        <v>0</v>
      </c>
      <c r="M464" s="502">
        <v>0</v>
      </c>
      <c r="N464" s="502">
        <v>0</v>
      </c>
      <c r="O464" s="502">
        <v>0</v>
      </c>
      <c r="P464" s="502">
        <v>0</v>
      </c>
      <c r="Q464" s="503">
        <v>0</v>
      </c>
      <c r="R464" s="504">
        <v>0</v>
      </c>
      <c r="S464" s="505">
        <f t="shared" si="60"/>
        <v>-100</v>
      </c>
    </row>
    <row r="465" spans="1:20" s="506" customFormat="1" ht="20.100000000000001" customHeight="1">
      <c r="A465" s="497" t="s">
        <v>469</v>
      </c>
      <c r="B465" s="612" t="s">
        <v>470</v>
      </c>
      <c r="C465" s="499" t="s">
        <v>9</v>
      </c>
      <c r="D465" s="614" t="s">
        <v>130</v>
      </c>
      <c r="E465" s="501">
        <v>0</v>
      </c>
      <c r="F465" s="502">
        <v>0.51</v>
      </c>
      <c r="G465" s="502">
        <v>0.36</v>
      </c>
      <c r="H465" s="502">
        <v>0</v>
      </c>
      <c r="I465" s="502">
        <v>0.54</v>
      </c>
      <c r="J465" s="503">
        <v>0.94</v>
      </c>
      <c r="K465" s="504">
        <v>1.48</v>
      </c>
      <c r="L465" s="501">
        <v>0</v>
      </c>
      <c r="M465" s="502">
        <v>0.16</v>
      </c>
      <c r="N465" s="502">
        <v>0.43</v>
      </c>
      <c r="O465" s="502">
        <v>0</v>
      </c>
      <c r="P465" s="502">
        <v>0.28999999999999998</v>
      </c>
      <c r="Q465" s="503">
        <v>1.4</v>
      </c>
      <c r="R465" s="504">
        <v>1.69</v>
      </c>
      <c r="S465" s="505">
        <f t="shared" si="60"/>
        <v>14.189189189189189</v>
      </c>
    </row>
    <row r="466" spans="1:20" s="506" customFormat="1" ht="20.100000000000001" customHeight="1">
      <c r="A466" s="497" t="s">
        <v>19</v>
      </c>
      <c r="B466" s="612" t="s">
        <v>210</v>
      </c>
      <c r="C466" s="499" t="s">
        <v>9</v>
      </c>
      <c r="D466" s="614" t="s">
        <v>130</v>
      </c>
      <c r="E466" s="501">
        <v>0.01</v>
      </c>
      <c r="F466" s="502">
        <v>0</v>
      </c>
      <c r="G466" s="502">
        <v>1.93</v>
      </c>
      <c r="H466" s="502">
        <v>0</v>
      </c>
      <c r="I466" s="502">
        <v>2.81</v>
      </c>
      <c r="J466" s="503">
        <v>7.63</v>
      </c>
      <c r="K466" s="504">
        <v>10.44</v>
      </c>
      <c r="L466" s="501">
        <v>0</v>
      </c>
      <c r="M466" s="502">
        <v>0.72</v>
      </c>
      <c r="N466" s="502">
        <v>1.46</v>
      </c>
      <c r="O466" s="502">
        <v>0</v>
      </c>
      <c r="P466" s="502">
        <v>2.4700000000000002</v>
      </c>
      <c r="Q466" s="503">
        <v>7.89</v>
      </c>
      <c r="R466" s="504">
        <v>10.36</v>
      </c>
      <c r="S466" s="505">
        <f t="shared" si="60"/>
        <v>-0.76628352490420992</v>
      </c>
    </row>
    <row r="467" spans="1:20" s="506" customFormat="1" ht="20.100000000000001" customHeight="1">
      <c r="A467" s="497" t="s">
        <v>22</v>
      </c>
      <c r="B467" s="612" t="s">
        <v>1127</v>
      </c>
      <c r="C467" s="499" t="s">
        <v>9</v>
      </c>
      <c r="D467" s="614" t="s">
        <v>130</v>
      </c>
      <c r="E467" s="501">
        <v>0.01</v>
      </c>
      <c r="F467" s="502">
        <v>0</v>
      </c>
      <c r="G467" s="502">
        <v>1.39</v>
      </c>
      <c r="H467" s="502">
        <v>0</v>
      </c>
      <c r="I467" s="502">
        <v>1.41</v>
      </c>
      <c r="J467" s="503">
        <v>6.23</v>
      </c>
      <c r="K467" s="504">
        <v>7.6400000000000006</v>
      </c>
      <c r="L467" s="501">
        <v>0</v>
      </c>
      <c r="M467" s="502">
        <v>0</v>
      </c>
      <c r="N467" s="502">
        <v>1.52</v>
      </c>
      <c r="O467" s="502">
        <v>0</v>
      </c>
      <c r="P467" s="502">
        <v>1.88</v>
      </c>
      <c r="Q467" s="503">
        <v>4.8</v>
      </c>
      <c r="R467" s="504">
        <v>6.68</v>
      </c>
      <c r="S467" s="505">
        <f t="shared" si="60"/>
        <v>-12.565445026178024</v>
      </c>
    </row>
    <row r="468" spans="1:20" s="506" customFormat="1" ht="20.100000000000001" customHeight="1">
      <c r="A468" s="497" t="s">
        <v>26</v>
      </c>
      <c r="B468" s="612" t="s">
        <v>209</v>
      </c>
      <c r="C468" s="499" t="s">
        <v>9</v>
      </c>
      <c r="D468" s="614" t="s">
        <v>130</v>
      </c>
      <c r="E468" s="501">
        <v>0</v>
      </c>
      <c r="F468" s="502">
        <v>0.22</v>
      </c>
      <c r="G468" s="502">
        <v>0</v>
      </c>
      <c r="H468" s="502">
        <v>0</v>
      </c>
      <c r="I468" s="502">
        <v>0</v>
      </c>
      <c r="J468" s="503">
        <v>0.35</v>
      </c>
      <c r="K468" s="504">
        <v>0.35</v>
      </c>
      <c r="L468" s="501">
        <v>0</v>
      </c>
      <c r="M468" s="502">
        <v>0</v>
      </c>
      <c r="N468" s="502">
        <v>0</v>
      </c>
      <c r="O468" s="502">
        <v>0</v>
      </c>
      <c r="P468" s="502">
        <v>0</v>
      </c>
      <c r="Q468" s="503">
        <v>0</v>
      </c>
      <c r="R468" s="504">
        <v>0</v>
      </c>
      <c r="S468" s="505">
        <f t="shared" si="60"/>
        <v>-100</v>
      </c>
    </row>
    <row r="469" spans="1:20" s="506" customFormat="1" ht="20.100000000000001" customHeight="1">
      <c r="A469" s="497" t="s">
        <v>782</v>
      </c>
      <c r="B469" s="612" t="s">
        <v>783</v>
      </c>
      <c r="C469" s="499" t="s">
        <v>9</v>
      </c>
      <c r="D469" s="614" t="s">
        <v>130</v>
      </c>
      <c r="E469" s="501">
        <v>0</v>
      </c>
      <c r="F469" s="502">
        <v>0</v>
      </c>
      <c r="G469" s="502">
        <v>0</v>
      </c>
      <c r="H469" s="502">
        <v>0</v>
      </c>
      <c r="I469" s="502">
        <v>0.56000000000000005</v>
      </c>
      <c r="J469" s="503">
        <v>0.71</v>
      </c>
      <c r="K469" s="504">
        <v>1.27</v>
      </c>
      <c r="L469" s="501">
        <v>0</v>
      </c>
      <c r="M469" s="502">
        <v>0</v>
      </c>
      <c r="N469" s="502">
        <v>0</v>
      </c>
      <c r="O469" s="502">
        <v>0</v>
      </c>
      <c r="P469" s="502">
        <v>0.35</v>
      </c>
      <c r="Q469" s="503">
        <v>0</v>
      </c>
      <c r="R469" s="504">
        <v>0.35</v>
      </c>
      <c r="S469" s="505">
        <f t="shared" si="60"/>
        <v>-72.440944881889763</v>
      </c>
    </row>
    <row r="470" spans="1:20" s="506" customFormat="1" ht="20.100000000000001" customHeight="1">
      <c r="A470" s="497" t="s">
        <v>784</v>
      </c>
      <c r="B470" s="612" t="s">
        <v>785</v>
      </c>
      <c r="C470" s="499" t="s">
        <v>9</v>
      </c>
      <c r="D470" s="614" t="s">
        <v>130</v>
      </c>
      <c r="E470" s="501">
        <v>0</v>
      </c>
      <c r="F470" s="502">
        <v>0.43</v>
      </c>
      <c r="G470" s="502">
        <v>0</v>
      </c>
      <c r="H470" s="502">
        <v>0</v>
      </c>
      <c r="I470" s="502">
        <v>0</v>
      </c>
      <c r="J470" s="503">
        <v>0.43</v>
      </c>
      <c r="K470" s="504">
        <v>0.43</v>
      </c>
      <c r="L470" s="501">
        <v>0</v>
      </c>
      <c r="M470" s="502">
        <v>0</v>
      </c>
      <c r="N470" s="502">
        <v>0</v>
      </c>
      <c r="O470" s="502">
        <v>0</v>
      </c>
      <c r="P470" s="502">
        <v>0</v>
      </c>
      <c r="Q470" s="503">
        <v>0</v>
      </c>
      <c r="R470" s="504">
        <v>0</v>
      </c>
      <c r="S470" s="505">
        <f t="shared" si="60"/>
        <v>-100</v>
      </c>
    </row>
    <row r="471" spans="1:20" s="527" customFormat="1" ht="20.100000000000001" customHeight="1">
      <c r="A471" s="497" t="s">
        <v>907</v>
      </c>
      <c r="B471" s="498" t="s">
        <v>908</v>
      </c>
      <c r="C471" s="499" t="s">
        <v>904</v>
      </c>
      <c r="D471" s="614" t="s">
        <v>1145</v>
      </c>
      <c r="E471" s="501">
        <v>0</v>
      </c>
      <c r="F471" s="502">
        <v>0</v>
      </c>
      <c r="G471" s="502">
        <v>0</v>
      </c>
      <c r="H471" s="502">
        <v>0</v>
      </c>
      <c r="I471" s="502">
        <v>0</v>
      </c>
      <c r="J471" s="503">
        <v>0.06</v>
      </c>
      <c r="K471" s="504">
        <v>0.06</v>
      </c>
      <c r="L471" s="501">
        <v>0</v>
      </c>
      <c r="M471" s="502">
        <v>0</v>
      </c>
      <c r="N471" s="502">
        <v>0</v>
      </c>
      <c r="O471" s="502">
        <v>0</v>
      </c>
      <c r="P471" s="502">
        <v>0</v>
      </c>
      <c r="Q471" s="503">
        <v>0.08</v>
      </c>
      <c r="R471" s="504">
        <v>0.08</v>
      </c>
      <c r="S471" s="505">
        <f t="shared" si="60"/>
        <v>33.33333333333335</v>
      </c>
      <c r="T471" s="506"/>
    </row>
    <row r="472" spans="1:20" s="506" customFormat="1" ht="20.100000000000001" customHeight="1">
      <c r="A472" s="497" t="s">
        <v>331</v>
      </c>
      <c r="B472" s="612" t="s">
        <v>332</v>
      </c>
      <c r="C472" s="499" t="s">
        <v>9</v>
      </c>
      <c r="D472" s="614" t="s">
        <v>130</v>
      </c>
      <c r="E472" s="501">
        <v>0</v>
      </c>
      <c r="F472" s="502">
        <v>0</v>
      </c>
      <c r="G472" s="502">
        <v>1.44</v>
      </c>
      <c r="H472" s="502">
        <v>0</v>
      </c>
      <c r="I472" s="502">
        <v>0.21</v>
      </c>
      <c r="J472" s="503">
        <v>8.1300000000000008</v>
      </c>
      <c r="K472" s="504">
        <v>8.3400000000000016</v>
      </c>
      <c r="L472" s="501">
        <v>0</v>
      </c>
      <c r="M472" s="502">
        <v>0</v>
      </c>
      <c r="N472" s="502">
        <v>0.98</v>
      </c>
      <c r="O472" s="502">
        <v>0</v>
      </c>
      <c r="P472" s="502">
        <v>0.25</v>
      </c>
      <c r="Q472" s="503">
        <v>7.66</v>
      </c>
      <c r="R472" s="504">
        <v>7.91</v>
      </c>
      <c r="S472" s="505">
        <f t="shared" si="60"/>
        <v>-5.1558752997602042</v>
      </c>
    </row>
    <row r="473" spans="1:20" s="506" customFormat="1" ht="20.100000000000001" customHeight="1">
      <c r="A473" s="497" t="s">
        <v>523</v>
      </c>
      <c r="B473" s="612" t="s">
        <v>559</v>
      </c>
      <c r="C473" s="499" t="s">
        <v>9</v>
      </c>
      <c r="D473" s="614" t="s">
        <v>130</v>
      </c>
      <c r="E473" s="501">
        <v>0</v>
      </c>
      <c r="F473" s="502">
        <v>0</v>
      </c>
      <c r="G473" s="502">
        <v>0.89</v>
      </c>
      <c r="H473" s="502">
        <v>0</v>
      </c>
      <c r="I473" s="502">
        <v>1.41</v>
      </c>
      <c r="J473" s="503">
        <v>6.02</v>
      </c>
      <c r="K473" s="504">
        <v>7.43</v>
      </c>
      <c r="L473" s="501">
        <v>0</v>
      </c>
      <c r="M473" s="502">
        <v>0.83</v>
      </c>
      <c r="N473" s="502">
        <v>2.16</v>
      </c>
      <c r="O473" s="502">
        <v>0</v>
      </c>
      <c r="P473" s="502">
        <v>0.87</v>
      </c>
      <c r="Q473" s="503">
        <v>5.96</v>
      </c>
      <c r="R473" s="504">
        <v>6.83</v>
      </c>
      <c r="S473" s="505">
        <f t="shared" si="60"/>
        <v>-8.0753701211305433</v>
      </c>
    </row>
    <row r="474" spans="1:20" s="506" customFormat="1" ht="20.100000000000001" customHeight="1">
      <c r="A474" s="497" t="s">
        <v>30</v>
      </c>
      <c r="B474" s="612" t="s">
        <v>208</v>
      </c>
      <c r="C474" s="499" t="s">
        <v>9</v>
      </c>
      <c r="D474" s="614" t="s">
        <v>130</v>
      </c>
      <c r="E474" s="501">
        <v>0</v>
      </c>
      <c r="F474" s="502">
        <v>1.61</v>
      </c>
      <c r="G474" s="502">
        <v>4.74</v>
      </c>
      <c r="H474" s="502">
        <v>0</v>
      </c>
      <c r="I474" s="502">
        <v>8.9700000000000006</v>
      </c>
      <c r="J474" s="503">
        <v>9.9700000000000006</v>
      </c>
      <c r="K474" s="504">
        <v>18.940000000000001</v>
      </c>
      <c r="L474" s="501">
        <v>0</v>
      </c>
      <c r="M474" s="502">
        <v>0</v>
      </c>
      <c r="N474" s="502">
        <v>4.59</v>
      </c>
      <c r="O474" s="502">
        <v>0</v>
      </c>
      <c r="P474" s="502">
        <v>9.17</v>
      </c>
      <c r="Q474" s="503">
        <v>9.56</v>
      </c>
      <c r="R474" s="504">
        <v>18.73</v>
      </c>
      <c r="S474" s="505">
        <f t="shared" si="60"/>
        <v>-1.1087645195353768</v>
      </c>
    </row>
    <row r="475" spans="1:20" s="506" customFormat="1" ht="20.100000000000001" customHeight="1">
      <c r="A475" s="497" t="s">
        <v>786</v>
      </c>
      <c r="B475" s="612" t="s">
        <v>787</v>
      </c>
      <c r="C475" s="499" t="s">
        <v>9</v>
      </c>
      <c r="D475" s="614" t="s">
        <v>130</v>
      </c>
      <c r="E475" s="501">
        <v>0</v>
      </c>
      <c r="F475" s="502">
        <v>0.3</v>
      </c>
      <c r="G475" s="502">
        <v>0</v>
      </c>
      <c r="H475" s="502">
        <v>0</v>
      </c>
      <c r="I475" s="502">
        <v>0</v>
      </c>
      <c r="J475" s="503">
        <v>0</v>
      </c>
      <c r="K475" s="504">
        <v>0</v>
      </c>
      <c r="L475" s="501">
        <v>0</v>
      </c>
      <c r="M475" s="502">
        <v>0</v>
      </c>
      <c r="N475" s="502">
        <v>0</v>
      </c>
      <c r="O475" s="502">
        <v>0</v>
      </c>
      <c r="P475" s="502">
        <v>0</v>
      </c>
      <c r="Q475" s="503">
        <v>0</v>
      </c>
      <c r="R475" s="504">
        <v>0</v>
      </c>
      <c r="S475" s="505" t="e">
        <f t="shared" si="60"/>
        <v>#DIV/0!</v>
      </c>
    </row>
    <row r="476" spans="1:20" s="506" customFormat="1" ht="20.100000000000001" customHeight="1">
      <c r="A476" s="497" t="s">
        <v>524</v>
      </c>
      <c r="B476" s="612" t="s">
        <v>609</v>
      </c>
      <c r="C476" s="499" t="s">
        <v>9</v>
      </c>
      <c r="D476" s="614" t="s">
        <v>130</v>
      </c>
      <c r="E476" s="501">
        <v>0</v>
      </c>
      <c r="F476" s="502">
        <v>7.0000000000000007E-2</v>
      </c>
      <c r="G476" s="502">
        <v>0.09</v>
      </c>
      <c r="H476" s="502">
        <v>0</v>
      </c>
      <c r="I476" s="502">
        <v>0.15</v>
      </c>
      <c r="J476" s="503">
        <v>0.77</v>
      </c>
      <c r="K476" s="504">
        <v>0.92</v>
      </c>
      <c r="L476" s="501">
        <v>0</v>
      </c>
      <c r="M476" s="502">
        <v>0</v>
      </c>
      <c r="N476" s="502">
        <v>0</v>
      </c>
      <c r="O476" s="502">
        <v>0</v>
      </c>
      <c r="P476" s="502">
        <v>0</v>
      </c>
      <c r="Q476" s="503">
        <v>0</v>
      </c>
      <c r="R476" s="504">
        <v>0</v>
      </c>
      <c r="S476" s="505">
        <f t="shared" si="60"/>
        <v>-100</v>
      </c>
    </row>
    <row r="477" spans="1:20" s="506" customFormat="1" ht="20.100000000000001" customHeight="1">
      <c r="A477" s="497" t="s">
        <v>788</v>
      </c>
      <c r="B477" s="612" t="s">
        <v>789</v>
      </c>
      <c r="C477" s="499" t="s">
        <v>9</v>
      </c>
      <c r="D477" s="614" t="s">
        <v>130</v>
      </c>
      <c r="E477" s="501">
        <v>0</v>
      </c>
      <c r="F477" s="502">
        <v>0.45</v>
      </c>
      <c r="G477" s="502">
        <v>0</v>
      </c>
      <c r="H477" s="502">
        <v>0</v>
      </c>
      <c r="I477" s="502">
        <v>0</v>
      </c>
      <c r="J477" s="503">
        <v>0.59</v>
      </c>
      <c r="K477" s="504">
        <v>0.59</v>
      </c>
      <c r="L477" s="501">
        <v>0</v>
      </c>
      <c r="M477" s="502">
        <v>0</v>
      </c>
      <c r="N477" s="502">
        <v>0</v>
      </c>
      <c r="O477" s="502">
        <v>0</v>
      </c>
      <c r="P477" s="502">
        <v>0</v>
      </c>
      <c r="Q477" s="503">
        <v>0</v>
      </c>
      <c r="R477" s="504">
        <v>0</v>
      </c>
      <c r="S477" s="505">
        <f t="shared" si="60"/>
        <v>-100</v>
      </c>
    </row>
    <row r="478" spans="1:20" s="506" customFormat="1" ht="20.100000000000001" customHeight="1">
      <c r="A478" s="497" t="s">
        <v>4</v>
      </c>
      <c r="B478" s="612" t="s">
        <v>207</v>
      </c>
      <c r="C478" s="499" t="s">
        <v>9</v>
      </c>
      <c r="D478" s="614" t="s">
        <v>130</v>
      </c>
      <c r="E478" s="501">
        <v>0</v>
      </c>
      <c r="F478" s="502">
        <v>0.05</v>
      </c>
      <c r="G478" s="502">
        <v>1.26</v>
      </c>
      <c r="H478" s="502">
        <v>0</v>
      </c>
      <c r="I478" s="502">
        <v>0.05</v>
      </c>
      <c r="J478" s="503">
        <v>5.95</v>
      </c>
      <c r="K478" s="504">
        <v>6</v>
      </c>
      <c r="L478" s="501">
        <v>0</v>
      </c>
      <c r="M478" s="502">
        <v>0</v>
      </c>
      <c r="N478" s="502">
        <v>0.3</v>
      </c>
      <c r="O478" s="502">
        <v>0</v>
      </c>
      <c r="P478" s="502">
        <v>0.32</v>
      </c>
      <c r="Q478" s="503">
        <v>5.03</v>
      </c>
      <c r="R478" s="504">
        <v>5.3500000000000005</v>
      </c>
      <c r="S478" s="505">
        <f t="shared" si="60"/>
        <v>-10.833333333333329</v>
      </c>
    </row>
    <row r="479" spans="1:20" s="506" customFormat="1" ht="20.100000000000001" customHeight="1">
      <c r="A479" s="497" t="s">
        <v>383</v>
      </c>
      <c r="B479" s="612" t="s">
        <v>610</v>
      </c>
      <c r="C479" s="499" t="s">
        <v>9</v>
      </c>
      <c r="D479" s="614" t="s">
        <v>130</v>
      </c>
      <c r="E479" s="501">
        <v>0.01</v>
      </c>
      <c r="F479" s="502">
        <v>0.54</v>
      </c>
      <c r="G479" s="502">
        <v>0.23</v>
      </c>
      <c r="H479" s="502">
        <v>0</v>
      </c>
      <c r="I479" s="502">
        <v>0.51</v>
      </c>
      <c r="J479" s="503">
        <v>1.27</v>
      </c>
      <c r="K479" s="504">
        <v>1.78</v>
      </c>
      <c r="L479" s="501">
        <v>0.01</v>
      </c>
      <c r="M479" s="502">
        <v>0.71</v>
      </c>
      <c r="N479" s="502">
        <v>0.22</v>
      </c>
      <c r="O479" s="502">
        <v>0</v>
      </c>
      <c r="P479" s="502">
        <v>0.5</v>
      </c>
      <c r="Q479" s="503">
        <v>2.34</v>
      </c>
      <c r="R479" s="504">
        <v>2.84</v>
      </c>
      <c r="S479" s="505">
        <f t="shared" si="60"/>
        <v>59.550561797752799</v>
      </c>
    </row>
    <row r="480" spans="1:20" s="506" customFormat="1" ht="20.100000000000001" customHeight="1">
      <c r="A480" s="497" t="s">
        <v>921</v>
      </c>
      <c r="B480" s="612" t="s">
        <v>922</v>
      </c>
      <c r="C480" s="499" t="s">
        <v>9</v>
      </c>
      <c r="D480" s="614" t="s">
        <v>130</v>
      </c>
      <c r="E480" s="501">
        <v>0</v>
      </c>
      <c r="F480" s="502">
        <v>0</v>
      </c>
      <c r="G480" s="502">
        <v>0.04</v>
      </c>
      <c r="H480" s="502">
        <v>0</v>
      </c>
      <c r="I480" s="502">
        <v>0.02</v>
      </c>
      <c r="J480" s="503">
        <v>0.02</v>
      </c>
      <c r="K480" s="504">
        <v>0.04</v>
      </c>
      <c r="L480" s="501">
        <v>0</v>
      </c>
      <c r="M480" s="502">
        <v>0</v>
      </c>
      <c r="N480" s="502">
        <v>0</v>
      </c>
      <c r="O480" s="502">
        <v>0</v>
      </c>
      <c r="P480" s="502">
        <v>0.03</v>
      </c>
      <c r="Q480" s="503">
        <v>0.06</v>
      </c>
      <c r="R480" s="504">
        <v>0.09</v>
      </c>
      <c r="S480" s="505">
        <f t="shared" si="60"/>
        <v>125</v>
      </c>
    </row>
    <row r="481" spans="1:19" s="506" customFormat="1" ht="20.100000000000001" customHeight="1">
      <c r="A481" s="497" t="s">
        <v>471</v>
      </c>
      <c r="B481" s="612" t="s">
        <v>472</v>
      </c>
      <c r="C481" s="499" t="s">
        <v>9</v>
      </c>
      <c r="D481" s="614" t="s">
        <v>130</v>
      </c>
      <c r="E481" s="501">
        <v>0</v>
      </c>
      <c r="F481" s="502">
        <v>0</v>
      </c>
      <c r="G481" s="502">
        <v>0.26</v>
      </c>
      <c r="H481" s="502">
        <v>0</v>
      </c>
      <c r="I481" s="502">
        <v>0</v>
      </c>
      <c r="J481" s="503">
        <v>1.1499999999999999</v>
      </c>
      <c r="K481" s="504">
        <v>1.1499999999999999</v>
      </c>
      <c r="L481" s="501">
        <v>0</v>
      </c>
      <c r="M481" s="502">
        <v>0</v>
      </c>
      <c r="N481" s="502">
        <v>0.14000000000000001</v>
      </c>
      <c r="O481" s="502">
        <v>0</v>
      </c>
      <c r="P481" s="502">
        <v>0</v>
      </c>
      <c r="Q481" s="503">
        <v>1</v>
      </c>
      <c r="R481" s="504">
        <v>1</v>
      </c>
      <c r="S481" s="505">
        <f t="shared" si="60"/>
        <v>-13.043478260869556</v>
      </c>
    </row>
    <row r="482" spans="1:19" s="506" customFormat="1" ht="20.100000000000001" customHeight="1">
      <c r="A482" s="497" t="s">
        <v>5</v>
      </c>
      <c r="B482" s="612" t="s">
        <v>1439</v>
      </c>
      <c r="C482" s="499" t="s">
        <v>9</v>
      </c>
      <c r="D482" s="614" t="s">
        <v>130</v>
      </c>
      <c r="E482" s="501">
        <v>0</v>
      </c>
      <c r="F482" s="502">
        <v>0</v>
      </c>
      <c r="G482" s="502">
        <v>2.17</v>
      </c>
      <c r="H482" s="502">
        <v>0</v>
      </c>
      <c r="I482" s="502">
        <v>0.57999999999999996</v>
      </c>
      <c r="J482" s="503">
        <v>4.3899999999999997</v>
      </c>
      <c r="K482" s="504">
        <v>4.97</v>
      </c>
      <c r="L482" s="501">
        <v>0</v>
      </c>
      <c r="M482" s="502">
        <v>0</v>
      </c>
      <c r="N482" s="502">
        <v>1.1200000000000001</v>
      </c>
      <c r="O482" s="502">
        <v>0</v>
      </c>
      <c r="P482" s="502">
        <v>0.17</v>
      </c>
      <c r="Q482" s="503">
        <v>6.51</v>
      </c>
      <c r="R482" s="504">
        <v>6.68</v>
      </c>
      <c r="S482" s="507">
        <f t="shared" si="60"/>
        <v>34.406438631790735</v>
      </c>
    </row>
    <row r="483" spans="1:19" s="506" customFormat="1" ht="20.100000000000001" customHeight="1">
      <c r="A483" s="497" t="s">
        <v>75</v>
      </c>
      <c r="B483" s="612" t="s">
        <v>206</v>
      </c>
      <c r="C483" s="499" t="s">
        <v>9</v>
      </c>
      <c r="D483" s="614" t="s">
        <v>130</v>
      </c>
      <c r="E483" s="501">
        <v>0.05</v>
      </c>
      <c r="F483" s="502">
        <v>2.67</v>
      </c>
      <c r="G483" s="502">
        <v>5.62</v>
      </c>
      <c r="H483" s="502">
        <v>0</v>
      </c>
      <c r="I483" s="502">
        <v>3.49</v>
      </c>
      <c r="J483" s="503">
        <v>23.14</v>
      </c>
      <c r="K483" s="504">
        <v>26.630000000000003</v>
      </c>
      <c r="L483" s="501">
        <v>0.05</v>
      </c>
      <c r="M483" s="502">
        <v>1.3</v>
      </c>
      <c r="N483" s="502">
        <v>6.18</v>
      </c>
      <c r="O483" s="502">
        <v>0</v>
      </c>
      <c r="P483" s="502">
        <v>2.56</v>
      </c>
      <c r="Q483" s="503">
        <v>17.93</v>
      </c>
      <c r="R483" s="504">
        <v>20.49</v>
      </c>
      <c r="S483" s="505">
        <f t="shared" si="60"/>
        <v>-23.056702966579056</v>
      </c>
    </row>
    <row r="484" spans="1:19" s="506" customFormat="1" ht="20.100000000000001" customHeight="1">
      <c r="A484" s="497" t="s">
        <v>611</v>
      </c>
      <c r="B484" s="612" t="s">
        <v>612</v>
      </c>
      <c r="C484" s="499" t="s">
        <v>9</v>
      </c>
      <c r="D484" s="614" t="s">
        <v>130</v>
      </c>
      <c r="E484" s="501">
        <v>0</v>
      </c>
      <c r="F484" s="502">
        <v>0.08</v>
      </c>
      <c r="G484" s="502">
        <v>0.1</v>
      </c>
      <c r="H484" s="502">
        <v>0</v>
      </c>
      <c r="I484" s="502">
        <v>0.02</v>
      </c>
      <c r="J484" s="503">
        <v>0.55000000000000004</v>
      </c>
      <c r="K484" s="504">
        <v>0.57000000000000006</v>
      </c>
      <c r="L484" s="501">
        <v>0</v>
      </c>
      <c r="M484" s="502">
        <v>0</v>
      </c>
      <c r="N484" s="502">
        <v>0.53</v>
      </c>
      <c r="O484" s="502">
        <v>0</v>
      </c>
      <c r="P484" s="502">
        <v>7.0000000000000007E-2</v>
      </c>
      <c r="Q484" s="503">
        <v>0.49</v>
      </c>
      <c r="R484" s="504">
        <v>0.56000000000000005</v>
      </c>
      <c r="S484" s="505">
        <f t="shared" si="60"/>
        <v>-1.7543859649122862</v>
      </c>
    </row>
    <row r="485" spans="1:19" s="506" customFormat="1" ht="20.100000000000001" customHeight="1">
      <c r="A485" s="497" t="s">
        <v>790</v>
      </c>
      <c r="B485" s="612" t="s">
        <v>791</v>
      </c>
      <c r="C485" s="499" t="s">
        <v>9</v>
      </c>
      <c r="D485" s="614" t="s">
        <v>130</v>
      </c>
      <c r="E485" s="501">
        <v>0</v>
      </c>
      <c r="F485" s="502">
        <v>0</v>
      </c>
      <c r="G485" s="502">
        <v>0</v>
      </c>
      <c r="H485" s="502">
        <v>0</v>
      </c>
      <c r="I485" s="502">
        <v>0</v>
      </c>
      <c r="J485" s="503">
        <v>0.49</v>
      </c>
      <c r="K485" s="504">
        <v>0.49</v>
      </c>
      <c r="L485" s="501">
        <v>0</v>
      </c>
      <c r="M485" s="502">
        <v>0</v>
      </c>
      <c r="N485" s="502">
        <v>0</v>
      </c>
      <c r="O485" s="502">
        <v>0.11</v>
      </c>
      <c r="P485" s="502">
        <v>0</v>
      </c>
      <c r="Q485" s="503">
        <v>0</v>
      </c>
      <c r="R485" s="504">
        <v>0</v>
      </c>
      <c r="S485" s="505">
        <f t="shared" si="60"/>
        <v>-100</v>
      </c>
    </row>
    <row r="486" spans="1:19" s="506" customFormat="1" ht="20.100000000000001" customHeight="1">
      <c r="A486" s="497" t="s">
        <v>792</v>
      </c>
      <c r="B486" s="612" t="s">
        <v>793</v>
      </c>
      <c r="C486" s="499" t="s">
        <v>9</v>
      </c>
      <c r="D486" s="614" t="s">
        <v>130</v>
      </c>
      <c r="E486" s="501">
        <v>0</v>
      </c>
      <c r="F486" s="502">
        <v>0</v>
      </c>
      <c r="G486" s="502">
        <v>0.34</v>
      </c>
      <c r="H486" s="502">
        <v>0</v>
      </c>
      <c r="I486" s="502">
        <v>0</v>
      </c>
      <c r="J486" s="503">
        <v>1.36</v>
      </c>
      <c r="K486" s="504">
        <v>1.36</v>
      </c>
      <c r="L486" s="501">
        <v>0</v>
      </c>
      <c r="M486" s="502">
        <v>0</v>
      </c>
      <c r="N486" s="502">
        <v>0.24</v>
      </c>
      <c r="O486" s="502">
        <v>0</v>
      </c>
      <c r="P486" s="502">
        <v>0.3</v>
      </c>
      <c r="Q486" s="503">
        <v>1.23</v>
      </c>
      <c r="R486" s="504">
        <v>1.53</v>
      </c>
      <c r="S486" s="505">
        <f t="shared" si="60"/>
        <v>12.5</v>
      </c>
    </row>
    <row r="487" spans="1:19" s="506" customFormat="1" ht="20.100000000000001" customHeight="1">
      <c r="A487" s="497" t="s">
        <v>385</v>
      </c>
      <c r="B487" s="612" t="s">
        <v>475</v>
      </c>
      <c r="C487" s="499" t="s">
        <v>9</v>
      </c>
      <c r="D487" s="614" t="s">
        <v>130</v>
      </c>
      <c r="E487" s="501">
        <v>0</v>
      </c>
      <c r="F487" s="502">
        <v>0</v>
      </c>
      <c r="G487" s="502">
        <v>0.67</v>
      </c>
      <c r="H487" s="502">
        <v>0</v>
      </c>
      <c r="I487" s="502">
        <v>0.31</v>
      </c>
      <c r="J487" s="503">
        <v>1.2</v>
      </c>
      <c r="K487" s="504">
        <v>1.51</v>
      </c>
      <c r="L487" s="501">
        <v>0</v>
      </c>
      <c r="M487" s="502">
        <v>0</v>
      </c>
      <c r="N487" s="502">
        <v>0.56000000000000005</v>
      </c>
      <c r="O487" s="502">
        <v>0</v>
      </c>
      <c r="P487" s="502">
        <v>0.16</v>
      </c>
      <c r="Q487" s="503">
        <v>2.29</v>
      </c>
      <c r="R487" s="504">
        <v>2.4500000000000002</v>
      </c>
      <c r="S487" s="505">
        <f t="shared" si="60"/>
        <v>62.25165562913908</v>
      </c>
    </row>
    <row r="488" spans="1:19" s="506" customFormat="1" ht="20.100000000000001" customHeight="1">
      <c r="A488" s="497" t="s">
        <v>205</v>
      </c>
      <c r="B488" s="612" t="s">
        <v>204</v>
      </c>
      <c r="C488" s="499" t="s">
        <v>9</v>
      </c>
      <c r="D488" s="614" t="s">
        <v>130</v>
      </c>
      <c r="E488" s="501">
        <v>0</v>
      </c>
      <c r="F488" s="502">
        <v>0.46</v>
      </c>
      <c r="G488" s="502">
        <v>3.41</v>
      </c>
      <c r="H488" s="502">
        <v>0</v>
      </c>
      <c r="I488" s="502">
        <v>1.76</v>
      </c>
      <c r="J488" s="503">
        <v>7.88</v>
      </c>
      <c r="K488" s="504">
        <v>9.64</v>
      </c>
      <c r="L488" s="501">
        <v>0</v>
      </c>
      <c r="M488" s="502">
        <v>0.23</v>
      </c>
      <c r="N488" s="502">
        <v>5.47</v>
      </c>
      <c r="O488" s="502">
        <v>0</v>
      </c>
      <c r="P488" s="502">
        <v>0.54</v>
      </c>
      <c r="Q488" s="503">
        <v>8.1199999999999992</v>
      </c>
      <c r="R488" s="504">
        <v>8.66</v>
      </c>
      <c r="S488" s="505">
        <f t="shared" si="60"/>
        <v>-10.165975103734448</v>
      </c>
    </row>
    <row r="489" spans="1:19" s="506" customFormat="1" ht="20.100000000000001" customHeight="1">
      <c r="A489" s="497" t="s">
        <v>794</v>
      </c>
      <c r="B489" s="612" t="s">
        <v>1128</v>
      </c>
      <c r="C489" s="499" t="s">
        <v>9</v>
      </c>
      <c r="D489" s="614" t="s">
        <v>560</v>
      </c>
      <c r="E489" s="501">
        <v>0</v>
      </c>
      <c r="F489" s="502">
        <v>0</v>
      </c>
      <c r="G489" s="502">
        <v>0.56000000000000005</v>
      </c>
      <c r="H489" s="502">
        <v>0</v>
      </c>
      <c r="I489" s="502">
        <v>0</v>
      </c>
      <c r="J489" s="503">
        <v>0.81</v>
      </c>
      <c r="K489" s="504">
        <v>0.81</v>
      </c>
      <c r="L489" s="501">
        <v>0</v>
      </c>
      <c r="M489" s="502">
        <v>0</v>
      </c>
      <c r="N489" s="502">
        <v>1.03</v>
      </c>
      <c r="O489" s="502">
        <v>0</v>
      </c>
      <c r="P489" s="502">
        <v>0</v>
      </c>
      <c r="Q489" s="503">
        <v>1.1299999999999999</v>
      </c>
      <c r="R489" s="504">
        <v>1.1299999999999999</v>
      </c>
      <c r="S489" s="505">
        <f t="shared" si="60"/>
        <v>39.506172839506149</v>
      </c>
    </row>
    <row r="490" spans="1:19" s="506" customFormat="1" ht="20.100000000000001" customHeight="1">
      <c r="A490" s="497" t="s">
        <v>942</v>
      </c>
      <c r="B490" s="612" t="s">
        <v>943</v>
      </c>
      <c r="C490" s="499" t="s">
        <v>9</v>
      </c>
      <c r="D490" s="614" t="s">
        <v>560</v>
      </c>
      <c r="E490" s="501">
        <v>0</v>
      </c>
      <c r="F490" s="502">
        <v>0</v>
      </c>
      <c r="G490" s="502">
        <v>0.22</v>
      </c>
      <c r="H490" s="502">
        <v>0</v>
      </c>
      <c r="I490" s="502">
        <v>0.02</v>
      </c>
      <c r="J490" s="503">
        <v>1.61</v>
      </c>
      <c r="K490" s="504">
        <v>1.6300000000000001</v>
      </c>
      <c r="L490" s="501">
        <v>0</v>
      </c>
      <c r="M490" s="502">
        <v>0</v>
      </c>
      <c r="N490" s="502">
        <v>0</v>
      </c>
      <c r="O490" s="502">
        <v>0</v>
      </c>
      <c r="P490" s="502">
        <v>0</v>
      </c>
      <c r="Q490" s="503">
        <v>0.53</v>
      </c>
      <c r="R490" s="504">
        <v>0.53</v>
      </c>
      <c r="S490" s="505">
        <f t="shared" si="60"/>
        <v>-67.484662576687114</v>
      </c>
    </row>
    <row r="491" spans="1:19" s="506" customFormat="1" ht="20.100000000000001" customHeight="1">
      <c r="A491" s="497" t="s">
        <v>946</v>
      </c>
      <c r="B491" s="612" t="s">
        <v>947</v>
      </c>
      <c r="C491" s="499" t="s">
        <v>9</v>
      </c>
      <c r="D491" s="614" t="s">
        <v>560</v>
      </c>
      <c r="E491" s="501">
        <v>0</v>
      </c>
      <c r="F491" s="502">
        <v>0</v>
      </c>
      <c r="G491" s="502">
        <v>0.82</v>
      </c>
      <c r="H491" s="502">
        <v>0</v>
      </c>
      <c r="I491" s="502">
        <v>0.05</v>
      </c>
      <c r="J491" s="503">
        <v>2.61</v>
      </c>
      <c r="K491" s="504">
        <v>2.6599999999999997</v>
      </c>
      <c r="L491" s="501">
        <v>0</v>
      </c>
      <c r="M491" s="502">
        <v>0.06</v>
      </c>
      <c r="N491" s="502">
        <v>0.7</v>
      </c>
      <c r="O491" s="502">
        <v>0</v>
      </c>
      <c r="P491" s="502">
        <v>0.03</v>
      </c>
      <c r="Q491" s="503">
        <v>1.85</v>
      </c>
      <c r="R491" s="504">
        <v>1.8800000000000001</v>
      </c>
      <c r="S491" s="505">
        <f t="shared" si="60"/>
        <v>-29.323308270676684</v>
      </c>
    </row>
    <row r="492" spans="1:19" s="506" customFormat="1" ht="20.100000000000001" customHeight="1">
      <c r="A492" s="497" t="s">
        <v>952</v>
      </c>
      <c r="B492" s="612" t="s">
        <v>953</v>
      </c>
      <c r="C492" s="499" t="s">
        <v>9</v>
      </c>
      <c r="D492" s="614" t="s">
        <v>560</v>
      </c>
      <c r="E492" s="501">
        <v>0</v>
      </c>
      <c r="F492" s="502">
        <v>0</v>
      </c>
      <c r="G492" s="502">
        <v>1.22</v>
      </c>
      <c r="H492" s="502">
        <v>0</v>
      </c>
      <c r="I492" s="502">
        <v>0.2</v>
      </c>
      <c r="J492" s="503">
        <v>2.29</v>
      </c>
      <c r="K492" s="504">
        <v>2.4900000000000002</v>
      </c>
      <c r="L492" s="501">
        <v>0</v>
      </c>
      <c r="M492" s="502">
        <v>0</v>
      </c>
      <c r="N492" s="502">
        <v>0</v>
      </c>
      <c r="O492" s="502">
        <v>0</v>
      </c>
      <c r="P492" s="502">
        <v>0</v>
      </c>
      <c r="Q492" s="503">
        <v>3.12</v>
      </c>
      <c r="R492" s="504">
        <v>3.12</v>
      </c>
      <c r="S492" s="505">
        <f t="shared" si="60"/>
        <v>25.30120481927711</v>
      </c>
    </row>
    <row r="493" spans="1:19" s="506" customFormat="1" ht="20.100000000000001" customHeight="1">
      <c r="A493" s="497" t="s">
        <v>408</v>
      </c>
      <c r="B493" s="612" t="s">
        <v>418</v>
      </c>
      <c r="C493" s="499" t="s">
        <v>9</v>
      </c>
      <c r="D493" s="614" t="s">
        <v>560</v>
      </c>
      <c r="E493" s="501">
        <v>0</v>
      </c>
      <c r="F493" s="502">
        <v>0</v>
      </c>
      <c r="G493" s="502">
        <v>1.65</v>
      </c>
      <c r="H493" s="502">
        <v>0</v>
      </c>
      <c r="I493" s="502">
        <v>1.02</v>
      </c>
      <c r="J493" s="503">
        <v>4.38</v>
      </c>
      <c r="K493" s="504">
        <v>5.4</v>
      </c>
      <c r="L493" s="501">
        <v>0</v>
      </c>
      <c r="M493" s="502">
        <v>0.4</v>
      </c>
      <c r="N493" s="502">
        <v>2.5499999999999998</v>
      </c>
      <c r="O493" s="502">
        <v>0</v>
      </c>
      <c r="P493" s="502">
        <v>1.39</v>
      </c>
      <c r="Q493" s="503">
        <v>6.3</v>
      </c>
      <c r="R493" s="504">
        <v>7.6899999999999995</v>
      </c>
      <c r="S493" s="505">
        <f t="shared" ref="S493:S522" si="61">((R493/K493)-1)*100</f>
        <v>42.407407407407383</v>
      </c>
    </row>
    <row r="494" spans="1:19" s="506" customFormat="1" ht="20.100000000000001" customHeight="1">
      <c r="A494" s="497" t="s">
        <v>962</v>
      </c>
      <c r="B494" s="612" t="s">
        <v>963</v>
      </c>
      <c r="C494" s="499" t="s">
        <v>9</v>
      </c>
      <c r="D494" s="614" t="s">
        <v>560</v>
      </c>
      <c r="E494" s="501">
        <v>0</v>
      </c>
      <c r="F494" s="502">
        <v>0</v>
      </c>
      <c r="G494" s="502">
        <v>0.12</v>
      </c>
      <c r="H494" s="502">
        <v>0</v>
      </c>
      <c r="I494" s="502">
        <v>7.0000000000000007E-2</v>
      </c>
      <c r="J494" s="503">
        <v>1.64</v>
      </c>
      <c r="K494" s="504">
        <v>1.71</v>
      </c>
      <c r="L494" s="501">
        <v>0</v>
      </c>
      <c r="M494" s="502">
        <v>0</v>
      </c>
      <c r="N494" s="502">
        <v>0.6</v>
      </c>
      <c r="O494" s="502">
        <v>0</v>
      </c>
      <c r="P494" s="502">
        <v>0.48</v>
      </c>
      <c r="Q494" s="503">
        <v>0.88</v>
      </c>
      <c r="R494" s="504">
        <v>1.3599999999999999</v>
      </c>
      <c r="S494" s="505">
        <f t="shared" si="61"/>
        <v>-20.467836257309948</v>
      </c>
    </row>
    <row r="495" spans="1:19" s="506" customFormat="1" ht="20.100000000000001" customHeight="1">
      <c r="A495" s="497" t="s">
        <v>964</v>
      </c>
      <c r="B495" s="498" t="s">
        <v>968</v>
      </c>
      <c r="C495" s="499" t="s">
        <v>904</v>
      </c>
      <c r="D495" s="614" t="s">
        <v>1076</v>
      </c>
      <c r="E495" s="501">
        <v>0</v>
      </c>
      <c r="F495" s="502">
        <v>0</v>
      </c>
      <c r="G495" s="502">
        <v>0.09</v>
      </c>
      <c r="H495" s="502">
        <v>0</v>
      </c>
      <c r="I495" s="502">
        <v>0</v>
      </c>
      <c r="J495" s="503">
        <v>0.12</v>
      </c>
      <c r="K495" s="504">
        <v>0.12</v>
      </c>
      <c r="L495" s="501">
        <v>0</v>
      </c>
      <c r="M495" s="502">
        <v>0</v>
      </c>
      <c r="N495" s="502">
        <v>0.17</v>
      </c>
      <c r="O495" s="502">
        <v>0</v>
      </c>
      <c r="P495" s="502">
        <v>0</v>
      </c>
      <c r="Q495" s="503">
        <v>0.22</v>
      </c>
      <c r="R495" s="504">
        <v>0.22</v>
      </c>
      <c r="S495" s="505">
        <f t="shared" si="61"/>
        <v>83.333333333333343</v>
      </c>
    </row>
    <row r="496" spans="1:19" s="506" customFormat="1" ht="20.100000000000001" customHeight="1">
      <c r="A496" s="497" t="s">
        <v>974</v>
      </c>
      <c r="B496" s="612" t="s">
        <v>975</v>
      </c>
      <c r="C496" s="499" t="s">
        <v>9</v>
      </c>
      <c r="D496" s="614" t="s">
        <v>560</v>
      </c>
      <c r="E496" s="501">
        <v>0</v>
      </c>
      <c r="F496" s="502">
        <v>0</v>
      </c>
      <c r="G496" s="502">
        <v>0.39</v>
      </c>
      <c r="H496" s="502">
        <v>0</v>
      </c>
      <c r="I496" s="502">
        <v>0.02</v>
      </c>
      <c r="J496" s="503">
        <v>0.32</v>
      </c>
      <c r="K496" s="504">
        <v>0.34</v>
      </c>
      <c r="L496" s="501">
        <v>0</v>
      </c>
      <c r="M496" s="502">
        <v>0</v>
      </c>
      <c r="N496" s="502">
        <v>0</v>
      </c>
      <c r="O496" s="502">
        <v>0</v>
      </c>
      <c r="P496" s="502">
        <v>0</v>
      </c>
      <c r="Q496" s="503">
        <v>0.8</v>
      </c>
      <c r="R496" s="504">
        <v>0.8</v>
      </c>
      <c r="S496" s="505">
        <f t="shared" si="61"/>
        <v>135.29411764705884</v>
      </c>
    </row>
    <row r="497" spans="1:20" s="506" customFormat="1" ht="20.100000000000001" customHeight="1">
      <c r="A497" s="497" t="s">
        <v>984</v>
      </c>
      <c r="B497" s="612" t="s">
        <v>985</v>
      </c>
      <c r="C497" s="499" t="s">
        <v>9</v>
      </c>
      <c r="D497" s="614" t="s">
        <v>560</v>
      </c>
      <c r="E497" s="501">
        <v>0</v>
      </c>
      <c r="F497" s="502">
        <v>7.0000000000000007E-2</v>
      </c>
      <c r="G497" s="502">
        <v>1.59</v>
      </c>
      <c r="H497" s="502">
        <v>0</v>
      </c>
      <c r="I497" s="502">
        <v>0.57999999999999996</v>
      </c>
      <c r="J497" s="503">
        <v>1.95</v>
      </c>
      <c r="K497" s="504">
        <v>2.5299999999999998</v>
      </c>
      <c r="L497" s="501">
        <v>0</v>
      </c>
      <c r="M497" s="502">
        <v>0</v>
      </c>
      <c r="N497" s="502">
        <v>0</v>
      </c>
      <c r="O497" s="502">
        <v>0</v>
      </c>
      <c r="P497" s="502">
        <v>0.66</v>
      </c>
      <c r="Q497" s="503">
        <v>4.5999999999999996</v>
      </c>
      <c r="R497" s="504">
        <v>5.26</v>
      </c>
      <c r="S497" s="505">
        <f t="shared" si="61"/>
        <v>107.90513833992095</v>
      </c>
    </row>
    <row r="498" spans="1:20" s="506" customFormat="1" ht="20.100000000000001" customHeight="1">
      <c r="A498" s="497" t="s">
        <v>996</v>
      </c>
      <c r="B498" s="498" t="s">
        <v>998</v>
      </c>
      <c r="C498" s="499" t="s">
        <v>904</v>
      </c>
      <c r="D498" s="614" t="s">
        <v>1076</v>
      </c>
      <c r="E498" s="501">
        <v>0</v>
      </c>
      <c r="F498" s="502">
        <v>0</v>
      </c>
      <c r="G498" s="502">
        <v>0</v>
      </c>
      <c r="H498" s="502">
        <v>0</v>
      </c>
      <c r="I498" s="502">
        <v>0.3</v>
      </c>
      <c r="J498" s="503">
        <v>0.2</v>
      </c>
      <c r="K498" s="504">
        <v>0.5</v>
      </c>
      <c r="L498" s="501">
        <v>0</v>
      </c>
      <c r="M498" s="502">
        <v>0</v>
      </c>
      <c r="N498" s="502">
        <v>0</v>
      </c>
      <c r="O498" s="502">
        <v>0</v>
      </c>
      <c r="P498" s="502">
        <v>0</v>
      </c>
      <c r="Q498" s="503">
        <v>0</v>
      </c>
      <c r="R498" s="504">
        <v>0</v>
      </c>
      <c r="S498" s="505">
        <f t="shared" si="61"/>
        <v>-100</v>
      </c>
    </row>
    <row r="499" spans="1:20" s="506" customFormat="1" ht="20.100000000000001" customHeight="1">
      <c r="A499" s="497" t="s">
        <v>1004</v>
      </c>
      <c r="B499" s="498" t="s">
        <v>1005</v>
      </c>
      <c r="C499" s="499" t="s">
        <v>904</v>
      </c>
      <c r="D499" s="614" t="s">
        <v>1076</v>
      </c>
      <c r="E499" s="501">
        <v>0</v>
      </c>
      <c r="F499" s="502">
        <v>0</v>
      </c>
      <c r="G499" s="502">
        <v>0</v>
      </c>
      <c r="H499" s="502">
        <v>0</v>
      </c>
      <c r="I499" s="502">
        <v>0</v>
      </c>
      <c r="J499" s="503">
        <v>0.11</v>
      </c>
      <c r="K499" s="504">
        <v>0.11</v>
      </c>
      <c r="L499" s="501">
        <v>0</v>
      </c>
      <c r="M499" s="502">
        <v>0</v>
      </c>
      <c r="N499" s="502">
        <v>0.33</v>
      </c>
      <c r="O499" s="502">
        <v>0</v>
      </c>
      <c r="P499" s="502">
        <v>0.03</v>
      </c>
      <c r="Q499" s="503">
        <v>0.34</v>
      </c>
      <c r="R499" s="504">
        <v>0.37</v>
      </c>
      <c r="S499" s="505">
        <f t="shared" si="61"/>
        <v>236.36363636363637</v>
      </c>
    </row>
    <row r="500" spans="1:20" s="611" customFormat="1" ht="20.100000000000001" customHeight="1">
      <c r="A500" s="497" t="s">
        <v>1010</v>
      </c>
      <c r="B500" s="612" t="s">
        <v>1011</v>
      </c>
      <c r="C500" s="499" t="s">
        <v>9</v>
      </c>
      <c r="D500" s="614" t="s">
        <v>560</v>
      </c>
      <c r="E500" s="501">
        <v>0</v>
      </c>
      <c r="F500" s="502">
        <v>0</v>
      </c>
      <c r="G500" s="502">
        <v>0.59</v>
      </c>
      <c r="H500" s="502">
        <v>0</v>
      </c>
      <c r="I500" s="502">
        <v>0.2</v>
      </c>
      <c r="J500" s="503">
        <v>1.1100000000000001</v>
      </c>
      <c r="K500" s="504">
        <v>1.31</v>
      </c>
      <c r="L500" s="501">
        <v>0</v>
      </c>
      <c r="M500" s="502">
        <v>0</v>
      </c>
      <c r="N500" s="502">
        <v>1.51</v>
      </c>
      <c r="O500" s="502">
        <v>0</v>
      </c>
      <c r="P500" s="502">
        <v>0.11</v>
      </c>
      <c r="Q500" s="503">
        <v>1.9</v>
      </c>
      <c r="R500" s="504">
        <v>2.0099999999999998</v>
      </c>
      <c r="S500" s="505">
        <f t="shared" si="61"/>
        <v>53.43511450381677</v>
      </c>
      <c r="T500" s="506"/>
    </row>
    <row r="501" spans="1:20" s="611" customFormat="1" ht="20.100000000000001" customHeight="1">
      <c r="A501" s="497" t="s">
        <v>1022</v>
      </c>
      <c r="B501" s="612" t="s">
        <v>1023</v>
      </c>
      <c r="C501" s="499" t="s">
        <v>9</v>
      </c>
      <c r="D501" s="614" t="s">
        <v>560</v>
      </c>
      <c r="E501" s="501">
        <v>0</v>
      </c>
      <c r="F501" s="502">
        <v>0</v>
      </c>
      <c r="G501" s="502">
        <v>0.69</v>
      </c>
      <c r="H501" s="502">
        <v>0</v>
      </c>
      <c r="I501" s="502">
        <v>0.28999999999999998</v>
      </c>
      <c r="J501" s="503">
        <v>1.43</v>
      </c>
      <c r="K501" s="504">
        <v>1.72</v>
      </c>
      <c r="L501" s="501">
        <v>0</v>
      </c>
      <c r="M501" s="502">
        <v>0.11</v>
      </c>
      <c r="N501" s="502">
        <v>0.64</v>
      </c>
      <c r="O501" s="502">
        <v>0</v>
      </c>
      <c r="P501" s="502">
        <v>1.9</v>
      </c>
      <c r="Q501" s="503">
        <v>2.31</v>
      </c>
      <c r="R501" s="504">
        <v>4.21</v>
      </c>
      <c r="S501" s="505">
        <f t="shared" si="61"/>
        <v>144.76744186046511</v>
      </c>
      <c r="T501" s="506"/>
    </row>
    <row r="502" spans="1:20" s="611" customFormat="1" ht="20.100000000000001" customHeight="1">
      <c r="A502" s="497" t="s">
        <v>1036</v>
      </c>
      <c r="B502" s="498" t="s">
        <v>1440</v>
      </c>
      <c r="C502" s="499" t="s">
        <v>904</v>
      </c>
      <c r="D502" s="614" t="s">
        <v>1076</v>
      </c>
      <c r="E502" s="501">
        <v>0</v>
      </c>
      <c r="F502" s="502">
        <v>0</v>
      </c>
      <c r="G502" s="502">
        <v>0.03</v>
      </c>
      <c r="H502" s="502">
        <v>0</v>
      </c>
      <c r="I502" s="502">
        <v>0</v>
      </c>
      <c r="J502" s="503">
        <v>0.1</v>
      </c>
      <c r="K502" s="504">
        <v>0.1</v>
      </c>
      <c r="L502" s="501">
        <v>0</v>
      </c>
      <c r="M502" s="502">
        <v>0</v>
      </c>
      <c r="N502" s="502">
        <v>0.21</v>
      </c>
      <c r="O502" s="502">
        <v>0</v>
      </c>
      <c r="P502" s="502">
        <v>7.0000000000000007E-2</v>
      </c>
      <c r="Q502" s="503">
        <v>0.22</v>
      </c>
      <c r="R502" s="504">
        <v>0.29000000000000004</v>
      </c>
      <c r="S502" s="505">
        <f t="shared" si="61"/>
        <v>190.00000000000003</v>
      </c>
      <c r="T502" s="506"/>
    </row>
    <row r="503" spans="1:20" s="506" customFormat="1" ht="20.100000000000001" customHeight="1">
      <c r="A503" s="497" t="s">
        <v>473</v>
      </c>
      <c r="B503" s="612" t="s">
        <v>474</v>
      </c>
      <c r="C503" s="499" t="s">
        <v>9</v>
      </c>
      <c r="D503" s="614" t="s">
        <v>560</v>
      </c>
      <c r="E503" s="501">
        <v>0</v>
      </c>
      <c r="F503" s="502">
        <v>0</v>
      </c>
      <c r="G503" s="502">
        <v>1.67</v>
      </c>
      <c r="H503" s="502">
        <v>0</v>
      </c>
      <c r="I503" s="502">
        <v>3.37</v>
      </c>
      <c r="J503" s="503">
        <v>7.14</v>
      </c>
      <c r="K503" s="504">
        <v>10.51</v>
      </c>
      <c r="L503" s="501">
        <v>0</v>
      </c>
      <c r="M503" s="502">
        <v>0.99</v>
      </c>
      <c r="N503" s="502">
        <v>3.08</v>
      </c>
      <c r="O503" s="502">
        <v>0</v>
      </c>
      <c r="P503" s="502">
        <v>3.37</v>
      </c>
      <c r="Q503" s="503">
        <v>10.53</v>
      </c>
      <c r="R503" s="504">
        <v>13.899999999999999</v>
      </c>
      <c r="S503" s="505">
        <f t="shared" si="61"/>
        <v>32.254995242626052</v>
      </c>
    </row>
    <row r="504" spans="1:20" s="506" customFormat="1" ht="20.100000000000001" customHeight="1">
      <c r="A504" s="497" t="s">
        <v>1046</v>
      </c>
      <c r="B504" s="612" t="s">
        <v>1047</v>
      </c>
      <c r="C504" s="499" t="s">
        <v>9</v>
      </c>
      <c r="D504" s="614" t="s">
        <v>560</v>
      </c>
      <c r="E504" s="501">
        <v>0</v>
      </c>
      <c r="F504" s="502">
        <v>0</v>
      </c>
      <c r="G504" s="502">
        <v>0.18</v>
      </c>
      <c r="H504" s="502">
        <v>0</v>
      </c>
      <c r="I504" s="502">
        <v>0.03</v>
      </c>
      <c r="J504" s="503">
        <v>0.17</v>
      </c>
      <c r="K504" s="504">
        <v>0.2</v>
      </c>
      <c r="L504" s="501">
        <v>0</v>
      </c>
      <c r="M504" s="502">
        <v>0</v>
      </c>
      <c r="N504" s="502">
        <v>0.25</v>
      </c>
      <c r="O504" s="502">
        <v>0</v>
      </c>
      <c r="P504" s="502">
        <v>0.1</v>
      </c>
      <c r="Q504" s="503">
        <v>0.6</v>
      </c>
      <c r="R504" s="504">
        <v>0.7</v>
      </c>
      <c r="S504" s="505">
        <f t="shared" si="61"/>
        <v>249.99999999999994</v>
      </c>
    </row>
    <row r="505" spans="1:20" s="527" customFormat="1" ht="20.100000000000001" customHeight="1">
      <c r="A505" s="497" t="s">
        <v>1052</v>
      </c>
      <c r="B505" s="612" t="s">
        <v>1053</v>
      </c>
      <c r="C505" s="499" t="s">
        <v>9</v>
      </c>
      <c r="D505" s="614" t="s">
        <v>560</v>
      </c>
      <c r="E505" s="501">
        <v>0</v>
      </c>
      <c r="F505" s="502">
        <v>0</v>
      </c>
      <c r="G505" s="502">
        <v>0.3</v>
      </c>
      <c r="H505" s="502">
        <v>0</v>
      </c>
      <c r="I505" s="502">
        <v>0</v>
      </c>
      <c r="J505" s="503">
        <v>1.45</v>
      </c>
      <c r="K505" s="504">
        <v>1.45</v>
      </c>
      <c r="L505" s="501">
        <v>0</v>
      </c>
      <c r="M505" s="502">
        <v>0</v>
      </c>
      <c r="N505" s="502">
        <v>0</v>
      </c>
      <c r="O505" s="502">
        <v>0</v>
      </c>
      <c r="P505" s="502">
        <v>0</v>
      </c>
      <c r="Q505" s="503">
        <v>1.27</v>
      </c>
      <c r="R505" s="504">
        <v>1.27</v>
      </c>
      <c r="S505" s="505">
        <f t="shared" si="61"/>
        <v>-12.413793103448267</v>
      </c>
      <c r="T505" s="506"/>
    </row>
    <row r="506" spans="1:20" s="506" customFormat="1" ht="20.100000000000001" customHeight="1">
      <c r="A506" s="497" t="s">
        <v>795</v>
      </c>
      <c r="B506" s="612" t="s">
        <v>796</v>
      </c>
      <c r="C506" s="499" t="s">
        <v>9</v>
      </c>
      <c r="D506" s="614" t="s">
        <v>195</v>
      </c>
      <c r="E506" s="501">
        <v>0</v>
      </c>
      <c r="F506" s="502">
        <v>0</v>
      </c>
      <c r="G506" s="502">
        <v>0.44</v>
      </c>
      <c r="H506" s="502">
        <v>0</v>
      </c>
      <c r="I506" s="502">
        <v>0.02</v>
      </c>
      <c r="J506" s="503">
        <v>1.24</v>
      </c>
      <c r="K506" s="504">
        <v>1.26</v>
      </c>
      <c r="L506" s="501">
        <v>0</v>
      </c>
      <c r="M506" s="502">
        <v>0</v>
      </c>
      <c r="N506" s="502">
        <v>0.43</v>
      </c>
      <c r="O506" s="502">
        <v>0</v>
      </c>
      <c r="P506" s="502">
        <v>0.12</v>
      </c>
      <c r="Q506" s="503">
        <v>1.54</v>
      </c>
      <c r="R506" s="504">
        <v>1.6600000000000001</v>
      </c>
      <c r="S506" s="505">
        <f t="shared" si="61"/>
        <v>31.746031746031768</v>
      </c>
    </row>
    <row r="507" spans="1:20" s="506" customFormat="1" ht="20.100000000000001" customHeight="1">
      <c r="A507" s="497" t="s">
        <v>797</v>
      </c>
      <c r="B507" s="612" t="s">
        <v>798</v>
      </c>
      <c r="C507" s="499" t="s">
        <v>9</v>
      </c>
      <c r="D507" s="614" t="s">
        <v>195</v>
      </c>
      <c r="E507" s="501">
        <v>0.05</v>
      </c>
      <c r="F507" s="502">
        <v>0</v>
      </c>
      <c r="G507" s="502">
        <v>1.04</v>
      </c>
      <c r="H507" s="502">
        <v>0</v>
      </c>
      <c r="I507" s="502">
        <v>1.36</v>
      </c>
      <c r="J507" s="503">
        <v>6.54</v>
      </c>
      <c r="K507" s="504">
        <v>7.9</v>
      </c>
      <c r="L507" s="501">
        <v>0</v>
      </c>
      <c r="M507" s="502">
        <v>0</v>
      </c>
      <c r="N507" s="502">
        <v>3.17</v>
      </c>
      <c r="O507" s="502">
        <v>0</v>
      </c>
      <c r="P507" s="502">
        <v>0.72</v>
      </c>
      <c r="Q507" s="503">
        <v>3.82</v>
      </c>
      <c r="R507" s="504">
        <v>4.54</v>
      </c>
      <c r="S507" s="505">
        <f t="shared" si="61"/>
        <v>-42.53164556962026</v>
      </c>
    </row>
    <row r="508" spans="1:20" s="506" customFormat="1" ht="20.100000000000001" customHeight="1">
      <c r="A508" s="497" t="s">
        <v>14</v>
      </c>
      <c r="B508" s="612" t="s">
        <v>203</v>
      </c>
      <c r="C508" s="499" t="s">
        <v>9</v>
      </c>
      <c r="D508" s="614" t="s">
        <v>195</v>
      </c>
      <c r="E508" s="501">
        <v>0.1</v>
      </c>
      <c r="F508" s="502">
        <v>0.08</v>
      </c>
      <c r="G508" s="502">
        <v>2.38</v>
      </c>
      <c r="H508" s="502">
        <v>0</v>
      </c>
      <c r="I508" s="502">
        <v>0</v>
      </c>
      <c r="J508" s="503">
        <v>6.38</v>
      </c>
      <c r="K508" s="504">
        <v>6.38</v>
      </c>
      <c r="L508" s="501">
        <v>0.05</v>
      </c>
      <c r="M508" s="502">
        <v>0.1</v>
      </c>
      <c r="N508" s="502">
        <v>3.52</v>
      </c>
      <c r="O508" s="502">
        <v>0</v>
      </c>
      <c r="P508" s="502">
        <v>0</v>
      </c>
      <c r="Q508" s="503">
        <v>5.52</v>
      </c>
      <c r="R508" s="504">
        <v>5.52</v>
      </c>
      <c r="S508" s="505">
        <f t="shared" si="61"/>
        <v>-13.479623824451414</v>
      </c>
    </row>
    <row r="509" spans="1:20" s="506" customFormat="1" ht="20.100000000000001" customHeight="1">
      <c r="A509" s="497" t="s">
        <v>24</v>
      </c>
      <c r="B509" s="612" t="s">
        <v>202</v>
      </c>
      <c r="C509" s="499" t="s">
        <v>9</v>
      </c>
      <c r="D509" s="614" t="s">
        <v>195</v>
      </c>
      <c r="E509" s="501">
        <v>0.02</v>
      </c>
      <c r="F509" s="502">
        <v>7.0000000000000007E-2</v>
      </c>
      <c r="G509" s="502">
        <v>0.28000000000000003</v>
      </c>
      <c r="H509" s="502">
        <v>0</v>
      </c>
      <c r="I509" s="502">
        <v>0.52</v>
      </c>
      <c r="J509" s="503">
        <v>0.11</v>
      </c>
      <c r="K509" s="504">
        <v>0.63</v>
      </c>
      <c r="L509" s="501">
        <v>0.01</v>
      </c>
      <c r="M509" s="502">
        <v>0.12</v>
      </c>
      <c r="N509" s="502">
        <v>0.49</v>
      </c>
      <c r="O509" s="502">
        <v>0</v>
      </c>
      <c r="P509" s="502">
        <v>0.33</v>
      </c>
      <c r="Q509" s="503">
        <v>0.27</v>
      </c>
      <c r="R509" s="504">
        <v>0.60000000000000009</v>
      </c>
      <c r="S509" s="505">
        <f t="shared" si="61"/>
        <v>-4.761904761904745</v>
      </c>
    </row>
    <row r="510" spans="1:20" s="506" customFormat="1" ht="20.100000000000001" customHeight="1">
      <c r="A510" s="497" t="s">
        <v>913</v>
      </c>
      <c r="B510" s="612" t="s">
        <v>914</v>
      </c>
      <c r="C510" s="499" t="s">
        <v>9</v>
      </c>
      <c r="D510" s="614" t="s">
        <v>195</v>
      </c>
      <c r="E510" s="501">
        <v>0</v>
      </c>
      <c r="F510" s="502">
        <v>0</v>
      </c>
      <c r="G510" s="502">
        <v>0.68</v>
      </c>
      <c r="H510" s="502">
        <v>0</v>
      </c>
      <c r="I510" s="502">
        <v>3.42</v>
      </c>
      <c r="J510" s="503">
        <v>4.0999999999999996</v>
      </c>
      <c r="K510" s="504">
        <v>7.52</v>
      </c>
      <c r="L510" s="501">
        <v>0</v>
      </c>
      <c r="M510" s="502">
        <v>0</v>
      </c>
      <c r="N510" s="502">
        <v>0.63</v>
      </c>
      <c r="O510" s="502">
        <v>0</v>
      </c>
      <c r="P510" s="502">
        <v>4.57</v>
      </c>
      <c r="Q510" s="503">
        <v>2.82</v>
      </c>
      <c r="R510" s="504">
        <v>7.3900000000000006</v>
      </c>
      <c r="S510" s="505">
        <f t="shared" si="61"/>
        <v>-1.7287234042553057</v>
      </c>
    </row>
    <row r="511" spans="1:20" s="506" customFormat="1" ht="20.100000000000001" customHeight="1">
      <c r="A511" s="497" t="s">
        <v>917</v>
      </c>
      <c r="B511" s="612" t="s">
        <v>918</v>
      </c>
      <c r="C511" s="499" t="s">
        <v>9</v>
      </c>
      <c r="D511" s="614" t="s">
        <v>195</v>
      </c>
      <c r="E511" s="501">
        <v>0</v>
      </c>
      <c r="F511" s="502">
        <v>0</v>
      </c>
      <c r="G511" s="502">
        <v>0.21</v>
      </c>
      <c r="H511" s="502">
        <v>0</v>
      </c>
      <c r="I511" s="502">
        <v>0</v>
      </c>
      <c r="J511" s="503">
        <v>0.94</v>
      </c>
      <c r="K511" s="504">
        <v>0.94</v>
      </c>
      <c r="L511" s="501">
        <v>0</v>
      </c>
      <c r="M511" s="502">
        <v>0</v>
      </c>
      <c r="N511" s="502">
        <v>0</v>
      </c>
      <c r="O511" s="502">
        <v>0</v>
      </c>
      <c r="P511" s="502">
        <v>0</v>
      </c>
      <c r="Q511" s="503">
        <v>0.62</v>
      </c>
      <c r="R511" s="504">
        <v>0.62</v>
      </c>
      <c r="S511" s="505">
        <f t="shared" si="61"/>
        <v>-34.042553191489354</v>
      </c>
    </row>
    <row r="512" spans="1:20" s="506" customFormat="1" ht="20.100000000000001" customHeight="1">
      <c r="A512" s="497" t="s">
        <v>35</v>
      </c>
      <c r="B512" s="612" t="s">
        <v>201</v>
      </c>
      <c r="C512" s="499" t="s">
        <v>9</v>
      </c>
      <c r="D512" s="614" t="s">
        <v>195</v>
      </c>
      <c r="E512" s="501">
        <v>0</v>
      </c>
      <c r="F512" s="502">
        <v>0</v>
      </c>
      <c r="G512" s="502">
        <v>0.37</v>
      </c>
      <c r="H512" s="502">
        <v>0</v>
      </c>
      <c r="I512" s="502">
        <v>0.11</v>
      </c>
      <c r="J512" s="503">
        <v>0.61</v>
      </c>
      <c r="K512" s="504">
        <v>0.72</v>
      </c>
      <c r="L512" s="501">
        <v>0</v>
      </c>
      <c r="M512" s="502">
        <v>0</v>
      </c>
      <c r="N512" s="502">
        <v>0.42</v>
      </c>
      <c r="O512" s="502">
        <v>0</v>
      </c>
      <c r="P512" s="502">
        <v>0</v>
      </c>
      <c r="Q512" s="503">
        <v>0.76</v>
      </c>
      <c r="R512" s="504">
        <v>0.76</v>
      </c>
      <c r="S512" s="505">
        <f t="shared" si="61"/>
        <v>5.555555555555558</v>
      </c>
    </row>
    <row r="513" spans="1:20" s="506" customFormat="1" ht="20.100000000000001" customHeight="1">
      <c r="A513" s="497" t="s">
        <v>3</v>
      </c>
      <c r="B513" s="612" t="s">
        <v>200</v>
      </c>
      <c r="C513" s="499" t="s">
        <v>9</v>
      </c>
      <c r="D513" s="614" t="s">
        <v>195</v>
      </c>
      <c r="E513" s="501">
        <v>0</v>
      </c>
      <c r="F513" s="502">
        <v>0.05</v>
      </c>
      <c r="G513" s="502">
        <v>0</v>
      </c>
      <c r="H513" s="502">
        <v>0</v>
      </c>
      <c r="I513" s="502">
        <v>0</v>
      </c>
      <c r="J513" s="503">
        <v>0.75</v>
      </c>
      <c r="K513" s="504">
        <v>0.75</v>
      </c>
      <c r="L513" s="501">
        <v>0</v>
      </c>
      <c r="M513" s="502">
        <v>0</v>
      </c>
      <c r="N513" s="502">
        <v>0</v>
      </c>
      <c r="O513" s="502">
        <v>0</v>
      </c>
      <c r="P513" s="502">
        <v>0</v>
      </c>
      <c r="Q513" s="503">
        <v>0</v>
      </c>
      <c r="R513" s="504">
        <v>0</v>
      </c>
      <c r="S513" s="505">
        <f t="shared" si="61"/>
        <v>-100</v>
      </c>
    </row>
    <row r="514" spans="1:20" s="506" customFormat="1" ht="20.100000000000001" customHeight="1">
      <c r="A514" s="497" t="s">
        <v>799</v>
      </c>
      <c r="B514" s="612" t="s">
        <v>800</v>
      </c>
      <c r="C514" s="499" t="s">
        <v>9</v>
      </c>
      <c r="D514" s="614" t="s">
        <v>195</v>
      </c>
      <c r="E514" s="501">
        <v>0.02</v>
      </c>
      <c r="F514" s="502">
        <v>0.32</v>
      </c>
      <c r="G514" s="502">
        <v>0</v>
      </c>
      <c r="H514" s="502">
        <v>0</v>
      </c>
      <c r="I514" s="502">
        <v>0</v>
      </c>
      <c r="J514" s="503">
        <v>0.74</v>
      </c>
      <c r="K514" s="504">
        <v>0.74</v>
      </c>
      <c r="L514" s="501">
        <v>0.01</v>
      </c>
      <c r="M514" s="502">
        <v>0</v>
      </c>
      <c r="N514" s="502">
        <v>0</v>
      </c>
      <c r="O514" s="502">
        <v>0</v>
      </c>
      <c r="P514" s="502">
        <v>0.06</v>
      </c>
      <c r="Q514" s="503">
        <v>0</v>
      </c>
      <c r="R514" s="504">
        <v>0.06</v>
      </c>
      <c r="S514" s="505">
        <f t="shared" si="61"/>
        <v>-91.891891891891888</v>
      </c>
    </row>
    <row r="515" spans="1:20" s="506" customFormat="1" ht="20.100000000000001" customHeight="1">
      <c r="A515" s="497" t="s">
        <v>801</v>
      </c>
      <c r="B515" s="612" t="s">
        <v>802</v>
      </c>
      <c r="C515" s="499" t="s">
        <v>9</v>
      </c>
      <c r="D515" s="614" t="s">
        <v>195</v>
      </c>
      <c r="E515" s="501">
        <v>0</v>
      </c>
      <c r="F515" s="502">
        <v>0</v>
      </c>
      <c r="G515" s="502">
        <v>0.26</v>
      </c>
      <c r="H515" s="502">
        <v>0</v>
      </c>
      <c r="I515" s="502">
        <v>0</v>
      </c>
      <c r="J515" s="503">
        <v>0.74</v>
      </c>
      <c r="K515" s="504">
        <v>0.74</v>
      </c>
      <c r="L515" s="501">
        <v>0</v>
      </c>
      <c r="M515" s="502">
        <v>0</v>
      </c>
      <c r="N515" s="502">
        <v>0.09</v>
      </c>
      <c r="O515" s="502">
        <v>0</v>
      </c>
      <c r="P515" s="502">
        <v>0</v>
      </c>
      <c r="Q515" s="503">
        <v>0.75</v>
      </c>
      <c r="R515" s="504">
        <v>0.75</v>
      </c>
      <c r="S515" s="505">
        <f t="shared" si="61"/>
        <v>1.3513513513513598</v>
      </c>
    </row>
    <row r="516" spans="1:20" s="506" customFormat="1" ht="20.100000000000001" customHeight="1">
      <c r="A516" s="497" t="s">
        <v>48</v>
      </c>
      <c r="B516" s="498" t="s">
        <v>199</v>
      </c>
      <c r="C516" s="499" t="s">
        <v>9</v>
      </c>
      <c r="D516" s="614" t="s">
        <v>195</v>
      </c>
      <c r="E516" s="501">
        <v>0</v>
      </c>
      <c r="F516" s="502">
        <v>0.41</v>
      </c>
      <c r="G516" s="502">
        <v>0.33</v>
      </c>
      <c r="H516" s="502">
        <v>0</v>
      </c>
      <c r="I516" s="502">
        <v>0.57999999999999996</v>
      </c>
      <c r="J516" s="503">
        <v>7.09</v>
      </c>
      <c r="K516" s="504">
        <v>7.67</v>
      </c>
      <c r="L516" s="501">
        <v>0</v>
      </c>
      <c r="M516" s="502">
        <v>1.48</v>
      </c>
      <c r="N516" s="502">
        <v>0.56000000000000005</v>
      </c>
      <c r="O516" s="502">
        <v>0</v>
      </c>
      <c r="P516" s="502">
        <v>0.45</v>
      </c>
      <c r="Q516" s="503">
        <v>5.18</v>
      </c>
      <c r="R516" s="504">
        <v>5.63</v>
      </c>
      <c r="S516" s="505">
        <f t="shared" si="61"/>
        <v>-26.59713168187745</v>
      </c>
    </row>
    <row r="517" spans="1:20" s="506" customFormat="1" ht="20.100000000000001" customHeight="1">
      <c r="A517" s="497" t="s">
        <v>803</v>
      </c>
      <c r="B517" s="498" t="s">
        <v>804</v>
      </c>
      <c r="C517" s="499" t="s">
        <v>9</v>
      </c>
      <c r="D517" s="653" t="s">
        <v>195</v>
      </c>
      <c r="E517" s="501">
        <v>0</v>
      </c>
      <c r="F517" s="502">
        <v>0.32</v>
      </c>
      <c r="G517" s="502">
        <v>0</v>
      </c>
      <c r="H517" s="502">
        <v>0</v>
      </c>
      <c r="I517" s="502">
        <v>0</v>
      </c>
      <c r="J517" s="503">
        <v>0.25</v>
      </c>
      <c r="K517" s="504">
        <v>0.25</v>
      </c>
      <c r="L517" s="501">
        <v>0</v>
      </c>
      <c r="M517" s="502">
        <v>0</v>
      </c>
      <c r="N517" s="502">
        <v>0</v>
      </c>
      <c r="O517" s="502">
        <v>0</v>
      </c>
      <c r="P517" s="502">
        <v>0</v>
      </c>
      <c r="Q517" s="503">
        <v>0</v>
      </c>
      <c r="R517" s="504">
        <v>0</v>
      </c>
      <c r="S517" s="505">
        <f t="shared" si="61"/>
        <v>-100</v>
      </c>
    </row>
    <row r="518" spans="1:20" s="506" customFormat="1" ht="20.100000000000001" customHeight="1">
      <c r="A518" s="497" t="s">
        <v>49</v>
      </c>
      <c r="B518" s="498" t="s">
        <v>198</v>
      </c>
      <c r="C518" s="499" t="s">
        <v>9</v>
      </c>
      <c r="D518" s="614" t="s">
        <v>195</v>
      </c>
      <c r="E518" s="501">
        <v>0.04</v>
      </c>
      <c r="F518" s="502">
        <v>0.86</v>
      </c>
      <c r="G518" s="502">
        <v>6.48</v>
      </c>
      <c r="H518" s="502">
        <v>0</v>
      </c>
      <c r="I518" s="502">
        <v>3.82</v>
      </c>
      <c r="J518" s="503">
        <v>28.98</v>
      </c>
      <c r="K518" s="504">
        <v>32.799999999999997</v>
      </c>
      <c r="L518" s="501">
        <v>0.04</v>
      </c>
      <c r="M518" s="502">
        <v>2.4700000000000002</v>
      </c>
      <c r="N518" s="502">
        <v>6.42</v>
      </c>
      <c r="O518" s="502">
        <v>0</v>
      </c>
      <c r="P518" s="502">
        <v>4.51</v>
      </c>
      <c r="Q518" s="503">
        <v>27.27</v>
      </c>
      <c r="R518" s="504">
        <v>31.78</v>
      </c>
      <c r="S518" s="505">
        <f t="shared" si="61"/>
        <v>-3.1097560975609673</v>
      </c>
    </row>
    <row r="519" spans="1:20" s="506" customFormat="1" ht="20.100000000000001" customHeight="1">
      <c r="A519" s="497" t="s">
        <v>5</v>
      </c>
      <c r="B519" s="498" t="s">
        <v>197</v>
      </c>
      <c r="C519" s="499" t="s">
        <v>9</v>
      </c>
      <c r="D519" s="614" t="s">
        <v>195</v>
      </c>
      <c r="E519" s="501">
        <v>0</v>
      </c>
      <c r="F519" s="502">
        <v>0</v>
      </c>
      <c r="G519" s="502">
        <v>2.17</v>
      </c>
      <c r="H519" s="502">
        <v>0</v>
      </c>
      <c r="I519" s="502">
        <v>0.57999999999999996</v>
      </c>
      <c r="J519" s="503">
        <v>4.3899999999999997</v>
      </c>
      <c r="K519" s="504">
        <v>4.97</v>
      </c>
      <c r="L519" s="501">
        <v>0</v>
      </c>
      <c r="M519" s="502">
        <v>0</v>
      </c>
      <c r="N519" s="502">
        <v>1.1200000000000001</v>
      </c>
      <c r="O519" s="502">
        <v>0</v>
      </c>
      <c r="P519" s="502">
        <v>0.17</v>
      </c>
      <c r="Q519" s="503">
        <v>6.51</v>
      </c>
      <c r="R519" s="504">
        <v>6.68</v>
      </c>
      <c r="S519" s="505">
        <f t="shared" si="61"/>
        <v>34.406438631790735</v>
      </c>
    </row>
    <row r="520" spans="1:20" s="506" customFormat="1" ht="20.100000000000001" customHeight="1">
      <c r="A520" s="497" t="s">
        <v>50</v>
      </c>
      <c r="B520" s="498" t="s">
        <v>196</v>
      </c>
      <c r="C520" s="499" t="s">
        <v>9</v>
      </c>
      <c r="D520" s="614" t="s">
        <v>195</v>
      </c>
      <c r="E520" s="501">
        <v>0</v>
      </c>
      <c r="F520" s="502">
        <v>0</v>
      </c>
      <c r="G520" s="502">
        <v>0.9</v>
      </c>
      <c r="H520" s="502">
        <v>0</v>
      </c>
      <c r="I520" s="502">
        <v>2.72</v>
      </c>
      <c r="J520" s="503">
        <v>2.29</v>
      </c>
      <c r="K520" s="504">
        <v>5.01</v>
      </c>
      <c r="L520" s="501">
        <v>0</v>
      </c>
      <c r="M520" s="502">
        <v>0</v>
      </c>
      <c r="N520" s="502">
        <v>0.26</v>
      </c>
      <c r="O520" s="502">
        <v>0</v>
      </c>
      <c r="P520" s="502">
        <v>0.12</v>
      </c>
      <c r="Q520" s="503">
        <v>2.56</v>
      </c>
      <c r="R520" s="504">
        <v>2.68</v>
      </c>
      <c r="S520" s="505">
        <f t="shared" si="61"/>
        <v>-46.506986027944109</v>
      </c>
    </row>
    <row r="521" spans="1:20" s="506" customFormat="1" ht="20.100000000000001" customHeight="1">
      <c r="A521" s="497" t="s">
        <v>988</v>
      </c>
      <c r="B521" s="498" t="s">
        <v>1441</v>
      </c>
      <c r="C521" s="499" t="s">
        <v>9</v>
      </c>
      <c r="D521" s="663" t="s">
        <v>1403</v>
      </c>
      <c r="E521" s="501">
        <v>0</v>
      </c>
      <c r="F521" s="502">
        <v>0</v>
      </c>
      <c r="G521" s="502">
        <v>0</v>
      </c>
      <c r="H521" s="502">
        <v>0</v>
      </c>
      <c r="I521" s="502">
        <v>0.05</v>
      </c>
      <c r="J521" s="503">
        <v>0.03</v>
      </c>
      <c r="K521" s="504">
        <v>0.08</v>
      </c>
      <c r="L521" s="501">
        <v>0</v>
      </c>
      <c r="M521" s="502">
        <v>0</v>
      </c>
      <c r="N521" s="502">
        <v>0.13</v>
      </c>
      <c r="O521" s="502">
        <v>0</v>
      </c>
      <c r="P521" s="502">
        <v>0</v>
      </c>
      <c r="Q521" s="503">
        <v>0.25</v>
      </c>
      <c r="R521" s="504">
        <v>0.25</v>
      </c>
      <c r="S521" s="525">
        <f t="shared" si="61"/>
        <v>212.5</v>
      </c>
    </row>
    <row r="522" spans="1:20" s="506" customFormat="1" ht="20.100000000000001" customHeight="1">
      <c r="A522" s="497" t="s">
        <v>1026</v>
      </c>
      <c r="B522" s="498" t="s">
        <v>1442</v>
      </c>
      <c r="C522" s="499" t="s">
        <v>9</v>
      </c>
      <c r="D522" s="663" t="s">
        <v>1403</v>
      </c>
      <c r="E522" s="501">
        <v>0</v>
      </c>
      <c r="F522" s="502">
        <v>0</v>
      </c>
      <c r="G522" s="502">
        <v>0</v>
      </c>
      <c r="H522" s="502">
        <v>0</v>
      </c>
      <c r="I522" s="502">
        <v>0</v>
      </c>
      <c r="J522" s="503">
        <v>0.06</v>
      </c>
      <c r="K522" s="504">
        <v>0.06</v>
      </c>
      <c r="L522" s="501">
        <v>0</v>
      </c>
      <c r="M522" s="502">
        <v>0</v>
      </c>
      <c r="N522" s="502">
        <v>7.0000000000000007E-2</v>
      </c>
      <c r="O522" s="502">
        <v>0</v>
      </c>
      <c r="P522" s="502">
        <v>0.04</v>
      </c>
      <c r="Q522" s="503">
        <v>0.35</v>
      </c>
      <c r="R522" s="504">
        <v>0.38999999999999996</v>
      </c>
      <c r="S522" s="525">
        <f t="shared" si="61"/>
        <v>549.99999999999989</v>
      </c>
    </row>
    <row r="523" spans="1:20" s="554" customFormat="1" ht="20.100000000000001" customHeight="1">
      <c r="A523" s="521"/>
      <c r="B523" s="524"/>
      <c r="C523" s="562"/>
      <c r="D523" s="658"/>
      <c r="E523" s="521"/>
      <c r="F523" s="522"/>
      <c r="G523" s="522"/>
      <c r="H523" s="522"/>
      <c r="I523" s="522"/>
      <c r="J523" s="523"/>
      <c r="K523" s="524"/>
      <c r="L523" s="521"/>
      <c r="M523" s="522"/>
      <c r="N523" s="522"/>
      <c r="O523" s="522"/>
      <c r="P523" s="522"/>
      <c r="Q523" s="523"/>
      <c r="R523" s="524"/>
      <c r="S523" s="525"/>
      <c r="T523" s="506"/>
    </row>
    <row r="524" spans="1:20" s="448" customFormat="1" ht="20.100000000000001" customHeight="1">
      <c r="A524" s="566" t="s">
        <v>281</v>
      </c>
      <c r="B524" s="664"/>
      <c r="C524" s="491"/>
      <c r="D524" s="492"/>
      <c r="E524" s="530">
        <f t="shared" ref="E524:R524" si="62">SUM(E459:E523)</f>
        <v>0.31</v>
      </c>
      <c r="F524" s="531">
        <f t="shared" si="62"/>
        <v>11.410000000000004</v>
      </c>
      <c r="G524" s="531">
        <f t="shared" si="62"/>
        <v>52.82</v>
      </c>
      <c r="H524" s="531">
        <f t="shared" si="62"/>
        <v>0</v>
      </c>
      <c r="I524" s="531">
        <f t="shared" si="62"/>
        <v>47.959999999999994</v>
      </c>
      <c r="J524" s="531">
        <f t="shared" si="62"/>
        <v>197.29999999999998</v>
      </c>
      <c r="K524" s="532">
        <f t="shared" si="62"/>
        <v>245.26000000000005</v>
      </c>
      <c r="L524" s="530">
        <f t="shared" si="62"/>
        <v>0.17</v>
      </c>
      <c r="M524" s="531">
        <f t="shared" si="62"/>
        <v>10.850000000000001</v>
      </c>
      <c r="N524" s="531">
        <f t="shared" si="62"/>
        <v>56.840000000000018</v>
      </c>
      <c r="O524" s="531">
        <f t="shared" si="62"/>
        <v>0.11</v>
      </c>
      <c r="P524" s="531">
        <f t="shared" si="62"/>
        <v>44.64</v>
      </c>
      <c r="Q524" s="531">
        <f t="shared" si="62"/>
        <v>184.65</v>
      </c>
      <c r="R524" s="532">
        <f t="shared" si="62"/>
        <v>229.29</v>
      </c>
      <c r="S524" s="533">
        <f t="shared" ref="S524" si="63">((R524/K524)-1)*100</f>
        <v>-6.5114572290630557</v>
      </c>
      <c r="T524" s="506"/>
    </row>
    <row r="525" spans="1:20" s="478" customFormat="1" ht="20.100000000000001" customHeight="1">
      <c r="A525" s="473" t="s">
        <v>248</v>
      </c>
      <c r="B525" s="474" t="s">
        <v>57</v>
      </c>
      <c r="C525" s="475" t="s">
        <v>249</v>
      </c>
      <c r="D525" s="476" t="s">
        <v>250</v>
      </c>
      <c r="E525" s="592" t="s">
        <v>595</v>
      </c>
      <c r="F525" s="593"/>
      <c r="G525" s="593"/>
      <c r="H525" s="593"/>
      <c r="I525" s="593"/>
      <c r="J525" s="594"/>
      <c r="K525" s="595"/>
      <c r="L525" s="592" t="s">
        <v>620</v>
      </c>
      <c r="M525" s="593"/>
      <c r="N525" s="593"/>
      <c r="O525" s="593"/>
      <c r="P525" s="593"/>
      <c r="Q525" s="594"/>
      <c r="R525" s="595"/>
      <c r="S525" s="624" t="s">
        <v>56</v>
      </c>
      <c r="T525" s="506"/>
    </row>
    <row r="526" spans="1:20" s="478" customFormat="1" ht="20.100000000000001" customHeight="1">
      <c r="A526" s="625"/>
      <c r="B526" s="626"/>
      <c r="C526" s="627"/>
      <c r="D526" s="628"/>
      <c r="E526" s="541" t="s">
        <v>58</v>
      </c>
      <c r="F526" s="484" t="s">
        <v>420</v>
      </c>
      <c r="G526" s="484"/>
      <c r="H526" s="484"/>
      <c r="I526" s="484" t="s">
        <v>325</v>
      </c>
      <c r="J526" s="542" t="s">
        <v>323</v>
      </c>
      <c r="K526" s="485" t="s">
        <v>324</v>
      </c>
      <c r="L526" s="541" t="s">
        <v>58</v>
      </c>
      <c r="M526" s="484" t="s">
        <v>420</v>
      </c>
      <c r="N526" s="484" t="s">
        <v>325</v>
      </c>
      <c r="O526" s="484"/>
      <c r="P526" s="484"/>
      <c r="Q526" s="542" t="s">
        <v>323</v>
      </c>
      <c r="R526" s="485" t="s">
        <v>324</v>
      </c>
      <c r="S526" s="487" t="s">
        <v>59</v>
      </c>
      <c r="T526" s="506"/>
    </row>
    <row r="527" spans="1:20" s="527" customFormat="1" ht="20.100000000000001" customHeight="1">
      <c r="A527" s="517"/>
      <c r="B527" s="518"/>
      <c r="C527" s="519"/>
      <c r="D527" s="520"/>
      <c r="E527" s="521"/>
      <c r="F527" s="522"/>
      <c r="G527" s="522"/>
      <c r="H527" s="522"/>
      <c r="I527" s="522"/>
      <c r="J527" s="523"/>
      <c r="K527" s="524"/>
      <c r="L527" s="521"/>
      <c r="M527" s="522"/>
      <c r="N527" s="522"/>
      <c r="O527" s="522"/>
      <c r="P527" s="522"/>
      <c r="Q527" s="523"/>
      <c r="R527" s="524"/>
      <c r="S527" s="525"/>
      <c r="T527" s="506"/>
    </row>
    <row r="528" spans="1:20" s="527" customFormat="1" ht="20.100000000000001" customHeight="1">
      <c r="A528" s="573" t="s">
        <v>291</v>
      </c>
      <c r="B528" s="574" t="s">
        <v>292</v>
      </c>
      <c r="C528" s="665"/>
      <c r="D528" s="581"/>
      <c r="E528" s="493"/>
      <c r="F528" s="494"/>
      <c r="G528" s="494"/>
      <c r="H528" s="494"/>
      <c r="I528" s="494"/>
      <c r="J528" s="494" t="s">
        <v>60</v>
      </c>
      <c r="K528" s="495"/>
      <c r="L528" s="493" t="s">
        <v>60</v>
      </c>
      <c r="M528" s="494" t="s">
        <v>60</v>
      </c>
      <c r="N528" s="494"/>
      <c r="O528" s="494"/>
      <c r="P528" s="494"/>
      <c r="Q528" s="494"/>
      <c r="R528" s="495" t="s">
        <v>60</v>
      </c>
      <c r="S528" s="496"/>
      <c r="T528" s="506"/>
    </row>
    <row r="529" spans="1:20" s="506" customFormat="1" ht="20.100000000000001" customHeight="1">
      <c r="A529" s="497"/>
      <c r="B529" s="612"/>
      <c r="C529" s="499" t="s">
        <v>9</v>
      </c>
      <c r="D529" s="614" t="s">
        <v>132</v>
      </c>
      <c r="E529" s="501"/>
      <c r="F529" s="502"/>
      <c r="G529" s="502"/>
      <c r="H529" s="502"/>
      <c r="I529" s="502"/>
      <c r="J529" s="503"/>
      <c r="K529" s="504">
        <f t="shared" ref="K529:K534" si="64">I529+J529</f>
        <v>0</v>
      </c>
      <c r="L529" s="501"/>
      <c r="M529" s="502"/>
      <c r="N529" s="502"/>
      <c r="O529" s="502"/>
      <c r="P529" s="502"/>
      <c r="Q529" s="503"/>
      <c r="R529" s="504">
        <f t="shared" ref="R529:R534" si="65">N529+Q529</f>
        <v>0</v>
      </c>
      <c r="S529" s="505" t="e">
        <f t="shared" ref="S529:S534" si="66">((R529/K529)-1)*100</f>
        <v>#DIV/0!</v>
      </c>
    </row>
    <row r="530" spans="1:20" s="506" customFormat="1" ht="20.100000000000001" customHeight="1">
      <c r="A530" s="666"/>
      <c r="B530" s="667"/>
      <c r="C530" s="499"/>
      <c r="D530" s="614"/>
      <c r="E530" s="501"/>
      <c r="F530" s="502"/>
      <c r="G530" s="502"/>
      <c r="H530" s="502"/>
      <c r="I530" s="502"/>
      <c r="J530" s="503"/>
      <c r="K530" s="504">
        <f t="shared" ref="K530:K533" si="67">I530+J530</f>
        <v>0</v>
      </c>
      <c r="L530" s="501"/>
      <c r="M530" s="502"/>
      <c r="N530" s="502"/>
      <c r="O530" s="502"/>
      <c r="P530" s="502"/>
      <c r="Q530" s="503"/>
      <c r="R530" s="504">
        <f t="shared" ref="R530:R533" si="68">N530+Q530</f>
        <v>0</v>
      </c>
      <c r="S530" s="505" t="e">
        <f t="shared" ref="S530:S533" si="69">((R530/K530)-1)*100</f>
        <v>#DIV/0!</v>
      </c>
    </row>
    <row r="531" spans="1:20" s="506" customFormat="1" ht="20.100000000000001" customHeight="1">
      <c r="A531" s="666"/>
      <c r="B531" s="667"/>
      <c r="C531" s="499"/>
      <c r="D531" s="614"/>
      <c r="E531" s="501"/>
      <c r="F531" s="502"/>
      <c r="G531" s="502"/>
      <c r="H531" s="502"/>
      <c r="I531" s="502"/>
      <c r="J531" s="503"/>
      <c r="K531" s="504">
        <f t="shared" si="67"/>
        <v>0</v>
      </c>
      <c r="L531" s="501"/>
      <c r="M531" s="502"/>
      <c r="N531" s="502"/>
      <c r="O531" s="502"/>
      <c r="P531" s="502"/>
      <c r="Q531" s="503"/>
      <c r="R531" s="504">
        <f t="shared" si="68"/>
        <v>0</v>
      </c>
      <c r="S531" s="505" t="e">
        <f t="shared" si="69"/>
        <v>#DIV/0!</v>
      </c>
    </row>
    <row r="532" spans="1:20" s="506" customFormat="1" ht="20.100000000000001" customHeight="1">
      <c r="A532" s="666"/>
      <c r="B532" s="667"/>
      <c r="C532" s="499"/>
      <c r="D532" s="614"/>
      <c r="E532" s="501"/>
      <c r="F532" s="502"/>
      <c r="G532" s="502"/>
      <c r="H532" s="502"/>
      <c r="I532" s="502"/>
      <c r="J532" s="503"/>
      <c r="K532" s="504">
        <f t="shared" si="67"/>
        <v>0</v>
      </c>
      <c r="L532" s="501"/>
      <c r="M532" s="502"/>
      <c r="N532" s="502"/>
      <c r="O532" s="502"/>
      <c r="P532" s="502"/>
      <c r="Q532" s="503"/>
      <c r="R532" s="504">
        <f t="shared" si="68"/>
        <v>0</v>
      </c>
      <c r="S532" s="505" t="e">
        <f t="shared" si="69"/>
        <v>#DIV/0!</v>
      </c>
    </row>
    <row r="533" spans="1:20" s="506" customFormat="1" ht="20.100000000000001" customHeight="1">
      <c r="A533" s="666"/>
      <c r="B533" s="667"/>
      <c r="C533" s="499"/>
      <c r="D533" s="614"/>
      <c r="E533" s="501"/>
      <c r="F533" s="502"/>
      <c r="G533" s="502"/>
      <c r="H533" s="502"/>
      <c r="I533" s="502"/>
      <c r="J533" s="503"/>
      <c r="K533" s="504">
        <f t="shared" si="67"/>
        <v>0</v>
      </c>
      <c r="L533" s="501"/>
      <c r="M533" s="502"/>
      <c r="N533" s="502"/>
      <c r="O533" s="502"/>
      <c r="P533" s="502"/>
      <c r="Q533" s="503"/>
      <c r="R533" s="504">
        <f t="shared" si="68"/>
        <v>0</v>
      </c>
      <c r="S533" s="505" t="e">
        <f t="shared" si="69"/>
        <v>#DIV/0!</v>
      </c>
    </row>
    <row r="534" spans="1:20" s="506" customFormat="1" ht="20.100000000000001" customHeight="1">
      <c r="A534" s="666"/>
      <c r="B534" s="667"/>
      <c r="C534" s="499"/>
      <c r="D534" s="614"/>
      <c r="E534" s="501"/>
      <c r="F534" s="502"/>
      <c r="G534" s="502"/>
      <c r="H534" s="502"/>
      <c r="I534" s="502"/>
      <c r="J534" s="503"/>
      <c r="K534" s="504">
        <f t="shared" si="64"/>
        <v>0</v>
      </c>
      <c r="L534" s="501"/>
      <c r="M534" s="502"/>
      <c r="N534" s="502"/>
      <c r="O534" s="502"/>
      <c r="P534" s="502"/>
      <c r="Q534" s="503"/>
      <c r="R534" s="504">
        <f t="shared" si="65"/>
        <v>0</v>
      </c>
      <c r="S534" s="505" t="e">
        <f t="shared" si="66"/>
        <v>#DIV/0!</v>
      </c>
    </row>
    <row r="535" spans="1:20" s="527" customFormat="1" ht="20.100000000000001" customHeight="1">
      <c r="A535" s="517"/>
      <c r="B535" s="518"/>
      <c r="C535" s="519"/>
      <c r="D535" s="619"/>
      <c r="E535" s="521"/>
      <c r="F535" s="522"/>
      <c r="G535" s="522"/>
      <c r="H535" s="522"/>
      <c r="I535" s="522"/>
      <c r="J535" s="523"/>
      <c r="K535" s="524"/>
      <c r="L535" s="521"/>
      <c r="M535" s="522"/>
      <c r="N535" s="522"/>
      <c r="O535" s="522"/>
      <c r="P535" s="522"/>
      <c r="Q535" s="523"/>
      <c r="R535" s="524"/>
      <c r="S535" s="525"/>
      <c r="T535" s="506"/>
    </row>
    <row r="536" spans="1:20" s="448" customFormat="1" ht="20.100000000000001" customHeight="1">
      <c r="A536" s="579" t="s">
        <v>561</v>
      </c>
      <c r="B536" s="580"/>
      <c r="C536" s="491"/>
      <c r="D536" s="492"/>
      <c r="E536" s="530">
        <f t="shared" ref="E536:R536" si="70">SUM(E528:E535)</f>
        <v>0</v>
      </c>
      <c r="F536" s="531">
        <f t="shared" si="70"/>
        <v>0</v>
      </c>
      <c r="G536" s="531"/>
      <c r="H536" s="531"/>
      <c r="I536" s="531">
        <f t="shared" si="70"/>
        <v>0</v>
      </c>
      <c r="J536" s="531">
        <f t="shared" si="70"/>
        <v>0</v>
      </c>
      <c r="K536" s="532">
        <f t="shared" si="70"/>
        <v>0</v>
      </c>
      <c r="L536" s="530">
        <f t="shared" si="70"/>
        <v>0</v>
      </c>
      <c r="M536" s="531">
        <f t="shared" si="70"/>
        <v>0</v>
      </c>
      <c r="N536" s="531">
        <f t="shared" si="70"/>
        <v>0</v>
      </c>
      <c r="O536" s="531"/>
      <c r="P536" s="531"/>
      <c r="Q536" s="531">
        <f t="shared" si="70"/>
        <v>0</v>
      </c>
      <c r="R536" s="532">
        <f t="shared" si="70"/>
        <v>0</v>
      </c>
      <c r="S536" s="533" t="e">
        <f t="shared" ref="S536" si="71">((R536/K536)-1)*100</f>
        <v>#DIV/0!</v>
      </c>
      <c r="T536" s="506"/>
    </row>
    <row r="537" spans="1:20" s="527" customFormat="1" ht="20.100000000000001" customHeight="1">
      <c r="A537" s="668"/>
      <c r="B537" s="669"/>
      <c r="C537" s="670"/>
      <c r="D537" s="537"/>
      <c r="E537" s="671"/>
      <c r="F537" s="672"/>
      <c r="G537" s="672"/>
      <c r="H537" s="672"/>
      <c r="I537" s="672"/>
      <c r="J537" s="673"/>
      <c r="K537" s="674"/>
      <c r="L537" s="671"/>
      <c r="M537" s="672"/>
      <c r="N537" s="672"/>
      <c r="O537" s="672"/>
      <c r="P537" s="672"/>
      <c r="Q537" s="673"/>
      <c r="R537" s="674"/>
      <c r="S537" s="675"/>
      <c r="T537" s="506"/>
    </row>
    <row r="538" spans="1:20" s="527" customFormat="1" ht="20.100000000000001" customHeight="1">
      <c r="A538" s="586"/>
      <c r="C538" s="587"/>
      <c r="D538" s="676"/>
      <c r="E538" s="677"/>
      <c r="F538" s="677"/>
      <c r="G538" s="677"/>
      <c r="H538" s="677"/>
      <c r="I538" s="677"/>
      <c r="J538" s="678"/>
      <c r="K538" s="677"/>
      <c r="L538" s="677"/>
      <c r="M538" s="677"/>
      <c r="N538" s="677"/>
      <c r="O538" s="677"/>
      <c r="P538" s="677"/>
      <c r="Q538" s="678"/>
      <c r="R538" s="677"/>
      <c r="S538" s="634"/>
      <c r="T538" s="506"/>
    </row>
    <row r="539" spans="1:20" s="478" customFormat="1" ht="20.100000000000001" customHeight="1">
      <c r="A539" s="497"/>
      <c r="B539" s="612"/>
      <c r="C539" s="499"/>
      <c r="D539" s="614"/>
      <c r="E539" s="1378" t="s">
        <v>1467</v>
      </c>
      <c r="F539" s="1379"/>
      <c r="G539" s="1379"/>
      <c r="H539" s="1379"/>
      <c r="I539" s="1379"/>
      <c r="J539" s="1379"/>
      <c r="K539" s="1380"/>
      <c r="L539" s="1378" t="s">
        <v>1468</v>
      </c>
      <c r="M539" s="1379"/>
      <c r="N539" s="1379"/>
      <c r="O539" s="1379"/>
      <c r="P539" s="1379"/>
      <c r="Q539" s="1379"/>
      <c r="R539" s="1380"/>
      <c r="S539" s="505"/>
      <c r="T539" s="506"/>
    </row>
    <row r="540" spans="1:20" s="478" customFormat="1" ht="20.100000000000001" customHeight="1">
      <c r="A540" s="473" t="s">
        <v>1469</v>
      </c>
      <c r="B540" s="474" t="s">
        <v>57</v>
      </c>
      <c r="C540" s="475" t="s">
        <v>1470</v>
      </c>
      <c r="D540" s="476" t="s">
        <v>1167</v>
      </c>
      <c r="E540" s="541" t="s">
        <v>1474</v>
      </c>
      <c r="F540" s="484" t="s">
        <v>1475</v>
      </c>
      <c r="G540" s="484" t="s">
        <v>1476</v>
      </c>
      <c r="H540" s="484" t="s">
        <v>1477</v>
      </c>
      <c r="I540" s="484" t="s">
        <v>1478</v>
      </c>
      <c r="J540" s="542" t="s">
        <v>1406</v>
      </c>
      <c r="K540" s="485" t="s">
        <v>1473</v>
      </c>
      <c r="L540" s="541" t="s">
        <v>1405</v>
      </c>
      <c r="M540" s="484" t="s">
        <v>1383</v>
      </c>
      <c r="N540" s="484" t="s">
        <v>1476</v>
      </c>
      <c r="O540" s="484" t="s">
        <v>1477</v>
      </c>
      <c r="P540" s="484" t="s">
        <v>1478</v>
      </c>
      <c r="Q540" s="542" t="s">
        <v>1406</v>
      </c>
      <c r="R540" s="485" t="s">
        <v>1473</v>
      </c>
      <c r="S540" s="487" t="s">
        <v>1140</v>
      </c>
      <c r="T540" s="506"/>
    </row>
    <row r="541" spans="1:20" s="527" customFormat="1" ht="20.100000000000001" customHeight="1">
      <c r="A541" s="582" t="s">
        <v>282</v>
      </c>
      <c r="B541" s="679" t="s">
        <v>80</v>
      </c>
      <c r="C541" s="665"/>
      <c r="D541" s="581"/>
      <c r="E541" s="493"/>
      <c r="F541" s="494"/>
      <c r="G541" s="494"/>
      <c r="H541" s="494"/>
      <c r="I541" s="494"/>
      <c r="J541" s="494" t="s">
        <v>60</v>
      </c>
      <c r="K541" s="495"/>
      <c r="L541" s="493" t="s">
        <v>60</v>
      </c>
      <c r="M541" s="494" t="s">
        <v>60</v>
      </c>
      <c r="N541" s="494"/>
      <c r="O541" s="494"/>
      <c r="P541" s="494"/>
      <c r="Q541" s="494"/>
      <c r="R541" s="495" t="s">
        <v>60</v>
      </c>
      <c r="S541" s="496"/>
      <c r="T541" s="506"/>
    </row>
    <row r="542" spans="1:20" s="506" customFormat="1" ht="20.100000000000001" customHeight="1">
      <c r="A542" s="497" t="s">
        <v>805</v>
      </c>
      <c r="B542" s="612" t="s">
        <v>806</v>
      </c>
      <c r="C542" s="499" t="s">
        <v>9</v>
      </c>
      <c r="D542" s="614" t="s">
        <v>136</v>
      </c>
      <c r="E542" s="501">
        <v>0.02</v>
      </c>
      <c r="F542" s="502">
        <v>0</v>
      </c>
      <c r="G542" s="502">
        <v>0.27</v>
      </c>
      <c r="H542" s="502">
        <v>0</v>
      </c>
      <c r="I542" s="502">
        <v>0</v>
      </c>
      <c r="J542" s="503">
        <v>0.62</v>
      </c>
      <c r="K542" s="504">
        <v>0.62</v>
      </c>
      <c r="L542" s="501">
        <v>0.01</v>
      </c>
      <c r="M542" s="502">
        <v>0</v>
      </c>
      <c r="N542" s="502">
        <v>0.17</v>
      </c>
      <c r="O542" s="502">
        <v>0</v>
      </c>
      <c r="P542" s="502">
        <v>0</v>
      </c>
      <c r="Q542" s="503">
        <v>0.75</v>
      </c>
      <c r="R542" s="504">
        <v>0.75</v>
      </c>
      <c r="S542" s="505">
        <f t="shared" ref="S542:S556" si="72">((R542/K542)-1)*100</f>
        <v>20.967741935483875</v>
      </c>
    </row>
    <row r="543" spans="1:20" s="506" customFormat="1" ht="20.100000000000001" customHeight="1">
      <c r="A543" s="497" t="s">
        <v>807</v>
      </c>
      <c r="B543" s="612" t="s">
        <v>808</v>
      </c>
      <c r="C543" s="499" t="s">
        <v>9</v>
      </c>
      <c r="D543" s="614" t="s">
        <v>136</v>
      </c>
      <c r="E543" s="501">
        <v>0</v>
      </c>
      <c r="F543" s="502">
        <v>0.37</v>
      </c>
      <c r="G543" s="502">
        <v>0</v>
      </c>
      <c r="H543" s="502">
        <v>0</v>
      </c>
      <c r="I543" s="502">
        <v>0</v>
      </c>
      <c r="J543" s="503">
        <v>0.36</v>
      </c>
      <c r="K543" s="504">
        <v>0.36</v>
      </c>
      <c r="L543" s="501">
        <v>0</v>
      </c>
      <c r="M543" s="502">
        <v>0</v>
      </c>
      <c r="N543" s="502">
        <v>0</v>
      </c>
      <c r="O543" s="502">
        <v>0</v>
      </c>
      <c r="P543" s="502">
        <v>0</v>
      </c>
      <c r="Q543" s="503">
        <v>0</v>
      </c>
      <c r="R543" s="504">
        <v>0</v>
      </c>
      <c r="S543" s="505">
        <f t="shared" si="72"/>
        <v>-100</v>
      </c>
    </row>
    <row r="544" spans="1:20" s="506" customFormat="1" ht="20.100000000000001" customHeight="1">
      <c r="A544" s="497" t="s">
        <v>809</v>
      </c>
      <c r="B544" s="612" t="s">
        <v>810</v>
      </c>
      <c r="C544" s="499" t="s">
        <v>9</v>
      </c>
      <c r="D544" s="614" t="s">
        <v>136</v>
      </c>
      <c r="E544" s="501">
        <v>0</v>
      </c>
      <c r="F544" s="502">
        <v>0</v>
      </c>
      <c r="G544" s="502">
        <v>0.28999999999999998</v>
      </c>
      <c r="H544" s="502">
        <v>0</v>
      </c>
      <c r="I544" s="502">
        <v>0.24</v>
      </c>
      <c r="J544" s="503">
        <v>0.25</v>
      </c>
      <c r="K544" s="504">
        <v>0.49</v>
      </c>
      <c r="L544" s="501">
        <v>0</v>
      </c>
      <c r="M544" s="502">
        <v>0</v>
      </c>
      <c r="N544" s="502">
        <v>0.2</v>
      </c>
      <c r="O544" s="502">
        <v>0</v>
      </c>
      <c r="P544" s="502">
        <v>7.0000000000000007E-2</v>
      </c>
      <c r="Q544" s="503">
        <v>0.73</v>
      </c>
      <c r="R544" s="504">
        <v>0.8</v>
      </c>
      <c r="S544" s="505">
        <f t="shared" si="72"/>
        <v>63.265306122448983</v>
      </c>
    </row>
    <row r="545" spans="1:20" s="506" customFormat="1" ht="20.100000000000001" customHeight="1">
      <c r="A545" s="497" t="s">
        <v>1257</v>
      </c>
      <c r="B545" s="612" t="s">
        <v>1427</v>
      </c>
      <c r="C545" s="499" t="s">
        <v>9</v>
      </c>
      <c r="D545" s="614" t="s">
        <v>1129</v>
      </c>
      <c r="E545" s="501">
        <v>0</v>
      </c>
      <c r="F545" s="502">
        <v>0</v>
      </c>
      <c r="G545" s="502">
        <v>0</v>
      </c>
      <c r="H545" s="502">
        <v>0</v>
      </c>
      <c r="I545" s="502">
        <v>0</v>
      </c>
      <c r="J545" s="503">
        <v>0</v>
      </c>
      <c r="K545" s="504">
        <v>0</v>
      </c>
      <c r="L545" s="501">
        <v>0.01</v>
      </c>
      <c r="M545" s="502">
        <v>0</v>
      </c>
      <c r="N545" s="502">
        <v>0</v>
      </c>
      <c r="O545" s="502">
        <v>0</v>
      </c>
      <c r="P545" s="502">
        <v>0</v>
      </c>
      <c r="Q545" s="503">
        <v>0.04</v>
      </c>
      <c r="R545" s="504">
        <v>0.04</v>
      </c>
      <c r="S545" s="507" t="e">
        <f t="shared" si="72"/>
        <v>#DIV/0!</v>
      </c>
    </row>
    <row r="546" spans="1:20" s="506" customFormat="1" ht="20.100000000000001" customHeight="1">
      <c r="A546" s="497" t="s">
        <v>1000</v>
      </c>
      <c r="B546" s="612" t="s">
        <v>1001</v>
      </c>
      <c r="C546" s="499" t="s">
        <v>9</v>
      </c>
      <c r="D546" s="614" t="s">
        <v>1129</v>
      </c>
      <c r="E546" s="501">
        <v>0</v>
      </c>
      <c r="F546" s="502">
        <v>0</v>
      </c>
      <c r="G546" s="502">
        <v>0</v>
      </c>
      <c r="H546" s="502">
        <v>0</v>
      </c>
      <c r="I546" s="502">
        <v>0</v>
      </c>
      <c r="J546" s="503">
        <v>0.11</v>
      </c>
      <c r="K546" s="504">
        <v>0.11</v>
      </c>
      <c r="L546" s="501">
        <v>0</v>
      </c>
      <c r="M546" s="502">
        <v>0</v>
      </c>
      <c r="N546" s="502">
        <v>0.15</v>
      </c>
      <c r="O546" s="502">
        <v>0</v>
      </c>
      <c r="P546" s="502">
        <v>0.04</v>
      </c>
      <c r="Q546" s="503">
        <v>0.5</v>
      </c>
      <c r="R546" s="504">
        <v>0.54</v>
      </c>
      <c r="S546" s="505">
        <f t="shared" si="72"/>
        <v>390.90909090909093</v>
      </c>
    </row>
    <row r="547" spans="1:20" s="506" customFormat="1" ht="20.100000000000001" customHeight="1">
      <c r="A547" s="497" t="s">
        <v>923</v>
      </c>
      <c r="B547" s="498" t="s">
        <v>925</v>
      </c>
      <c r="C547" s="499" t="s">
        <v>904</v>
      </c>
      <c r="D547" s="614" t="s">
        <v>1147</v>
      </c>
      <c r="E547" s="501">
        <v>0</v>
      </c>
      <c r="F547" s="502">
        <v>0</v>
      </c>
      <c r="G547" s="502">
        <v>0.11</v>
      </c>
      <c r="H547" s="502">
        <v>0</v>
      </c>
      <c r="I547" s="502">
        <v>0.05</v>
      </c>
      <c r="J547" s="503">
        <v>0.14000000000000001</v>
      </c>
      <c r="K547" s="504">
        <v>0.19</v>
      </c>
      <c r="L547" s="501">
        <v>0</v>
      </c>
      <c r="M547" s="502">
        <v>0</v>
      </c>
      <c r="N547" s="502">
        <v>7.0000000000000007E-2</v>
      </c>
      <c r="O547" s="502">
        <v>0</v>
      </c>
      <c r="P547" s="502">
        <v>0.05</v>
      </c>
      <c r="Q547" s="503">
        <v>0.2</v>
      </c>
      <c r="R547" s="504">
        <v>0.25</v>
      </c>
      <c r="S547" s="505">
        <f t="shared" si="72"/>
        <v>31.578947368421062</v>
      </c>
    </row>
    <row r="548" spans="1:20" s="506" customFormat="1" ht="20.100000000000001" customHeight="1">
      <c r="A548" s="497" t="s">
        <v>932</v>
      </c>
      <c r="B548" s="498" t="s">
        <v>936</v>
      </c>
      <c r="C548" s="499" t="s">
        <v>904</v>
      </c>
      <c r="D548" s="614" t="s">
        <v>1146</v>
      </c>
      <c r="E548" s="501" t="str">
        <f>VLOOKUP($A548,元データ用!$A$11:$Q$488,3,FALSE)</f>
        <v>pink/white, double</v>
      </c>
      <c r="F548" s="502">
        <f>VLOOKUP($A548,元データ用!$A$11:$Q$488,4,FALSE)</f>
        <v>0</v>
      </c>
      <c r="G548" s="502">
        <v>0</v>
      </c>
      <c r="H548" s="502">
        <v>0</v>
      </c>
      <c r="I548" s="502">
        <f>VLOOKUP($A548,元データ用!$A$11:$Q$488,5,FALSE)</f>
        <v>0</v>
      </c>
      <c r="J548" s="503">
        <f>VLOOKUP($A548,元データ用!$A$11:$Q$488,8,FALSE)</f>
        <v>0</v>
      </c>
      <c r="K548" s="504">
        <f t="shared" ref="K548:K551" si="73">I548+J548</f>
        <v>0</v>
      </c>
      <c r="L548" s="501">
        <f>VLOOKUP($A548,元データ用!$A$11:$Q$488,10,FALSE)</f>
        <v>0.04</v>
      </c>
      <c r="M548" s="502">
        <f>VLOOKUP($A548,元データ用!$A$11:$Q$488,11,FALSE)</f>
        <v>0</v>
      </c>
      <c r="N548" s="502">
        <f>VLOOKUP($A548,元データ用!$A$11:$Q$488,12,FALSE)</f>
        <v>0.03</v>
      </c>
      <c r="O548" s="502">
        <v>0</v>
      </c>
      <c r="P548" s="502">
        <v>0</v>
      </c>
      <c r="Q548" s="503">
        <f>VLOOKUP($A548,元データ用!$A$11:$Q$488,15,FALSE)</f>
        <v>0</v>
      </c>
      <c r="R548" s="504">
        <f t="shared" ref="R548:R551" si="74">N548+Q548</f>
        <v>0.03</v>
      </c>
      <c r="S548" s="505" t="e">
        <f t="shared" si="72"/>
        <v>#DIV/0!</v>
      </c>
    </row>
    <row r="549" spans="1:20" s="506" customFormat="1" ht="20.100000000000001" customHeight="1">
      <c r="A549" s="497" t="s">
        <v>1008</v>
      </c>
      <c r="B549" s="498" t="s">
        <v>1009</v>
      </c>
      <c r="C549" s="499" t="s">
        <v>904</v>
      </c>
      <c r="D549" s="614" t="s">
        <v>1146</v>
      </c>
      <c r="E549" s="501" t="str">
        <f>VLOOKUP($A549,元データ用!$A$11:$Q$488,3,FALSE)</f>
        <v>pink/white, double</v>
      </c>
      <c r="F549" s="502">
        <f>VLOOKUP($A549,元データ用!$A$11:$Q$488,4,FALSE)</f>
        <v>0</v>
      </c>
      <c r="G549" s="502">
        <v>0</v>
      </c>
      <c r="H549" s="502">
        <v>0</v>
      </c>
      <c r="I549" s="502">
        <f>VLOOKUP($A549,元データ用!$A$11:$Q$488,5,FALSE)</f>
        <v>0</v>
      </c>
      <c r="J549" s="503">
        <f>VLOOKUP($A549,元データ用!$A$11:$Q$488,8,FALSE)</f>
        <v>0</v>
      </c>
      <c r="K549" s="504">
        <f t="shared" si="73"/>
        <v>0</v>
      </c>
      <c r="L549" s="501">
        <f>VLOOKUP($A549,元データ用!$A$11:$Q$488,10,FALSE)</f>
        <v>0.03</v>
      </c>
      <c r="M549" s="502">
        <f>VLOOKUP($A549,元データ用!$A$11:$Q$488,11,FALSE)</f>
        <v>0</v>
      </c>
      <c r="N549" s="502">
        <f>VLOOKUP($A549,元データ用!$A$11:$Q$488,12,FALSE)</f>
        <v>0.04</v>
      </c>
      <c r="O549" s="502">
        <v>0</v>
      </c>
      <c r="P549" s="502">
        <v>0</v>
      </c>
      <c r="Q549" s="503">
        <f>VLOOKUP($A549,元データ用!$A$11:$Q$488,15,FALSE)</f>
        <v>0</v>
      </c>
      <c r="R549" s="504">
        <f t="shared" si="74"/>
        <v>0.04</v>
      </c>
      <c r="S549" s="505" t="e">
        <f t="shared" si="72"/>
        <v>#DIV/0!</v>
      </c>
    </row>
    <row r="550" spans="1:20" s="611" customFormat="1" ht="20.100000000000001" customHeight="1">
      <c r="A550" s="497" t="s">
        <v>988</v>
      </c>
      <c r="B550" s="498" t="s">
        <v>989</v>
      </c>
      <c r="C550" s="499" t="s">
        <v>904</v>
      </c>
      <c r="D550" s="614" t="s">
        <v>1152</v>
      </c>
      <c r="E550" s="501" t="str">
        <f>VLOOKUP($A550,元データ用!$A$11:$Q$488,3,FALSE)</f>
        <v>red/white, double</v>
      </c>
      <c r="F550" s="502">
        <f>VLOOKUP($A550,元データ用!$A$11:$Q$488,4,FALSE)</f>
        <v>0</v>
      </c>
      <c r="G550" s="502">
        <v>0</v>
      </c>
      <c r="H550" s="502">
        <v>0</v>
      </c>
      <c r="I550" s="502">
        <f>VLOOKUP($A550,元データ用!$A$11:$Q$488,5,FALSE)</f>
        <v>0</v>
      </c>
      <c r="J550" s="503">
        <f>VLOOKUP($A550,元データ用!$A$11:$Q$488,8,FALSE)</f>
        <v>0.05</v>
      </c>
      <c r="K550" s="504">
        <f t="shared" si="73"/>
        <v>0.05</v>
      </c>
      <c r="L550" s="501">
        <f>VLOOKUP($A550,元データ用!$A$11:$Q$488,10,FALSE)</f>
        <v>0.08</v>
      </c>
      <c r="M550" s="502">
        <f>VLOOKUP($A550,元データ用!$A$11:$Q$488,11,FALSE)</f>
        <v>0</v>
      </c>
      <c r="N550" s="502">
        <f>VLOOKUP($A550,元データ用!$A$11:$Q$488,12,FALSE)</f>
        <v>0</v>
      </c>
      <c r="O550" s="502">
        <v>0</v>
      </c>
      <c r="P550" s="502">
        <v>0</v>
      </c>
      <c r="Q550" s="503">
        <f>VLOOKUP($A550,元データ用!$A$11:$Q$488,15,FALSE)</f>
        <v>0</v>
      </c>
      <c r="R550" s="504">
        <f t="shared" si="74"/>
        <v>0</v>
      </c>
      <c r="S550" s="505">
        <f t="shared" si="72"/>
        <v>-100</v>
      </c>
      <c r="T550" s="506"/>
    </row>
    <row r="551" spans="1:20" s="611" customFormat="1" ht="20.100000000000001" customHeight="1">
      <c r="A551" s="497" t="s">
        <v>1026</v>
      </c>
      <c r="B551" s="498" t="s">
        <v>1027</v>
      </c>
      <c r="C551" s="499" t="s">
        <v>904</v>
      </c>
      <c r="D551" s="614" t="s">
        <v>1152</v>
      </c>
      <c r="E551" s="501" t="str">
        <f>VLOOKUP($A551,元データ用!$A$11:$Q$488,3,FALSE)</f>
        <v>red/white, double</v>
      </c>
      <c r="F551" s="502">
        <f>VLOOKUP($A551,元データ用!$A$11:$Q$488,4,FALSE)</f>
        <v>0</v>
      </c>
      <c r="G551" s="502">
        <v>0</v>
      </c>
      <c r="H551" s="502">
        <v>0</v>
      </c>
      <c r="I551" s="502">
        <f>VLOOKUP($A551,元データ用!$A$11:$Q$488,5,FALSE)</f>
        <v>0</v>
      </c>
      <c r="J551" s="503">
        <f>VLOOKUP($A551,元データ用!$A$11:$Q$488,8,FALSE)</f>
        <v>0</v>
      </c>
      <c r="K551" s="504">
        <f t="shared" si="73"/>
        <v>0</v>
      </c>
      <c r="L551" s="501">
        <f>VLOOKUP($A551,元データ用!$A$11:$Q$488,10,FALSE)</f>
        <v>0.06</v>
      </c>
      <c r="M551" s="502">
        <f>VLOOKUP($A551,元データ用!$A$11:$Q$488,11,FALSE)</f>
        <v>0</v>
      </c>
      <c r="N551" s="502">
        <f>VLOOKUP($A551,元データ用!$A$11:$Q$488,12,FALSE)</f>
        <v>0</v>
      </c>
      <c r="O551" s="502">
        <v>0</v>
      </c>
      <c r="P551" s="502">
        <v>0</v>
      </c>
      <c r="Q551" s="503">
        <f>VLOOKUP($A551,元データ用!$A$11:$Q$488,15,FALSE)</f>
        <v>0.04</v>
      </c>
      <c r="R551" s="504">
        <f t="shared" si="74"/>
        <v>0.04</v>
      </c>
      <c r="S551" s="505" t="e">
        <f t="shared" si="72"/>
        <v>#DIV/0!</v>
      </c>
      <c r="T551" s="506"/>
    </row>
    <row r="552" spans="1:20" s="611" customFormat="1" ht="20.100000000000001" customHeight="1">
      <c r="A552" s="497" t="s">
        <v>978</v>
      </c>
      <c r="B552" s="498" t="s">
        <v>979</v>
      </c>
      <c r="C552" s="499" t="s">
        <v>904</v>
      </c>
      <c r="D552" s="614" t="s">
        <v>1402</v>
      </c>
      <c r="E552" s="501">
        <v>0</v>
      </c>
      <c r="F552" s="502">
        <v>0</v>
      </c>
      <c r="G552" s="502">
        <v>0</v>
      </c>
      <c r="H552" s="502">
        <v>0</v>
      </c>
      <c r="I552" s="502">
        <v>0.05</v>
      </c>
      <c r="J552" s="503">
        <v>0.01</v>
      </c>
      <c r="K552" s="504">
        <v>6.0000000000000005E-2</v>
      </c>
      <c r="L552" s="501">
        <v>0</v>
      </c>
      <c r="M552" s="502">
        <v>0</v>
      </c>
      <c r="N552" s="502">
        <v>0</v>
      </c>
      <c r="O552" s="502">
        <v>0</v>
      </c>
      <c r="P552" s="502">
        <v>0</v>
      </c>
      <c r="Q552" s="503">
        <v>0.06</v>
      </c>
      <c r="R552" s="504">
        <v>0.06</v>
      </c>
      <c r="S552" s="505">
        <f t="shared" si="72"/>
        <v>-1.1102230246251565E-14</v>
      </c>
      <c r="T552" s="506"/>
    </row>
    <row r="553" spans="1:20" s="611" customFormat="1" ht="20.100000000000001" customHeight="1">
      <c r="A553" s="660" t="s">
        <v>772</v>
      </c>
      <c r="B553" s="498" t="s">
        <v>773</v>
      </c>
      <c r="C553" s="499" t="s">
        <v>9</v>
      </c>
      <c r="D553" s="614" t="s">
        <v>774</v>
      </c>
      <c r="E553" s="501">
        <v>0</v>
      </c>
      <c r="F553" s="502">
        <v>0.47</v>
      </c>
      <c r="G553" s="502">
        <v>0</v>
      </c>
      <c r="H553" s="502">
        <v>0</v>
      </c>
      <c r="I553" s="502">
        <v>0</v>
      </c>
      <c r="J553" s="503">
        <v>0.25</v>
      </c>
      <c r="K553" s="504">
        <v>0.25</v>
      </c>
      <c r="L553" s="501">
        <v>0</v>
      </c>
      <c r="M553" s="502">
        <v>0</v>
      </c>
      <c r="N553" s="502">
        <v>0</v>
      </c>
      <c r="O553" s="502">
        <v>0</v>
      </c>
      <c r="P553" s="502">
        <v>0</v>
      </c>
      <c r="Q553" s="503">
        <v>0</v>
      </c>
      <c r="R553" s="504">
        <v>0</v>
      </c>
      <c r="S553" s="505">
        <f t="shared" si="72"/>
        <v>-100</v>
      </c>
      <c r="T553" s="506"/>
    </row>
    <row r="554" spans="1:20" s="611" customFormat="1" ht="20.100000000000001" customHeight="1">
      <c r="A554" s="497" t="s">
        <v>775</v>
      </c>
      <c r="B554" s="498" t="s">
        <v>776</v>
      </c>
      <c r="C554" s="499" t="s">
        <v>9</v>
      </c>
      <c r="D554" s="614" t="s">
        <v>774</v>
      </c>
      <c r="E554" s="501">
        <v>0</v>
      </c>
      <c r="F554" s="502">
        <v>0.33</v>
      </c>
      <c r="G554" s="502">
        <v>0</v>
      </c>
      <c r="H554" s="502">
        <v>0</v>
      </c>
      <c r="I554" s="502">
        <v>0</v>
      </c>
      <c r="J554" s="503">
        <v>0.44</v>
      </c>
      <c r="K554" s="504">
        <v>0.44</v>
      </c>
      <c r="L554" s="501">
        <v>0</v>
      </c>
      <c r="M554" s="502">
        <v>0</v>
      </c>
      <c r="N554" s="502">
        <v>0</v>
      </c>
      <c r="O554" s="502">
        <v>0</v>
      </c>
      <c r="P554" s="502">
        <v>0</v>
      </c>
      <c r="Q554" s="503">
        <v>0</v>
      </c>
      <c r="R554" s="504">
        <v>0</v>
      </c>
      <c r="S554" s="505">
        <f t="shared" si="72"/>
        <v>-100</v>
      </c>
      <c r="T554" s="506"/>
    </row>
    <row r="555" spans="1:20" s="611" customFormat="1" ht="20.100000000000001" customHeight="1">
      <c r="A555" s="497" t="s">
        <v>777</v>
      </c>
      <c r="B555" s="498" t="s">
        <v>778</v>
      </c>
      <c r="C555" s="499" t="s">
        <v>9</v>
      </c>
      <c r="D555" s="614" t="s">
        <v>779</v>
      </c>
      <c r="E555" s="501">
        <v>0</v>
      </c>
      <c r="F555" s="502">
        <v>0</v>
      </c>
      <c r="G555" s="502">
        <v>0</v>
      </c>
      <c r="H555" s="502">
        <v>0</v>
      </c>
      <c r="I555" s="502">
        <v>0.2</v>
      </c>
      <c r="J555" s="503">
        <v>0.05</v>
      </c>
      <c r="K555" s="504">
        <v>0.25</v>
      </c>
      <c r="L555" s="501">
        <v>0</v>
      </c>
      <c r="M555" s="502">
        <v>0</v>
      </c>
      <c r="N555" s="502">
        <v>0</v>
      </c>
      <c r="O555" s="502">
        <v>0</v>
      </c>
      <c r="P555" s="502">
        <v>0.23</v>
      </c>
      <c r="Q555" s="503">
        <v>0.16</v>
      </c>
      <c r="R555" s="504">
        <v>0.39</v>
      </c>
      <c r="S555" s="505">
        <f t="shared" si="72"/>
        <v>56.000000000000007</v>
      </c>
      <c r="T555" s="506"/>
    </row>
    <row r="556" spans="1:20" s="506" customFormat="1" ht="20.100000000000001" customHeight="1">
      <c r="A556" s="497" t="s">
        <v>967</v>
      </c>
      <c r="B556" s="498" t="s">
        <v>971</v>
      </c>
      <c r="C556" s="499" t="s">
        <v>904</v>
      </c>
      <c r="D556" s="614" t="s">
        <v>1401</v>
      </c>
      <c r="E556" s="501">
        <v>0</v>
      </c>
      <c r="F556" s="502">
        <v>0</v>
      </c>
      <c r="G556" s="502">
        <v>0.11</v>
      </c>
      <c r="H556" s="502">
        <v>0</v>
      </c>
      <c r="I556" s="502">
        <v>7.0000000000000007E-2</v>
      </c>
      <c r="J556" s="503">
        <v>0.09</v>
      </c>
      <c r="K556" s="504">
        <v>0.16</v>
      </c>
      <c r="L556" s="501">
        <v>0</v>
      </c>
      <c r="M556" s="502">
        <v>0</v>
      </c>
      <c r="N556" s="502">
        <v>0.23</v>
      </c>
      <c r="O556" s="502">
        <v>0</v>
      </c>
      <c r="P556" s="502">
        <v>0.08</v>
      </c>
      <c r="Q556" s="503">
        <v>0.51</v>
      </c>
      <c r="R556" s="504">
        <v>0.59</v>
      </c>
      <c r="S556" s="505">
        <f t="shared" si="72"/>
        <v>268.74999999999994</v>
      </c>
    </row>
    <row r="557" spans="1:20" s="527" customFormat="1" ht="20.100000000000001" customHeight="1">
      <c r="A557" s="517"/>
      <c r="B557" s="518"/>
      <c r="C557" s="519"/>
      <c r="D557" s="619"/>
      <c r="E557" s="521"/>
      <c r="F557" s="522"/>
      <c r="G557" s="522"/>
      <c r="H557" s="522"/>
      <c r="I557" s="522"/>
      <c r="J557" s="523"/>
      <c r="K557" s="524"/>
      <c r="L557" s="521"/>
      <c r="M557" s="522"/>
      <c r="N557" s="522"/>
      <c r="O557" s="522"/>
      <c r="P557" s="522"/>
      <c r="Q557" s="523"/>
      <c r="R557" s="524"/>
      <c r="S557" s="525"/>
      <c r="T557" s="506"/>
    </row>
    <row r="558" spans="1:20" s="448" customFormat="1" ht="20.100000000000001" customHeight="1">
      <c r="A558" s="622" t="s">
        <v>283</v>
      </c>
      <c r="B558" s="623"/>
      <c r="C558" s="491"/>
      <c r="D558" s="492"/>
      <c r="E558" s="530">
        <f>SUM(E541:E557)</f>
        <v>0.02</v>
      </c>
      <c r="F558" s="531">
        <f t="shared" ref="F558:Q558" si="75">SUM(F541:F557)</f>
        <v>1.17</v>
      </c>
      <c r="G558" s="531">
        <f t="shared" si="75"/>
        <v>0.78</v>
      </c>
      <c r="H558" s="531">
        <f t="shared" si="75"/>
        <v>0</v>
      </c>
      <c r="I558" s="531">
        <f t="shared" si="75"/>
        <v>0.6100000000000001</v>
      </c>
      <c r="J558" s="531">
        <f t="shared" si="75"/>
        <v>2.3699999999999997</v>
      </c>
      <c r="K558" s="532">
        <f t="shared" si="75"/>
        <v>2.98</v>
      </c>
      <c r="L558" s="530">
        <f t="shared" si="75"/>
        <v>0.22999999999999998</v>
      </c>
      <c r="M558" s="531">
        <f t="shared" si="75"/>
        <v>0</v>
      </c>
      <c r="N558" s="531">
        <f t="shared" si="75"/>
        <v>0.89000000000000012</v>
      </c>
      <c r="O558" s="531">
        <f t="shared" si="75"/>
        <v>0</v>
      </c>
      <c r="P558" s="531">
        <f t="shared" si="75"/>
        <v>0.47000000000000003</v>
      </c>
      <c r="Q558" s="531">
        <f t="shared" si="75"/>
        <v>2.99</v>
      </c>
      <c r="R558" s="532">
        <f>SUM(R541:R557)</f>
        <v>3.53</v>
      </c>
      <c r="S558" s="533">
        <f t="shared" ref="S558" si="76">((R558/K558)-1)*100</f>
        <v>18.456375838926164</v>
      </c>
      <c r="T558" s="506"/>
    </row>
    <row r="559" spans="1:20" s="527" customFormat="1" ht="20.100000000000001" customHeight="1">
      <c r="A559" s="668"/>
      <c r="B559" s="680"/>
      <c r="C559" s="670"/>
      <c r="D559" s="681"/>
      <c r="E559" s="682"/>
      <c r="F559" s="683"/>
      <c r="G559" s="683"/>
      <c r="H559" s="683"/>
      <c r="I559" s="683"/>
      <c r="J559" s="684"/>
      <c r="K559" s="685"/>
      <c r="L559" s="686"/>
      <c r="M559" s="683"/>
      <c r="N559" s="683"/>
      <c r="O559" s="683"/>
      <c r="P559" s="683"/>
      <c r="Q559" s="684"/>
      <c r="R559" s="685"/>
      <c r="S559" s="687"/>
      <c r="T559" s="506"/>
    </row>
    <row r="560" spans="1:20" s="478" customFormat="1" ht="20.100000000000001" customHeight="1">
      <c r="A560" s="473" t="s">
        <v>248</v>
      </c>
      <c r="B560" s="474" t="s">
        <v>57</v>
      </c>
      <c r="C560" s="475" t="s">
        <v>249</v>
      </c>
      <c r="D560" s="476" t="s">
        <v>250</v>
      </c>
      <c r="E560" s="592" t="s">
        <v>595</v>
      </c>
      <c r="F560" s="593"/>
      <c r="G560" s="593"/>
      <c r="H560" s="593"/>
      <c r="I560" s="593"/>
      <c r="J560" s="594"/>
      <c r="K560" s="595"/>
      <c r="L560" s="592" t="s">
        <v>620</v>
      </c>
      <c r="M560" s="593"/>
      <c r="N560" s="593"/>
      <c r="O560" s="593"/>
      <c r="P560" s="593"/>
      <c r="Q560" s="594"/>
      <c r="R560" s="595"/>
      <c r="S560" s="624" t="s">
        <v>56</v>
      </c>
      <c r="T560" s="506"/>
    </row>
    <row r="561" spans="1:20" s="478" customFormat="1" ht="20.100000000000001" customHeight="1">
      <c r="A561" s="625"/>
      <c r="B561" s="626"/>
      <c r="C561" s="627"/>
      <c r="D561" s="628"/>
      <c r="E561" s="541" t="s">
        <v>58</v>
      </c>
      <c r="F561" s="484" t="s">
        <v>420</v>
      </c>
      <c r="G561" s="484"/>
      <c r="H561" s="484"/>
      <c r="I561" s="484" t="s">
        <v>325</v>
      </c>
      <c r="J561" s="542" t="s">
        <v>323</v>
      </c>
      <c r="K561" s="485" t="s">
        <v>324</v>
      </c>
      <c r="L561" s="541" t="s">
        <v>58</v>
      </c>
      <c r="M561" s="484" t="s">
        <v>420</v>
      </c>
      <c r="N561" s="484" t="s">
        <v>325</v>
      </c>
      <c r="O561" s="484"/>
      <c r="P561" s="484"/>
      <c r="Q561" s="542" t="s">
        <v>323</v>
      </c>
      <c r="R561" s="485" t="s">
        <v>324</v>
      </c>
      <c r="S561" s="487" t="s">
        <v>59</v>
      </c>
      <c r="T561" s="506"/>
    </row>
    <row r="562" spans="1:20" s="527" customFormat="1" ht="20.100000000000001" customHeight="1">
      <c r="A562" s="668"/>
      <c r="B562" s="680"/>
      <c r="C562" s="670"/>
      <c r="D562" s="681"/>
      <c r="E562" s="688"/>
      <c r="F562" s="683"/>
      <c r="G562" s="683"/>
      <c r="H562" s="683"/>
      <c r="I562" s="683"/>
      <c r="J562" s="684"/>
      <c r="K562" s="685"/>
      <c r="L562" s="686"/>
      <c r="M562" s="683"/>
      <c r="N562" s="683"/>
      <c r="O562" s="683"/>
      <c r="P562" s="683"/>
      <c r="Q562" s="684"/>
      <c r="R562" s="685"/>
      <c r="S562" s="687"/>
      <c r="T562" s="506"/>
    </row>
    <row r="563" spans="1:20" s="527" customFormat="1" ht="20.100000000000001" customHeight="1">
      <c r="A563" s="689" t="s">
        <v>245</v>
      </c>
      <c r="B563" s="690"/>
      <c r="C563" s="670"/>
      <c r="D563" s="681"/>
      <c r="E563" s="688"/>
      <c r="F563" s="683"/>
      <c r="G563" s="683"/>
      <c r="H563" s="683"/>
      <c r="I563" s="683"/>
      <c r="J563" s="684"/>
      <c r="K563" s="685"/>
      <c r="L563" s="686"/>
      <c r="M563" s="683"/>
      <c r="N563" s="683"/>
      <c r="O563" s="683"/>
      <c r="P563" s="683"/>
      <c r="Q563" s="684"/>
      <c r="R563" s="685"/>
      <c r="S563" s="687"/>
      <c r="T563" s="506"/>
    </row>
    <row r="564" spans="1:20" s="506" customFormat="1" ht="20.100000000000001" customHeight="1">
      <c r="A564" s="497"/>
      <c r="B564" s="498"/>
      <c r="C564" s="499" t="s">
        <v>9</v>
      </c>
      <c r="D564" s="691"/>
      <c r="E564" s="501"/>
      <c r="F564" s="502"/>
      <c r="G564" s="502"/>
      <c r="H564" s="502"/>
      <c r="I564" s="502"/>
      <c r="J564" s="503"/>
      <c r="K564" s="504">
        <f t="shared" ref="K564" si="77">I564+J564</f>
        <v>0</v>
      </c>
      <c r="L564" s="501"/>
      <c r="M564" s="502"/>
      <c r="N564" s="502"/>
      <c r="O564" s="502"/>
      <c r="P564" s="502"/>
      <c r="Q564" s="503"/>
      <c r="R564" s="504">
        <f t="shared" ref="R564" si="78">N564+Q564</f>
        <v>0</v>
      </c>
      <c r="S564" s="505" t="e">
        <f t="shared" ref="S564" si="79">((R564/K564)-1)*100</f>
        <v>#DIV/0!</v>
      </c>
    </row>
    <row r="565" spans="1:20" s="527" customFormat="1" ht="20.100000000000001" customHeight="1">
      <c r="A565" s="668"/>
      <c r="B565" s="680"/>
      <c r="C565" s="670"/>
      <c r="D565" s="692"/>
      <c r="E565" s="686"/>
      <c r="F565" s="683"/>
      <c r="G565" s="683"/>
      <c r="H565" s="683"/>
      <c r="I565" s="683"/>
      <c r="J565" s="684"/>
      <c r="K565" s="685"/>
      <c r="L565" s="682"/>
      <c r="M565" s="693"/>
      <c r="N565" s="693"/>
      <c r="O565" s="693"/>
      <c r="P565" s="693"/>
      <c r="Q565" s="694"/>
      <c r="R565" s="695"/>
      <c r="S565" s="687"/>
      <c r="T565" s="506"/>
    </row>
    <row r="566" spans="1:20" s="527" customFormat="1" ht="20.100000000000001" customHeight="1">
      <c r="A566" s="689" t="s">
        <v>246</v>
      </c>
      <c r="B566" s="690"/>
      <c r="C566" s="519"/>
      <c r="D566" s="692"/>
      <c r="E566" s="530">
        <f t="shared" ref="E566:R566" si="80">SUM(E563:E565)</f>
        <v>0</v>
      </c>
      <c r="F566" s="531">
        <f t="shared" si="80"/>
        <v>0</v>
      </c>
      <c r="G566" s="531"/>
      <c r="H566" s="531"/>
      <c r="I566" s="531">
        <f t="shared" si="80"/>
        <v>0</v>
      </c>
      <c r="J566" s="531">
        <f t="shared" si="80"/>
        <v>0</v>
      </c>
      <c r="K566" s="532">
        <f t="shared" si="80"/>
        <v>0</v>
      </c>
      <c r="L566" s="530">
        <f t="shared" si="80"/>
        <v>0</v>
      </c>
      <c r="M566" s="531">
        <f t="shared" si="80"/>
        <v>0</v>
      </c>
      <c r="N566" s="531">
        <f t="shared" si="80"/>
        <v>0</v>
      </c>
      <c r="O566" s="531"/>
      <c r="P566" s="531"/>
      <c r="Q566" s="531">
        <f t="shared" si="80"/>
        <v>0</v>
      </c>
      <c r="R566" s="532">
        <f t="shared" si="80"/>
        <v>0</v>
      </c>
      <c r="S566" s="533" t="e">
        <f t="shared" ref="S566" si="81">((R566/K566)-1)*100</f>
        <v>#DIV/0!</v>
      </c>
      <c r="T566" s="506"/>
    </row>
    <row r="567" spans="1:20" s="527" customFormat="1" ht="20.100000000000001" customHeight="1">
      <c r="A567" s="696"/>
      <c r="B567" s="697"/>
      <c r="C567" s="587"/>
      <c r="D567" s="588"/>
      <c r="E567" s="698"/>
      <c r="F567" s="698"/>
      <c r="G567" s="698"/>
      <c r="H567" s="698"/>
      <c r="I567" s="698"/>
      <c r="J567" s="698"/>
      <c r="K567" s="698"/>
      <c r="L567" s="698"/>
      <c r="M567" s="698"/>
      <c r="N567" s="698"/>
      <c r="O567" s="698"/>
      <c r="P567" s="698"/>
      <c r="Q567" s="698"/>
      <c r="R567" s="698"/>
      <c r="S567" s="699"/>
      <c r="T567" s="506"/>
    </row>
    <row r="568" spans="1:20" s="478" customFormat="1" ht="20.100000000000001" customHeight="1">
      <c r="A568" s="473"/>
      <c r="B568" s="474"/>
      <c r="C568" s="475"/>
      <c r="D568" s="476"/>
      <c r="E568" s="1375" t="s">
        <v>1467</v>
      </c>
      <c r="F568" s="1376"/>
      <c r="G568" s="1376"/>
      <c r="H568" s="1376"/>
      <c r="I568" s="1376"/>
      <c r="J568" s="1376"/>
      <c r="K568" s="1377"/>
      <c r="L568" s="1375" t="s">
        <v>1468</v>
      </c>
      <c r="M568" s="1376"/>
      <c r="N568" s="1376"/>
      <c r="O568" s="1376"/>
      <c r="P568" s="1376"/>
      <c r="Q568" s="1376"/>
      <c r="R568" s="1377"/>
      <c r="S568" s="477"/>
      <c r="T568" s="506"/>
    </row>
    <row r="569" spans="1:20" s="478" customFormat="1" ht="20.100000000000001" customHeight="1">
      <c r="A569" s="473" t="s">
        <v>1469</v>
      </c>
      <c r="B569" s="474" t="s">
        <v>57</v>
      </c>
      <c r="C569" s="475" t="s">
        <v>1470</v>
      </c>
      <c r="D569" s="476" t="s">
        <v>1167</v>
      </c>
      <c r="E569" s="541" t="s">
        <v>1474</v>
      </c>
      <c r="F569" s="484" t="s">
        <v>1475</v>
      </c>
      <c r="G569" s="484" t="s">
        <v>1476</v>
      </c>
      <c r="H569" s="484" t="s">
        <v>1477</v>
      </c>
      <c r="I569" s="484" t="s">
        <v>1478</v>
      </c>
      <c r="J569" s="542" t="s">
        <v>1406</v>
      </c>
      <c r="K569" s="485" t="s">
        <v>1473</v>
      </c>
      <c r="L569" s="541" t="s">
        <v>1405</v>
      </c>
      <c r="M569" s="484" t="s">
        <v>1383</v>
      </c>
      <c r="N569" s="484" t="s">
        <v>1476</v>
      </c>
      <c r="O569" s="484" t="s">
        <v>1477</v>
      </c>
      <c r="P569" s="484" t="s">
        <v>1478</v>
      </c>
      <c r="Q569" s="542" t="s">
        <v>1406</v>
      </c>
      <c r="R569" s="485" t="s">
        <v>1473</v>
      </c>
      <c r="S569" s="487" t="s">
        <v>1140</v>
      </c>
      <c r="T569" s="506"/>
    </row>
    <row r="570" spans="1:20" s="611" customFormat="1" ht="20.100000000000001" customHeight="1">
      <c r="A570" s="700" t="s">
        <v>864</v>
      </c>
      <c r="B570" s="701" t="s">
        <v>906</v>
      </c>
      <c r="C570" s="665"/>
      <c r="D570" s="702"/>
      <c r="E570" s="703"/>
      <c r="F570" s="652"/>
      <c r="G570" s="652"/>
      <c r="H570" s="652"/>
      <c r="I570" s="652"/>
      <c r="J570" s="652" t="s">
        <v>60</v>
      </c>
      <c r="K570" s="704"/>
      <c r="L570" s="703" t="s">
        <v>60</v>
      </c>
      <c r="M570" s="652" t="s">
        <v>60</v>
      </c>
      <c r="N570" s="652"/>
      <c r="O570" s="652"/>
      <c r="P570" s="652"/>
      <c r="Q570" s="652"/>
      <c r="R570" s="704" t="s">
        <v>60</v>
      </c>
      <c r="S570" s="705"/>
      <c r="T570" s="506"/>
    </row>
    <row r="571" spans="1:20" s="611" customFormat="1" ht="20.100000000000001" customHeight="1">
      <c r="A571" s="497" t="s">
        <v>1231</v>
      </c>
      <c r="B571" s="498"/>
      <c r="C571" s="499" t="s">
        <v>904</v>
      </c>
      <c r="D571" s="614" t="s">
        <v>1366</v>
      </c>
      <c r="E571" s="501">
        <v>0</v>
      </c>
      <c r="F571" s="502">
        <v>0</v>
      </c>
      <c r="G571" s="502">
        <v>0</v>
      </c>
      <c r="H571" s="502">
        <v>0</v>
      </c>
      <c r="I571" s="502">
        <v>0</v>
      </c>
      <c r="J571" s="503">
        <v>0</v>
      </c>
      <c r="K571" s="504">
        <v>0</v>
      </c>
      <c r="L571" s="501">
        <v>0</v>
      </c>
      <c r="M571" s="502">
        <v>0</v>
      </c>
      <c r="N571" s="502">
        <v>0</v>
      </c>
      <c r="O571" s="502">
        <v>0</v>
      </c>
      <c r="P571" s="502">
        <v>0</v>
      </c>
      <c r="Q571" s="503">
        <v>0.01</v>
      </c>
      <c r="R571" s="504">
        <v>0.01</v>
      </c>
      <c r="S571" s="505" t="e">
        <f>((R571/K571)-1)*100</f>
        <v>#DIV/0!</v>
      </c>
      <c r="T571" s="506"/>
    </row>
    <row r="572" spans="1:20" s="611" customFormat="1" ht="20.100000000000001" customHeight="1">
      <c r="A572" s="497" t="s">
        <v>1250</v>
      </c>
      <c r="B572" s="498"/>
      <c r="C572" s="499" t="s">
        <v>904</v>
      </c>
      <c r="D572" s="659" t="s">
        <v>1366</v>
      </c>
      <c r="E572" s="501">
        <v>0</v>
      </c>
      <c r="F572" s="502">
        <v>0</v>
      </c>
      <c r="G572" s="502">
        <v>0</v>
      </c>
      <c r="H572" s="502">
        <v>0</v>
      </c>
      <c r="I572" s="502">
        <v>0</v>
      </c>
      <c r="J572" s="503">
        <v>0</v>
      </c>
      <c r="K572" s="504">
        <v>0</v>
      </c>
      <c r="L572" s="501">
        <v>0</v>
      </c>
      <c r="M572" s="502">
        <v>0</v>
      </c>
      <c r="N572" s="502">
        <v>0</v>
      </c>
      <c r="O572" s="502">
        <v>0</v>
      </c>
      <c r="P572" s="502">
        <v>0</v>
      </c>
      <c r="Q572" s="503">
        <v>0.03</v>
      </c>
      <c r="R572" s="504">
        <v>0.03</v>
      </c>
      <c r="S572" s="507" t="e">
        <f t="shared" ref="S572:S588" si="82">((R572/K572)-1)*100</f>
        <v>#DIV/0!</v>
      </c>
      <c r="T572" s="506"/>
    </row>
    <row r="573" spans="1:20" s="611" customFormat="1" ht="20.100000000000001" customHeight="1">
      <c r="A573" s="497" t="s">
        <v>1256</v>
      </c>
      <c r="B573" s="498"/>
      <c r="C573" s="499" t="s">
        <v>904</v>
      </c>
      <c r="D573" s="659" t="s">
        <v>1366</v>
      </c>
      <c r="E573" s="501">
        <v>0</v>
      </c>
      <c r="F573" s="502">
        <v>0</v>
      </c>
      <c r="G573" s="502">
        <v>0.09</v>
      </c>
      <c r="H573" s="502">
        <v>0</v>
      </c>
      <c r="I573" s="502">
        <v>0.05</v>
      </c>
      <c r="J573" s="503">
        <v>0</v>
      </c>
      <c r="K573" s="504">
        <v>0.05</v>
      </c>
      <c r="L573" s="501">
        <v>0</v>
      </c>
      <c r="M573" s="502">
        <v>0</v>
      </c>
      <c r="N573" s="502">
        <v>0</v>
      </c>
      <c r="O573" s="502">
        <v>0</v>
      </c>
      <c r="P573" s="502">
        <v>0</v>
      </c>
      <c r="Q573" s="503">
        <v>0</v>
      </c>
      <c r="R573" s="504">
        <v>0</v>
      </c>
      <c r="S573" s="507">
        <f t="shared" si="82"/>
        <v>-100</v>
      </c>
      <c r="T573" s="506"/>
    </row>
    <row r="574" spans="1:20" s="611" customFormat="1" ht="20.100000000000001" customHeight="1">
      <c r="A574" s="497" t="s">
        <v>1271</v>
      </c>
      <c r="B574" s="498"/>
      <c r="C574" s="499" t="s">
        <v>904</v>
      </c>
      <c r="D574" s="659" t="s">
        <v>1366</v>
      </c>
      <c r="E574" s="501">
        <v>0</v>
      </c>
      <c r="F574" s="502">
        <v>0</v>
      </c>
      <c r="G574" s="502">
        <v>0</v>
      </c>
      <c r="H574" s="502">
        <v>0</v>
      </c>
      <c r="I574" s="502">
        <v>0</v>
      </c>
      <c r="J574" s="503">
        <v>0</v>
      </c>
      <c r="K574" s="504">
        <v>0</v>
      </c>
      <c r="L574" s="501">
        <v>0.01</v>
      </c>
      <c r="M574" s="502">
        <v>0</v>
      </c>
      <c r="N574" s="502">
        <v>0</v>
      </c>
      <c r="O574" s="502">
        <v>0</v>
      </c>
      <c r="P574" s="502">
        <v>0</v>
      </c>
      <c r="Q574" s="503">
        <v>0.02</v>
      </c>
      <c r="R574" s="504">
        <v>0.02</v>
      </c>
      <c r="S574" s="507" t="e">
        <f t="shared" si="82"/>
        <v>#DIV/0!</v>
      </c>
      <c r="T574" s="506"/>
    </row>
    <row r="575" spans="1:20" s="611" customFormat="1" ht="20.100000000000001" customHeight="1">
      <c r="A575" s="497" t="s">
        <v>1276</v>
      </c>
      <c r="B575" s="498"/>
      <c r="C575" s="499" t="s">
        <v>904</v>
      </c>
      <c r="D575" s="659" t="s">
        <v>1366</v>
      </c>
      <c r="E575" s="501">
        <v>0</v>
      </c>
      <c r="F575" s="502">
        <v>0</v>
      </c>
      <c r="G575" s="502">
        <v>0</v>
      </c>
      <c r="H575" s="502">
        <v>0</v>
      </c>
      <c r="I575" s="502">
        <v>0</v>
      </c>
      <c r="J575" s="503">
        <v>0</v>
      </c>
      <c r="K575" s="504">
        <v>0</v>
      </c>
      <c r="L575" s="501">
        <v>0</v>
      </c>
      <c r="M575" s="502">
        <v>0</v>
      </c>
      <c r="N575" s="502">
        <v>0</v>
      </c>
      <c r="O575" s="502">
        <v>0</v>
      </c>
      <c r="P575" s="502">
        <v>0</v>
      </c>
      <c r="Q575" s="503">
        <v>0.04</v>
      </c>
      <c r="R575" s="504">
        <v>0.04</v>
      </c>
      <c r="S575" s="507" t="e">
        <f t="shared" si="82"/>
        <v>#DIV/0!</v>
      </c>
      <c r="T575" s="506"/>
    </row>
    <row r="576" spans="1:20" s="611" customFormat="1" ht="20.100000000000001" customHeight="1">
      <c r="A576" s="497" t="s">
        <v>1343</v>
      </c>
      <c r="B576" s="498"/>
      <c r="C576" s="499" t="s">
        <v>904</v>
      </c>
      <c r="D576" s="659" t="s">
        <v>1366</v>
      </c>
      <c r="E576" s="501">
        <v>0</v>
      </c>
      <c r="F576" s="502">
        <v>0</v>
      </c>
      <c r="G576" s="502">
        <v>0</v>
      </c>
      <c r="H576" s="502">
        <v>0</v>
      </c>
      <c r="I576" s="502">
        <v>0</v>
      </c>
      <c r="J576" s="503">
        <v>0</v>
      </c>
      <c r="K576" s="504">
        <v>0</v>
      </c>
      <c r="L576" s="501">
        <v>0</v>
      </c>
      <c r="M576" s="502">
        <v>0</v>
      </c>
      <c r="N576" s="502">
        <v>0</v>
      </c>
      <c r="O576" s="502">
        <v>0</v>
      </c>
      <c r="P576" s="502">
        <v>0</v>
      </c>
      <c r="Q576" s="503">
        <v>0.05</v>
      </c>
      <c r="R576" s="504">
        <v>0.05</v>
      </c>
      <c r="S576" s="507" t="e">
        <f t="shared" si="82"/>
        <v>#DIV/0!</v>
      </c>
      <c r="T576" s="506"/>
    </row>
    <row r="577" spans="1:20" s="611" customFormat="1" ht="20.100000000000001" customHeight="1">
      <c r="A577" s="497" t="s">
        <v>1347</v>
      </c>
      <c r="B577" s="498"/>
      <c r="C577" s="499" t="s">
        <v>904</v>
      </c>
      <c r="D577" s="659" t="s">
        <v>1366</v>
      </c>
      <c r="E577" s="501">
        <v>0</v>
      </c>
      <c r="F577" s="502">
        <v>0</v>
      </c>
      <c r="G577" s="502">
        <v>0</v>
      </c>
      <c r="H577" s="502">
        <v>0</v>
      </c>
      <c r="I577" s="502">
        <v>0</v>
      </c>
      <c r="J577" s="503">
        <v>0</v>
      </c>
      <c r="K577" s="504">
        <v>0</v>
      </c>
      <c r="L577" s="501">
        <v>0</v>
      </c>
      <c r="M577" s="502">
        <v>0</v>
      </c>
      <c r="N577" s="502">
        <v>0</v>
      </c>
      <c r="O577" s="502">
        <v>0</v>
      </c>
      <c r="P577" s="502">
        <v>0</v>
      </c>
      <c r="Q577" s="503">
        <v>0.04</v>
      </c>
      <c r="R577" s="504">
        <v>0.04</v>
      </c>
      <c r="S577" s="507" t="e">
        <f t="shared" si="82"/>
        <v>#DIV/0!</v>
      </c>
      <c r="T577" s="506"/>
    </row>
    <row r="578" spans="1:20" s="611" customFormat="1" ht="20.100000000000001" customHeight="1">
      <c r="A578" s="497" t="s">
        <v>1315</v>
      </c>
      <c r="B578" s="498"/>
      <c r="C578" s="499" t="s">
        <v>904</v>
      </c>
      <c r="D578" s="659" t="s">
        <v>1398</v>
      </c>
      <c r="E578" s="501">
        <v>0</v>
      </c>
      <c r="F578" s="502">
        <v>0</v>
      </c>
      <c r="G578" s="502">
        <v>0</v>
      </c>
      <c r="H578" s="502">
        <v>0</v>
      </c>
      <c r="I578" s="502">
        <v>0</v>
      </c>
      <c r="J578" s="503">
        <v>0</v>
      </c>
      <c r="K578" s="504">
        <v>0</v>
      </c>
      <c r="L578" s="501">
        <v>0</v>
      </c>
      <c r="M578" s="502">
        <v>0</v>
      </c>
      <c r="N578" s="502">
        <v>0</v>
      </c>
      <c r="O578" s="502">
        <v>0</v>
      </c>
      <c r="P578" s="502">
        <v>0</v>
      </c>
      <c r="Q578" s="503">
        <v>0.01</v>
      </c>
      <c r="R578" s="504">
        <v>0.01</v>
      </c>
      <c r="S578" s="507" t="e">
        <f t="shared" si="82"/>
        <v>#DIV/0!</v>
      </c>
      <c r="T578" s="506"/>
    </row>
    <row r="579" spans="1:20" s="611" customFormat="1" ht="20.100000000000001" customHeight="1">
      <c r="A579" s="497" t="s">
        <v>1317</v>
      </c>
      <c r="B579" s="498"/>
      <c r="C579" s="499" t="s">
        <v>904</v>
      </c>
      <c r="D579" s="659" t="s">
        <v>1398</v>
      </c>
      <c r="E579" s="501">
        <v>0</v>
      </c>
      <c r="F579" s="502">
        <v>0</v>
      </c>
      <c r="G579" s="502">
        <v>0</v>
      </c>
      <c r="H579" s="502">
        <v>0</v>
      </c>
      <c r="I579" s="502">
        <v>0</v>
      </c>
      <c r="J579" s="503">
        <v>0</v>
      </c>
      <c r="K579" s="504">
        <v>0</v>
      </c>
      <c r="L579" s="501">
        <v>0</v>
      </c>
      <c r="M579" s="502">
        <v>0</v>
      </c>
      <c r="N579" s="502">
        <v>0</v>
      </c>
      <c r="O579" s="502">
        <v>0</v>
      </c>
      <c r="P579" s="502">
        <v>0</v>
      </c>
      <c r="Q579" s="503">
        <v>0.03</v>
      </c>
      <c r="R579" s="504">
        <v>0.03</v>
      </c>
      <c r="S579" s="507" t="e">
        <f t="shared" si="82"/>
        <v>#DIV/0!</v>
      </c>
      <c r="T579" s="506"/>
    </row>
    <row r="580" spans="1:20" s="611" customFormat="1" ht="20.100000000000001" customHeight="1">
      <c r="A580" s="497" t="s">
        <v>1318</v>
      </c>
      <c r="B580" s="498"/>
      <c r="C580" s="499" t="s">
        <v>904</v>
      </c>
      <c r="D580" s="659" t="s">
        <v>1398</v>
      </c>
      <c r="E580" s="501">
        <v>0</v>
      </c>
      <c r="F580" s="502">
        <v>0</v>
      </c>
      <c r="G580" s="502">
        <v>0</v>
      </c>
      <c r="H580" s="502">
        <v>0</v>
      </c>
      <c r="I580" s="502">
        <v>0</v>
      </c>
      <c r="J580" s="503">
        <v>0</v>
      </c>
      <c r="K580" s="504">
        <v>0</v>
      </c>
      <c r="L580" s="501">
        <v>0</v>
      </c>
      <c r="M580" s="502">
        <v>0.05</v>
      </c>
      <c r="N580" s="502">
        <v>0</v>
      </c>
      <c r="O580" s="502">
        <v>0</v>
      </c>
      <c r="P580" s="502">
        <v>0</v>
      </c>
      <c r="Q580" s="503">
        <v>0</v>
      </c>
      <c r="R580" s="504">
        <v>0</v>
      </c>
      <c r="S580" s="507" t="e">
        <f t="shared" si="82"/>
        <v>#DIV/0!</v>
      </c>
      <c r="T580" s="506"/>
    </row>
    <row r="581" spans="1:20" s="611" customFormat="1" ht="20.100000000000001" customHeight="1">
      <c r="A581" s="497" t="s">
        <v>1320</v>
      </c>
      <c r="B581" s="498"/>
      <c r="C581" s="499" t="s">
        <v>904</v>
      </c>
      <c r="D581" s="659" t="s">
        <v>1398</v>
      </c>
      <c r="E581" s="501">
        <v>0</v>
      </c>
      <c r="F581" s="502">
        <v>0</v>
      </c>
      <c r="G581" s="502">
        <v>0</v>
      </c>
      <c r="H581" s="502">
        <v>0</v>
      </c>
      <c r="I581" s="502">
        <v>0</v>
      </c>
      <c r="J581" s="503">
        <v>0</v>
      </c>
      <c r="K581" s="504">
        <v>0</v>
      </c>
      <c r="L581" s="501">
        <v>0</v>
      </c>
      <c r="M581" s="502">
        <v>0</v>
      </c>
      <c r="N581" s="502">
        <v>0</v>
      </c>
      <c r="O581" s="502">
        <v>0</v>
      </c>
      <c r="P581" s="502">
        <v>0</v>
      </c>
      <c r="Q581" s="503">
        <v>0.01</v>
      </c>
      <c r="R581" s="504">
        <v>0.01</v>
      </c>
      <c r="S581" s="507" t="e">
        <f t="shared" si="82"/>
        <v>#DIV/0!</v>
      </c>
      <c r="T581" s="506"/>
    </row>
    <row r="582" spans="1:20" s="611" customFormat="1" ht="20.100000000000001" customHeight="1">
      <c r="A582" s="497" t="s">
        <v>1321</v>
      </c>
      <c r="B582" s="498"/>
      <c r="C582" s="499" t="s">
        <v>904</v>
      </c>
      <c r="D582" s="659" t="s">
        <v>1398</v>
      </c>
      <c r="E582" s="501">
        <v>0</v>
      </c>
      <c r="F582" s="502">
        <v>0</v>
      </c>
      <c r="G582" s="502">
        <v>0</v>
      </c>
      <c r="H582" s="502">
        <v>0</v>
      </c>
      <c r="I582" s="502">
        <v>0</v>
      </c>
      <c r="J582" s="503">
        <v>0</v>
      </c>
      <c r="K582" s="504">
        <v>0</v>
      </c>
      <c r="L582" s="501">
        <v>0</v>
      </c>
      <c r="M582" s="502">
        <v>0</v>
      </c>
      <c r="N582" s="502">
        <v>0</v>
      </c>
      <c r="O582" s="502">
        <v>0</v>
      </c>
      <c r="P582" s="502">
        <v>0</v>
      </c>
      <c r="Q582" s="503">
        <v>0.02</v>
      </c>
      <c r="R582" s="504">
        <v>0.02</v>
      </c>
      <c r="S582" s="507" t="e">
        <f t="shared" si="82"/>
        <v>#DIV/0!</v>
      </c>
      <c r="T582" s="506"/>
    </row>
    <row r="583" spans="1:20" s="611" customFormat="1" ht="20.100000000000001" customHeight="1">
      <c r="A583" s="497" t="s">
        <v>1322</v>
      </c>
      <c r="B583" s="498"/>
      <c r="C583" s="499" t="s">
        <v>904</v>
      </c>
      <c r="D583" s="659" t="s">
        <v>1398</v>
      </c>
      <c r="E583" s="501">
        <v>0</v>
      </c>
      <c r="F583" s="502">
        <v>0</v>
      </c>
      <c r="G583" s="502">
        <v>0</v>
      </c>
      <c r="H583" s="502">
        <v>0</v>
      </c>
      <c r="I583" s="502">
        <v>0</v>
      </c>
      <c r="J583" s="503">
        <v>0</v>
      </c>
      <c r="K583" s="504">
        <v>0</v>
      </c>
      <c r="L583" s="501">
        <v>0</v>
      </c>
      <c r="M583" s="502">
        <v>0.01</v>
      </c>
      <c r="N583" s="502">
        <v>0</v>
      </c>
      <c r="O583" s="502">
        <v>0</v>
      </c>
      <c r="P583" s="502">
        <v>0</v>
      </c>
      <c r="Q583" s="503">
        <v>0</v>
      </c>
      <c r="R583" s="504">
        <v>0</v>
      </c>
      <c r="S583" s="507" t="e">
        <f t="shared" si="82"/>
        <v>#DIV/0!</v>
      </c>
      <c r="T583" s="506"/>
    </row>
    <row r="584" spans="1:20" s="611" customFormat="1" ht="20.100000000000001" customHeight="1">
      <c r="A584" s="497" t="s">
        <v>1323</v>
      </c>
      <c r="B584" s="498"/>
      <c r="C584" s="499" t="s">
        <v>904</v>
      </c>
      <c r="D584" s="659" t="s">
        <v>1398</v>
      </c>
      <c r="E584" s="501">
        <v>0</v>
      </c>
      <c r="F584" s="502">
        <v>0</v>
      </c>
      <c r="G584" s="502">
        <v>0</v>
      </c>
      <c r="H584" s="502">
        <v>0</v>
      </c>
      <c r="I584" s="502">
        <v>0</v>
      </c>
      <c r="J584" s="503">
        <v>0</v>
      </c>
      <c r="K584" s="504">
        <v>0</v>
      </c>
      <c r="L584" s="501">
        <v>0</v>
      </c>
      <c r="M584" s="502">
        <v>0</v>
      </c>
      <c r="N584" s="502">
        <v>0</v>
      </c>
      <c r="O584" s="502">
        <v>0</v>
      </c>
      <c r="P584" s="502">
        <v>0</v>
      </c>
      <c r="Q584" s="503">
        <v>0.06</v>
      </c>
      <c r="R584" s="504">
        <v>0.06</v>
      </c>
      <c r="S584" s="507" t="e">
        <f t="shared" si="82"/>
        <v>#DIV/0!</v>
      </c>
      <c r="T584" s="506"/>
    </row>
    <row r="585" spans="1:20" s="611" customFormat="1" ht="20.100000000000001" customHeight="1">
      <c r="A585" s="497" t="s">
        <v>1324</v>
      </c>
      <c r="B585" s="498"/>
      <c r="C585" s="499" t="s">
        <v>904</v>
      </c>
      <c r="D585" s="659" t="s">
        <v>1398</v>
      </c>
      <c r="E585" s="501">
        <v>0</v>
      </c>
      <c r="F585" s="502">
        <v>0</v>
      </c>
      <c r="G585" s="502">
        <v>0</v>
      </c>
      <c r="H585" s="502">
        <v>0</v>
      </c>
      <c r="I585" s="502">
        <v>0</v>
      </c>
      <c r="J585" s="503">
        <v>0</v>
      </c>
      <c r="K585" s="504">
        <v>0</v>
      </c>
      <c r="L585" s="501">
        <v>0</v>
      </c>
      <c r="M585" s="502">
        <v>0</v>
      </c>
      <c r="N585" s="502">
        <v>0</v>
      </c>
      <c r="O585" s="502">
        <v>0</v>
      </c>
      <c r="P585" s="502">
        <v>0</v>
      </c>
      <c r="Q585" s="503">
        <v>0.01</v>
      </c>
      <c r="R585" s="504">
        <v>0.01</v>
      </c>
      <c r="S585" s="507" t="e">
        <f t="shared" si="82"/>
        <v>#DIV/0!</v>
      </c>
      <c r="T585" s="506"/>
    </row>
    <row r="586" spans="1:20" s="611" customFormat="1" ht="20.100000000000001" customHeight="1">
      <c r="A586" s="497" t="s">
        <v>1325</v>
      </c>
      <c r="B586" s="498"/>
      <c r="C586" s="499" t="s">
        <v>904</v>
      </c>
      <c r="D586" s="659" t="s">
        <v>1398</v>
      </c>
      <c r="E586" s="501">
        <v>0</v>
      </c>
      <c r="F586" s="502">
        <v>0</v>
      </c>
      <c r="G586" s="502">
        <v>0</v>
      </c>
      <c r="H586" s="502">
        <v>0</v>
      </c>
      <c r="I586" s="502">
        <v>0</v>
      </c>
      <c r="J586" s="503">
        <v>0</v>
      </c>
      <c r="K586" s="504">
        <v>0</v>
      </c>
      <c r="L586" s="501">
        <v>0</v>
      </c>
      <c r="M586" s="502">
        <v>0</v>
      </c>
      <c r="N586" s="502">
        <v>0</v>
      </c>
      <c r="O586" s="502">
        <v>0</v>
      </c>
      <c r="P586" s="502">
        <v>0</v>
      </c>
      <c r="Q586" s="503">
        <v>0.03</v>
      </c>
      <c r="R586" s="504">
        <v>0.03</v>
      </c>
      <c r="S586" s="507" t="e">
        <f t="shared" si="82"/>
        <v>#DIV/0!</v>
      </c>
      <c r="T586" s="506"/>
    </row>
    <row r="587" spans="1:20" s="611" customFormat="1" ht="20.100000000000001" customHeight="1">
      <c r="A587" s="497" t="s">
        <v>1326</v>
      </c>
      <c r="B587" s="498"/>
      <c r="C587" s="499" t="s">
        <v>904</v>
      </c>
      <c r="D587" s="659" t="s">
        <v>1398</v>
      </c>
      <c r="E587" s="501">
        <v>0</v>
      </c>
      <c r="F587" s="502">
        <v>0</v>
      </c>
      <c r="G587" s="502">
        <v>0</v>
      </c>
      <c r="H587" s="502">
        <v>0</v>
      </c>
      <c r="I587" s="502">
        <v>0</v>
      </c>
      <c r="J587" s="503">
        <v>0</v>
      </c>
      <c r="K587" s="504">
        <v>0</v>
      </c>
      <c r="L587" s="501">
        <v>0</v>
      </c>
      <c r="M587" s="502">
        <v>0.06</v>
      </c>
      <c r="N587" s="502">
        <v>0</v>
      </c>
      <c r="O587" s="502">
        <v>0</v>
      </c>
      <c r="P587" s="502">
        <v>0</v>
      </c>
      <c r="Q587" s="503">
        <v>7.0000000000000007E-2</v>
      </c>
      <c r="R587" s="504">
        <v>7.0000000000000007E-2</v>
      </c>
      <c r="S587" s="507" t="e">
        <f t="shared" si="82"/>
        <v>#DIV/0!</v>
      </c>
      <c r="T587" s="506"/>
    </row>
    <row r="588" spans="1:20" s="611" customFormat="1" ht="20.100000000000001" customHeight="1">
      <c r="A588" s="497" t="s">
        <v>1327</v>
      </c>
      <c r="B588" s="498"/>
      <c r="C588" s="499" t="s">
        <v>904</v>
      </c>
      <c r="D588" s="659" t="s">
        <v>1398</v>
      </c>
      <c r="E588" s="501">
        <v>0</v>
      </c>
      <c r="F588" s="502">
        <v>0</v>
      </c>
      <c r="G588" s="502">
        <v>0</v>
      </c>
      <c r="H588" s="502">
        <v>0</v>
      </c>
      <c r="I588" s="502">
        <v>0</v>
      </c>
      <c r="J588" s="503">
        <v>0</v>
      </c>
      <c r="K588" s="504">
        <v>0</v>
      </c>
      <c r="L588" s="501">
        <v>0</v>
      </c>
      <c r="M588" s="502">
        <v>0</v>
      </c>
      <c r="N588" s="502">
        <v>0</v>
      </c>
      <c r="O588" s="502">
        <v>0</v>
      </c>
      <c r="P588" s="502">
        <v>0</v>
      </c>
      <c r="Q588" s="503">
        <v>0.01</v>
      </c>
      <c r="R588" s="504">
        <v>0.01</v>
      </c>
      <c r="S588" s="507" t="e">
        <f t="shared" si="82"/>
        <v>#DIV/0!</v>
      </c>
      <c r="T588" s="506"/>
    </row>
    <row r="589" spans="1:20" s="611" customFormat="1" ht="20.100000000000001" customHeight="1">
      <c r="A589" s="497"/>
      <c r="B589" s="498"/>
      <c r="C589" s="499"/>
      <c r="D589" s="614"/>
      <c r="E589" s="501"/>
      <c r="F589" s="502"/>
      <c r="G589" s="502"/>
      <c r="H589" s="502"/>
      <c r="I589" s="502"/>
      <c r="J589" s="503"/>
      <c r="K589" s="504"/>
      <c r="L589" s="501"/>
      <c r="M589" s="502"/>
      <c r="N589" s="502"/>
      <c r="O589" s="502"/>
      <c r="P589" s="502"/>
      <c r="Q589" s="503"/>
      <c r="R589" s="504"/>
      <c r="S589" s="505"/>
      <c r="T589" s="506"/>
    </row>
    <row r="590" spans="1:20" s="611" customFormat="1" ht="20.100000000000001" customHeight="1">
      <c r="A590" s="706" t="s">
        <v>1137</v>
      </c>
      <c r="B590" s="707"/>
      <c r="C590" s="708"/>
      <c r="D590" s="709"/>
      <c r="E590" s="710">
        <f>SUM(E571:E589)</f>
        <v>0</v>
      </c>
      <c r="F590" s="711">
        <f t="shared" ref="F590:R590" si="83">SUM(F571:F589)</f>
        <v>0</v>
      </c>
      <c r="G590" s="711">
        <f t="shared" si="83"/>
        <v>0.09</v>
      </c>
      <c r="H590" s="711">
        <f t="shared" si="83"/>
        <v>0</v>
      </c>
      <c r="I590" s="711">
        <f t="shared" si="83"/>
        <v>0.05</v>
      </c>
      <c r="J590" s="712">
        <f t="shared" si="83"/>
        <v>0</v>
      </c>
      <c r="K590" s="713">
        <f t="shared" si="83"/>
        <v>0.05</v>
      </c>
      <c r="L590" s="710">
        <f t="shared" si="83"/>
        <v>0.01</v>
      </c>
      <c r="M590" s="711">
        <f t="shared" si="83"/>
        <v>0.12</v>
      </c>
      <c r="N590" s="711">
        <f t="shared" si="83"/>
        <v>0</v>
      </c>
      <c r="O590" s="711">
        <f t="shared" si="83"/>
        <v>0</v>
      </c>
      <c r="P590" s="711">
        <f t="shared" si="83"/>
        <v>0</v>
      </c>
      <c r="Q590" s="712">
        <f t="shared" si="83"/>
        <v>0.44000000000000011</v>
      </c>
      <c r="R590" s="713">
        <f t="shared" si="83"/>
        <v>0.44000000000000011</v>
      </c>
      <c r="S590" s="604">
        <f>((R590/K590)-1)*100</f>
        <v>780.00000000000023</v>
      </c>
      <c r="T590" s="506"/>
    </row>
    <row r="591" spans="1:20" s="611" customFormat="1" ht="20.100000000000001" customHeight="1">
      <c r="A591" s="714"/>
      <c r="B591" s="715"/>
      <c r="C591" s="716"/>
      <c r="D591" s="577"/>
      <c r="E591" s="717"/>
      <c r="F591" s="717"/>
      <c r="G591" s="717"/>
      <c r="H591" s="717"/>
      <c r="I591" s="717"/>
      <c r="J591" s="718"/>
      <c r="K591" s="717"/>
      <c r="L591" s="717"/>
      <c r="M591" s="717"/>
      <c r="N591" s="717"/>
      <c r="O591" s="717"/>
      <c r="P591" s="717"/>
      <c r="Q591" s="718"/>
      <c r="R591" s="717"/>
      <c r="S591" s="540"/>
    </row>
    <row r="592" spans="1:20" s="448" customFormat="1" ht="20.100000000000001" customHeight="1">
      <c r="A592" s="338" t="s">
        <v>284</v>
      </c>
      <c r="B592" s="300"/>
      <c r="C592" s="642"/>
      <c r="D592" s="492"/>
      <c r="E592" s="598">
        <f>SUM(E286:E590)/2</f>
        <v>1.08</v>
      </c>
      <c r="F592" s="599">
        <f t="shared" ref="F592:I592" si="84">SUM(F286:F590)/2</f>
        <v>46.019999999999982</v>
      </c>
      <c r="G592" s="599">
        <f t="shared" si="84"/>
        <v>217.05999999999995</v>
      </c>
      <c r="H592" s="599">
        <f t="shared" si="84"/>
        <v>0.37</v>
      </c>
      <c r="I592" s="599">
        <f t="shared" si="84"/>
        <v>159.83000000000004</v>
      </c>
      <c r="J592" s="599">
        <f>SUM(J286:J590)/2</f>
        <v>771.50999999999988</v>
      </c>
      <c r="K592" s="600">
        <f>SUM(K286:K590)/2</f>
        <v>931.33999999999992</v>
      </c>
      <c r="L592" s="598">
        <f>SUM(L286:L590)/2</f>
        <v>1.08</v>
      </c>
      <c r="M592" s="599">
        <f>SUM(M286:M590)/2</f>
        <v>38.17</v>
      </c>
      <c r="N592" s="599">
        <f>SUM(N286:N590)/2</f>
        <v>236.89000000000004</v>
      </c>
      <c r="O592" s="599">
        <f t="shared" ref="O592:P592" si="85">SUM(O286:O590)/2</f>
        <v>0.11</v>
      </c>
      <c r="P592" s="599">
        <f t="shared" si="85"/>
        <v>190.00000000000009</v>
      </c>
      <c r="Q592" s="599">
        <f>SUM(Q286:Q590)/2</f>
        <v>741.11999999999932</v>
      </c>
      <c r="R592" s="600">
        <f>SUM(R286:R590)/2</f>
        <v>931.18999999999983</v>
      </c>
      <c r="S592" s="533">
        <f t="shared" ref="S592:S593" si="86">((R592/K592)-1)*100</f>
        <v>-1.6105826014134461E-2</v>
      </c>
    </row>
    <row r="593" spans="1:20" s="448" customFormat="1" ht="20.100000000000001" customHeight="1">
      <c r="A593" s="338" t="s">
        <v>285</v>
      </c>
      <c r="B593" s="300"/>
      <c r="C593" s="642"/>
      <c r="D593" s="492"/>
      <c r="E593" s="598">
        <v>1.1000000000000001</v>
      </c>
      <c r="F593" s="599">
        <v>46.04</v>
      </c>
      <c r="G593" s="599">
        <v>214.86</v>
      </c>
      <c r="H593" s="599">
        <v>0.37</v>
      </c>
      <c r="I593" s="599">
        <v>159.28</v>
      </c>
      <c r="J593" s="599">
        <v>767.06</v>
      </c>
      <c r="K593" s="600">
        <f>SUM(I593:J593)</f>
        <v>926.33999999999992</v>
      </c>
      <c r="L593" s="598">
        <v>0.87</v>
      </c>
      <c r="M593" s="599">
        <v>38.15</v>
      </c>
      <c r="N593" s="599">
        <v>235.63</v>
      </c>
      <c r="O593" s="599">
        <v>0.11</v>
      </c>
      <c r="P593" s="599">
        <v>189.79</v>
      </c>
      <c r="Q593" s="599">
        <v>734.48</v>
      </c>
      <c r="R593" s="600">
        <f>SUM(P593:Q593)</f>
        <v>924.27</v>
      </c>
      <c r="S593" s="533">
        <f t="shared" si="86"/>
        <v>-0.22346006865728851</v>
      </c>
    </row>
    <row r="594" spans="1:20" s="527" customFormat="1" ht="20.100000000000001" customHeight="1">
      <c r="A594" s="534"/>
      <c r="B594" s="536"/>
      <c r="C594" s="536"/>
      <c r="D594" s="638"/>
      <c r="E594" s="639"/>
      <c r="F594" s="639"/>
      <c r="G594" s="639"/>
      <c r="H594" s="639"/>
      <c r="I594" s="639"/>
      <c r="J594" s="640"/>
      <c r="K594" s="639"/>
      <c r="L594" s="639"/>
      <c r="M594" s="639"/>
      <c r="N594" s="639"/>
      <c r="O594" s="639"/>
      <c r="P594" s="639"/>
      <c r="Q594" s="640"/>
      <c r="R594" s="639"/>
      <c r="S594" s="641"/>
    </row>
    <row r="595" spans="1:20" s="527" customFormat="1" ht="20.100000000000001" customHeight="1">
      <c r="A595" s="586"/>
      <c r="B595" s="587"/>
      <c r="C595" s="587"/>
      <c r="D595" s="588"/>
      <c r="E595" s="589"/>
      <c r="F595" s="589"/>
      <c r="G595" s="589"/>
      <c r="H595" s="589"/>
      <c r="I595" s="589"/>
      <c r="J595" s="590"/>
      <c r="K595" s="589"/>
      <c r="L595" s="589"/>
      <c r="M595" s="589"/>
      <c r="N595" s="589"/>
      <c r="O595" s="589"/>
      <c r="P595" s="589"/>
      <c r="Q595" s="590"/>
      <c r="R595" s="589"/>
      <c r="S595" s="591"/>
    </row>
    <row r="596" spans="1:20" s="527" customFormat="1" ht="20.100000000000001" customHeight="1">
      <c r="A596" s="586"/>
      <c r="B596" s="587"/>
      <c r="C596" s="587"/>
      <c r="D596" s="588"/>
      <c r="E596" s="589"/>
      <c r="F596" s="589"/>
      <c r="G596" s="589"/>
      <c r="H596" s="589"/>
      <c r="I596" s="589"/>
      <c r="J596" s="590"/>
      <c r="K596" s="589"/>
      <c r="L596" s="589"/>
      <c r="M596" s="589"/>
      <c r="N596" s="589"/>
      <c r="O596" s="589"/>
      <c r="P596" s="589"/>
      <c r="Q596" s="590"/>
      <c r="R596" s="589"/>
      <c r="S596" s="591"/>
    </row>
    <row r="597" spans="1:20" s="448" customFormat="1" ht="20.100000000000001" customHeight="1">
      <c r="A597" s="331" t="s">
        <v>286</v>
      </c>
      <c r="B597" s="332" t="s">
        <v>287</v>
      </c>
      <c r="C597" s="719"/>
      <c r="D597" s="332"/>
      <c r="E597" s="719"/>
      <c r="F597" s="719"/>
      <c r="G597" s="719"/>
      <c r="H597" s="719"/>
      <c r="I597" s="719"/>
      <c r="J597" s="719"/>
      <c r="K597" s="466"/>
      <c r="L597" s="719"/>
      <c r="M597" s="719"/>
      <c r="N597" s="719"/>
      <c r="O597" s="719"/>
      <c r="P597" s="719"/>
      <c r="Q597" s="719"/>
      <c r="R597" s="719"/>
      <c r="S597" s="467"/>
    </row>
    <row r="598" spans="1:20" s="611" customFormat="1" ht="20.100000000000001" customHeight="1">
      <c r="A598" s="607"/>
      <c r="B598" s="607"/>
      <c r="C598" s="607"/>
      <c r="D598" s="720"/>
      <c r="E598" s="607"/>
      <c r="F598" s="607"/>
      <c r="G598" s="607"/>
      <c r="H598" s="607"/>
      <c r="I598" s="607"/>
      <c r="J598" s="609"/>
      <c r="K598" s="607"/>
      <c r="L598" s="607"/>
      <c r="M598" s="607"/>
      <c r="N598" s="607"/>
      <c r="O598" s="607"/>
      <c r="P598" s="607"/>
      <c r="Q598" s="609"/>
      <c r="R598" s="607"/>
      <c r="S598" s="610"/>
      <c r="T598" s="587"/>
    </row>
    <row r="599" spans="1:20" s="478" customFormat="1" ht="20.100000000000001" customHeight="1">
      <c r="A599" s="473"/>
      <c r="B599" s="474"/>
      <c r="C599" s="475"/>
      <c r="D599" s="476"/>
      <c r="E599" s="1375" t="s">
        <v>1467</v>
      </c>
      <c r="F599" s="1376"/>
      <c r="G599" s="1376"/>
      <c r="H599" s="1376"/>
      <c r="I599" s="1376"/>
      <c r="J599" s="1376"/>
      <c r="K599" s="1377"/>
      <c r="L599" s="1375" t="s">
        <v>1468</v>
      </c>
      <c r="M599" s="1376"/>
      <c r="N599" s="1376"/>
      <c r="O599" s="1376"/>
      <c r="P599" s="1376"/>
      <c r="Q599" s="1376"/>
      <c r="R599" s="1377"/>
      <c r="S599" s="477"/>
    </row>
    <row r="600" spans="1:20" s="478" customFormat="1" ht="20.100000000000001" customHeight="1">
      <c r="A600" s="473" t="s">
        <v>1469</v>
      </c>
      <c r="B600" s="474" t="s">
        <v>57</v>
      </c>
      <c r="C600" s="475" t="s">
        <v>1470</v>
      </c>
      <c r="D600" s="476" t="s">
        <v>1167</v>
      </c>
      <c r="E600" s="541" t="s">
        <v>1474</v>
      </c>
      <c r="F600" s="484" t="s">
        <v>1475</v>
      </c>
      <c r="G600" s="484" t="s">
        <v>1476</v>
      </c>
      <c r="H600" s="484" t="s">
        <v>1477</v>
      </c>
      <c r="I600" s="484" t="s">
        <v>1478</v>
      </c>
      <c r="J600" s="542" t="s">
        <v>1406</v>
      </c>
      <c r="K600" s="485" t="s">
        <v>1473</v>
      </c>
      <c r="L600" s="541" t="s">
        <v>1405</v>
      </c>
      <c r="M600" s="484" t="s">
        <v>1383</v>
      </c>
      <c r="N600" s="484" t="s">
        <v>1476</v>
      </c>
      <c r="O600" s="484" t="s">
        <v>1477</v>
      </c>
      <c r="P600" s="484" t="s">
        <v>1478</v>
      </c>
      <c r="Q600" s="542" t="s">
        <v>1406</v>
      </c>
      <c r="R600" s="485" t="s">
        <v>1473</v>
      </c>
      <c r="S600" s="487" t="s">
        <v>1140</v>
      </c>
    </row>
    <row r="601" spans="1:20" s="478" customFormat="1" ht="20.100000000000001" customHeight="1">
      <c r="A601" s="489" t="s">
        <v>251</v>
      </c>
      <c r="B601" s="490" t="s">
        <v>62</v>
      </c>
      <c r="C601" s="491" t="s">
        <v>60</v>
      </c>
      <c r="D601" s="492"/>
      <c r="E601" s="493" t="s">
        <v>60</v>
      </c>
      <c r="F601" s="494"/>
      <c r="G601" s="494"/>
      <c r="H601" s="494"/>
      <c r="I601" s="494"/>
      <c r="J601" s="652" t="s">
        <v>60</v>
      </c>
      <c r="K601" s="495"/>
      <c r="L601" s="493" t="s">
        <v>60</v>
      </c>
      <c r="M601" s="494" t="s">
        <v>60</v>
      </c>
      <c r="N601" s="494"/>
      <c r="O601" s="494"/>
      <c r="P601" s="494"/>
      <c r="Q601" s="494"/>
      <c r="R601" s="495" t="s">
        <v>60</v>
      </c>
      <c r="S601" s="496"/>
    </row>
    <row r="602" spans="1:20" s="506" customFormat="1" ht="20.100000000000001" customHeight="1">
      <c r="A602" s="497" t="s">
        <v>476</v>
      </c>
      <c r="B602" s="498" t="s">
        <v>477</v>
      </c>
      <c r="C602" s="499" t="s">
        <v>11</v>
      </c>
      <c r="D602" s="614" t="s">
        <v>124</v>
      </c>
      <c r="E602" s="501">
        <v>0</v>
      </c>
      <c r="F602" s="502">
        <v>0.32</v>
      </c>
      <c r="G602" s="502">
        <v>1.02</v>
      </c>
      <c r="H602" s="502">
        <v>0</v>
      </c>
      <c r="I602" s="502">
        <v>0.69</v>
      </c>
      <c r="J602" s="503">
        <v>5.82</v>
      </c>
      <c r="K602" s="504">
        <v>6.51</v>
      </c>
      <c r="L602" s="501">
        <v>0</v>
      </c>
      <c r="M602" s="502">
        <v>0.04</v>
      </c>
      <c r="N602" s="502">
        <v>1.63</v>
      </c>
      <c r="O602" s="502">
        <v>0</v>
      </c>
      <c r="P602" s="502">
        <v>0.67</v>
      </c>
      <c r="Q602" s="503">
        <v>3.97</v>
      </c>
      <c r="R602" s="504">
        <v>4.6400000000000006</v>
      </c>
      <c r="S602" s="505">
        <f t="shared" ref="S602:S617" si="87">((R602/K602)-1)*100</f>
        <v>-28.725038402457749</v>
      </c>
    </row>
    <row r="603" spans="1:20" s="506" customFormat="1" ht="20.100000000000001" customHeight="1">
      <c r="A603" s="497" t="s">
        <v>811</v>
      </c>
      <c r="B603" s="498" t="s">
        <v>812</v>
      </c>
      <c r="C603" s="499" t="s">
        <v>11</v>
      </c>
      <c r="D603" s="614" t="s">
        <v>124</v>
      </c>
      <c r="E603" s="501">
        <v>0</v>
      </c>
      <c r="F603" s="502">
        <v>0</v>
      </c>
      <c r="G603" s="502">
        <v>0</v>
      </c>
      <c r="H603" s="502">
        <v>0</v>
      </c>
      <c r="I603" s="502">
        <v>0.51</v>
      </c>
      <c r="J603" s="503">
        <v>0.9</v>
      </c>
      <c r="K603" s="504">
        <v>1.4100000000000001</v>
      </c>
      <c r="L603" s="501">
        <v>0</v>
      </c>
      <c r="M603" s="502">
        <v>0.66</v>
      </c>
      <c r="N603" s="502">
        <v>0</v>
      </c>
      <c r="O603" s="502">
        <v>0</v>
      </c>
      <c r="P603" s="502">
        <v>1.33</v>
      </c>
      <c r="Q603" s="503">
        <v>1.1299999999999999</v>
      </c>
      <c r="R603" s="504">
        <v>2.46</v>
      </c>
      <c r="S603" s="505">
        <f t="shared" si="87"/>
        <v>74.468085106382958</v>
      </c>
    </row>
    <row r="604" spans="1:20" s="506" customFormat="1" ht="20.100000000000001" customHeight="1">
      <c r="A604" s="497" t="s">
        <v>354</v>
      </c>
      <c r="B604" s="498" t="s">
        <v>478</v>
      </c>
      <c r="C604" s="499" t="s">
        <v>11</v>
      </c>
      <c r="D604" s="614" t="s">
        <v>124</v>
      </c>
      <c r="E604" s="501">
        <v>0.02</v>
      </c>
      <c r="F604" s="502">
        <v>1.58</v>
      </c>
      <c r="G604" s="502">
        <v>1.65</v>
      </c>
      <c r="H604" s="502">
        <v>0</v>
      </c>
      <c r="I604" s="502">
        <v>2.15</v>
      </c>
      <c r="J604" s="503">
        <v>14.26</v>
      </c>
      <c r="K604" s="504">
        <v>16.41</v>
      </c>
      <c r="L604" s="501">
        <v>7.0000000000000007E-2</v>
      </c>
      <c r="M604" s="502">
        <v>0.23</v>
      </c>
      <c r="N604" s="502">
        <v>3.04</v>
      </c>
      <c r="O604" s="502">
        <v>0</v>
      </c>
      <c r="P604" s="502">
        <v>3.56</v>
      </c>
      <c r="Q604" s="503">
        <v>12.8</v>
      </c>
      <c r="R604" s="504">
        <v>16.36</v>
      </c>
      <c r="S604" s="505">
        <f t="shared" si="87"/>
        <v>-0.30469226081657474</v>
      </c>
    </row>
    <row r="605" spans="1:20" s="506" customFormat="1" ht="20.100000000000001" customHeight="1">
      <c r="A605" s="497" t="s">
        <v>1078</v>
      </c>
      <c r="B605" s="498" t="s">
        <v>1079</v>
      </c>
      <c r="C605" s="499" t="s">
        <v>11</v>
      </c>
      <c r="D605" s="614" t="s">
        <v>124</v>
      </c>
      <c r="E605" s="501">
        <v>0</v>
      </c>
      <c r="F605" s="502">
        <v>0.15</v>
      </c>
      <c r="G605" s="502">
        <v>0</v>
      </c>
      <c r="H605" s="502">
        <v>0</v>
      </c>
      <c r="I605" s="502">
        <v>0</v>
      </c>
      <c r="J605" s="503">
        <v>0.05</v>
      </c>
      <c r="K605" s="504">
        <v>0.05</v>
      </c>
      <c r="L605" s="501">
        <v>0.01</v>
      </c>
      <c r="M605" s="502">
        <v>0.02</v>
      </c>
      <c r="N605" s="502">
        <v>0</v>
      </c>
      <c r="O605" s="502">
        <v>0</v>
      </c>
      <c r="P605" s="502">
        <v>0</v>
      </c>
      <c r="Q605" s="503">
        <v>0.31</v>
      </c>
      <c r="R605" s="504">
        <v>0.31</v>
      </c>
      <c r="S605" s="505">
        <f t="shared" si="87"/>
        <v>519.99999999999989</v>
      </c>
    </row>
    <row r="606" spans="1:20" s="506" customFormat="1" ht="20.100000000000001" customHeight="1">
      <c r="A606" s="497" t="s">
        <v>6</v>
      </c>
      <c r="B606" s="498" t="s">
        <v>218</v>
      </c>
      <c r="C606" s="499" t="s">
        <v>11</v>
      </c>
      <c r="D606" s="614" t="s">
        <v>124</v>
      </c>
      <c r="E606" s="501">
        <v>0</v>
      </c>
      <c r="F606" s="502">
        <v>0</v>
      </c>
      <c r="G606" s="502">
        <v>1.65</v>
      </c>
      <c r="H606" s="502">
        <v>0</v>
      </c>
      <c r="I606" s="502">
        <v>1.59</v>
      </c>
      <c r="J606" s="503">
        <v>4.74</v>
      </c>
      <c r="K606" s="504">
        <v>6.33</v>
      </c>
      <c r="L606" s="501">
        <v>0</v>
      </c>
      <c r="M606" s="502">
        <v>0</v>
      </c>
      <c r="N606" s="502">
        <v>1.8</v>
      </c>
      <c r="O606" s="502">
        <v>0</v>
      </c>
      <c r="P606" s="502">
        <v>1.24</v>
      </c>
      <c r="Q606" s="503">
        <v>5.7</v>
      </c>
      <c r="R606" s="504">
        <v>6.94</v>
      </c>
      <c r="S606" s="505">
        <f t="shared" si="87"/>
        <v>9.6366508688783714</v>
      </c>
    </row>
    <row r="607" spans="1:20" s="506" customFormat="1" ht="20.100000000000001" customHeight="1">
      <c r="A607" s="497" t="s">
        <v>18</v>
      </c>
      <c r="B607" s="498" t="s">
        <v>217</v>
      </c>
      <c r="C607" s="499" t="s">
        <v>11</v>
      </c>
      <c r="D607" s="614" t="s">
        <v>124</v>
      </c>
      <c r="E607" s="501">
        <v>0.13</v>
      </c>
      <c r="F607" s="502">
        <v>3.1</v>
      </c>
      <c r="G607" s="502">
        <v>14.43</v>
      </c>
      <c r="H607" s="502">
        <v>0</v>
      </c>
      <c r="I607" s="502">
        <v>30.76</v>
      </c>
      <c r="J607" s="503">
        <v>66.33</v>
      </c>
      <c r="K607" s="504">
        <v>97.09</v>
      </c>
      <c r="L607" s="501">
        <v>0.08</v>
      </c>
      <c r="M607" s="502">
        <v>3.1</v>
      </c>
      <c r="N607" s="502">
        <v>18.829999999999998</v>
      </c>
      <c r="O607" s="502">
        <v>0</v>
      </c>
      <c r="P607" s="502">
        <v>29.85</v>
      </c>
      <c r="Q607" s="503">
        <v>51.49</v>
      </c>
      <c r="R607" s="504">
        <v>81.34</v>
      </c>
      <c r="S607" s="505">
        <f t="shared" si="87"/>
        <v>-16.222062004325888</v>
      </c>
    </row>
    <row r="608" spans="1:20" s="506" customFormat="1" ht="20.100000000000001" customHeight="1">
      <c r="A608" s="497" t="s">
        <v>352</v>
      </c>
      <c r="B608" s="498" t="s">
        <v>353</v>
      </c>
      <c r="C608" s="499" t="s">
        <v>11</v>
      </c>
      <c r="D608" s="614" t="s">
        <v>124</v>
      </c>
      <c r="E608" s="501">
        <v>0.02</v>
      </c>
      <c r="F608" s="502">
        <v>1.07</v>
      </c>
      <c r="G608" s="502">
        <v>2.67</v>
      </c>
      <c r="H608" s="502">
        <v>0</v>
      </c>
      <c r="I608" s="502">
        <v>1.21</v>
      </c>
      <c r="J608" s="503">
        <v>10.63</v>
      </c>
      <c r="K608" s="504">
        <v>11.84</v>
      </c>
      <c r="L608" s="501">
        <v>0.01</v>
      </c>
      <c r="M608" s="502">
        <v>1.49</v>
      </c>
      <c r="N608" s="502">
        <v>3.5</v>
      </c>
      <c r="O608" s="502">
        <v>0</v>
      </c>
      <c r="P608" s="502">
        <v>1.18</v>
      </c>
      <c r="Q608" s="503">
        <v>12.08</v>
      </c>
      <c r="R608" s="504">
        <v>13.26</v>
      </c>
      <c r="S608" s="505">
        <f t="shared" si="87"/>
        <v>11.993243243243246</v>
      </c>
    </row>
    <row r="609" spans="1:20" s="506" customFormat="1" ht="20.100000000000001" customHeight="1">
      <c r="A609" s="497" t="s">
        <v>614</v>
      </c>
      <c r="B609" s="498" t="s">
        <v>615</v>
      </c>
      <c r="C609" s="499" t="s">
        <v>11</v>
      </c>
      <c r="D609" s="614" t="s">
        <v>124</v>
      </c>
      <c r="E609" s="501">
        <v>0</v>
      </c>
      <c r="F609" s="502">
        <v>0.49</v>
      </c>
      <c r="G609" s="502">
        <v>0</v>
      </c>
      <c r="H609" s="502">
        <v>0</v>
      </c>
      <c r="I609" s="502">
        <v>2.0699999999999998</v>
      </c>
      <c r="J609" s="503">
        <v>3.24</v>
      </c>
      <c r="K609" s="504">
        <v>5.3100000000000005</v>
      </c>
      <c r="L609" s="501">
        <v>0</v>
      </c>
      <c r="M609" s="502">
        <v>0</v>
      </c>
      <c r="N609" s="502">
        <v>0.46</v>
      </c>
      <c r="O609" s="502">
        <v>0</v>
      </c>
      <c r="P609" s="502">
        <v>0.82</v>
      </c>
      <c r="Q609" s="503">
        <v>1.36</v>
      </c>
      <c r="R609" s="504">
        <v>2.1800000000000002</v>
      </c>
      <c r="S609" s="505">
        <f t="shared" si="87"/>
        <v>-58.945386064030124</v>
      </c>
    </row>
    <row r="610" spans="1:20" s="506" customFormat="1" ht="20.100000000000001" customHeight="1">
      <c r="A610" s="497" t="s">
        <v>32</v>
      </c>
      <c r="B610" s="498" t="s">
        <v>216</v>
      </c>
      <c r="C610" s="499" t="s">
        <v>11</v>
      </c>
      <c r="D610" s="614" t="s">
        <v>124</v>
      </c>
      <c r="E610" s="501">
        <v>7.0000000000000007E-2</v>
      </c>
      <c r="F610" s="502">
        <v>0</v>
      </c>
      <c r="G610" s="502">
        <v>9.01</v>
      </c>
      <c r="H610" s="502">
        <v>0</v>
      </c>
      <c r="I610" s="502">
        <v>6.75</v>
      </c>
      <c r="J610" s="503">
        <v>32.53</v>
      </c>
      <c r="K610" s="504">
        <v>39.28</v>
      </c>
      <c r="L610" s="501">
        <v>7.0000000000000007E-2</v>
      </c>
      <c r="M610" s="502">
        <v>0.34</v>
      </c>
      <c r="N610" s="502">
        <v>9.3800000000000008</v>
      </c>
      <c r="O610" s="502">
        <v>0</v>
      </c>
      <c r="P610" s="502">
        <v>11.02</v>
      </c>
      <c r="Q610" s="503">
        <v>29.21</v>
      </c>
      <c r="R610" s="504">
        <v>40.230000000000004</v>
      </c>
      <c r="S610" s="505">
        <f t="shared" si="87"/>
        <v>2.4185336048879957</v>
      </c>
    </row>
    <row r="611" spans="1:20" s="506" customFormat="1" ht="20.100000000000001" customHeight="1">
      <c r="A611" s="497" t="s">
        <v>333</v>
      </c>
      <c r="B611" s="498" t="s">
        <v>334</v>
      </c>
      <c r="C611" s="499" t="s">
        <v>11</v>
      </c>
      <c r="D611" s="614" t="s">
        <v>124</v>
      </c>
      <c r="E611" s="501">
        <v>0</v>
      </c>
      <c r="F611" s="502">
        <v>0</v>
      </c>
      <c r="G611" s="502">
        <v>0</v>
      </c>
      <c r="H611" s="502">
        <v>0</v>
      </c>
      <c r="I611" s="502">
        <v>0</v>
      </c>
      <c r="J611" s="503">
        <v>0.71</v>
      </c>
      <c r="K611" s="504">
        <v>0.71</v>
      </c>
      <c r="L611" s="501">
        <v>0</v>
      </c>
      <c r="M611" s="502">
        <v>0</v>
      </c>
      <c r="N611" s="502">
        <v>0</v>
      </c>
      <c r="O611" s="502">
        <v>0</v>
      </c>
      <c r="P611" s="502">
        <v>0</v>
      </c>
      <c r="Q611" s="503">
        <v>0</v>
      </c>
      <c r="R611" s="504">
        <v>0</v>
      </c>
      <c r="S611" s="505">
        <f t="shared" si="87"/>
        <v>-100</v>
      </c>
    </row>
    <row r="612" spans="1:20" s="506" customFormat="1" ht="20.100000000000001" customHeight="1">
      <c r="A612" s="497" t="s">
        <v>813</v>
      </c>
      <c r="B612" s="498" t="s">
        <v>814</v>
      </c>
      <c r="C612" s="499" t="s">
        <v>11</v>
      </c>
      <c r="D612" s="614" t="s">
        <v>124</v>
      </c>
      <c r="E612" s="501">
        <v>0</v>
      </c>
      <c r="F612" s="502">
        <v>0</v>
      </c>
      <c r="G612" s="502">
        <v>0</v>
      </c>
      <c r="H612" s="502">
        <v>0</v>
      </c>
      <c r="I612" s="502">
        <v>0</v>
      </c>
      <c r="J612" s="503">
        <v>1.1100000000000001</v>
      </c>
      <c r="K612" s="504">
        <v>1.1100000000000001</v>
      </c>
      <c r="L612" s="501">
        <v>0</v>
      </c>
      <c r="M612" s="502">
        <v>0</v>
      </c>
      <c r="N612" s="502">
        <v>0</v>
      </c>
      <c r="O612" s="502">
        <v>0</v>
      </c>
      <c r="P612" s="502">
        <v>0</v>
      </c>
      <c r="Q612" s="503">
        <v>0.72</v>
      </c>
      <c r="R612" s="504">
        <v>0.72</v>
      </c>
      <c r="S612" s="505">
        <f t="shared" si="87"/>
        <v>-35.135135135135144</v>
      </c>
    </row>
    <row r="613" spans="1:20" s="506" customFormat="1" ht="20.100000000000001" customHeight="1">
      <c r="A613" s="497" t="s">
        <v>2</v>
      </c>
      <c r="B613" s="498" t="s">
        <v>215</v>
      </c>
      <c r="C613" s="499" t="s">
        <v>11</v>
      </c>
      <c r="D613" s="614" t="s">
        <v>124</v>
      </c>
      <c r="E613" s="501">
        <v>0.01</v>
      </c>
      <c r="F613" s="502">
        <v>0</v>
      </c>
      <c r="G613" s="502">
        <v>0</v>
      </c>
      <c r="H613" s="502">
        <v>0</v>
      </c>
      <c r="I613" s="502">
        <v>0.72</v>
      </c>
      <c r="J613" s="503">
        <v>2.77</v>
      </c>
      <c r="K613" s="504">
        <v>3.49</v>
      </c>
      <c r="L613" s="501">
        <v>0</v>
      </c>
      <c r="M613" s="502">
        <v>0</v>
      </c>
      <c r="N613" s="502">
        <v>0.14000000000000001</v>
      </c>
      <c r="O613" s="502">
        <v>0</v>
      </c>
      <c r="P613" s="502">
        <v>0.32</v>
      </c>
      <c r="Q613" s="503">
        <v>1.17</v>
      </c>
      <c r="R613" s="504">
        <v>1.49</v>
      </c>
      <c r="S613" s="505">
        <f t="shared" si="87"/>
        <v>-57.306590257879655</v>
      </c>
    </row>
    <row r="614" spans="1:20" s="506" customFormat="1" ht="20.100000000000001" customHeight="1">
      <c r="A614" s="497" t="s">
        <v>532</v>
      </c>
      <c r="B614" s="498" t="s">
        <v>562</v>
      </c>
      <c r="C614" s="499" t="s">
        <v>11</v>
      </c>
      <c r="D614" s="614" t="s">
        <v>124</v>
      </c>
      <c r="E614" s="501">
        <v>0</v>
      </c>
      <c r="F614" s="502">
        <v>0.77</v>
      </c>
      <c r="G614" s="502">
        <v>1.93</v>
      </c>
      <c r="H614" s="502">
        <v>0</v>
      </c>
      <c r="I614" s="502">
        <v>0.21</v>
      </c>
      <c r="J614" s="503">
        <v>6.27</v>
      </c>
      <c r="K614" s="504">
        <v>6.4799999999999995</v>
      </c>
      <c r="L614" s="501">
        <v>0</v>
      </c>
      <c r="M614" s="502">
        <v>0</v>
      </c>
      <c r="N614" s="502">
        <v>2.9</v>
      </c>
      <c r="O614" s="502">
        <v>0</v>
      </c>
      <c r="P614" s="502">
        <v>0.9</v>
      </c>
      <c r="Q614" s="503">
        <v>8.66</v>
      </c>
      <c r="R614" s="504">
        <v>9.56</v>
      </c>
      <c r="S614" s="505">
        <f t="shared" si="87"/>
        <v>47.530864197530875</v>
      </c>
    </row>
    <row r="615" spans="1:20" s="506" customFormat="1" ht="20.100000000000001" customHeight="1">
      <c r="A615" s="497" t="s">
        <v>214</v>
      </c>
      <c r="B615" s="498" t="s">
        <v>213</v>
      </c>
      <c r="C615" s="499" t="s">
        <v>11</v>
      </c>
      <c r="D615" s="614" t="s">
        <v>124</v>
      </c>
      <c r="E615" s="501">
        <v>0</v>
      </c>
      <c r="F615" s="502">
        <v>0.04</v>
      </c>
      <c r="G615" s="502">
        <v>0.99</v>
      </c>
      <c r="H615" s="502">
        <v>0</v>
      </c>
      <c r="I615" s="502">
        <v>0.52</v>
      </c>
      <c r="J615" s="503">
        <v>2.99</v>
      </c>
      <c r="K615" s="504">
        <v>3.5100000000000002</v>
      </c>
      <c r="L615" s="501">
        <v>0</v>
      </c>
      <c r="M615" s="502">
        <v>0</v>
      </c>
      <c r="N615" s="502">
        <v>0.28999999999999998</v>
      </c>
      <c r="O615" s="502">
        <v>0</v>
      </c>
      <c r="P615" s="502">
        <v>0</v>
      </c>
      <c r="Q615" s="503">
        <v>2.5099999999999998</v>
      </c>
      <c r="R615" s="504">
        <v>2.5099999999999998</v>
      </c>
      <c r="S615" s="505">
        <f t="shared" si="87"/>
        <v>-28.490028490028497</v>
      </c>
    </row>
    <row r="616" spans="1:20" s="506" customFormat="1" ht="20.100000000000001" customHeight="1">
      <c r="A616" s="497" t="s">
        <v>55</v>
      </c>
      <c r="B616" s="498" t="s">
        <v>212</v>
      </c>
      <c r="C616" s="499" t="s">
        <v>11</v>
      </c>
      <c r="D616" s="614" t="s">
        <v>124</v>
      </c>
      <c r="E616" s="501">
        <v>0.02</v>
      </c>
      <c r="F616" s="502">
        <v>3.51</v>
      </c>
      <c r="G616" s="502">
        <v>4.7699999999999996</v>
      </c>
      <c r="H616" s="502">
        <v>0</v>
      </c>
      <c r="I616" s="502">
        <v>11.22</v>
      </c>
      <c r="J616" s="503">
        <v>26.61</v>
      </c>
      <c r="K616" s="504">
        <v>37.83</v>
      </c>
      <c r="L616" s="501">
        <v>0</v>
      </c>
      <c r="M616" s="502">
        <v>1.38</v>
      </c>
      <c r="N616" s="502">
        <v>8.93</v>
      </c>
      <c r="O616" s="502">
        <v>0</v>
      </c>
      <c r="P616" s="502">
        <v>8.31</v>
      </c>
      <c r="Q616" s="503">
        <v>27.13</v>
      </c>
      <c r="R616" s="504">
        <v>35.44</v>
      </c>
      <c r="S616" s="505">
        <f t="shared" si="87"/>
        <v>-6.3177372455722969</v>
      </c>
    </row>
    <row r="617" spans="1:20" s="506" customFormat="1" ht="20.100000000000001" customHeight="1">
      <c r="A617" s="497" t="s">
        <v>590</v>
      </c>
      <c r="B617" s="612" t="s">
        <v>1460</v>
      </c>
      <c r="C617" s="499" t="s">
        <v>11</v>
      </c>
      <c r="D617" s="577" t="s">
        <v>211</v>
      </c>
      <c r="E617" s="501">
        <v>0</v>
      </c>
      <c r="F617" s="502">
        <v>0</v>
      </c>
      <c r="G617" s="502">
        <v>0.11</v>
      </c>
      <c r="H617" s="502">
        <v>0</v>
      </c>
      <c r="I617" s="502">
        <v>0</v>
      </c>
      <c r="J617" s="503">
        <v>0.56000000000000005</v>
      </c>
      <c r="K617" s="504">
        <v>0.56000000000000005</v>
      </c>
      <c r="L617" s="501">
        <v>0</v>
      </c>
      <c r="M617" s="502">
        <v>0</v>
      </c>
      <c r="N617" s="502">
        <v>0</v>
      </c>
      <c r="O617" s="502">
        <v>0</v>
      </c>
      <c r="P617" s="502">
        <v>0</v>
      </c>
      <c r="Q617" s="503">
        <v>0.39</v>
      </c>
      <c r="R617" s="504">
        <v>0.39</v>
      </c>
      <c r="S617" s="525">
        <f t="shared" si="87"/>
        <v>-30.357142857142861</v>
      </c>
    </row>
    <row r="618" spans="1:20" s="527" customFormat="1" ht="20.100000000000001" customHeight="1">
      <c r="A618" s="552"/>
      <c r="B618" s="553"/>
      <c r="C618" s="547"/>
      <c r="D618" s="520"/>
      <c r="E618" s="521"/>
      <c r="F618" s="522"/>
      <c r="G618" s="522"/>
      <c r="H618" s="522"/>
      <c r="I618" s="522"/>
      <c r="J618" s="523"/>
      <c r="K618" s="524"/>
      <c r="L618" s="521"/>
      <c r="M618" s="522"/>
      <c r="N618" s="522"/>
      <c r="O618" s="522"/>
      <c r="P618" s="522"/>
      <c r="Q618" s="523"/>
      <c r="R618" s="524"/>
      <c r="S618" s="525"/>
    </row>
    <row r="619" spans="1:20" s="448" customFormat="1" ht="20.100000000000001" customHeight="1">
      <c r="A619" s="528" t="s">
        <v>1130</v>
      </c>
      <c r="B619" s="529"/>
      <c r="C619" s="491"/>
      <c r="D619" s="492"/>
      <c r="E619" s="530">
        <f>SUM(E601:E618)</f>
        <v>0.27</v>
      </c>
      <c r="F619" s="531">
        <f t="shared" ref="F619:Q619" si="88">SUM(F601:F618)</f>
        <v>11.030000000000001</v>
      </c>
      <c r="G619" s="531">
        <f t="shared" si="88"/>
        <v>38.230000000000004</v>
      </c>
      <c r="H619" s="531">
        <f t="shared" si="88"/>
        <v>0</v>
      </c>
      <c r="I619" s="531">
        <f t="shared" si="88"/>
        <v>58.400000000000006</v>
      </c>
      <c r="J619" s="531">
        <f t="shared" si="88"/>
        <v>179.52000000000004</v>
      </c>
      <c r="K619" s="532">
        <f t="shared" si="88"/>
        <v>237.92000000000002</v>
      </c>
      <c r="L619" s="530">
        <f t="shared" si="88"/>
        <v>0.24000000000000002</v>
      </c>
      <c r="M619" s="531">
        <f t="shared" si="88"/>
        <v>7.26</v>
      </c>
      <c r="N619" s="531">
        <f t="shared" si="88"/>
        <v>50.9</v>
      </c>
      <c r="O619" s="531">
        <f t="shared" si="88"/>
        <v>0</v>
      </c>
      <c r="P619" s="531">
        <f t="shared" si="88"/>
        <v>59.2</v>
      </c>
      <c r="Q619" s="531">
        <f t="shared" si="88"/>
        <v>158.63</v>
      </c>
      <c r="R619" s="532">
        <f>SUM(R601:R618)</f>
        <v>217.83</v>
      </c>
      <c r="S619" s="533">
        <f t="shared" ref="S619" si="89">((R619/K619)-1)*100</f>
        <v>-8.4440147948890427</v>
      </c>
    </row>
    <row r="620" spans="1:20" s="527" customFormat="1" ht="20.100000000000001" customHeight="1">
      <c r="A620" s="557"/>
      <c r="B620" s="558"/>
      <c r="C620" s="559"/>
      <c r="D620" s="520"/>
      <c r="E620" s="538"/>
      <c r="F620" s="538"/>
      <c r="G620" s="538"/>
      <c r="H620" s="538"/>
      <c r="I620" s="538"/>
      <c r="J620" s="539"/>
      <c r="K620" s="538"/>
      <c r="L620" s="538"/>
      <c r="M620" s="538"/>
      <c r="N620" s="538"/>
      <c r="O620" s="538"/>
      <c r="P620" s="538"/>
      <c r="Q620" s="539"/>
      <c r="R620" s="538"/>
      <c r="S620" s="540"/>
      <c r="T620" s="526"/>
    </row>
    <row r="621" spans="1:20" s="478" customFormat="1" ht="20.100000000000001" customHeight="1">
      <c r="A621" s="473"/>
      <c r="B621" s="474"/>
      <c r="C621" s="475"/>
      <c r="D621" s="476"/>
      <c r="E621" s="1375" t="s">
        <v>1467</v>
      </c>
      <c r="F621" s="1376"/>
      <c r="G621" s="1376"/>
      <c r="H621" s="1376"/>
      <c r="I621" s="1376"/>
      <c r="J621" s="1376"/>
      <c r="K621" s="1377"/>
      <c r="L621" s="1375" t="s">
        <v>1468</v>
      </c>
      <c r="M621" s="1376"/>
      <c r="N621" s="1376"/>
      <c r="O621" s="1376"/>
      <c r="P621" s="1376"/>
      <c r="Q621" s="1376"/>
      <c r="R621" s="1377"/>
      <c r="S621" s="477"/>
    </row>
    <row r="622" spans="1:20" s="478" customFormat="1" ht="20.100000000000001" customHeight="1">
      <c r="A622" s="473" t="s">
        <v>1469</v>
      </c>
      <c r="B622" s="474" t="s">
        <v>57</v>
      </c>
      <c r="C622" s="475" t="s">
        <v>1470</v>
      </c>
      <c r="D622" s="476" t="s">
        <v>1167</v>
      </c>
      <c r="E622" s="541" t="s">
        <v>1474</v>
      </c>
      <c r="F622" s="484" t="s">
        <v>1475</v>
      </c>
      <c r="G622" s="484" t="s">
        <v>1476</v>
      </c>
      <c r="H622" s="484" t="s">
        <v>1477</v>
      </c>
      <c r="I622" s="484" t="s">
        <v>1478</v>
      </c>
      <c r="J622" s="542" t="s">
        <v>1406</v>
      </c>
      <c r="K622" s="485" t="s">
        <v>1473</v>
      </c>
      <c r="L622" s="541" t="s">
        <v>1405</v>
      </c>
      <c r="M622" s="484" t="s">
        <v>1383</v>
      </c>
      <c r="N622" s="484" t="s">
        <v>1476</v>
      </c>
      <c r="O622" s="484" t="s">
        <v>1477</v>
      </c>
      <c r="P622" s="484" t="s">
        <v>1478</v>
      </c>
      <c r="Q622" s="542" t="s">
        <v>1406</v>
      </c>
      <c r="R622" s="485" t="s">
        <v>1473</v>
      </c>
      <c r="S622" s="487" t="s">
        <v>1140</v>
      </c>
    </row>
    <row r="623" spans="1:20" s="478" customFormat="1" ht="20.100000000000001" customHeight="1">
      <c r="A623" s="543" t="s">
        <v>253</v>
      </c>
      <c r="B623" s="544" t="s">
        <v>254</v>
      </c>
      <c r="C623" s="491" t="s">
        <v>60</v>
      </c>
      <c r="D623" s="492"/>
      <c r="E623" s="493" t="s">
        <v>60</v>
      </c>
      <c r="F623" s="494"/>
      <c r="G623" s="494"/>
      <c r="H623" s="494"/>
      <c r="I623" s="494"/>
      <c r="J623" s="652" t="s">
        <v>60</v>
      </c>
      <c r="K623" s="495"/>
      <c r="L623" s="493" t="s">
        <v>60</v>
      </c>
      <c r="M623" s="494" t="s">
        <v>60</v>
      </c>
      <c r="N623" s="494"/>
      <c r="O623" s="494"/>
      <c r="P623" s="494"/>
      <c r="Q623" s="494"/>
      <c r="R623" s="495" t="s">
        <v>60</v>
      </c>
      <c r="S623" s="496"/>
    </row>
    <row r="624" spans="1:20" s="506" customFormat="1" ht="20.100000000000001" customHeight="1">
      <c r="A624" s="497" t="s">
        <v>387</v>
      </c>
      <c r="B624" s="612" t="s">
        <v>563</v>
      </c>
      <c r="C624" s="499" t="s">
        <v>11</v>
      </c>
      <c r="D624" s="614" t="s">
        <v>127</v>
      </c>
      <c r="E624" s="501">
        <v>0</v>
      </c>
      <c r="F624" s="502">
        <v>0</v>
      </c>
      <c r="G624" s="502">
        <v>1.4</v>
      </c>
      <c r="H624" s="502">
        <v>0</v>
      </c>
      <c r="I624" s="502">
        <v>1.31</v>
      </c>
      <c r="J624" s="503">
        <v>6.36</v>
      </c>
      <c r="K624" s="504">
        <v>7.67</v>
      </c>
      <c r="L624" s="501">
        <v>0</v>
      </c>
      <c r="M624" s="502">
        <v>1.31</v>
      </c>
      <c r="N624" s="502">
        <v>1.88</v>
      </c>
      <c r="O624" s="502">
        <v>0</v>
      </c>
      <c r="P624" s="502">
        <v>2.23</v>
      </c>
      <c r="Q624" s="503">
        <v>5.09</v>
      </c>
      <c r="R624" s="504">
        <v>7.32</v>
      </c>
      <c r="S624" s="505">
        <f t="shared" ref="S624:S655" si="90">((R624/K624)-1)*100</f>
        <v>-4.5632333767926969</v>
      </c>
    </row>
    <row r="625" spans="1:19" s="506" customFormat="1" ht="20.100000000000001" customHeight="1">
      <c r="A625" s="660" t="s">
        <v>815</v>
      </c>
      <c r="B625" s="612" t="s">
        <v>816</v>
      </c>
      <c r="C625" s="721" t="s">
        <v>11</v>
      </c>
      <c r="D625" s="614" t="s">
        <v>127</v>
      </c>
      <c r="E625" s="501">
        <v>0</v>
      </c>
      <c r="F625" s="502">
        <v>0.39</v>
      </c>
      <c r="G625" s="502">
        <v>0</v>
      </c>
      <c r="H625" s="502">
        <v>0</v>
      </c>
      <c r="I625" s="502">
        <v>0.13</v>
      </c>
      <c r="J625" s="503">
        <v>0.77</v>
      </c>
      <c r="K625" s="504">
        <v>0.9</v>
      </c>
      <c r="L625" s="501">
        <v>0</v>
      </c>
      <c r="M625" s="502">
        <v>0.13</v>
      </c>
      <c r="N625" s="502">
        <v>0</v>
      </c>
      <c r="O625" s="502">
        <v>0</v>
      </c>
      <c r="P625" s="502">
        <v>0.24</v>
      </c>
      <c r="Q625" s="503">
        <v>1</v>
      </c>
      <c r="R625" s="504">
        <v>1.24</v>
      </c>
      <c r="S625" s="505">
        <f t="shared" si="90"/>
        <v>37.777777777777779</v>
      </c>
    </row>
    <row r="626" spans="1:19" s="506" customFormat="1" ht="20.100000000000001" customHeight="1">
      <c r="A626" s="660" t="s">
        <v>1067</v>
      </c>
      <c r="B626" s="612" t="s">
        <v>1068</v>
      </c>
      <c r="C626" s="721" t="s">
        <v>11</v>
      </c>
      <c r="D626" s="614" t="s">
        <v>127</v>
      </c>
      <c r="E626" s="501">
        <v>0</v>
      </c>
      <c r="F626" s="502">
        <v>0</v>
      </c>
      <c r="G626" s="502">
        <v>7.0000000000000007E-2</v>
      </c>
      <c r="H626" s="502">
        <v>0</v>
      </c>
      <c r="I626" s="502">
        <v>0</v>
      </c>
      <c r="J626" s="503">
        <v>0.06</v>
      </c>
      <c r="K626" s="504">
        <v>0.06</v>
      </c>
      <c r="L626" s="501">
        <v>0</v>
      </c>
      <c r="M626" s="502">
        <v>0.04</v>
      </c>
      <c r="N626" s="502">
        <v>0</v>
      </c>
      <c r="O626" s="502">
        <v>0</v>
      </c>
      <c r="P626" s="502">
        <v>0</v>
      </c>
      <c r="Q626" s="503">
        <v>0.34</v>
      </c>
      <c r="R626" s="504">
        <v>0.34</v>
      </c>
      <c r="S626" s="505">
        <f t="shared" si="90"/>
        <v>466.66666666666669</v>
      </c>
    </row>
    <row r="627" spans="1:19" s="506" customFormat="1" ht="20.100000000000001" customHeight="1">
      <c r="A627" s="660" t="s">
        <v>1069</v>
      </c>
      <c r="B627" s="612" t="s">
        <v>1070</v>
      </c>
      <c r="C627" s="721" t="s">
        <v>11</v>
      </c>
      <c r="D627" s="614" t="s">
        <v>127</v>
      </c>
      <c r="E627" s="501">
        <v>0</v>
      </c>
      <c r="F627" s="502">
        <v>0.12</v>
      </c>
      <c r="G627" s="502">
        <v>0.06</v>
      </c>
      <c r="H627" s="502">
        <v>0</v>
      </c>
      <c r="I627" s="502">
        <v>0</v>
      </c>
      <c r="J627" s="503">
        <v>0.11</v>
      </c>
      <c r="K627" s="504">
        <v>0.11</v>
      </c>
      <c r="L627" s="501">
        <v>0</v>
      </c>
      <c r="M627" s="502">
        <v>0</v>
      </c>
      <c r="N627" s="502">
        <v>0</v>
      </c>
      <c r="O627" s="502">
        <v>0</v>
      </c>
      <c r="P627" s="502">
        <v>0</v>
      </c>
      <c r="Q627" s="503">
        <v>0</v>
      </c>
      <c r="R627" s="504">
        <v>0</v>
      </c>
      <c r="S627" s="505">
        <f t="shared" si="90"/>
        <v>-100</v>
      </c>
    </row>
    <row r="628" spans="1:19" s="506" customFormat="1" ht="20.100000000000001" customHeight="1">
      <c r="A628" s="660" t="s">
        <v>356</v>
      </c>
      <c r="B628" s="612" t="s">
        <v>480</v>
      </c>
      <c r="C628" s="721" t="s">
        <v>11</v>
      </c>
      <c r="D628" s="614" t="s">
        <v>127</v>
      </c>
      <c r="E628" s="501">
        <v>0</v>
      </c>
      <c r="F628" s="502">
        <v>0.56999999999999995</v>
      </c>
      <c r="G628" s="502">
        <v>0</v>
      </c>
      <c r="H628" s="502">
        <v>0</v>
      </c>
      <c r="I628" s="502">
        <v>0.76</v>
      </c>
      <c r="J628" s="503">
        <v>1.57</v>
      </c>
      <c r="K628" s="504">
        <v>2.33</v>
      </c>
      <c r="L628" s="501">
        <v>0</v>
      </c>
      <c r="M628" s="502">
        <v>0</v>
      </c>
      <c r="N628" s="502">
        <v>0</v>
      </c>
      <c r="O628" s="502">
        <v>0</v>
      </c>
      <c r="P628" s="502">
        <v>0</v>
      </c>
      <c r="Q628" s="503">
        <v>0</v>
      </c>
      <c r="R628" s="504">
        <v>0</v>
      </c>
      <c r="S628" s="505">
        <f t="shared" si="90"/>
        <v>-100</v>
      </c>
    </row>
    <row r="629" spans="1:19" s="506" customFormat="1" ht="20.100000000000001" customHeight="1">
      <c r="A629" s="660" t="s">
        <v>1071</v>
      </c>
      <c r="B629" s="612" t="s">
        <v>1072</v>
      </c>
      <c r="C629" s="721" t="s">
        <v>11</v>
      </c>
      <c r="D629" s="614" t="s">
        <v>127</v>
      </c>
      <c r="E629" s="501">
        <v>0.02</v>
      </c>
      <c r="F629" s="502">
        <v>0</v>
      </c>
      <c r="G629" s="502">
        <v>0</v>
      </c>
      <c r="H629" s="502">
        <v>0</v>
      </c>
      <c r="I629" s="502">
        <v>0</v>
      </c>
      <c r="J629" s="503">
        <v>0.65</v>
      </c>
      <c r="K629" s="504">
        <v>0.65</v>
      </c>
      <c r="L629" s="501">
        <v>0</v>
      </c>
      <c r="M629" s="502">
        <v>0</v>
      </c>
      <c r="N629" s="502">
        <v>0.22</v>
      </c>
      <c r="O629" s="502">
        <v>0</v>
      </c>
      <c r="P629" s="502">
        <v>0</v>
      </c>
      <c r="Q629" s="503">
        <v>0.61</v>
      </c>
      <c r="R629" s="504">
        <v>0.61</v>
      </c>
      <c r="S629" s="505">
        <f t="shared" si="90"/>
        <v>-6.1538461538461542</v>
      </c>
    </row>
    <row r="630" spans="1:19" s="506" customFormat="1" ht="20.100000000000001" customHeight="1">
      <c r="A630" s="660" t="s">
        <v>1246</v>
      </c>
      <c r="B630" s="612" t="s">
        <v>1450</v>
      </c>
      <c r="C630" s="721" t="s">
        <v>11</v>
      </c>
      <c r="D630" s="614" t="s">
        <v>127</v>
      </c>
      <c r="E630" s="501">
        <v>0</v>
      </c>
      <c r="F630" s="502">
        <v>0</v>
      </c>
      <c r="G630" s="502">
        <v>0</v>
      </c>
      <c r="H630" s="502">
        <v>0</v>
      </c>
      <c r="I630" s="502">
        <v>0</v>
      </c>
      <c r="J630" s="503">
        <v>0</v>
      </c>
      <c r="K630" s="504">
        <v>0</v>
      </c>
      <c r="L630" s="501">
        <v>0</v>
      </c>
      <c r="M630" s="502">
        <v>0</v>
      </c>
      <c r="N630" s="502">
        <v>0.14000000000000001</v>
      </c>
      <c r="O630" s="502">
        <v>0</v>
      </c>
      <c r="P630" s="502">
        <v>0</v>
      </c>
      <c r="Q630" s="503">
        <v>0.5</v>
      </c>
      <c r="R630" s="504">
        <v>0.5</v>
      </c>
      <c r="S630" s="507" t="e">
        <f t="shared" si="90"/>
        <v>#DIV/0!</v>
      </c>
    </row>
    <row r="631" spans="1:19" s="506" customFormat="1" ht="20.100000000000001" customHeight="1">
      <c r="A631" s="660" t="s">
        <v>495</v>
      </c>
      <c r="B631" s="612" t="s">
        <v>496</v>
      </c>
      <c r="C631" s="721" t="s">
        <v>11</v>
      </c>
      <c r="D631" s="614" t="s">
        <v>127</v>
      </c>
      <c r="E631" s="501">
        <v>0</v>
      </c>
      <c r="F631" s="502">
        <v>1.37</v>
      </c>
      <c r="G631" s="502">
        <v>3.42</v>
      </c>
      <c r="H631" s="502">
        <v>0</v>
      </c>
      <c r="I631" s="502">
        <v>0.23</v>
      </c>
      <c r="J631" s="503">
        <v>9.39</v>
      </c>
      <c r="K631" s="504">
        <v>9.620000000000001</v>
      </c>
      <c r="L631" s="501">
        <v>0.01</v>
      </c>
      <c r="M631" s="502">
        <v>1.62</v>
      </c>
      <c r="N631" s="502">
        <v>4.62</v>
      </c>
      <c r="O631" s="502">
        <v>0</v>
      </c>
      <c r="P631" s="502">
        <v>2.08</v>
      </c>
      <c r="Q631" s="503">
        <v>16.850000000000001</v>
      </c>
      <c r="R631" s="504">
        <v>18.93</v>
      </c>
      <c r="S631" s="505">
        <f t="shared" si="90"/>
        <v>96.777546777546746</v>
      </c>
    </row>
    <row r="632" spans="1:19" s="506" customFormat="1" ht="20.100000000000001" customHeight="1">
      <c r="A632" s="660" t="s">
        <v>572</v>
      </c>
      <c r="B632" s="612" t="s">
        <v>593</v>
      </c>
      <c r="C632" s="721" t="s">
        <v>11</v>
      </c>
      <c r="D632" s="614" t="s">
        <v>127</v>
      </c>
      <c r="E632" s="501">
        <v>0.04</v>
      </c>
      <c r="F632" s="502">
        <v>0.39</v>
      </c>
      <c r="G632" s="502">
        <v>0.34</v>
      </c>
      <c r="H632" s="502">
        <v>0</v>
      </c>
      <c r="I632" s="502">
        <v>0.13</v>
      </c>
      <c r="J632" s="503">
        <v>1.95</v>
      </c>
      <c r="K632" s="504">
        <v>2.08</v>
      </c>
      <c r="L632" s="501">
        <v>0</v>
      </c>
      <c r="M632" s="502">
        <v>0.3</v>
      </c>
      <c r="N632" s="502">
        <v>2.15</v>
      </c>
      <c r="O632" s="502">
        <v>0</v>
      </c>
      <c r="P632" s="502">
        <v>0.82</v>
      </c>
      <c r="Q632" s="503">
        <v>2.14</v>
      </c>
      <c r="R632" s="504">
        <v>2.96</v>
      </c>
      <c r="S632" s="505">
        <f t="shared" si="90"/>
        <v>42.307692307692292</v>
      </c>
    </row>
    <row r="633" spans="1:19" s="506" customFormat="1" ht="20.100000000000001" customHeight="1">
      <c r="A633" s="660" t="s">
        <v>1255</v>
      </c>
      <c r="B633" s="612" t="s">
        <v>1451</v>
      </c>
      <c r="C633" s="721" t="s">
        <v>11</v>
      </c>
      <c r="D633" s="614" t="s">
        <v>127</v>
      </c>
      <c r="E633" s="501">
        <v>0.02</v>
      </c>
      <c r="F633" s="502">
        <v>0</v>
      </c>
      <c r="G633" s="502">
        <v>0.04</v>
      </c>
      <c r="H633" s="502">
        <v>0</v>
      </c>
      <c r="I633" s="502">
        <v>0</v>
      </c>
      <c r="J633" s="503">
        <v>0</v>
      </c>
      <c r="K633" s="504">
        <v>0</v>
      </c>
      <c r="L633" s="501">
        <v>0</v>
      </c>
      <c r="M633" s="502">
        <v>0</v>
      </c>
      <c r="N633" s="502">
        <v>0</v>
      </c>
      <c r="O633" s="502">
        <v>0</v>
      </c>
      <c r="P633" s="502">
        <v>0</v>
      </c>
      <c r="Q633" s="503">
        <v>0</v>
      </c>
      <c r="R633" s="504">
        <v>0</v>
      </c>
      <c r="S633" s="507" t="e">
        <f t="shared" si="90"/>
        <v>#DIV/0!</v>
      </c>
    </row>
    <row r="634" spans="1:19" s="506" customFormat="1" ht="20.100000000000001" customHeight="1">
      <c r="A634" s="660" t="s">
        <v>481</v>
      </c>
      <c r="B634" s="612" t="s">
        <v>482</v>
      </c>
      <c r="C634" s="721" t="s">
        <v>11</v>
      </c>
      <c r="D634" s="614" t="s">
        <v>127</v>
      </c>
      <c r="E634" s="501">
        <v>0</v>
      </c>
      <c r="F634" s="502">
        <v>0.54</v>
      </c>
      <c r="G634" s="502">
        <v>0.38</v>
      </c>
      <c r="H634" s="502">
        <v>0</v>
      </c>
      <c r="I634" s="502">
        <v>0.23</v>
      </c>
      <c r="J634" s="503">
        <v>1.22</v>
      </c>
      <c r="K634" s="504">
        <v>1.45</v>
      </c>
      <c r="L634" s="501">
        <v>0.01</v>
      </c>
      <c r="M634" s="502">
        <v>0</v>
      </c>
      <c r="N634" s="502">
        <v>0.08</v>
      </c>
      <c r="O634" s="502">
        <v>0</v>
      </c>
      <c r="P634" s="502">
        <v>0.06</v>
      </c>
      <c r="Q634" s="503">
        <v>1.22</v>
      </c>
      <c r="R634" s="504">
        <v>1.28</v>
      </c>
      <c r="S634" s="505">
        <f t="shared" si="90"/>
        <v>-11.724137931034473</v>
      </c>
    </row>
    <row r="635" spans="1:19" s="506" customFormat="1" ht="20.100000000000001" customHeight="1">
      <c r="A635" s="660" t="s">
        <v>817</v>
      </c>
      <c r="B635" s="612" t="s">
        <v>818</v>
      </c>
      <c r="C635" s="721" t="s">
        <v>11</v>
      </c>
      <c r="D635" s="614" t="s">
        <v>127</v>
      </c>
      <c r="E635" s="501">
        <v>0.01</v>
      </c>
      <c r="F635" s="502">
        <v>0</v>
      </c>
      <c r="G635" s="502">
        <v>0.25</v>
      </c>
      <c r="H635" s="502">
        <v>0</v>
      </c>
      <c r="I635" s="502">
        <v>0.15</v>
      </c>
      <c r="J635" s="503">
        <v>0.72</v>
      </c>
      <c r="K635" s="504">
        <v>0.87</v>
      </c>
      <c r="L635" s="501">
        <v>0</v>
      </c>
      <c r="M635" s="502">
        <v>0</v>
      </c>
      <c r="N635" s="502">
        <v>0.24</v>
      </c>
      <c r="O635" s="502">
        <v>0</v>
      </c>
      <c r="P635" s="502">
        <v>0.21</v>
      </c>
      <c r="Q635" s="503">
        <v>0.81</v>
      </c>
      <c r="R635" s="504">
        <v>1.02</v>
      </c>
      <c r="S635" s="505">
        <f t="shared" si="90"/>
        <v>17.24137931034484</v>
      </c>
    </row>
    <row r="636" spans="1:19" s="506" customFormat="1" ht="20.100000000000001" customHeight="1">
      <c r="A636" s="660" t="s">
        <v>361</v>
      </c>
      <c r="B636" s="612" t="s">
        <v>486</v>
      </c>
      <c r="C636" s="721" t="s">
        <v>11</v>
      </c>
      <c r="D636" s="614" t="s">
        <v>1114</v>
      </c>
      <c r="E636" s="501">
        <v>0.05</v>
      </c>
      <c r="F636" s="502">
        <v>0.78</v>
      </c>
      <c r="G636" s="502">
        <v>3.26</v>
      </c>
      <c r="H636" s="502">
        <v>0</v>
      </c>
      <c r="I636" s="502">
        <v>2.5099999999999998</v>
      </c>
      <c r="J636" s="503">
        <v>11.46</v>
      </c>
      <c r="K636" s="504">
        <v>13.97</v>
      </c>
      <c r="L636" s="501">
        <v>0.03</v>
      </c>
      <c r="M636" s="502">
        <v>0.78</v>
      </c>
      <c r="N636" s="502">
        <v>3.9</v>
      </c>
      <c r="O636" s="502">
        <v>0</v>
      </c>
      <c r="P636" s="502">
        <v>1.53</v>
      </c>
      <c r="Q636" s="503">
        <v>14.06</v>
      </c>
      <c r="R636" s="504">
        <v>15.59</v>
      </c>
      <c r="S636" s="505">
        <f t="shared" si="90"/>
        <v>11.59627773801002</v>
      </c>
    </row>
    <row r="637" spans="1:19" s="506" customFormat="1" ht="20.100000000000001" customHeight="1">
      <c r="A637" s="660" t="s">
        <v>529</v>
      </c>
      <c r="B637" s="612" t="s">
        <v>564</v>
      </c>
      <c r="C637" s="721" t="s">
        <v>11</v>
      </c>
      <c r="D637" s="614" t="s">
        <v>127</v>
      </c>
      <c r="E637" s="501">
        <v>0</v>
      </c>
      <c r="F637" s="502">
        <v>0</v>
      </c>
      <c r="G637" s="502">
        <v>0.57999999999999996</v>
      </c>
      <c r="H637" s="502">
        <v>0</v>
      </c>
      <c r="I637" s="502">
        <v>0</v>
      </c>
      <c r="J637" s="503">
        <v>1.59</v>
      </c>
      <c r="K637" s="504">
        <v>1.59</v>
      </c>
      <c r="L637" s="501">
        <v>0</v>
      </c>
      <c r="M637" s="502">
        <v>0</v>
      </c>
      <c r="N637" s="502">
        <v>0.86</v>
      </c>
      <c r="O637" s="502">
        <v>0</v>
      </c>
      <c r="P637" s="502">
        <v>0</v>
      </c>
      <c r="Q637" s="503">
        <v>1.97</v>
      </c>
      <c r="R637" s="504">
        <v>1.97</v>
      </c>
      <c r="S637" s="505">
        <f t="shared" si="90"/>
        <v>23.899371069182386</v>
      </c>
    </row>
    <row r="638" spans="1:19" s="506" customFormat="1" ht="20.100000000000001" customHeight="1">
      <c r="A638" s="660" t="s">
        <v>339</v>
      </c>
      <c r="B638" s="612" t="s">
        <v>616</v>
      </c>
      <c r="C638" s="721" t="s">
        <v>11</v>
      </c>
      <c r="D638" s="614" t="s">
        <v>127</v>
      </c>
      <c r="E638" s="501">
        <v>0.03</v>
      </c>
      <c r="F638" s="502">
        <v>0.89</v>
      </c>
      <c r="G638" s="502">
        <v>1.93</v>
      </c>
      <c r="H638" s="502">
        <v>0</v>
      </c>
      <c r="I638" s="502">
        <v>2.66</v>
      </c>
      <c r="J638" s="503">
        <v>7.98</v>
      </c>
      <c r="K638" s="504">
        <v>10.64</v>
      </c>
      <c r="L638" s="501">
        <v>0</v>
      </c>
      <c r="M638" s="502">
        <v>0</v>
      </c>
      <c r="N638" s="502">
        <v>2.38</v>
      </c>
      <c r="O638" s="502">
        <v>0</v>
      </c>
      <c r="P638" s="502">
        <v>4.0599999999999996</v>
      </c>
      <c r="Q638" s="503">
        <v>6.09</v>
      </c>
      <c r="R638" s="504">
        <v>10.149999999999999</v>
      </c>
      <c r="S638" s="505">
        <f t="shared" si="90"/>
        <v>-4.6052631578947567</v>
      </c>
    </row>
    <row r="639" spans="1:19" s="506" customFormat="1" ht="20.100000000000001" customHeight="1">
      <c r="A639" s="660" t="s">
        <v>1089</v>
      </c>
      <c r="B639" s="612" t="s">
        <v>1088</v>
      </c>
      <c r="C639" s="721" t="s">
        <v>11</v>
      </c>
      <c r="D639" s="614" t="s">
        <v>127</v>
      </c>
      <c r="E639" s="501">
        <v>0</v>
      </c>
      <c r="F639" s="502">
        <v>0</v>
      </c>
      <c r="G639" s="502">
        <v>7.0000000000000007E-2</v>
      </c>
      <c r="H639" s="502">
        <v>0</v>
      </c>
      <c r="I639" s="502">
        <v>0</v>
      </c>
      <c r="J639" s="503">
        <v>0.05</v>
      </c>
      <c r="K639" s="504">
        <v>0.05</v>
      </c>
      <c r="L639" s="501">
        <v>0</v>
      </c>
      <c r="M639" s="502">
        <v>0</v>
      </c>
      <c r="N639" s="502">
        <v>0</v>
      </c>
      <c r="O639" s="502">
        <v>0</v>
      </c>
      <c r="P639" s="502">
        <v>0.02</v>
      </c>
      <c r="Q639" s="503">
        <v>0.26</v>
      </c>
      <c r="R639" s="504">
        <v>0.28000000000000003</v>
      </c>
      <c r="S639" s="505">
        <f t="shared" si="90"/>
        <v>460.00000000000006</v>
      </c>
    </row>
    <row r="640" spans="1:19" s="506" customFormat="1" ht="20.100000000000001" customHeight="1">
      <c r="A640" s="660" t="s">
        <v>530</v>
      </c>
      <c r="B640" s="612" t="s">
        <v>1131</v>
      </c>
      <c r="C640" s="721" t="s">
        <v>11</v>
      </c>
      <c r="D640" s="614" t="s">
        <v>127</v>
      </c>
      <c r="E640" s="501">
        <v>0.01</v>
      </c>
      <c r="F640" s="502">
        <v>0</v>
      </c>
      <c r="G640" s="502">
        <v>1.1399999999999999</v>
      </c>
      <c r="H640" s="502">
        <v>0</v>
      </c>
      <c r="I640" s="502">
        <v>0</v>
      </c>
      <c r="J640" s="503">
        <v>1.65</v>
      </c>
      <c r="K640" s="504">
        <v>1.65</v>
      </c>
      <c r="L640" s="501">
        <v>0.01</v>
      </c>
      <c r="M640" s="502">
        <v>0</v>
      </c>
      <c r="N640" s="502">
        <v>1.48</v>
      </c>
      <c r="O640" s="502">
        <v>0</v>
      </c>
      <c r="P640" s="502">
        <v>0.1</v>
      </c>
      <c r="Q640" s="503">
        <v>3.57</v>
      </c>
      <c r="R640" s="504">
        <v>3.67</v>
      </c>
      <c r="S640" s="505">
        <f t="shared" si="90"/>
        <v>122.42424242424241</v>
      </c>
    </row>
    <row r="641" spans="1:20" s="506" customFormat="1" ht="20.100000000000001" customHeight="1">
      <c r="A641" s="660" t="s">
        <v>357</v>
      </c>
      <c r="B641" s="612" t="s">
        <v>483</v>
      </c>
      <c r="C641" s="721" t="s">
        <v>11</v>
      </c>
      <c r="D641" s="614" t="s">
        <v>127</v>
      </c>
      <c r="E641" s="501">
        <v>0.02</v>
      </c>
      <c r="F641" s="502">
        <v>4.54</v>
      </c>
      <c r="G641" s="502">
        <v>6.27</v>
      </c>
      <c r="H641" s="502">
        <v>0</v>
      </c>
      <c r="I641" s="502">
        <v>8.3699999999999992</v>
      </c>
      <c r="J641" s="503">
        <v>28.41</v>
      </c>
      <c r="K641" s="504">
        <v>36.78</v>
      </c>
      <c r="L641" s="501">
        <v>0</v>
      </c>
      <c r="M641" s="502">
        <v>0</v>
      </c>
      <c r="N641" s="502">
        <v>7.41</v>
      </c>
      <c r="O641" s="502">
        <v>0</v>
      </c>
      <c r="P641" s="502">
        <v>6.78</v>
      </c>
      <c r="Q641" s="503">
        <v>30.46</v>
      </c>
      <c r="R641" s="504">
        <v>37.24</v>
      </c>
      <c r="S641" s="505">
        <f t="shared" si="90"/>
        <v>1.2506797172376238</v>
      </c>
    </row>
    <row r="642" spans="1:20" s="506" customFormat="1" ht="20.100000000000001" customHeight="1">
      <c r="A642" s="660" t="s">
        <v>358</v>
      </c>
      <c r="B642" s="612" t="s">
        <v>484</v>
      </c>
      <c r="C642" s="721" t="s">
        <v>11</v>
      </c>
      <c r="D642" s="614" t="s">
        <v>127</v>
      </c>
      <c r="E642" s="501">
        <v>0.01</v>
      </c>
      <c r="F642" s="502">
        <v>0</v>
      </c>
      <c r="G642" s="502">
        <v>0.4</v>
      </c>
      <c r="H642" s="502">
        <v>0</v>
      </c>
      <c r="I642" s="502">
        <v>0.08</v>
      </c>
      <c r="J642" s="503">
        <v>0.46</v>
      </c>
      <c r="K642" s="504">
        <v>0.54</v>
      </c>
      <c r="L642" s="501">
        <v>0</v>
      </c>
      <c r="M642" s="502">
        <v>0</v>
      </c>
      <c r="N642" s="502">
        <v>0.38</v>
      </c>
      <c r="O642" s="502">
        <v>0</v>
      </c>
      <c r="P642" s="502">
        <v>0</v>
      </c>
      <c r="Q642" s="503">
        <v>1.1200000000000001</v>
      </c>
      <c r="R642" s="504">
        <v>1.1200000000000001</v>
      </c>
      <c r="S642" s="505">
        <f t="shared" si="90"/>
        <v>107.40740740740739</v>
      </c>
    </row>
    <row r="643" spans="1:20" s="506" customFormat="1" ht="20.100000000000001" customHeight="1">
      <c r="A643" s="660" t="s">
        <v>1299</v>
      </c>
      <c r="B643" s="612" t="s">
        <v>1452</v>
      </c>
      <c r="C643" s="721" t="s">
        <v>11</v>
      </c>
      <c r="D643" s="614" t="s">
        <v>127</v>
      </c>
      <c r="E643" s="501">
        <v>0</v>
      </c>
      <c r="F643" s="502">
        <v>0</v>
      </c>
      <c r="G643" s="502">
        <v>0</v>
      </c>
      <c r="H643" s="502">
        <v>0</v>
      </c>
      <c r="I643" s="502">
        <v>0</v>
      </c>
      <c r="J643" s="503">
        <v>0</v>
      </c>
      <c r="K643" s="504">
        <v>0</v>
      </c>
      <c r="L643" s="501">
        <v>0</v>
      </c>
      <c r="M643" s="502">
        <v>0.76</v>
      </c>
      <c r="N643" s="502">
        <v>3.92</v>
      </c>
      <c r="O643" s="502">
        <v>0</v>
      </c>
      <c r="P643" s="502">
        <v>0</v>
      </c>
      <c r="Q643" s="503">
        <v>9.5</v>
      </c>
      <c r="R643" s="504">
        <v>9.5</v>
      </c>
      <c r="S643" s="507" t="e">
        <f t="shared" si="90"/>
        <v>#DIV/0!</v>
      </c>
    </row>
    <row r="644" spans="1:20" s="506" customFormat="1" ht="20.100000000000001" customHeight="1">
      <c r="A644" s="660" t="s">
        <v>1300</v>
      </c>
      <c r="B644" s="612" t="s">
        <v>1453</v>
      </c>
      <c r="C644" s="721" t="s">
        <v>11</v>
      </c>
      <c r="D644" s="614" t="s">
        <v>127</v>
      </c>
      <c r="E644" s="501">
        <v>0</v>
      </c>
      <c r="F644" s="502">
        <v>0</v>
      </c>
      <c r="G644" s="502">
        <v>0</v>
      </c>
      <c r="H644" s="502">
        <v>0</v>
      </c>
      <c r="I644" s="502">
        <v>0</v>
      </c>
      <c r="J644" s="503">
        <v>0</v>
      </c>
      <c r="K644" s="504">
        <v>0</v>
      </c>
      <c r="L644" s="501">
        <v>0</v>
      </c>
      <c r="M644" s="502">
        <v>0.1</v>
      </c>
      <c r="N644" s="502">
        <v>0.2</v>
      </c>
      <c r="O644" s="502">
        <v>0</v>
      </c>
      <c r="P644" s="502">
        <v>0.13</v>
      </c>
      <c r="Q644" s="503">
        <v>0.35</v>
      </c>
      <c r="R644" s="504">
        <v>0.48</v>
      </c>
      <c r="S644" s="507" t="e">
        <f t="shared" si="90"/>
        <v>#DIV/0!</v>
      </c>
    </row>
    <row r="645" spans="1:20" s="506" customFormat="1" ht="20.100000000000001" customHeight="1">
      <c r="A645" s="660" t="s">
        <v>1301</v>
      </c>
      <c r="B645" s="612" t="s">
        <v>1454</v>
      </c>
      <c r="C645" s="721" t="s">
        <v>11</v>
      </c>
      <c r="D645" s="614" t="s">
        <v>127</v>
      </c>
      <c r="E645" s="501">
        <v>0</v>
      </c>
      <c r="F645" s="502">
        <v>0</v>
      </c>
      <c r="G645" s="502">
        <v>0</v>
      </c>
      <c r="H645" s="502">
        <v>0</v>
      </c>
      <c r="I645" s="502">
        <v>0</v>
      </c>
      <c r="J645" s="503">
        <v>0</v>
      </c>
      <c r="K645" s="504">
        <v>0</v>
      </c>
      <c r="L645" s="501">
        <v>0</v>
      </c>
      <c r="M645" s="502">
        <v>0</v>
      </c>
      <c r="N645" s="502">
        <v>0</v>
      </c>
      <c r="O645" s="502">
        <v>0</v>
      </c>
      <c r="P645" s="502">
        <v>0</v>
      </c>
      <c r="Q645" s="503">
        <v>0.01</v>
      </c>
      <c r="R645" s="504">
        <v>0.01</v>
      </c>
      <c r="S645" s="507" t="e">
        <f t="shared" si="90"/>
        <v>#DIV/0!</v>
      </c>
    </row>
    <row r="646" spans="1:20" s="506" customFormat="1" ht="20.100000000000001" customHeight="1">
      <c r="A646" s="660" t="s">
        <v>1090</v>
      </c>
      <c r="B646" s="612" t="s">
        <v>1091</v>
      </c>
      <c r="C646" s="721" t="s">
        <v>11</v>
      </c>
      <c r="D646" s="614" t="s">
        <v>127</v>
      </c>
      <c r="E646" s="501">
        <v>0</v>
      </c>
      <c r="F646" s="502">
        <v>0.06</v>
      </c>
      <c r="G646" s="502">
        <v>0</v>
      </c>
      <c r="H646" s="502">
        <v>0</v>
      </c>
      <c r="I646" s="502">
        <v>0</v>
      </c>
      <c r="J646" s="503">
        <v>0.31</v>
      </c>
      <c r="K646" s="504">
        <v>0.31</v>
      </c>
      <c r="L646" s="501">
        <v>0</v>
      </c>
      <c r="M646" s="502">
        <v>0</v>
      </c>
      <c r="N646" s="502">
        <v>0.47</v>
      </c>
      <c r="O646" s="502">
        <v>0</v>
      </c>
      <c r="P646" s="502">
        <v>0.06</v>
      </c>
      <c r="Q646" s="503">
        <v>0.63</v>
      </c>
      <c r="R646" s="504">
        <v>0.69</v>
      </c>
      <c r="S646" s="505">
        <f t="shared" si="90"/>
        <v>122.58064516129031</v>
      </c>
    </row>
    <row r="647" spans="1:20" s="506" customFormat="1" ht="20.100000000000001" customHeight="1">
      <c r="A647" s="660" t="s">
        <v>233</v>
      </c>
      <c r="B647" s="612" t="s">
        <v>232</v>
      </c>
      <c r="C647" s="721" t="s">
        <v>11</v>
      </c>
      <c r="D647" s="614" t="s">
        <v>127</v>
      </c>
      <c r="E647" s="501">
        <v>0</v>
      </c>
      <c r="F647" s="502">
        <v>0</v>
      </c>
      <c r="G647" s="502">
        <v>0</v>
      </c>
      <c r="H647" s="502">
        <v>0</v>
      </c>
      <c r="I647" s="502">
        <v>0.33</v>
      </c>
      <c r="J647" s="503">
        <v>0.84</v>
      </c>
      <c r="K647" s="504">
        <v>1.17</v>
      </c>
      <c r="L647" s="501">
        <v>0</v>
      </c>
      <c r="M647" s="502">
        <v>0</v>
      </c>
      <c r="N647" s="502">
        <v>0</v>
      </c>
      <c r="O647" s="502">
        <v>0</v>
      </c>
      <c r="P647" s="502">
        <v>0.13</v>
      </c>
      <c r="Q647" s="503">
        <v>0</v>
      </c>
      <c r="R647" s="504">
        <v>0.13</v>
      </c>
      <c r="S647" s="505">
        <f t="shared" si="90"/>
        <v>-88.888888888888886</v>
      </c>
    </row>
    <row r="648" spans="1:20" s="506" customFormat="1" ht="20.100000000000001" customHeight="1">
      <c r="A648" s="660" t="s">
        <v>359</v>
      </c>
      <c r="B648" s="612" t="s">
        <v>485</v>
      </c>
      <c r="C648" s="721" t="s">
        <v>11</v>
      </c>
      <c r="D648" s="614" t="s">
        <v>127</v>
      </c>
      <c r="E648" s="501">
        <v>0</v>
      </c>
      <c r="F648" s="502">
        <v>0.55000000000000004</v>
      </c>
      <c r="G648" s="502">
        <v>0</v>
      </c>
      <c r="H648" s="502">
        <v>0</v>
      </c>
      <c r="I648" s="502">
        <v>0</v>
      </c>
      <c r="J648" s="503">
        <v>2.71</v>
      </c>
      <c r="K648" s="504">
        <v>2.71</v>
      </c>
      <c r="L648" s="501">
        <v>0</v>
      </c>
      <c r="M648" s="502">
        <v>0.76</v>
      </c>
      <c r="N648" s="502">
        <v>0</v>
      </c>
      <c r="O648" s="502">
        <v>0</v>
      </c>
      <c r="P648" s="502">
        <v>2.0099999999999998</v>
      </c>
      <c r="Q648" s="503">
        <v>1.95</v>
      </c>
      <c r="R648" s="504">
        <v>3.96</v>
      </c>
      <c r="S648" s="505">
        <f t="shared" si="90"/>
        <v>46.125461254612546</v>
      </c>
    </row>
    <row r="649" spans="1:20" s="506" customFormat="1" ht="20.100000000000001" customHeight="1">
      <c r="A649" s="660" t="s">
        <v>224</v>
      </c>
      <c r="B649" s="612" t="s">
        <v>223</v>
      </c>
      <c r="C649" s="721" t="s">
        <v>11</v>
      </c>
      <c r="D649" s="614" t="s">
        <v>127</v>
      </c>
      <c r="E649" s="501">
        <v>0.06</v>
      </c>
      <c r="F649" s="502">
        <v>4.22</v>
      </c>
      <c r="G649" s="502">
        <v>8.6999999999999993</v>
      </c>
      <c r="H649" s="502">
        <v>0</v>
      </c>
      <c r="I649" s="502">
        <v>2.85</v>
      </c>
      <c r="J649" s="503">
        <v>40.53</v>
      </c>
      <c r="K649" s="504">
        <v>43.38</v>
      </c>
      <c r="L649" s="501">
        <v>0.04</v>
      </c>
      <c r="M649" s="502">
        <v>1.97</v>
      </c>
      <c r="N649" s="502">
        <v>4.92</v>
      </c>
      <c r="O649" s="502">
        <v>0.46</v>
      </c>
      <c r="P649" s="502">
        <v>7.26</v>
      </c>
      <c r="Q649" s="503">
        <v>36.78</v>
      </c>
      <c r="R649" s="504">
        <v>44.04</v>
      </c>
      <c r="S649" s="505">
        <f t="shared" si="90"/>
        <v>1.5214384508990264</v>
      </c>
    </row>
    <row r="650" spans="1:20" s="506" customFormat="1" ht="20.100000000000001" customHeight="1">
      <c r="A650" s="660" t="s">
        <v>1097</v>
      </c>
      <c r="B650" s="612" t="s">
        <v>1096</v>
      </c>
      <c r="C650" s="721" t="s">
        <v>11</v>
      </c>
      <c r="D650" s="614" t="s">
        <v>127</v>
      </c>
      <c r="E650" s="501">
        <v>0</v>
      </c>
      <c r="F650" s="502">
        <v>0</v>
      </c>
      <c r="G650" s="502">
        <v>0</v>
      </c>
      <c r="H650" s="502">
        <v>0</v>
      </c>
      <c r="I650" s="502">
        <v>0</v>
      </c>
      <c r="J650" s="503">
        <v>0</v>
      </c>
      <c r="K650" s="504">
        <v>0</v>
      </c>
      <c r="L650" s="501">
        <v>0</v>
      </c>
      <c r="M650" s="502">
        <v>0</v>
      </c>
      <c r="N650" s="502">
        <v>0.1</v>
      </c>
      <c r="O650" s="502">
        <v>0</v>
      </c>
      <c r="P650" s="502">
        <v>0</v>
      </c>
      <c r="Q650" s="503">
        <v>0.55000000000000004</v>
      </c>
      <c r="R650" s="504">
        <v>0.55000000000000004</v>
      </c>
      <c r="S650" s="505" t="e">
        <f t="shared" si="90"/>
        <v>#DIV/0!</v>
      </c>
    </row>
    <row r="651" spans="1:20" s="506" customFormat="1" ht="20.100000000000001" customHeight="1">
      <c r="A651" s="660" t="s">
        <v>1098</v>
      </c>
      <c r="B651" s="612" t="s">
        <v>1099</v>
      </c>
      <c r="C651" s="721" t="s">
        <v>11</v>
      </c>
      <c r="D651" s="614" t="s">
        <v>127</v>
      </c>
      <c r="E651" s="501">
        <v>0.02</v>
      </c>
      <c r="F651" s="502">
        <v>0</v>
      </c>
      <c r="G651" s="502">
        <v>0</v>
      </c>
      <c r="H651" s="502">
        <v>0</v>
      </c>
      <c r="I651" s="502">
        <v>0</v>
      </c>
      <c r="J651" s="503">
        <v>0.08</v>
      </c>
      <c r="K651" s="504">
        <v>0.08</v>
      </c>
      <c r="L651" s="501">
        <v>0</v>
      </c>
      <c r="M651" s="502">
        <v>0</v>
      </c>
      <c r="N651" s="502">
        <v>0</v>
      </c>
      <c r="O651" s="502">
        <v>0</v>
      </c>
      <c r="P651" s="502">
        <v>0</v>
      </c>
      <c r="Q651" s="503">
        <v>0</v>
      </c>
      <c r="R651" s="504">
        <v>0</v>
      </c>
      <c r="S651" s="505">
        <f t="shared" si="90"/>
        <v>-100</v>
      </c>
    </row>
    <row r="652" spans="1:20" s="506" customFormat="1" ht="20.100000000000001" customHeight="1">
      <c r="A652" s="660" t="s">
        <v>819</v>
      </c>
      <c r="B652" s="612" t="s">
        <v>820</v>
      </c>
      <c r="C652" s="721" t="s">
        <v>11</v>
      </c>
      <c r="D652" s="614" t="s">
        <v>127</v>
      </c>
      <c r="E652" s="501">
        <v>0</v>
      </c>
      <c r="F652" s="502">
        <v>0</v>
      </c>
      <c r="G652" s="502">
        <v>0.15</v>
      </c>
      <c r="H652" s="502">
        <v>0</v>
      </c>
      <c r="I652" s="502">
        <v>0</v>
      </c>
      <c r="J652" s="503">
        <v>0.44</v>
      </c>
      <c r="K652" s="504">
        <v>0.44</v>
      </c>
      <c r="L652" s="501">
        <v>0</v>
      </c>
      <c r="M652" s="502">
        <v>0</v>
      </c>
      <c r="N652" s="502">
        <v>0</v>
      </c>
      <c r="O652" s="502">
        <v>0</v>
      </c>
      <c r="P652" s="502">
        <v>0</v>
      </c>
      <c r="Q652" s="503">
        <v>0.23</v>
      </c>
      <c r="R652" s="504">
        <v>0.23</v>
      </c>
      <c r="S652" s="505">
        <f t="shared" si="90"/>
        <v>-47.727272727272727</v>
      </c>
    </row>
    <row r="653" spans="1:20" s="506" customFormat="1" ht="20.100000000000001" customHeight="1">
      <c r="A653" s="660" t="s">
        <v>1337</v>
      </c>
      <c r="B653" s="612" t="s">
        <v>1455</v>
      </c>
      <c r="C653" s="721" t="s">
        <v>11</v>
      </c>
      <c r="D653" s="614" t="s">
        <v>127</v>
      </c>
      <c r="E653" s="501">
        <v>0</v>
      </c>
      <c r="F653" s="502">
        <v>0</v>
      </c>
      <c r="G653" s="502">
        <v>0</v>
      </c>
      <c r="H653" s="502">
        <v>0</v>
      </c>
      <c r="I653" s="502">
        <v>0</v>
      </c>
      <c r="J653" s="503">
        <v>0</v>
      </c>
      <c r="K653" s="504">
        <v>0</v>
      </c>
      <c r="L653" s="501">
        <v>0</v>
      </c>
      <c r="M653" s="502">
        <v>0.14000000000000001</v>
      </c>
      <c r="N653" s="502">
        <v>0.92</v>
      </c>
      <c r="O653" s="502">
        <v>0</v>
      </c>
      <c r="P653" s="502">
        <v>0</v>
      </c>
      <c r="Q653" s="503">
        <v>3.56</v>
      </c>
      <c r="R653" s="504">
        <v>3.56</v>
      </c>
      <c r="S653" s="507" t="e">
        <f t="shared" si="90"/>
        <v>#DIV/0!</v>
      </c>
    </row>
    <row r="654" spans="1:20" s="506" customFormat="1" ht="20.100000000000001" customHeight="1">
      <c r="A654" s="660" t="s">
        <v>231</v>
      </c>
      <c r="B654" s="612" t="s">
        <v>230</v>
      </c>
      <c r="C654" s="721" t="s">
        <v>11</v>
      </c>
      <c r="D654" s="614" t="s">
        <v>127</v>
      </c>
      <c r="E654" s="501">
        <v>0.09</v>
      </c>
      <c r="F654" s="502">
        <v>2.63</v>
      </c>
      <c r="G654" s="502">
        <v>12.2</v>
      </c>
      <c r="H654" s="502">
        <v>0</v>
      </c>
      <c r="I654" s="502">
        <v>4.21</v>
      </c>
      <c r="J654" s="503">
        <v>47.73</v>
      </c>
      <c r="K654" s="504">
        <v>51.94</v>
      </c>
      <c r="L654" s="501">
        <v>7.0000000000000007E-2</v>
      </c>
      <c r="M654" s="502">
        <v>0.45</v>
      </c>
      <c r="N654" s="502">
        <v>15.87</v>
      </c>
      <c r="O654" s="502">
        <v>0.26</v>
      </c>
      <c r="P654" s="502">
        <v>7.56</v>
      </c>
      <c r="Q654" s="503">
        <v>46.87</v>
      </c>
      <c r="R654" s="504">
        <v>54.43</v>
      </c>
      <c r="S654" s="505">
        <f t="shared" si="90"/>
        <v>4.7939930689256949</v>
      </c>
    </row>
    <row r="655" spans="1:20" s="506" customFormat="1" ht="20.100000000000001" customHeight="1">
      <c r="A655" s="660" t="s">
        <v>531</v>
      </c>
      <c r="B655" s="612" t="s">
        <v>565</v>
      </c>
      <c r="C655" s="721" t="s">
        <v>11</v>
      </c>
      <c r="D655" s="614" t="s">
        <v>127</v>
      </c>
      <c r="E655" s="501">
        <v>0</v>
      </c>
      <c r="F655" s="502">
        <v>1.79</v>
      </c>
      <c r="G655" s="502">
        <v>0</v>
      </c>
      <c r="H655" s="502">
        <v>0</v>
      </c>
      <c r="I655" s="502">
        <v>0</v>
      </c>
      <c r="J655" s="503">
        <v>4.25</v>
      </c>
      <c r="K655" s="504">
        <v>4.25</v>
      </c>
      <c r="L655" s="501">
        <v>0</v>
      </c>
      <c r="M655" s="502">
        <v>2.35</v>
      </c>
      <c r="N655" s="502">
        <v>0</v>
      </c>
      <c r="O655" s="502">
        <v>0</v>
      </c>
      <c r="P655" s="502">
        <v>0.16</v>
      </c>
      <c r="Q655" s="503">
        <v>7</v>
      </c>
      <c r="R655" s="504">
        <v>7.16</v>
      </c>
      <c r="S655" s="505">
        <f t="shared" si="90"/>
        <v>68.47058823529413</v>
      </c>
    </row>
    <row r="656" spans="1:20" s="527" customFormat="1" ht="20.100000000000001" customHeight="1">
      <c r="A656" s="517"/>
      <c r="B656" s="518"/>
      <c r="C656" s="519"/>
      <c r="D656" s="520"/>
      <c r="E656" s="521"/>
      <c r="F656" s="522"/>
      <c r="G656" s="522"/>
      <c r="H656" s="522"/>
      <c r="I656" s="522"/>
      <c r="J656" s="523"/>
      <c r="K656" s="524"/>
      <c r="L656" s="521"/>
      <c r="M656" s="522"/>
      <c r="N656" s="522"/>
      <c r="O656" s="522"/>
      <c r="P656" s="522"/>
      <c r="Q656" s="523"/>
      <c r="R656" s="524"/>
      <c r="S656" s="525"/>
      <c r="T656" s="526"/>
    </row>
    <row r="657" spans="1:20" s="448" customFormat="1" ht="20.100000000000001" customHeight="1">
      <c r="A657" s="555" t="s">
        <v>288</v>
      </c>
      <c r="B657" s="556"/>
      <c r="C657" s="491"/>
      <c r="D657" s="492"/>
      <c r="E657" s="530">
        <f>SUM(E623:E656)</f>
        <v>0.38</v>
      </c>
      <c r="F657" s="531">
        <f t="shared" ref="F657:Q657" si="91">SUM(F623:F656)</f>
        <v>18.84</v>
      </c>
      <c r="G657" s="531">
        <f t="shared" si="91"/>
        <v>40.659999999999997</v>
      </c>
      <c r="H657" s="531">
        <f t="shared" si="91"/>
        <v>0</v>
      </c>
      <c r="I657" s="531">
        <f t="shared" si="91"/>
        <v>23.949999999999996</v>
      </c>
      <c r="J657" s="531">
        <f t="shared" si="91"/>
        <v>171.29</v>
      </c>
      <c r="K657" s="532">
        <f>SUM(K623:K656)</f>
        <v>195.24</v>
      </c>
      <c r="L657" s="530">
        <f t="shared" si="91"/>
        <v>0.17</v>
      </c>
      <c r="M657" s="531">
        <f t="shared" si="91"/>
        <v>10.709999999999997</v>
      </c>
      <c r="N657" s="531">
        <f t="shared" si="91"/>
        <v>52.139999999999993</v>
      </c>
      <c r="O657" s="531">
        <f t="shared" si="91"/>
        <v>0.72</v>
      </c>
      <c r="P657" s="531">
        <f t="shared" si="91"/>
        <v>35.439999999999991</v>
      </c>
      <c r="Q657" s="531">
        <f t="shared" si="91"/>
        <v>193.52</v>
      </c>
      <c r="R657" s="532">
        <f>SUM(R623:R656)</f>
        <v>228.96</v>
      </c>
      <c r="S657" s="533">
        <f>((R657/K657)-1)*100</f>
        <v>17.27105101413644</v>
      </c>
    </row>
    <row r="658" spans="1:20" s="527" customFormat="1" ht="20.100000000000001" customHeight="1">
      <c r="A658" s="557"/>
      <c r="B658" s="558"/>
      <c r="C658" s="559"/>
      <c r="D658" s="520"/>
      <c r="E658" s="538"/>
      <c r="F658" s="538"/>
      <c r="G658" s="538"/>
      <c r="H658" s="538"/>
      <c r="I658" s="538"/>
      <c r="J658" s="539"/>
      <c r="K658" s="538"/>
      <c r="L658" s="538"/>
      <c r="M658" s="538"/>
      <c r="N658" s="538"/>
      <c r="O658" s="538"/>
      <c r="P658" s="538"/>
      <c r="Q658" s="539"/>
      <c r="R658" s="538"/>
      <c r="S658" s="540"/>
      <c r="T658" s="526"/>
    </row>
    <row r="659" spans="1:20" s="478" customFormat="1" ht="20.100000000000001" customHeight="1">
      <c r="A659" s="473"/>
      <c r="B659" s="474"/>
      <c r="C659" s="475"/>
      <c r="D659" s="476"/>
      <c r="E659" s="1375" t="s">
        <v>1467</v>
      </c>
      <c r="F659" s="1376"/>
      <c r="G659" s="1376"/>
      <c r="H659" s="1376"/>
      <c r="I659" s="1376"/>
      <c r="J659" s="1376"/>
      <c r="K659" s="1377"/>
      <c r="L659" s="1375" t="s">
        <v>1468</v>
      </c>
      <c r="M659" s="1376"/>
      <c r="N659" s="1376"/>
      <c r="O659" s="1376"/>
      <c r="P659" s="1376"/>
      <c r="Q659" s="1376"/>
      <c r="R659" s="1377"/>
      <c r="S659" s="477"/>
    </row>
    <row r="660" spans="1:20" s="478" customFormat="1" ht="20.100000000000001" customHeight="1">
      <c r="A660" s="473" t="s">
        <v>1469</v>
      </c>
      <c r="B660" s="474" t="s">
        <v>57</v>
      </c>
      <c r="C660" s="475" t="s">
        <v>1470</v>
      </c>
      <c r="D660" s="476" t="s">
        <v>1167</v>
      </c>
      <c r="E660" s="541" t="s">
        <v>1474</v>
      </c>
      <c r="F660" s="484" t="s">
        <v>1475</v>
      </c>
      <c r="G660" s="484" t="s">
        <v>1476</v>
      </c>
      <c r="H660" s="484" t="s">
        <v>1477</v>
      </c>
      <c r="I660" s="484" t="s">
        <v>1478</v>
      </c>
      <c r="J660" s="542" t="s">
        <v>1406</v>
      </c>
      <c r="K660" s="485" t="s">
        <v>1473</v>
      </c>
      <c r="L660" s="541" t="s">
        <v>1405</v>
      </c>
      <c r="M660" s="484" t="s">
        <v>1383</v>
      </c>
      <c r="N660" s="484" t="s">
        <v>1476</v>
      </c>
      <c r="O660" s="484" t="s">
        <v>1477</v>
      </c>
      <c r="P660" s="484" t="s">
        <v>1478</v>
      </c>
      <c r="Q660" s="542" t="s">
        <v>1406</v>
      </c>
      <c r="R660" s="485" t="s">
        <v>1473</v>
      </c>
      <c r="S660" s="487" t="s">
        <v>1140</v>
      </c>
    </row>
    <row r="661" spans="1:20" s="478" customFormat="1" ht="20.100000000000001" customHeight="1">
      <c r="A661" s="560" t="s">
        <v>256</v>
      </c>
      <c r="B661" s="561" t="s">
        <v>63</v>
      </c>
      <c r="C661" s="491" t="s">
        <v>60</v>
      </c>
      <c r="D661" s="492"/>
      <c r="E661" s="493" t="s">
        <v>60</v>
      </c>
      <c r="F661" s="494"/>
      <c r="G661" s="494"/>
      <c r="H661" s="494"/>
      <c r="I661" s="494"/>
      <c r="J661" s="494" t="s">
        <v>60</v>
      </c>
      <c r="K661" s="495"/>
      <c r="L661" s="493" t="s">
        <v>60</v>
      </c>
      <c r="M661" s="494" t="s">
        <v>60</v>
      </c>
      <c r="N661" s="494"/>
      <c r="O661" s="494"/>
      <c r="P661" s="494"/>
      <c r="Q661" s="494"/>
      <c r="R661" s="495" t="s">
        <v>60</v>
      </c>
      <c r="S661" s="496"/>
    </row>
    <row r="662" spans="1:20" s="506" customFormat="1" ht="20.100000000000001" customHeight="1">
      <c r="A662" s="497" t="s">
        <v>1073</v>
      </c>
      <c r="B662" s="612" t="s">
        <v>1074</v>
      </c>
      <c r="C662" s="499" t="s">
        <v>11</v>
      </c>
      <c r="D662" s="614" t="s">
        <v>128</v>
      </c>
      <c r="E662" s="501">
        <v>0</v>
      </c>
      <c r="F662" s="502">
        <v>0.38</v>
      </c>
      <c r="G662" s="502">
        <v>0</v>
      </c>
      <c r="H662" s="502">
        <v>0</v>
      </c>
      <c r="I662" s="502">
        <v>0</v>
      </c>
      <c r="J662" s="503">
        <v>0</v>
      </c>
      <c r="K662" s="504">
        <v>0</v>
      </c>
      <c r="L662" s="501">
        <v>0</v>
      </c>
      <c r="M662" s="502">
        <v>0.37</v>
      </c>
      <c r="N662" s="502">
        <v>0</v>
      </c>
      <c r="O662" s="502">
        <v>0</v>
      </c>
      <c r="P662" s="502">
        <v>0</v>
      </c>
      <c r="Q662" s="503">
        <v>0.38</v>
      </c>
      <c r="R662" s="504">
        <v>0.38</v>
      </c>
      <c r="S662" s="505" t="e">
        <f t="shared" ref="S662:S679" si="92">((R662/K662)-1)*100</f>
        <v>#DIV/0!</v>
      </c>
    </row>
    <row r="663" spans="1:20" s="506" customFormat="1" ht="20.100000000000001" customHeight="1">
      <c r="A663" s="497" t="s">
        <v>362</v>
      </c>
      <c r="B663" s="498" t="s">
        <v>1132</v>
      </c>
      <c r="C663" s="499" t="s">
        <v>11</v>
      </c>
      <c r="D663" s="614" t="s">
        <v>128</v>
      </c>
      <c r="E663" s="501">
        <v>0</v>
      </c>
      <c r="F663" s="502">
        <v>0</v>
      </c>
      <c r="G663" s="502">
        <v>0</v>
      </c>
      <c r="H663" s="502">
        <v>0</v>
      </c>
      <c r="I663" s="502">
        <v>0</v>
      </c>
      <c r="J663" s="503">
        <v>0.54</v>
      </c>
      <c r="K663" s="504">
        <v>0.54</v>
      </c>
      <c r="L663" s="501">
        <v>0</v>
      </c>
      <c r="M663" s="502">
        <v>0</v>
      </c>
      <c r="N663" s="502">
        <v>0</v>
      </c>
      <c r="O663" s="502">
        <v>0</v>
      </c>
      <c r="P663" s="502">
        <v>0.19</v>
      </c>
      <c r="Q663" s="503">
        <v>0</v>
      </c>
      <c r="R663" s="504">
        <v>0.19</v>
      </c>
      <c r="S663" s="505">
        <f t="shared" si="92"/>
        <v>-64.81481481481481</v>
      </c>
    </row>
    <row r="664" spans="1:20" s="506" customFormat="1" ht="20.100000000000001" customHeight="1">
      <c r="A664" s="497" t="s">
        <v>220</v>
      </c>
      <c r="B664" s="498" t="s">
        <v>219</v>
      </c>
      <c r="C664" s="499" t="s">
        <v>11</v>
      </c>
      <c r="D664" s="614" t="s">
        <v>128</v>
      </c>
      <c r="E664" s="501">
        <v>0</v>
      </c>
      <c r="F664" s="502">
        <v>0.6</v>
      </c>
      <c r="G664" s="502">
        <v>6.02</v>
      </c>
      <c r="H664" s="502">
        <v>0</v>
      </c>
      <c r="I664" s="502">
        <v>2.75</v>
      </c>
      <c r="J664" s="503">
        <v>18.600000000000001</v>
      </c>
      <c r="K664" s="504">
        <v>21.35</v>
      </c>
      <c r="L664" s="501">
        <v>0.01</v>
      </c>
      <c r="M664" s="502">
        <v>0.19</v>
      </c>
      <c r="N664" s="502">
        <v>2.77</v>
      </c>
      <c r="O664" s="502">
        <v>0</v>
      </c>
      <c r="P664" s="502">
        <v>2.86</v>
      </c>
      <c r="Q664" s="503">
        <v>19.5</v>
      </c>
      <c r="R664" s="504">
        <v>22.36</v>
      </c>
      <c r="S664" s="505">
        <f t="shared" si="92"/>
        <v>4.730679156908657</v>
      </c>
    </row>
    <row r="665" spans="1:20" s="506" customFormat="1" ht="20.100000000000001" customHeight="1">
      <c r="A665" s="497" t="s">
        <v>1086</v>
      </c>
      <c r="B665" s="498" t="s">
        <v>1087</v>
      </c>
      <c r="C665" s="499" t="s">
        <v>11</v>
      </c>
      <c r="D665" s="614" t="s">
        <v>128</v>
      </c>
      <c r="E665" s="501">
        <v>0</v>
      </c>
      <c r="F665" s="502">
        <v>0.25</v>
      </c>
      <c r="G665" s="502">
        <v>0</v>
      </c>
      <c r="H665" s="502">
        <v>0</v>
      </c>
      <c r="I665" s="502">
        <v>0</v>
      </c>
      <c r="J665" s="503">
        <v>0.5</v>
      </c>
      <c r="K665" s="504">
        <v>0.5</v>
      </c>
      <c r="L665" s="501">
        <v>0.01</v>
      </c>
      <c r="M665" s="502">
        <v>0.14000000000000001</v>
      </c>
      <c r="N665" s="502">
        <v>0.42</v>
      </c>
      <c r="O665" s="502">
        <v>0</v>
      </c>
      <c r="P665" s="502">
        <v>0</v>
      </c>
      <c r="Q665" s="503">
        <v>1.81</v>
      </c>
      <c r="R665" s="504">
        <v>1.81</v>
      </c>
      <c r="S665" s="505">
        <f t="shared" si="92"/>
        <v>262</v>
      </c>
    </row>
    <row r="666" spans="1:20" s="506" customFormat="1" ht="20.100000000000001" customHeight="1">
      <c r="A666" s="497" t="s">
        <v>389</v>
      </c>
      <c r="B666" s="498" t="s">
        <v>487</v>
      </c>
      <c r="C666" s="499" t="s">
        <v>11</v>
      </c>
      <c r="D666" s="614" t="s">
        <v>128</v>
      </c>
      <c r="E666" s="501">
        <v>0</v>
      </c>
      <c r="F666" s="502">
        <v>0</v>
      </c>
      <c r="G666" s="502">
        <v>1.96</v>
      </c>
      <c r="H666" s="502">
        <v>0</v>
      </c>
      <c r="I666" s="502">
        <v>0.56999999999999995</v>
      </c>
      <c r="J666" s="503">
        <v>4.3499999999999996</v>
      </c>
      <c r="K666" s="504">
        <v>4.92</v>
      </c>
      <c r="L666" s="501">
        <v>0</v>
      </c>
      <c r="M666" s="502">
        <v>0</v>
      </c>
      <c r="N666" s="502">
        <v>1.68</v>
      </c>
      <c r="O666" s="502">
        <v>0</v>
      </c>
      <c r="P666" s="502">
        <v>0.38</v>
      </c>
      <c r="Q666" s="503">
        <v>5.64</v>
      </c>
      <c r="R666" s="504">
        <v>6.02</v>
      </c>
      <c r="S666" s="505">
        <f t="shared" si="92"/>
        <v>22.357723577235756</v>
      </c>
    </row>
    <row r="667" spans="1:20" s="506" customFormat="1" ht="20.100000000000001" customHeight="1">
      <c r="A667" s="497" t="s">
        <v>821</v>
      </c>
      <c r="B667" s="498" t="s">
        <v>822</v>
      </c>
      <c r="C667" s="499" t="s">
        <v>11</v>
      </c>
      <c r="D667" s="614" t="s">
        <v>128</v>
      </c>
      <c r="E667" s="501">
        <v>0</v>
      </c>
      <c r="F667" s="502">
        <v>0</v>
      </c>
      <c r="G667" s="502">
        <v>0</v>
      </c>
      <c r="H667" s="502">
        <v>0</v>
      </c>
      <c r="I667" s="502">
        <v>0</v>
      </c>
      <c r="J667" s="503">
        <v>0.38</v>
      </c>
      <c r="K667" s="504">
        <v>0.38</v>
      </c>
      <c r="L667" s="501">
        <v>0</v>
      </c>
      <c r="M667" s="502">
        <v>0</v>
      </c>
      <c r="N667" s="502">
        <v>0.32</v>
      </c>
      <c r="O667" s="502">
        <v>0</v>
      </c>
      <c r="P667" s="502">
        <v>0</v>
      </c>
      <c r="Q667" s="503">
        <v>0.22</v>
      </c>
      <c r="R667" s="504">
        <v>0.22</v>
      </c>
      <c r="S667" s="505">
        <f t="shared" si="92"/>
        <v>-42.105263157894733</v>
      </c>
    </row>
    <row r="668" spans="1:20" s="506" customFormat="1" ht="20.100000000000001" customHeight="1">
      <c r="A668" s="497" t="s">
        <v>391</v>
      </c>
      <c r="B668" s="498" t="s">
        <v>488</v>
      </c>
      <c r="C668" s="499" t="s">
        <v>11</v>
      </c>
      <c r="D668" s="614" t="s">
        <v>128</v>
      </c>
      <c r="E668" s="501">
        <v>0.03</v>
      </c>
      <c r="F668" s="502">
        <v>0</v>
      </c>
      <c r="G668" s="502">
        <v>0.13</v>
      </c>
      <c r="H668" s="502">
        <v>0</v>
      </c>
      <c r="I668" s="502">
        <v>0.65</v>
      </c>
      <c r="J668" s="503">
        <v>0.21</v>
      </c>
      <c r="K668" s="504">
        <v>0.86</v>
      </c>
      <c r="L668" s="501">
        <v>0</v>
      </c>
      <c r="M668" s="502">
        <v>7.0000000000000007E-2</v>
      </c>
      <c r="N668" s="502">
        <v>0.65</v>
      </c>
      <c r="O668" s="502">
        <v>0</v>
      </c>
      <c r="P668" s="502">
        <v>0</v>
      </c>
      <c r="Q668" s="503">
        <v>0.92</v>
      </c>
      <c r="R668" s="504">
        <v>0.92</v>
      </c>
      <c r="S668" s="505">
        <f t="shared" si="92"/>
        <v>6.976744186046524</v>
      </c>
    </row>
    <row r="669" spans="1:20" s="506" customFormat="1" ht="20.100000000000001" customHeight="1">
      <c r="A669" s="497" t="s">
        <v>335</v>
      </c>
      <c r="B669" s="498" t="s">
        <v>336</v>
      </c>
      <c r="C669" s="499" t="s">
        <v>11</v>
      </c>
      <c r="D669" s="614" t="s">
        <v>128</v>
      </c>
      <c r="E669" s="501">
        <v>0</v>
      </c>
      <c r="F669" s="502">
        <v>0</v>
      </c>
      <c r="G669" s="502">
        <v>0</v>
      </c>
      <c r="H669" s="502">
        <v>0</v>
      </c>
      <c r="I669" s="502">
        <v>0.22</v>
      </c>
      <c r="J669" s="503">
        <v>0.15</v>
      </c>
      <c r="K669" s="504">
        <v>0.37</v>
      </c>
      <c r="L669" s="501">
        <v>0</v>
      </c>
      <c r="M669" s="502">
        <v>0</v>
      </c>
      <c r="N669" s="502">
        <v>0</v>
      </c>
      <c r="O669" s="502">
        <v>0</v>
      </c>
      <c r="P669" s="502">
        <v>0</v>
      </c>
      <c r="Q669" s="503">
        <v>0</v>
      </c>
      <c r="R669" s="504">
        <v>0</v>
      </c>
      <c r="S669" s="505">
        <f t="shared" si="92"/>
        <v>-100</v>
      </c>
    </row>
    <row r="670" spans="1:20" s="506" customFormat="1" ht="20.100000000000001" customHeight="1">
      <c r="A670" s="497" t="s">
        <v>392</v>
      </c>
      <c r="B670" s="498" t="s">
        <v>489</v>
      </c>
      <c r="C670" s="499" t="s">
        <v>11</v>
      </c>
      <c r="D670" s="614" t="s">
        <v>128</v>
      </c>
      <c r="E670" s="501">
        <v>0</v>
      </c>
      <c r="F670" s="502">
        <v>0</v>
      </c>
      <c r="G670" s="502">
        <v>0.39</v>
      </c>
      <c r="H670" s="502">
        <v>0</v>
      </c>
      <c r="I670" s="502">
        <v>0.38</v>
      </c>
      <c r="J670" s="503">
        <v>0.73</v>
      </c>
      <c r="K670" s="504">
        <v>1.1099999999999999</v>
      </c>
      <c r="L670" s="501">
        <v>0</v>
      </c>
      <c r="M670" s="502">
        <v>7.0000000000000007E-2</v>
      </c>
      <c r="N670" s="502">
        <v>0.7</v>
      </c>
      <c r="O670" s="502">
        <v>0</v>
      </c>
      <c r="P670" s="502">
        <v>0.31</v>
      </c>
      <c r="Q670" s="503">
        <v>1.48</v>
      </c>
      <c r="R670" s="504">
        <v>1.79</v>
      </c>
      <c r="S670" s="505">
        <f t="shared" si="92"/>
        <v>61.261261261261282</v>
      </c>
    </row>
    <row r="671" spans="1:20" s="506" customFormat="1" ht="20.100000000000001" customHeight="1">
      <c r="A671" s="497" t="s">
        <v>1305</v>
      </c>
      <c r="B671" s="498" t="s">
        <v>1458</v>
      </c>
      <c r="C671" s="499" t="s">
        <v>11</v>
      </c>
      <c r="D671" s="614" t="s">
        <v>128</v>
      </c>
      <c r="E671" s="501">
        <v>0</v>
      </c>
      <c r="F671" s="502">
        <v>0</v>
      </c>
      <c r="G671" s="502">
        <v>0</v>
      </c>
      <c r="H671" s="502">
        <v>0</v>
      </c>
      <c r="I671" s="502">
        <v>0</v>
      </c>
      <c r="J671" s="503">
        <v>0</v>
      </c>
      <c r="K671" s="504">
        <v>0</v>
      </c>
      <c r="L671" s="501">
        <v>0.09</v>
      </c>
      <c r="M671" s="502">
        <v>0.09</v>
      </c>
      <c r="N671" s="502">
        <v>0</v>
      </c>
      <c r="O671" s="502">
        <v>0</v>
      </c>
      <c r="P671" s="502">
        <v>0</v>
      </c>
      <c r="Q671" s="503">
        <v>0.28999999999999998</v>
      </c>
      <c r="R671" s="504">
        <v>0.28999999999999998</v>
      </c>
      <c r="S671" s="507" t="e">
        <f t="shared" si="92"/>
        <v>#DIV/0!</v>
      </c>
    </row>
    <row r="672" spans="1:20" s="506" customFormat="1" ht="20.100000000000001" customHeight="1">
      <c r="A672" s="497" t="s">
        <v>411</v>
      </c>
      <c r="B672" s="498" t="s">
        <v>419</v>
      </c>
      <c r="C672" s="499" t="s">
        <v>11</v>
      </c>
      <c r="D672" s="614" t="s">
        <v>128</v>
      </c>
      <c r="E672" s="501">
        <v>0</v>
      </c>
      <c r="F672" s="502">
        <v>1.24</v>
      </c>
      <c r="G672" s="502">
        <v>1.1299999999999999</v>
      </c>
      <c r="H672" s="502">
        <v>0</v>
      </c>
      <c r="I672" s="502">
        <v>2.77</v>
      </c>
      <c r="J672" s="503">
        <v>9.01</v>
      </c>
      <c r="K672" s="504">
        <v>11.78</v>
      </c>
      <c r="L672" s="501">
        <v>0</v>
      </c>
      <c r="M672" s="502">
        <v>0.86</v>
      </c>
      <c r="N672" s="502">
        <v>1.49</v>
      </c>
      <c r="O672" s="502">
        <v>0</v>
      </c>
      <c r="P672" s="502">
        <v>1.91</v>
      </c>
      <c r="Q672" s="503">
        <v>9.6199999999999992</v>
      </c>
      <c r="R672" s="504">
        <v>11.53</v>
      </c>
      <c r="S672" s="505">
        <f t="shared" si="92"/>
        <v>-2.1222410865874397</v>
      </c>
    </row>
    <row r="673" spans="1:20" s="506" customFormat="1" ht="20.100000000000001" customHeight="1">
      <c r="A673" s="497" t="s">
        <v>363</v>
      </c>
      <c r="B673" s="498" t="s">
        <v>619</v>
      </c>
      <c r="C673" s="499" t="s">
        <v>11</v>
      </c>
      <c r="D673" s="614" t="s">
        <v>128</v>
      </c>
      <c r="E673" s="501">
        <v>0</v>
      </c>
      <c r="F673" s="502">
        <v>4.4000000000000004</v>
      </c>
      <c r="G673" s="502">
        <v>0</v>
      </c>
      <c r="H673" s="502">
        <v>0</v>
      </c>
      <c r="I673" s="502">
        <v>0</v>
      </c>
      <c r="J673" s="503">
        <v>19.63</v>
      </c>
      <c r="K673" s="504">
        <v>19.63</v>
      </c>
      <c r="L673" s="501">
        <v>0</v>
      </c>
      <c r="M673" s="502">
        <v>3.24</v>
      </c>
      <c r="N673" s="502">
        <v>0</v>
      </c>
      <c r="O673" s="502">
        <v>0</v>
      </c>
      <c r="P673" s="502">
        <v>0.74</v>
      </c>
      <c r="Q673" s="503">
        <v>24.21</v>
      </c>
      <c r="R673" s="504">
        <v>24.95</v>
      </c>
      <c r="S673" s="505">
        <f t="shared" si="92"/>
        <v>27.101375445746314</v>
      </c>
    </row>
    <row r="674" spans="1:20" s="506" customFormat="1" ht="20.100000000000001" customHeight="1">
      <c r="A674" s="497" t="s">
        <v>823</v>
      </c>
      <c r="B674" s="498" t="s">
        <v>1133</v>
      </c>
      <c r="C674" s="499" t="s">
        <v>11</v>
      </c>
      <c r="D674" s="614" t="s">
        <v>128</v>
      </c>
      <c r="E674" s="501">
        <v>0</v>
      </c>
      <c r="F674" s="502">
        <v>1.87</v>
      </c>
      <c r="G674" s="502">
        <v>0.62</v>
      </c>
      <c r="H674" s="502">
        <v>0</v>
      </c>
      <c r="I674" s="502">
        <v>0</v>
      </c>
      <c r="J674" s="503">
        <v>2.7</v>
      </c>
      <c r="K674" s="504">
        <v>2.7</v>
      </c>
      <c r="L674" s="501">
        <v>0</v>
      </c>
      <c r="M674" s="502">
        <v>1.01</v>
      </c>
      <c r="N674" s="502">
        <v>2.58</v>
      </c>
      <c r="O674" s="502">
        <v>0</v>
      </c>
      <c r="P674" s="502">
        <v>1.06</v>
      </c>
      <c r="Q674" s="503">
        <v>5.31</v>
      </c>
      <c r="R674" s="504">
        <v>6.3699999999999992</v>
      </c>
      <c r="S674" s="505">
        <f t="shared" si="92"/>
        <v>135.92592592592587</v>
      </c>
    </row>
    <row r="675" spans="1:20" s="506" customFormat="1" ht="20.100000000000001" customHeight="1">
      <c r="A675" s="497" t="s">
        <v>413</v>
      </c>
      <c r="B675" s="612" t="s">
        <v>490</v>
      </c>
      <c r="C675" s="499" t="s">
        <v>11</v>
      </c>
      <c r="D675" s="614" t="s">
        <v>128</v>
      </c>
      <c r="E675" s="501">
        <v>0</v>
      </c>
      <c r="F675" s="502">
        <v>4.33</v>
      </c>
      <c r="G675" s="502">
        <v>7.65</v>
      </c>
      <c r="H675" s="502">
        <v>0</v>
      </c>
      <c r="I675" s="502">
        <v>8.0500000000000007</v>
      </c>
      <c r="J675" s="503">
        <v>28.45</v>
      </c>
      <c r="K675" s="504">
        <v>36.5</v>
      </c>
      <c r="L675" s="501">
        <v>0.01</v>
      </c>
      <c r="M675" s="502">
        <v>2.19</v>
      </c>
      <c r="N675" s="502">
        <v>6.9</v>
      </c>
      <c r="O675" s="502">
        <v>0</v>
      </c>
      <c r="P675" s="502">
        <v>12.26</v>
      </c>
      <c r="Q675" s="503">
        <v>40.590000000000003</v>
      </c>
      <c r="R675" s="504">
        <v>52.85</v>
      </c>
      <c r="S675" s="505">
        <f t="shared" si="92"/>
        <v>44.794520547945218</v>
      </c>
    </row>
    <row r="676" spans="1:20" s="506" customFormat="1" ht="20.100000000000001" customHeight="1">
      <c r="A676" s="497" t="s">
        <v>1101</v>
      </c>
      <c r="B676" s="612" t="s">
        <v>1100</v>
      </c>
      <c r="C676" s="499" t="s">
        <v>11</v>
      </c>
      <c r="D676" s="614" t="s">
        <v>128</v>
      </c>
      <c r="E676" s="501">
        <v>0</v>
      </c>
      <c r="F676" s="502">
        <v>0.38</v>
      </c>
      <c r="G676" s="502">
        <v>0.25</v>
      </c>
      <c r="H676" s="502">
        <v>0</v>
      </c>
      <c r="I676" s="502">
        <v>0.18</v>
      </c>
      <c r="J676" s="503">
        <v>0.32</v>
      </c>
      <c r="K676" s="504">
        <v>0.5</v>
      </c>
      <c r="L676" s="501">
        <v>0</v>
      </c>
      <c r="M676" s="502">
        <v>0</v>
      </c>
      <c r="N676" s="502">
        <v>0</v>
      </c>
      <c r="O676" s="502">
        <v>0</v>
      </c>
      <c r="P676" s="502">
        <v>0</v>
      </c>
      <c r="Q676" s="503">
        <v>0</v>
      </c>
      <c r="R676" s="504">
        <v>0</v>
      </c>
      <c r="S676" s="505">
        <f t="shared" si="92"/>
        <v>-100</v>
      </c>
    </row>
    <row r="677" spans="1:20" s="506" customFormat="1" ht="20.100000000000001" customHeight="1">
      <c r="A677" s="497" t="s">
        <v>1341</v>
      </c>
      <c r="B677" s="612" t="s">
        <v>1459</v>
      </c>
      <c r="C677" s="499" t="s">
        <v>11</v>
      </c>
      <c r="D677" s="614" t="s">
        <v>128</v>
      </c>
      <c r="E677" s="501">
        <v>0</v>
      </c>
      <c r="F677" s="502">
        <v>0</v>
      </c>
      <c r="G677" s="502">
        <v>0</v>
      </c>
      <c r="H677" s="502">
        <v>0</v>
      </c>
      <c r="I677" s="502">
        <v>0</v>
      </c>
      <c r="J677" s="503">
        <v>0</v>
      </c>
      <c r="K677" s="504">
        <v>0</v>
      </c>
      <c r="L677" s="501">
        <v>0.09</v>
      </c>
      <c r="M677" s="502">
        <v>0</v>
      </c>
      <c r="N677" s="502">
        <v>0</v>
      </c>
      <c r="O677" s="502">
        <v>0</v>
      </c>
      <c r="P677" s="502">
        <v>0</v>
      </c>
      <c r="Q677" s="503">
        <v>0.27</v>
      </c>
      <c r="R677" s="504">
        <v>0.27</v>
      </c>
      <c r="S677" s="507" t="e">
        <f t="shared" si="92"/>
        <v>#DIV/0!</v>
      </c>
    </row>
    <row r="678" spans="1:20" s="506" customFormat="1" ht="20.100000000000001" customHeight="1">
      <c r="A678" s="497" t="s">
        <v>364</v>
      </c>
      <c r="B678" s="498" t="s">
        <v>491</v>
      </c>
      <c r="C678" s="499" t="s">
        <v>11</v>
      </c>
      <c r="D678" s="614" t="s">
        <v>128</v>
      </c>
      <c r="E678" s="501">
        <v>0</v>
      </c>
      <c r="F678" s="502">
        <v>0.16</v>
      </c>
      <c r="G678" s="502">
        <v>1.42</v>
      </c>
      <c r="H678" s="502">
        <v>0</v>
      </c>
      <c r="I678" s="502">
        <v>2.77</v>
      </c>
      <c r="J678" s="503">
        <v>3.26</v>
      </c>
      <c r="K678" s="504">
        <v>6.0299999999999994</v>
      </c>
      <c r="L678" s="501">
        <v>0</v>
      </c>
      <c r="M678" s="502">
        <v>0</v>
      </c>
      <c r="N678" s="502">
        <v>0.83</v>
      </c>
      <c r="O678" s="502">
        <v>0</v>
      </c>
      <c r="P678" s="502">
        <v>1.02</v>
      </c>
      <c r="Q678" s="503">
        <v>7</v>
      </c>
      <c r="R678" s="504">
        <v>8.02</v>
      </c>
      <c r="S678" s="505">
        <f t="shared" si="92"/>
        <v>33.001658374792719</v>
      </c>
    </row>
    <row r="679" spans="1:20" s="506" customFormat="1" ht="20.100000000000001" customHeight="1">
      <c r="A679" s="497" t="s">
        <v>337</v>
      </c>
      <c r="B679" s="612" t="s">
        <v>338</v>
      </c>
      <c r="C679" s="499" t="s">
        <v>11</v>
      </c>
      <c r="D679" s="614" t="s">
        <v>128</v>
      </c>
      <c r="E679" s="501">
        <v>0.1</v>
      </c>
      <c r="F679" s="502">
        <v>6.09</v>
      </c>
      <c r="G679" s="502">
        <v>12.92</v>
      </c>
      <c r="H679" s="502">
        <v>0.77</v>
      </c>
      <c r="I679" s="502">
        <v>20.71</v>
      </c>
      <c r="J679" s="503">
        <v>75.52</v>
      </c>
      <c r="K679" s="504">
        <v>96.22999999999999</v>
      </c>
      <c r="L679" s="501">
        <v>0.04</v>
      </c>
      <c r="M679" s="502">
        <v>4.8</v>
      </c>
      <c r="N679" s="502">
        <v>23.11</v>
      </c>
      <c r="O679" s="502">
        <v>2.4500000000000002</v>
      </c>
      <c r="P679" s="502">
        <v>26.23</v>
      </c>
      <c r="Q679" s="503">
        <v>82.03</v>
      </c>
      <c r="R679" s="504">
        <v>108.26</v>
      </c>
      <c r="S679" s="505">
        <f t="shared" si="92"/>
        <v>12.501298971214814</v>
      </c>
    </row>
    <row r="680" spans="1:20" s="506" customFormat="1" ht="20.100000000000001" customHeight="1">
      <c r="A680" s="497" t="s">
        <v>528</v>
      </c>
      <c r="B680" s="612" t="s">
        <v>566</v>
      </c>
      <c r="C680" s="499" t="s">
        <v>11</v>
      </c>
      <c r="D680" s="614" t="s">
        <v>863</v>
      </c>
      <c r="E680" s="501">
        <v>0</v>
      </c>
      <c r="F680" s="502">
        <v>0</v>
      </c>
      <c r="G680" s="502">
        <v>0.53</v>
      </c>
      <c r="H680" s="502">
        <v>0</v>
      </c>
      <c r="I680" s="502">
        <v>0.16</v>
      </c>
      <c r="J680" s="503">
        <v>1.47</v>
      </c>
      <c r="K680" s="504">
        <v>1.63</v>
      </c>
      <c r="L680" s="501">
        <v>0</v>
      </c>
      <c r="M680" s="502">
        <v>0</v>
      </c>
      <c r="N680" s="502">
        <v>1.99</v>
      </c>
      <c r="O680" s="502">
        <v>0</v>
      </c>
      <c r="P680" s="502">
        <v>0.18</v>
      </c>
      <c r="Q680" s="503">
        <v>2.5299999999999998</v>
      </c>
      <c r="R680" s="504">
        <v>2.71</v>
      </c>
      <c r="S680" s="505">
        <f t="shared" ref="S680" si="93">((R680/K680)-1)*100</f>
        <v>66.257668711656464</v>
      </c>
    </row>
    <row r="681" spans="1:20" s="527" customFormat="1" ht="20.100000000000001" customHeight="1">
      <c r="A681" s="517"/>
      <c r="B681" s="518"/>
      <c r="C681" s="519"/>
      <c r="D681" s="520"/>
      <c r="E681" s="521"/>
      <c r="F681" s="522"/>
      <c r="G681" s="522"/>
      <c r="H681" s="522"/>
      <c r="I681" s="522"/>
      <c r="J681" s="523"/>
      <c r="K681" s="524"/>
      <c r="L681" s="521"/>
      <c r="M681" s="522"/>
      <c r="N681" s="522"/>
      <c r="O681" s="522"/>
      <c r="P681" s="522"/>
      <c r="Q681" s="523"/>
      <c r="R681" s="524"/>
      <c r="S681" s="525"/>
      <c r="T681" s="526"/>
    </row>
    <row r="682" spans="1:20" s="448" customFormat="1" ht="20.100000000000001" customHeight="1">
      <c r="A682" s="564" t="s">
        <v>289</v>
      </c>
      <c r="B682" s="565"/>
      <c r="C682" s="491"/>
      <c r="D682" s="492"/>
      <c r="E682" s="530">
        <f>SUM(E661:E681)</f>
        <v>0.13</v>
      </c>
      <c r="F682" s="531">
        <f t="shared" ref="F682:P682" si="94">SUM(F661:F681)</f>
        <v>19.700000000000003</v>
      </c>
      <c r="G682" s="531">
        <f t="shared" si="94"/>
        <v>33.020000000000003</v>
      </c>
      <c r="H682" s="531">
        <f t="shared" si="94"/>
        <v>0.77</v>
      </c>
      <c r="I682" s="531">
        <f t="shared" si="94"/>
        <v>39.209999999999994</v>
      </c>
      <c r="J682" s="531">
        <f t="shared" si="94"/>
        <v>165.82</v>
      </c>
      <c r="K682" s="532">
        <f t="shared" si="94"/>
        <v>205.02999999999997</v>
      </c>
      <c r="L682" s="530">
        <f t="shared" si="94"/>
        <v>0.25</v>
      </c>
      <c r="M682" s="531">
        <f t="shared" si="94"/>
        <v>13.030000000000001</v>
      </c>
      <c r="N682" s="531">
        <f t="shared" si="94"/>
        <v>43.440000000000005</v>
      </c>
      <c r="O682" s="531">
        <f t="shared" si="94"/>
        <v>2.4500000000000002</v>
      </c>
      <c r="P682" s="531">
        <f t="shared" si="94"/>
        <v>47.14</v>
      </c>
      <c r="Q682" s="531">
        <f>SUM(Q661:Q681)</f>
        <v>201.79999999999998</v>
      </c>
      <c r="R682" s="532">
        <f>SUM(R661:R681)</f>
        <v>248.94000000000003</v>
      </c>
      <c r="S682" s="533">
        <f t="shared" ref="S682" si="95">((R682/K682)-1)*100</f>
        <v>21.41637809101109</v>
      </c>
    </row>
    <row r="683" spans="1:20" s="527" customFormat="1" ht="20.100000000000001" customHeight="1">
      <c r="A683" s="557"/>
      <c r="B683" s="558"/>
      <c r="C683" s="559"/>
      <c r="D683" s="520"/>
      <c r="E683" s="538"/>
      <c r="F683" s="538"/>
      <c r="G683" s="538"/>
      <c r="H683" s="538"/>
      <c r="I683" s="538"/>
      <c r="J683" s="539"/>
      <c r="K683" s="538"/>
      <c r="L683" s="538"/>
      <c r="M683" s="538"/>
      <c r="N683" s="538"/>
      <c r="O683" s="538"/>
      <c r="P683" s="538"/>
      <c r="Q683" s="539"/>
      <c r="R683" s="538"/>
      <c r="S683" s="540"/>
      <c r="T683" s="526"/>
    </row>
    <row r="684" spans="1:20" s="478" customFormat="1" ht="20.100000000000001" customHeight="1">
      <c r="A684" s="473"/>
      <c r="B684" s="474"/>
      <c r="C684" s="475"/>
      <c r="D684" s="476"/>
      <c r="E684" s="1375" t="s">
        <v>1467</v>
      </c>
      <c r="F684" s="1376"/>
      <c r="G684" s="1376"/>
      <c r="H684" s="1376"/>
      <c r="I684" s="1376"/>
      <c r="J684" s="1376"/>
      <c r="K684" s="1377"/>
      <c r="L684" s="1375" t="s">
        <v>1468</v>
      </c>
      <c r="M684" s="1376"/>
      <c r="N684" s="1376"/>
      <c r="O684" s="1376"/>
      <c r="P684" s="1376"/>
      <c r="Q684" s="1376"/>
      <c r="R684" s="1377"/>
      <c r="S684" s="477"/>
    </row>
    <row r="685" spans="1:20" s="478" customFormat="1" ht="20.100000000000001" customHeight="1">
      <c r="A685" s="473" t="s">
        <v>1469</v>
      </c>
      <c r="B685" s="474" t="s">
        <v>57</v>
      </c>
      <c r="C685" s="475" t="s">
        <v>1470</v>
      </c>
      <c r="D685" s="476" t="s">
        <v>1167</v>
      </c>
      <c r="E685" s="541" t="s">
        <v>1474</v>
      </c>
      <c r="F685" s="484" t="s">
        <v>1475</v>
      </c>
      <c r="G685" s="484" t="s">
        <v>1476</v>
      </c>
      <c r="H685" s="484" t="s">
        <v>1477</v>
      </c>
      <c r="I685" s="484" t="s">
        <v>1478</v>
      </c>
      <c r="J685" s="542" t="s">
        <v>1406</v>
      </c>
      <c r="K685" s="485" t="s">
        <v>1473</v>
      </c>
      <c r="L685" s="541" t="s">
        <v>1405</v>
      </c>
      <c r="M685" s="484" t="s">
        <v>1383</v>
      </c>
      <c r="N685" s="484" t="s">
        <v>1476</v>
      </c>
      <c r="O685" s="484" t="s">
        <v>1477</v>
      </c>
      <c r="P685" s="484" t="s">
        <v>1478</v>
      </c>
      <c r="Q685" s="542" t="s">
        <v>1406</v>
      </c>
      <c r="R685" s="485" t="s">
        <v>1473</v>
      </c>
      <c r="S685" s="487" t="s">
        <v>1140</v>
      </c>
    </row>
    <row r="686" spans="1:20" s="478" customFormat="1" ht="20.100000000000001" customHeight="1">
      <c r="A686" s="566" t="s">
        <v>258</v>
      </c>
      <c r="B686" s="567" t="s">
        <v>79</v>
      </c>
      <c r="C686" s="491" t="s">
        <v>60</v>
      </c>
      <c r="D686" s="722"/>
      <c r="E686" s="493" t="s">
        <v>60</v>
      </c>
      <c r="F686" s="494"/>
      <c r="G686" s="494"/>
      <c r="H686" s="494"/>
      <c r="I686" s="494"/>
      <c r="J686" s="494" t="s">
        <v>60</v>
      </c>
      <c r="K686" s="495"/>
      <c r="L686" s="493" t="s">
        <v>60</v>
      </c>
      <c r="M686" s="494" t="s">
        <v>60</v>
      </c>
      <c r="N686" s="494"/>
      <c r="O686" s="494"/>
      <c r="P686" s="494"/>
      <c r="Q686" s="494"/>
      <c r="R686" s="495" t="s">
        <v>60</v>
      </c>
      <c r="S686" s="496"/>
    </row>
    <row r="687" spans="1:20" s="478" customFormat="1" ht="20.100000000000001" customHeight="1">
      <c r="A687" s="723" t="s">
        <v>1065</v>
      </c>
      <c r="B687" s="724" t="s">
        <v>1066</v>
      </c>
      <c r="C687" s="491" t="s">
        <v>11</v>
      </c>
      <c r="D687" s="722" t="s">
        <v>130</v>
      </c>
      <c r="E687" s="725">
        <v>0.01</v>
      </c>
      <c r="F687" s="726">
        <v>0.11</v>
      </c>
      <c r="G687" s="726">
        <v>0</v>
      </c>
      <c r="H687" s="726">
        <v>0</v>
      </c>
      <c r="I687" s="726">
        <v>0</v>
      </c>
      <c r="J687" s="726">
        <v>0.06</v>
      </c>
      <c r="K687" s="727">
        <v>0.06</v>
      </c>
      <c r="L687" s="725">
        <v>0.01</v>
      </c>
      <c r="M687" s="726">
        <v>0.16</v>
      </c>
      <c r="N687" s="726">
        <v>0</v>
      </c>
      <c r="O687" s="726">
        <v>0</v>
      </c>
      <c r="P687" s="726">
        <v>0</v>
      </c>
      <c r="Q687" s="726">
        <v>0.36</v>
      </c>
      <c r="R687" s="727">
        <v>0.36</v>
      </c>
      <c r="S687" s="496">
        <f t="shared" ref="S687:S713" si="96">((R687/K687)-1)*100</f>
        <v>500</v>
      </c>
    </row>
    <row r="688" spans="1:20" s="478" customFormat="1" ht="20.100000000000001" customHeight="1">
      <c r="A688" s="723" t="s">
        <v>1238</v>
      </c>
      <c r="B688" s="724" t="s">
        <v>1456</v>
      </c>
      <c r="C688" s="491" t="s">
        <v>11</v>
      </c>
      <c r="D688" s="722" t="s">
        <v>130</v>
      </c>
      <c r="E688" s="725">
        <v>0</v>
      </c>
      <c r="F688" s="726">
        <v>0</v>
      </c>
      <c r="G688" s="726">
        <v>0</v>
      </c>
      <c r="H688" s="726">
        <v>0</v>
      </c>
      <c r="I688" s="726">
        <v>0</v>
      </c>
      <c r="J688" s="726">
        <v>0</v>
      </c>
      <c r="K688" s="727">
        <v>0</v>
      </c>
      <c r="L688" s="725">
        <v>0</v>
      </c>
      <c r="M688" s="726">
        <v>0</v>
      </c>
      <c r="N688" s="726">
        <v>0</v>
      </c>
      <c r="O688" s="726">
        <v>0</v>
      </c>
      <c r="P688" s="726">
        <v>0</v>
      </c>
      <c r="Q688" s="726">
        <v>7.0000000000000007E-2</v>
      </c>
      <c r="R688" s="727">
        <v>7.0000000000000007E-2</v>
      </c>
      <c r="S688" s="496" t="e">
        <f t="shared" si="96"/>
        <v>#DIV/0!</v>
      </c>
    </row>
    <row r="689" spans="1:20" s="506" customFormat="1" ht="20.100000000000001" customHeight="1">
      <c r="A689" s="497" t="s">
        <v>388</v>
      </c>
      <c r="B689" s="498" t="s">
        <v>492</v>
      </c>
      <c r="C689" s="499" t="s">
        <v>11</v>
      </c>
      <c r="D689" s="614" t="s">
        <v>130</v>
      </c>
      <c r="E689" s="501">
        <v>0</v>
      </c>
      <c r="F689" s="502">
        <v>0</v>
      </c>
      <c r="G689" s="502">
        <v>0</v>
      </c>
      <c r="H689" s="502">
        <v>0</v>
      </c>
      <c r="I689" s="502">
        <v>0</v>
      </c>
      <c r="J689" s="503">
        <v>0</v>
      </c>
      <c r="K689" s="504">
        <v>0</v>
      </c>
      <c r="L689" s="501">
        <v>0</v>
      </c>
      <c r="M689" s="502">
        <v>0.18</v>
      </c>
      <c r="N689" s="502">
        <v>0</v>
      </c>
      <c r="O689" s="502">
        <v>0</v>
      </c>
      <c r="P689" s="502">
        <v>0.56000000000000005</v>
      </c>
      <c r="Q689" s="503">
        <v>0.33</v>
      </c>
      <c r="R689" s="504">
        <v>0.89000000000000012</v>
      </c>
      <c r="S689" s="505" t="e">
        <f t="shared" si="96"/>
        <v>#DIV/0!</v>
      </c>
    </row>
    <row r="690" spans="1:20" s="506" customFormat="1" ht="20.100000000000001" customHeight="1">
      <c r="A690" s="497" t="s">
        <v>493</v>
      </c>
      <c r="B690" s="612" t="s">
        <v>494</v>
      </c>
      <c r="C690" s="499" t="s">
        <v>11</v>
      </c>
      <c r="D690" s="614" t="s">
        <v>130</v>
      </c>
      <c r="E690" s="501">
        <v>0</v>
      </c>
      <c r="F690" s="502">
        <v>0.41</v>
      </c>
      <c r="G690" s="502">
        <v>0</v>
      </c>
      <c r="H690" s="502">
        <v>0</v>
      </c>
      <c r="I690" s="502">
        <v>0.52</v>
      </c>
      <c r="J690" s="503">
        <v>1.67</v>
      </c>
      <c r="K690" s="504">
        <v>2.19</v>
      </c>
      <c r="L690" s="501">
        <v>0</v>
      </c>
      <c r="M690" s="502">
        <v>0</v>
      </c>
      <c r="N690" s="502">
        <v>0</v>
      </c>
      <c r="O690" s="502">
        <v>0</v>
      </c>
      <c r="P690" s="502">
        <v>0</v>
      </c>
      <c r="Q690" s="503">
        <v>0</v>
      </c>
      <c r="R690" s="504">
        <v>0</v>
      </c>
      <c r="S690" s="505">
        <f t="shared" si="96"/>
        <v>-100</v>
      </c>
      <c r="T690" s="478"/>
    </row>
    <row r="691" spans="1:20" s="506" customFormat="1" ht="20.100000000000001" customHeight="1">
      <c r="A691" s="497" t="s">
        <v>235</v>
      </c>
      <c r="B691" s="612" t="s">
        <v>234</v>
      </c>
      <c r="C691" s="499" t="s">
        <v>11</v>
      </c>
      <c r="D691" s="614" t="s">
        <v>130</v>
      </c>
      <c r="E691" s="501">
        <v>0.03</v>
      </c>
      <c r="F691" s="502">
        <v>0</v>
      </c>
      <c r="G691" s="502">
        <v>4.5599999999999996</v>
      </c>
      <c r="H691" s="502">
        <v>0</v>
      </c>
      <c r="I691" s="502">
        <v>4.32</v>
      </c>
      <c r="J691" s="503">
        <v>11.82</v>
      </c>
      <c r="K691" s="504">
        <v>16.14</v>
      </c>
      <c r="L691" s="501">
        <v>0</v>
      </c>
      <c r="M691" s="502">
        <v>0.38</v>
      </c>
      <c r="N691" s="502">
        <v>4.93</v>
      </c>
      <c r="O691" s="502">
        <v>0</v>
      </c>
      <c r="P691" s="502">
        <v>4.28</v>
      </c>
      <c r="Q691" s="503">
        <v>13.12</v>
      </c>
      <c r="R691" s="504">
        <v>17.399999999999999</v>
      </c>
      <c r="S691" s="505">
        <f t="shared" si="96"/>
        <v>7.8066914498141182</v>
      </c>
    </row>
    <row r="692" spans="1:20" s="506" customFormat="1" ht="20.100000000000001" customHeight="1">
      <c r="A692" s="497" t="s">
        <v>591</v>
      </c>
      <c r="B692" s="612" t="s">
        <v>592</v>
      </c>
      <c r="C692" s="499" t="s">
        <v>11</v>
      </c>
      <c r="D692" s="614" t="s">
        <v>130</v>
      </c>
      <c r="E692" s="501">
        <v>0</v>
      </c>
      <c r="F692" s="502">
        <v>0</v>
      </c>
      <c r="G692" s="502">
        <v>0.19</v>
      </c>
      <c r="H692" s="502">
        <v>0</v>
      </c>
      <c r="I692" s="502">
        <v>0.24</v>
      </c>
      <c r="J692" s="503">
        <v>0.17</v>
      </c>
      <c r="K692" s="504">
        <v>0.41000000000000003</v>
      </c>
      <c r="L692" s="501">
        <v>0</v>
      </c>
      <c r="M692" s="502">
        <v>0</v>
      </c>
      <c r="N692" s="502">
        <v>0.28999999999999998</v>
      </c>
      <c r="O692" s="502">
        <v>0</v>
      </c>
      <c r="P692" s="502">
        <v>0</v>
      </c>
      <c r="Q692" s="503">
        <v>0.8</v>
      </c>
      <c r="R692" s="504">
        <v>0.8</v>
      </c>
      <c r="S692" s="505">
        <f t="shared" si="96"/>
        <v>95.121951219512198</v>
      </c>
      <c r="T692" s="478"/>
    </row>
    <row r="693" spans="1:20" s="506" customFormat="1" ht="20.100000000000001" customHeight="1">
      <c r="A693" s="497" t="s">
        <v>497</v>
      </c>
      <c r="B693" s="612" t="s">
        <v>498</v>
      </c>
      <c r="C693" s="499" t="s">
        <v>11</v>
      </c>
      <c r="D693" s="614" t="s">
        <v>130</v>
      </c>
      <c r="E693" s="501">
        <v>0.04</v>
      </c>
      <c r="F693" s="502">
        <v>7.24</v>
      </c>
      <c r="G693" s="502">
        <v>2.67</v>
      </c>
      <c r="H693" s="502">
        <v>0</v>
      </c>
      <c r="I693" s="502">
        <v>5.9</v>
      </c>
      <c r="J693" s="503">
        <v>41.65</v>
      </c>
      <c r="K693" s="504">
        <v>47.55</v>
      </c>
      <c r="L693" s="501">
        <v>0.08</v>
      </c>
      <c r="M693" s="502">
        <v>5.99</v>
      </c>
      <c r="N693" s="502">
        <v>4.97</v>
      </c>
      <c r="O693" s="502">
        <v>0</v>
      </c>
      <c r="P693" s="502">
        <v>10.19</v>
      </c>
      <c r="Q693" s="503">
        <v>46.28</v>
      </c>
      <c r="R693" s="504">
        <v>56.47</v>
      </c>
      <c r="S693" s="505">
        <f t="shared" si="96"/>
        <v>18.75920084121978</v>
      </c>
    </row>
    <row r="694" spans="1:20" s="506" customFormat="1" ht="20.100000000000001" customHeight="1">
      <c r="A694" s="497" t="s">
        <v>824</v>
      </c>
      <c r="B694" s="612" t="s">
        <v>1134</v>
      </c>
      <c r="C694" s="499" t="s">
        <v>11</v>
      </c>
      <c r="D694" s="614" t="s">
        <v>130</v>
      </c>
      <c r="E694" s="501">
        <v>0</v>
      </c>
      <c r="F694" s="502">
        <v>0.19</v>
      </c>
      <c r="G694" s="502">
        <v>0</v>
      </c>
      <c r="H694" s="502">
        <v>0</v>
      </c>
      <c r="I694" s="502">
        <v>0.06</v>
      </c>
      <c r="J694" s="503">
        <v>0.06</v>
      </c>
      <c r="K694" s="504">
        <v>0.12</v>
      </c>
      <c r="L694" s="501">
        <v>0</v>
      </c>
      <c r="M694" s="502">
        <v>0</v>
      </c>
      <c r="N694" s="502">
        <v>0</v>
      </c>
      <c r="O694" s="502">
        <v>0</v>
      </c>
      <c r="P694" s="502">
        <v>0</v>
      </c>
      <c r="Q694" s="503">
        <v>0.51</v>
      </c>
      <c r="R694" s="504">
        <v>0.51</v>
      </c>
      <c r="S694" s="505">
        <f t="shared" si="96"/>
        <v>325</v>
      </c>
      <c r="T694" s="478"/>
    </row>
    <row r="695" spans="1:20" s="506" customFormat="1" ht="20.100000000000001" customHeight="1">
      <c r="A695" s="497" t="s">
        <v>1080</v>
      </c>
      <c r="B695" s="612" t="s">
        <v>1081</v>
      </c>
      <c r="C695" s="499" t="s">
        <v>11</v>
      </c>
      <c r="D695" s="614" t="s">
        <v>130</v>
      </c>
      <c r="E695" s="501">
        <v>0.01</v>
      </c>
      <c r="F695" s="502">
        <v>0</v>
      </c>
      <c r="G695" s="502">
        <v>0</v>
      </c>
      <c r="H695" s="502">
        <v>0</v>
      </c>
      <c r="I695" s="502">
        <v>0</v>
      </c>
      <c r="J695" s="503">
        <v>0.02</v>
      </c>
      <c r="K695" s="504">
        <v>0.02</v>
      </c>
      <c r="L695" s="501">
        <v>0.01</v>
      </c>
      <c r="M695" s="502">
        <v>0.02</v>
      </c>
      <c r="N695" s="502">
        <v>0</v>
      </c>
      <c r="O695" s="502">
        <v>0</v>
      </c>
      <c r="P695" s="502">
        <v>0</v>
      </c>
      <c r="Q695" s="503">
        <v>0.03</v>
      </c>
      <c r="R695" s="504">
        <v>0.03</v>
      </c>
      <c r="S695" s="505">
        <f t="shared" si="96"/>
        <v>50</v>
      </c>
    </row>
    <row r="696" spans="1:20" s="506" customFormat="1" ht="20.100000000000001" customHeight="1">
      <c r="A696" s="497" t="s">
        <v>238</v>
      </c>
      <c r="B696" s="612" t="s">
        <v>237</v>
      </c>
      <c r="C696" s="499" t="s">
        <v>11</v>
      </c>
      <c r="D696" s="614" t="s">
        <v>130</v>
      </c>
      <c r="E696" s="501">
        <v>0</v>
      </c>
      <c r="F696" s="502">
        <v>0</v>
      </c>
      <c r="G696" s="502">
        <v>0.05</v>
      </c>
      <c r="H696" s="502">
        <v>0</v>
      </c>
      <c r="I696" s="502">
        <v>0</v>
      </c>
      <c r="J696" s="503">
        <v>1.83</v>
      </c>
      <c r="K696" s="504">
        <v>1.83</v>
      </c>
      <c r="L696" s="501">
        <v>0</v>
      </c>
      <c r="M696" s="502">
        <v>0</v>
      </c>
      <c r="N696" s="502">
        <v>0</v>
      </c>
      <c r="O696" s="502">
        <v>0</v>
      </c>
      <c r="P696" s="502">
        <v>0</v>
      </c>
      <c r="Q696" s="503">
        <v>0</v>
      </c>
      <c r="R696" s="504">
        <v>0</v>
      </c>
      <c r="S696" s="505">
        <f t="shared" si="96"/>
        <v>-100</v>
      </c>
      <c r="T696" s="478"/>
    </row>
    <row r="697" spans="1:20" s="506" customFormat="1" ht="20.100000000000001" customHeight="1">
      <c r="A697" s="497" t="s">
        <v>25</v>
      </c>
      <c r="B697" s="612" t="s">
        <v>229</v>
      </c>
      <c r="C697" s="499" t="s">
        <v>11</v>
      </c>
      <c r="D697" s="614" t="s">
        <v>130</v>
      </c>
      <c r="E697" s="501">
        <v>0</v>
      </c>
      <c r="F697" s="502">
        <v>0</v>
      </c>
      <c r="G697" s="502">
        <v>0.79</v>
      </c>
      <c r="H697" s="502">
        <v>0</v>
      </c>
      <c r="I697" s="502">
        <v>0</v>
      </c>
      <c r="J697" s="503">
        <v>2.58</v>
      </c>
      <c r="K697" s="504">
        <v>2.58</v>
      </c>
      <c r="L697" s="501">
        <v>0</v>
      </c>
      <c r="M697" s="502">
        <v>0</v>
      </c>
      <c r="N697" s="502">
        <v>0.23</v>
      </c>
      <c r="O697" s="502">
        <v>0</v>
      </c>
      <c r="P697" s="502">
        <v>0.25</v>
      </c>
      <c r="Q697" s="503">
        <v>1.79</v>
      </c>
      <c r="R697" s="504">
        <v>2.04</v>
      </c>
      <c r="S697" s="505">
        <f t="shared" si="96"/>
        <v>-20.93023255813954</v>
      </c>
    </row>
    <row r="698" spans="1:20" s="506" customFormat="1" ht="20.100000000000001" customHeight="1">
      <c r="A698" s="497" t="s">
        <v>1082</v>
      </c>
      <c r="B698" s="612" t="s">
        <v>1083</v>
      </c>
      <c r="C698" s="499" t="s">
        <v>11</v>
      </c>
      <c r="D698" s="614" t="s">
        <v>130</v>
      </c>
      <c r="E698" s="501">
        <v>0.01</v>
      </c>
      <c r="F698" s="502">
        <v>0</v>
      </c>
      <c r="G698" s="502">
        <v>0</v>
      </c>
      <c r="H698" s="502">
        <v>0</v>
      </c>
      <c r="I698" s="502">
        <v>0</v>
      </c>
      <c r="J698" s="503">
        <v>0.1</v>
      </c>
      <c r="K698" s="504">
        <v>0.1</v>
      </c>
      <c r="L698" s="501">
        <v>0.02</v>
      </c>
      <c r="M698" s="502">
        <v>0.11</v>
      </c>
      <c r="N698" s="502">
        <v>0</v>
      </c>
      <c r="O698" s="502">
        <v>0</v>
      </c>
      <c r="P698" s="502">
        <v>0</v>
      </c>
      <c r="Q698" s="503">
        <v>0.17</v>
      </c>
      <c r="R698" s="504">
        <v>0.17</v>
      </c>
      <c r="S698" s="505">
        <f t="shared" si="96"/>
        <v>70</v>
      </c>
      <c r="T698" s="478"/>
    </row>
    <row r="699" spans="1:20" s="506" customFormat="1" ht="20.100000000000001" customHeight="1">
      <c r="A699" s="497" t="s">
        <v>1085</v>
      </c>
      <c r="B699" s="612" t="s">
        <v>1084</v>
      </c>
      <c r="C699" s="499" t="s">
        <v>11</v>
      </c>
      <c r="D699" s="614" t="s">
        <v>130</v>
      </c>
      <c r="E699" s="501">
        <v>0.01</v>
      </c>
      <c r="F699" s="502">
        <v>0</v>
      </c>
      <c r="G699" s="502">
        <v>0</v>
      </c>
      <c r="H699" s="502">
        <v>0</v>
      </c>
      <c r="I699" s="502">
        <v>0</v>
      </c>
      <c r="J699" s="503">
        <v>0.09</v>
      </c>
      <c r="K699" s="504">
        <v>0.09</v>
      </c>
      <c r="L699" s="501">
        <v>0.02</v>
      </c>
      <c r="M699" s="502">
        <v>0.1</v>
      </c>
      <c r="N699" s="502">
        <v>0</v>
      </c>
      <c r="O699" s="502">
        <v>0</v>
      </c>
      <c r="P699" s="502">
        <v>0</v>
      </c>
      <c r="Q699" s="503">
        <v>0.17</v>
      </c>
      <c r="R699" s="504">
        <v>0.17</v>
      </c>
      <c r="S699" s="505">
        <f t="shared" si="96"/>
        <v>88.8888888888889</v>
      </c>
    </row>
    <row r="700" spans="1:20" s="506" customFormat="1" ht="20.100000000000001" customHeight="1">
      <c r="A700" s="497" t="s">
        <v>410</v>
      </c>
      <c r="B700" s="612" t="s">
        <v>316</v>
      </c>
      <c r="C700" s="499" t="s">
        <v>11</v>
      </c>
      <c r="D700" s="614" t="s">
        <v>130</v>
      </c>
      <c r="E700" s="501">
        <v>0</v>
      </c>
      <c r="F700" s="502">
        <v>0.4</v>
      </c>
      <c r="G700" s="502">
        <v>0</v>
      </c>
      <c r="H700" s="502">
        <v>0</v>
      </c>
      <c r="I700" s="502">
        <v>0</v>
      </c>
      <c r="J700" s="503">
        <v>1.32</v>
      </c>
      <c r="K700" s="504">
        <v>1.32</v>
      </c>
      <c r="L700" s="501">
        <v>0</v>
      </c>
      <c r="M700" s="502">
        <v>0</v>
      </c>
      <c r="N700" s="502">
        <v>0</v>
      </c>
      <c r="O700" s="502">
        <v>0</v>
      </c>
      <c r="P700" s="502">
        <v>0</v>
      </c>
      <c r="Q700" s="503">
        <v>0</v>
      </c>
      <c r="R700" s="504">
        <v>0</v>
      </c>
      <c r="S700" s="505">
        <f t="shared" si="96"/>
        <v>-100</v>
      </c>
      <c r="T700" s="478"/>
    </row>
    <row r="701" spans="1:20" s="506" customFormat="1" ht="20.100000000000001" customHeight="1">
      <c r="A701" s="497" t="s">
        <v>617</v>
      </c>
      <c r="B701" s="612" t="s">
        <v>618</v>
      </c>
      <c r="C701" s="499" t="s">
        <v>11</v>
      </c>
      <c r="D701" s="614" t="s">
        <v>130</v>
      </c>
      <c r="E701" s="501">
        <v>0</v>
      </c>
      <c r="F701" s="502">
        <v>0</v>
      </c>
      <c r="G701" s="502">
        <v>1.56</v>
      </c>
      <c r="H701" s="502">
        <v>0</v>
      </c>
      <c r="I701" s="502">
        <v>0</v>
      </c>
      <c r="J701" s="503">
        <v>1.6</v>
      </c>
      <c r="K701" s="504">
        <v>1.6</v>
      </c>
      <c r="L701" s="501">
        <v>0</v>
      </c>
      <c r="M701" s="502">
        <v>0</v>
      </c>
      <c r="N701" s="502">
        <v>1.1200000000000001</v>
      </c>
      <c r="O701" s="502">
        <v>0</v>
      </c>
      <c r="P701" s="502">
        <v>0.2</v>
      </c>
      <c r="Q701" s="503">
        <v>5.01</v>
      </c>
      <c r="R701" s="504">
        <v>5.21</v>
      </c>
      <c r="S701" s="505">
        <f t="shared" si="96"/>
        <v>225.62499999999997</v>
      </c>
    </row>
    <row r="702" spans="1:20" s="506" customFormat="1" ht="20.100000000000001" customHeight="1">
      <c r="A702" s="497" t="s">
        <v>228</v>
      </c>
      <c r="B702" s="612" t="s">
        <v>227</v>
      </c>
      <c r="C702" s="499" t="s">
        <v>11</v>
      </c>
      <c r="D702" s="614" t="s">
        <v>130</v>
      </c>
      <c r="E702" s="501">
        <v>0</v>
      </c>
      <c r="F702" s="502">
        <v>0.26</v>
      </c>
      <c r="G702" s="502">
        <v>0.46</v>
      </c>
      <c r="H702" s="502">
        <v>0</v>
      </c>
      <c r="I702" s="502">
        <v>1.07</v>
      </c>
      <c r="J702" s="503">
        <v>0.54</v>
      </c>
      <c r="K702" s="504">
        <v>1.61</v>
      </c>
      <c r="L702" s="501">
        <v>0</v>
      </c>
      <c r="M702" s="502">
        <v>0</v>
      </c>
      <c r="N702" s="502">
        <v>0.16</v>
      </c>
      <c r="O702" s="502">
        <v>0</v>
      </c>
      <c r="P702" s="502">
        <v>0</v>
      </c>
      <c r="Q702" s="503">
        <v>1.9</v>
      </c>
      <c r="R702" s="504">
        <v>1.9</v>
      </c>
      <c r="S702" s="505">
        <f t="shared" si="96"/>
        <v>18.012422360248426</v>
      </c>
      <c r="T702" s="478"/>
    </row>
    <row r="703" spans="1:20" s="506" customFormat="1" ht="20.100000000000001" customHeight="1">
      <c r="A703" s="497" t="s">
        <v>390</v>
      </c>
      <c r="B703" s="612" t="s">
        <v>499</v>
      </c>
      <c r="C703" s="499" t="s">
        <v>11</v>
      </c>
      <c r="D703" s="614" t="s">
        <v>130</v>
      </c>
      <c r="E703" s="501">
        <v>0.01</v>
      </c>
      <c r="F703" s="502">
        <v>0.72</v>
      </c>
      <c r="G703" s="502">
        <v>3.33</v>
      </c>
      <c r="H703" s="502">
        <v>0</v>
      </c>
      <c r="I703" s="502">
        <v>3.19</v>
      </c>
      <c r="J703" s="503">
        <v>10.74</v>
      </c>
      <c r="K703" s="504">
        <v>13.93</v>
      </c>
      <c r="L703" s="501">
        <v>0</v>
      </c>
      <c r="M703" s="502">
        <v>0</v>
      </c>
      <c r="N703" s="502">
        <v>5.42</v>
      </c>
      <c r="O703" s="502">
        <v>0</v>
      </c>
      <c r="P703" s="502">
        <v>3.79</v>
      </c>
      <c r="Q703" s="503">
        <v>9.0299999999999994</v>
      </c>
      <c r="R703" s="504">
        <v>12.82</v>
      </c>
      <c r="S703" s="505">
        <f t="shared" si="96"/>
        <v>-7.968413496051685</v>
      </c>
    </row>
    <row r="704" spans="1:20" s="506" customFormat="1" ht="20.100000000000001" customHeight="1">
      <c r="A704" s="497" t="s">
        <v>226</v>
      </c>
      <c r="B704" s="612" t="s">
        <v>225</v>
      </c>
      <c r="C704" s="499" t="s">
        <v>11</v>
      </c>
      <c r="D704" s="614" t="s">
        <v>130</v>
      </c>
      <c r="E704" s="501">
        <v>0.02</v>
      </c>
      <c r="F704" s="502">
        <v>1.17</v>
      </c>
      <c r="G704" s="502">
        <v>9.6300000000000008</v>
      </c>
      <c r="H704" s="502">
        <v>0</v>
      </c>
      <c r="I704" s="502">
        <v>3.85</v>
      </c>
      <c r="J704" s="503">
        <v>23.08</v>
      </c>
      <c r="K704" s="504">
        <v>26.93</v>
      </c>
      <c r="L704" s="501">
        <v>0</v>
      </c>
      <c r="M704" s="502">
        <v>2.13</v>
      </c>
      <c r="N704" s="502">
        <v>9.2899999999999991</v>
      </c>
      <c r="O704" s="502">
        <v>0</v>
      </c>
      <c r="P704" s="502">
        <v>6.05</v>
      </c>
      <c r="Q704" s="503">
        <v>25.51</v>
      </c>
      <c r="R704" s="504">
        <v>31.560000000000002</v>
      </c>
      <c r="S704" s="505">
        <f t="shared" si="96"/>
        <v>17.192721871518767</v>
      </c>
      <c r="T704" s="478"/>
    </row>
    <row r="705" spans="1:20" s="506" customFormat="1" ht="20.100000000000001" customHeight="1">
      <c r="A705" s="497" t="s">
        <v>1094</v>
      </c>
      <c r="B705" s="612" t="s">
        <v>1095</v>
      </c>
      <c r="C705" s="499" t="s">
        <v>11</v>
      </c>
      <c r="D705" s="614" t="s">
        <v>130</v>
      </c>
      <c r="E705" s="501">
        <v>0.01</v>
      </c>
      <c r="F705" s="502">
        <v>0</v>
      </c>
      <c r="G705" s="502">
        <v>0</v>
      </c>
      <c r="H705" s="502">
        <v>0</v>
      </c>
      <c r="I705" s="502">
        <v>0</v>
      </c>
      <c r="J705" s="503">
        <v>0.14000000000000001</v>
      </c>
      <c r="K705" s="504">
        <v>0.14000000000000001</v>
      </c>
      <c r="L705" s="501">
        <v>0</v>
      </c>
      <c r="M705" s="502">
        <v>0.19</v>
      </c>
      <c r="N705" s="502">
        <v>0</v>
      </c>
      <c r="O705" s="502">
        <v>0</v>
      </c>
      <c r="P705" s="502">
        <v>0</v>
      </c>
      <c r="Q705" s="503">
        <v>0.18</v>
      </c>
      <c r="R705" s="504">
        <v>0.18</v>
      </c>
      <c r="S705" s="505">
        <f t="shared" si="96"/>
        <v>28.571428571428559</v>
      </c>
    </row>
    <row r="706" spans="1:20" s="506" customFormat="1" ht="20.100000000000001" customHeight="1">
      <c r="A706" s="497" t="s">
        <v>365</v>
      </c>
      <c r="B706" s="498" t="s">
        <v>500</v>
      </c>
      <c r="C706" s="499" t="s">
        <v>11</v>
      </c>
      <c r="D706" s="614" t="s">
        <v>130</v>
      </c>
      <c r="E706" s="501">
        <v>0.03</v>
      </c>
      <c r="F706" s="502">
        <v>1.82</v>
      </c>
      <c r="G706" s="502">
        <v>8.52</v>
      </c>
      <c r="H706" s="502">
        <v>0</v>
      </c>
      <c r="I706" s="502">
        <v>4.1100000000000003</v>
      </c>
      <c r="J706" s="503">
        <v>24.8</v>
      </c>
      <c r="K706" s="504">
        <v>28.91</v>
      </c>
      <c r="L706" s="501">
        <v>0.02</v>
      </c>
      <c r="M706" s="502">
        <v>2.2000000000000002</v>
      </c>
      <c r="N706" s="502">
        <v>9.73</v>
      </c>
      <c r="O706" s="502">
        <v>0.19</v>
      </c>
      <c r="P706" s="502">
        <v>5.55</v>
      </c>
      <c r="Q706" s="503">
        <v>31.12</v>
      </c>
      <c r="R706" s="504">
        <v>36.67</v>
      </c>
      <c r="S706" s="505">
        <f t="shared" si="96"/>
        <v>26.841923209961948</v>
      </c>
      <c r="T706" s="478"/>
    </row>
    <row r="707" spans="1:20" s="506" customFormat="1" ht="20.100000000000001" customHeight="1">
      <c r="A707" s="508" t="s">
        <v>412</v>
      </c>
      <c r="B707" s="612" t="s">
        <v>501</v>
      </c>
      <c r="C707" s="499" t="s">
        <v>11</v>
      </c>
      <c r="D707" s="614" t="s">
        <v>130</v>
      </c>
      <c r="E707" s="501">
        <v>7.0000000000000007E-2</v>
      </c>
      <c r="F707" s="502">
        <v>3.2</v>
      </c>
      <c r="G707" s="502">
        <v>5.49</v>
      </c>
      <c r="H707" s="502">
        <v>0</v>
      </c>
      <c r="I707" s="502">
        <v>2.57</v>
      </c>
      <c r="J707" s="503">
        <v>24.76</v>
      </c>
      <c r="K707" s="504">
        <v>27.330000000000002</v>
      </c>
      <c r="L707" s="501">
        <v>0.08</v>
      </c>
      <c r="M707" s="502">
        <v>4.2</v>
      </c>
      <c r="N707" s="502">
        <v>5.78</v>
      </c>
      <c r="O707" s="502">
        <v>0</v>
      </c>
      <c r="P707" s="502">
        <v>4.13</v>
      </c>
      <c r="Q707" s="503">
        <v>27.45</v>
      </c>
      <c r="R707" s="504">
        <v>31.58</v>
      </c>
      <c r="S707" s="505">
        <f t="shared" si="96"/>
        <v>15.550676911818506</v>
      </c>
    </row>
    <row r="708" spans="1:20" s="506" customFormat="1" ht="20.100000000000001" customHeight="1">
      <c r="A708" s="660" t="s">
        <v>360</v>
      </c>
      <c r="B708" s="498" t="s">
        <v>502</v>
      </c>
      <c r="C708" s="499" t="s">
        <v>11</v>
      </c>
      <c r="D708" s="614" t="s">
        <v>130</v>
      </c>
      <c r="E708" s="501">
        <v>0</v>
      </c>
      <c r="F708" s="502">
        <v>0</v>
      </c>
      <c r="G708" s="502">
        <v>1.22</v>
      </c>
      <c r="H708" s="502">
        <v>0</v>
      </c>
      <c r="I708" s="502">
        <v>0.52</v>
      </c>
      <c r="J708" s="503">
        <v>2.92</v>
      </c>
      <c r="K708" s="504">
        <v>3.44</v>
      </c>
      <c r="L708" s="501">
        <v>0</v>
      </c>
      <c r="M708" s="502">
        <v>0.11</v>
      </c>
      <c r="N708" s="502">
        <v>0.89</v>
      </c>
      <c r="O708" s="502">
        <v>0</v>
      </c>
      <c r="P708" s="502">
        <v>0</v>
      </c>
      <c r="Q708" s="503">
        <v>0.56999999999999995</v>
      </c>
      <c r="R708" s="504">
        <v>0.56999999999999995</v>
      </c>
      <c r="S708" s="505">
        <f t="shared" si="96"/>
        <v>-83.430232558139537</v>
      </c>
      <c r="T708" s="478"/>
    </row>
    <row r="709" spans="1:20" s="506" customFormat="1" ht="20.100000000000001" customHeight="1">
      <c r="A709" s="497" t="s">
        <v>42</v>
      </c>
      <c r="B709" s="498" t="s">
        <v>222</v>
      </c>
      <c r="C709" s="499" t="s">
        <v>11</v>
      </c>
      <c r="D709" s="614" t="s">
        <v>130</v>
      </c>
      <c r="E709" s="501">
        <v>0.05</v>
      </c>
      <c r="F709" s="502">
        <v>3.62</v>
      </c>
      <c r="G709" s="502">
        <v>11.66</v>
      </c>
      <c r="H709" s="502">
        <v>0</v>
      </c>
      <c r="I709" s="502">
        <v>7.76</v>
      </c>
      <c r="J709" s="503">
        <v>63.15</v>
      </c>
      <c r="K709" s="504">
        <v>70.91</v>
      </c>
      <c r="L709" s="501">
        <v>0</v>
      </c>
      <c r="M709" s="502">
        <v>0.56999999999999995</v>
      </c>
      <c r="N709" s="502">
        <v>14.74</v>
      </c>
      <c r="O709" s="502">
        <v>0</v>
      </c>
      <c r="P709" s="502">
        <v>10.32</v>
      </c>
      <c r="Q709" s="503">
        <v>42.45</v>
      </c>
      <c r="R709" s="504">
        <v>52.77</v>
      </c>
      <c r="S709" s="505">
        <f t="shared" si="96"/>
        <v>-25.581723311239589</v>
      </c>
    </row>
    <row r="710" spans="1:20" s="506" customFormat="1" ht="20.100000000000001" customHeight="1">
      <c r="A710" s="497" t="s">
        <v>393</v>
      </c>
      <c r="B710" s="498" t="s">
        <v>396</v>
      </c>
      <c r="C710" s="499" t="s">
        <v>11</v>
      </c>
      <c r="D710" s="614" t="s">
        <v>130</v>
      </c>
      <c r="E710" s="501">
        <v>0.02</v>
      </c>
      <c r="F710" s="502">
        <v>0</v>
      </c>
      <c r="G710" s="502">
        <v>4.7</v>
      </c>
      <c r="H710" s="502">
        <v>0</v>
      </c>
      <c r="I710" s="502">
        <v>0.16</v>
      </c>
      <c r="J710" s="503">
        <v>17.68</v>
      </c>
      <c r="K710" s="504">
        <v>17.84</v>
      </c>
      <c r="L710" s="501">
        <v>0.01</v>
      </c>
      <c r="M710" s="502">
        <v>0</v>
      </c>
      <c r="N710" s="502">
        <v>5.48</v>
      </c>
      <c r="O710" s="502">
        <v>0</v>
      </c>
      <c r="P710" s="502">
        <v>0.03</v>
      </c>
      <c r="Q710" s="503">
        <v>18.89</v>
      </c>
      <c r="R710" s="504">
        <v>18.920000000000002</v>
      </c>
      <c r="S710" s="505">
        <f t="shared" si="96"/>
        <v>6.0538116591928315</v>
      </c>
      <c r="T710" s="478"/>
    </row>
    <row r="711" spans="1:20" s="506" customFormat="1" ht="20.100000000000001" customHeight="1">
      <c r="A711" s="497" t="s">
        <v>825</v>
      </c>
      <c r="B711" s="498" t="s">
        <v>826</v>
      </c>
      <c r="C711" s="499" t="s">
        <v>11</v>
      </c>
      <c r="D711" s="614" t="s">
        <v>130</v>
      </c>
      <c r="E711" s="501">
        <v>0</v>
      </c>
      <c r="F711" s="502">
        <v>0</v>
      </c>
      <c r="G711" s="502">
        <v>0.1</v>
      </c>
      <c r="H711" s="502">
        <v>0</v>
      </c>
      <c r="I711" s="502">
        <v>0</v>
      </c>
      <c r="J711" s="503">
        <v>0</v>
      </c>
      <c r="K711" s="504">
        <v>0</v>
      </c>
      <c r="L711" s="501">
        <v>0</v>
      </c>
      <c r="M711" s="502">
        <v>0</v>
      </c>
      <c r="N711" s="502">
        <v>0</v>
      </c>
      <c r="O711" s="502">
        <v>0</v>
      </c>
      <c r="P711" s="502">
        <v>0</v>
      </c>
      <c r="Q711" s="503">
        <v>0.17</v>
      </c>
      <c r="R711" s="504">
        <v>0.17</v>
      </c>
      <c r="S711" s="505" t="e">
        <f t="shared" si="96"/>
        <v>#DIV/0!</v>
      </c>
    </row>
    <row r="712" spans="1:20" s="506" customFormat="1" ht="20.100000000000001" customHeight="1">
      <c r="A712" s="497" t="s">
        <v>1102</v>
      </c>
      <c r="B712" s="498" t="s">
        <v>1103</v>
      </c>
      <c r="C712" s="499" t="s">
        <v>11</v>
      </c>
      <c r="D712" s="614" t="s">
        <v>130</v>
      </c>
      <c r="E712" s="501">
        <v>0</v>
      </c>
      <c r="F712" s="502">
        <v>0</v>
      </c>
      <c r="G712" s="502">
        <v>0.14000000000000001</v>
      </c>
      <c r="H712" s="502">
        <v>0</v>
      </c>
      <c r="I712" s="502">
        <v>0.19</v>
      </c>
      <c r="J712" s="503">
        <v>0.54</v>
      </c>
      <c r="K712" s="504">
        <v>0.73</v>
      </c>
      <c r="L712" s="501">
        <v>0</v>
      </c>
      <c r="M712" s="502">
        <v>0</v>
      </c>
      <c r="N712" s="502">
        <v>0</v>
      </c>
      <c r="O712" s="502">
        <v>0</v>
      </c>
      <c r="P712" s="502">
        <v>0.44</v>
      </c>
      <c r="Q712" s="503">
        <v>0.17</v>
      </c>
      <c r="R712" s="504">
        <v>0.61</v>
      </c>
      <c r="S712" s="505">
        <f t="shared" si="96"/>
        <v>-16.43835616438356</v>
      </c>
      <c r="T712" s="478"/>
    </row>
    <row r="713" spans="1:20" s="506" customFormat="1" ht="20.100000000000001" customHeight="1">
      <c r="A713" s="497" t="s">
        <v>827</v>
      </c>
      <c r="B713" s="498" t="s">
        <v>828</v>
      </c>
      <c r="C713" s="499" t="s">
        <v>11</v>
      </c>
      <c r="D713" s="614" t="s">
        <v>195</v>
      </c>
      <c r="E713" s="501">
        <v>0</v>
      </c>
      <c r="F713" s="502">
        <v>0.5</v>
      </c>
      <c r="G713" s="502">
        <v>0</v>
      </c>
      <c r="H713" s="502">
        <v>0</v>
      </c>
      <c r="I713" s="502">
        <v>0</v>
      </c>
      <c r="J713" s="503">
        <v>3.28</v>
      </c>
      <c r="K713" s="504">
        <v>3.28</v>
      </c>
      <c r="L713" s="501">
        <v>0</v>
      </c>
      <c r="M713" s="502">
        <v>0</v>
      </c>
      <c r="N713" s="502">
        <v>0</v>
      </c>
      <c r="O713" s="502">
        <v>0</v>
      </c>
      <c r="P713" s="502">
        <v>0</v>
      </c>
      <c r="Q713" s="503">
        <v>3.64</v>
      </c>
      <c r="R713" s="504">
        <v>3.64</v>
      </c>
      <c r="S713" s="505">
        <f t="shared" si="96"/>
        <v>10.975609756097571</v>
      </c>
    </row>
    <row r="714" spans="1:20" s="527" customFormat="1" ht="20.100000000000001" customHeight="1">
      <c r="A714" s="521"/>
      <c r="B714" s="524"/>
      <c r="C714" s="562"/>
      <c r="D714" s="520"/>
      <c r="E714" s="521"/>
      <c r="F714" s="522"/>
      <c r="G714" s="522"/>
      <c r="H714" s="522"/>
      <c r="I714" s="522"/>
      <c r="J714" s="523"/>
      <c r="K714" s="524"/>
      <c r="L714" s="521"/>
      <c r="M714" s="522"/>
      <c r="N714" s="522"/>
      <c r="O714" s="522"/>
      <c r="P714" s="522"/>
      <c r="Q714" s="523"/>
      <c r="R714" s="524"/>
      <c r="S714" s="525"/>
    </row>
    <row r="715" spans="1:20" s="448" customFormat="1" ht="20.100000000000001" customHeight="1">
      <c r="A715" s="571" t="s">
        <v>290</v>
      </c>
      <c r="B715" s="572"/>
      <c r="C715" s="491"/>
      <c r="D715" s="492"/>
      <c r="E715" s="530">
        <f>SUM(E686:E714)</f>
        <v>0.32</v>
      </c>
      <c r="F715" s="531">
        <f t="shared" ref="F715:Q715" si="97">SUM(F686:F714)</f>
        <v>19.64</v>
      </c>
      <c r="G715" s="531">
        <f t="shared" si="97"/>
        <v>55.07</v>
      </c>
      <c r="H715" s="531">
        <f t="shared" si="97"/>
        <v>0</v>
      </c>
      <c r="I715" s="531">
        <f t="shared" si="97"/>
        <v>34.459999999999994</v>
      </c>
      <c r="J715" s="531">
        <f t="shared" si="97"/>
        <v>234.6</v>
      </c>
      <c r="K715" s="532">
        <f t="shared" si="97"/>
        <v>269.06</v>
      </c>
      <c r="L715" s="530">
        <f t="shared" si="97"/>
        <v>0.25</v>
      </c>
      <c r="M715" s="531">
        <f t="shared" si="97"/>
        <v>16.34</v>
      </c>
      <c r="N715" s="531">
        <f t="shared" si="97"/>
        <v>63.03</v>
      </c>
      <c r="O715" s="531">
        <f t="shared" si="97"/>
        <v>0.19</v>
      </c>
      <c r="P715" s="531">
        <f t="shared" si="97"/>
        <v>45.79</v>
      </c>
      <c r="Q715" s="531">
        <f t="shared" si="97"/>
        <v>229.71999999999997</v>
      </c>
      <c r="R715" s="532">
        <f t="shared" ref="R715" si="98">SUM(R686:R714)</f>
        <v>275.51</v>
      </c>
      <c r="S715" s="533">
        <f t="shared" ref="S715" si="99">((R715/K715)-1)*100</f>
        <v>2.3972348175128166</v>
      </c>
    </row>
    <row r="716" spans="1:20" s="527" customFormat="1" ht="20.100000000000001" customHeight="1">
      <c r="A716" s="557"/>
      <c r="B716" s="558"/>
      <c r="C716" s="559"/>
      <c r="D716" s="520"/>
      <c r="E716" s="538"/>
      <c r="F716" s="538"/>
      <c r="G716" s="538"/>
      <c r="H716" s="538"/>
      <c r="I716" s="538"/>
      <c r="J716" s="539"/>
      <c r="K716" s="538"/>
      <c r="L716" s="538"/>
      <c r="M716" s="538"/>
      <c r="N716" s="538"/>
      <c r="O716" s="538"/>
      <c r="P716" s="538"/>
      <c r="Q716" s="539"/>
      <c r="R716" s="538"/>
      <c r="S716" s="540"/>
      <c r="T716" s="526"/>
    </row>
    <row r="717" spans="1:20" s="478" customFormat="1" ht="20.100000000000001" customHeight="1">
      <c r="A717" s="473"/>
      <c r="B717" s="474"/>
      <c r="C717" s="475"/>
      <c r="D717" s="476"/>
      <c r="E717" s="1375" t="s">
        <v>1467</v>
      </c>
      <c r="F717" s="1376"/>
      <c r="G717" s="1376"/>
      <c r="H717" s="1376"/>
      <c r="I717" s="1376"/>
      <c r="J717" s="1376"/>
      <c r="K717" s="1377"/>
      <c r="L717" s="1375" t="s">
        <v>1468</v>
      </c>
      <c r="M717" s="1376"/>
      <c r="N717" s="1376"/>
      <c r="O717" s="1376"/>
      <c r="P717" s="1376"/>
      <c r="Q717" s="1376"/>
      <c r="R717" s="1377"/>
      <c r="S717" s="477"/>
    </row>
    <row r="718" spans="1:20" s="478" customFormat="1" ht="20.100000000000001" customHeight="1">
      <c r="A718" s="473" t="s">
        <v>1469</v>
      </c>
      <c r="B718" s="474" t="s">
        <v>57</v>
      </c>
      <c r="C718" s="475" t="s">
        <v>1470</v>
      </c>
      <c r="D718" s="476" t="s">
        <v>1167</v>
      </c>
      <c r="E718" s="541" t="s">
        <v>1474</v>
      </c>
      <c r="F718" s="484" t="s">
        <v>1475</v>
      </c>
      <c r="G718" s="484" t="s">
        <v>1476</v>
      </c>
      <c r="H718" s="484" t="s">
        <v>1477</v>
      </c>
      <c r="I718" s="484" t="s">
        <v>1478</v>
      </c>
      <c r="J718" s="542" t="s">
        <v>1406</v>
      </c>
      <c r="K718" s="485" t="s">
        <v>1473</v>
      </c>
      <c r="L718" s="541" t="s">
        <v>1405</v>
      </c>
      <c r="M718" s="484" t="s">
        <v>1383</v>
      </c>
      <c r="N718" s="484" t="s">
        <v>1476</v>
      </c>
      <c r="O718" s="484" t="s">
        <v>1477</v>
      </c>
      <c r="P718" s="484" t="s">
        <v>1478</v>
      </c>
      <c r="Q718" s="542" t="s">
        <v>1406</v>
      </c>
      <c r="R718" s="485" t="s">
        <v>1473</v>
      </c>
      <c r="S718" s="487" t="s">
        <v>1140</v>
      </c>
    </row>
    <row r="719" spans="1:20" s="478" customFormat="1" ht="20.100000000000001" customHeight="1">
      <c r="A719" s="573" t="s">
        <v>260</v>
      </c>
      <c r="B719" s="574" t="s">
        <v>261</v>
      </c>
      <c r="C719" s="491" t="s">
        <v>60</v>
      </c>
      <c r="D719" s="492"/>
      <c r="E719" s="493" t="s">
        <v>60</v>
      </c>
      <c r="F719" s="494"/>
      <c r="G719" s="494"/>
      <c r="H719" s="494"/>
      <c r="I719" s="494"/>
      <c r="J719" s="494" t="s">
        <v>60</v>
      </c>
      <c r="K719" s="495"/>
      <c r="L719" s="493" t="s">
        <v>60</v>
      </c>
      <c r="M719" s="494" t="s">
        <v>60</v>
      </c>
      <c r="N719" s="494"/>
      <c r="O719" s="494"/>
      <c r="P719" s="494"/>
      <c r="Q719" s="494"/>
      <c r="R719" s="495" t="s">
        <v>60</v>
      </c>
      <c r="S719" s="496"/>
    </row>
    <row r="720" spans="1:20" s="506" customFormat="1" ht="20.100000000000001" customHeight="1">
      <c r="A720" s="497" t="s">
        <v>355</v>
      </c>
      <c r="B720" s="498" t="s">
        <v>479</v>
      </c>
      <c r="C720" s="499" t="s">
        <v>11</v>
      </c>
      <c r="D720" s="614" t="s">
        <v>135</v>
      </c>
      <c r="E720" s="501">
        <v>0</v>
      </c>
      <c r="F720" s="502">
        <v>0</v>
      </c>
      <c r="G720" s="502">
        <v>4.17</v>
      </c>
      <c r="H720" s="502">
        <v>0</v>
      </c>
      <c r="I720" s="502">
        <v>1.34</v>
      </c>
      <c r="J720" s="503">
        <v>10.14</v>
      </c>
      <c r="K720" s="504">
        <v>11.48</v>
      </c>
      <c r="L720" s="501">
        <v>0</v>
      </c>
      <c r="M720" s="502">
        <v>0</v>
      </c>
      <c r="N720" s="502">
        <v>5.34</v>
      </c>
      <c r="O720" s="502">
        <v>0</v>
      </c>
      <c r="P720" s="502">
        <v>1.82</v>
      </c>
      <c r="Q720" s="503">
        <v>13.22</v>
      </c>
      <c r="R720" s="504">
        <v>15.040000000000001</v>
      </c>
      <c r="S720" s="505">
        <f>((R720/K720)-1)*100</f>
        <v>31.010452961672485</v>
      </c>
    </row>
    <row r="721" spans="1:20" s="506" customFormat="1" ht="20.100000000000001" customHeight="1">
      <c r="A721" s="497" t="s">
        <v>833</v>
      </c>
      <c r="B721" s="498" t="s">
        <v>834</v>
      </c>
      <c r="C721" s="499" t="s">
        <v>11</v>
      </c>
      <c r="D721" s="614" t="s">
        <v>135</v>
      </c>
      <c r="E721" s="501">
        <v>0</v>
      </c>
      <c r="F721" s="502">
        <v>0</v>
      </c>
      <c r="G721" s="502">
        <v>0.21</v>
      </c>
      <c r="H721" s="502">
        <v>0</v>
      </c>
      <c r="I721" s="502">
        <v>0</v>
      </c>
      <c r="J721" s="503">
        <v>0.61</v>
      </c>
      <c r="K721" s="504">
        <v>0.61</v>
      </c>
      <c r="L721" s="501">
        <v>0</v>
      </c>
      <c r="M721" s="502">
        <v>0</v>
      </c>
      <c r="N721" s="502">
        <v>0</v>
      </c>
      <c r="O721" s="502">
        <v>0</v>
      </c>
      <c r="P721" s="502">
        <v>0</v>
      </c>
      <c r="Q721" s="503">
        <v>0.43</v>
      </c>
      <c r="R721" s="504">
        <v>0.43</v>
      </c>
      <c r="S721" s="505">
        <f>((R721/K721)-1)*100</f>
        <v>-29.508196721311474</v>
      </c>
    </row>
    <row r="722" spans="1:20" s="506" customFormat="1" ht="20.100000000000001" customHeight="1">
      <c r="A722" s="497" t="s">
        <v>236</v>
      </c>
      <c r="B722" s="498" t="s">
        <v>315</v>
      </c>
      <c r="C722" s="499" t="s">
        <v>11</v>
      </c>
      <c r="D722" s="614" t="s">
        <v>132</v>
      </c>
      <c r="E722" s="501">
        <v>0</v>
      </c>
      <c r="F722" s="502">
        <v>0.25</v>
      </c>
      <c r="G722" s="502">
        <v>0.7</v>
      </c>
      <c r="H722" s="502">
        <v>0</v>
      </c>
      <c r="I722" s="502">
        <v>0.18</v>
      </c>
      <c r="J722" s="503">
        <v>3.53</v>
      </c>
      <c r="K722" s="504">
        <v>3.71</v>
      </c>
      <c r="L722" s="501">
        <v>0</v>
      </c>
      <c r="M722" s="502">
        <v>0.2</v>
      </c>
      <c r="N722" s="502">
        <v>0.11</v>
      </c>
      <c r="O722" s="502">
        <v>0</v>
      </c>
      <c r="P722" s="502">
        <v>0.64</v>
      </c>
      <c r="Q722" s="503">
        <v>3.34</v>
      </c>
      <c r="R722" s="504">
        <v>3.98</v>
      </c>
      <c r="S722" s="505">
        <f>((R722/K722)-1)*100</f>
        <v>7.2776280323450182</v>
      </c>
    </row>
    <row r="723" spans="1:20" s="506" customFormat="1" ht="20.100000000000001" customHeight="1">
      <c r="A723" s="497" t="s">
        <v>1093</v>
      </c>
      <c r="B723" s="498" t="s">
        <v>1092</v>
      </c>
      <c r="C723" s="499" t="s">
        <v>11</v>
      </c>
      <c r="D723" s="614" t="s">
        <v>132</v>
      </c>
      <c r="E723" s="501">
        <v>0</v>
      </c>
      <c r="F723" s="502">
        <v>0.32</v>
      </c>
      <c r="G723" s="502">
        <v>0.14000000000000001</v>
      </c>
      <c r="H723" s="502">
        <v>0</v>
      </c>
      <c r="I723" s="502">
        <v>0</v>
      </c>
      <c r="J723" s="503">
        <v>0.24</v>
      </c>
      <c r="K723" s="504">
        <v>0.24</v>
      </c>
      <c r="L723" s="501">
        <v>0</v>
      </c>
      <c r="M723" s="502">
        <v>0</v>
      </c>
      <c r="N723" s="502">
        <v>0</v>
      </c>
      <c r="O723" s="502">
        <v>0</v>
      </c>
      <c r="P723" s="502">
        <v>0</v>
      </c>
      <c r="Q723" s="503">
        <v>0</v>
      </c>
      <c r="R723" s="504">
        <v>0</v>
      </c>
      <c r="S723" s="505">
        <f>((R723/K723)-1)*100</f>
        <v>-100</v>
      </c>
    </row>
    <row r="724" spans="1:20" s="506" customFormat="1" ht="20.100000000000001" customHeight="1">
      <c r="A724" s="497" t="s">
        <v>340</v>
      </c>
      <c r="B724" s="498" t="s">
        <v>503</v>
      </c>
      <c r="C724" s="499" t="s">
        <v>11</v>
      </c>
      <c r="D724" s="614" t="s">
        <v>132</v>
      </c>
      <c r="E724" s="501">
        <v>0</v>
      </c>
      <c r="F724" s="502">
        <v>0</v>
      </c>
      <c r="G724" s="502">
        <v>1.24</v>
      </c>
      <c r="H724" s="502">
        <v>0</v>
      </c>
      <c r="I724" s="502">
        <v>0.11</v>
      </c>
      <c r="J724" s="503">
        <v>4.92</v>
      </c>
      <c r="K724" s="504">
        <v>5.03</v>
      </c>
      <c r="L724" s="501">
        <v>0</v>
      </c>
      <c r="M724" s="502">
        <v>0</v>
      </c>
      <c r="N724" s="502">
        <v>0.84</v>
      </c>
      <c r="O724" s="502">
        <v>0</v>
      </c>
      <c r="P724" s="502">
        <v>0</v>
      </c>
      <c r="Q724" s="503">
        <v>5.43</v>
      </c>
      <c r="R724" s="504">
        <v>5.43</v>
      </c>
      <c r="S724" s="505">
        <f>((R724/K724)-1)*100</f>
        <v>7.9522862823061535</v>
      </c>
    </row>
    <row r="725" spans="1:20" s="527" customFormat="1" ht="20.100000000000001" customHeight="1">
      <c r="A725" s="517"/>
      <c r="B725" s="518"/>
      <c r="C725" s="519"/>
      <c r="D725" s="520"/>
      <c r="E725" s="521"/>
      <c r="F725" s="522"/>
      <c r="G725" s="522"/>
      <c r="H725" s="522"/>
      <c r="I725" s="522"/>
      <c r="J725" s="523"/>
      <c r="K725" s="524"/>
      <c r="L725" s="521"/>
      <c r="M725" s="522"/>
      <c r="N725" s="522"/>
      <c r="O725" s="522"/>
      <c r="P725" s="522"/>
      <c r="Q725" s="523"/>
      <c r="R725" s="524"/>
      <c r="S725" s="525"/>
      <c r="T725" s="526"/>
    </row>
    <row r="726" spans="1:20" s="448" customFormat="1" ht="20.100000000000001" customHeight="1">
      <c r="A726" s="728" t="s">
        <v>829</v>
      </c>
      <c r="B726" s="729"/>
      <c r="C726" s="491"/>
      <c r="D726" s="492"/>
      <c r="E726" s="530">
        <f>SUM(E719:E725)</f>
        <v>0</v>
      </c>
      <c r="F726" s="531">
        <f t="shared" ref="F726:Q726" si="100">SUM(F719:F725)</f>
        <v>0.57000000000000006</v>
      </c>
      <c r="G726" s="531">
        <f t="shared" si="100"/>
        <v>6.46</v>
      </c>
      <c r="H726" s="531">
        <f t="shared" si="100"/>
        <v>0</v>
      </c>
      <c r="I726" s="531">
        <f t="shared" si="100"/>
        <v>1.6300000000000001</v>
      </c>
      <c r="J726" s="531">
        <f t="shared" si="100"/>
        <v>19.439999999999998</v>
      </c>
      <c r="K726" s="532">
        <f t="shared" si="100"/>
        <v>21.07</v>
      </c>
      <c r="L726" s="530">
        <f t="shared" si="100"/>
        <v>0</v>
      </c>
      <c r="M726" s="531">
        <f t="shared" si="100"/>
        <v>0.2</v>
      </c>
      <c r="N726" s="531">
        <f t="shared" si="100"/>
        <v>6.29</v>
      </c>
      <c r="O726" s="531">
        <f t="shared" si="100"/>
        <v>0</v>
      </c>
      <c r="P726" s="531">
        <f t="shared" si="100"/>
        <v>2.46</v>
      </c>
      <c r="Q726" s="531">
        <f t="shared" si="100"/>
        <v>22.42</v>
      </c>
      <c r="R726" s="532">
        <f t="shared" ref="R726" si="101">SUM(R719:R725)</f>
        <v>24.88</v>
      </c>
      <c r="S726" s="533">
        <f t="shared" ref="S726" si="102">((R726/K726)-1)*100</f>
        <v>18.082581869957281</v>
      </c>
    </row>
    <row r="727" spans="1:20" s="527" customFormat="1" ht="20.100000000000001" customHeight="1">
      <c r="A727" s="557"/>
      <c r="B727" s="558"/>
      <c r="C727" s="559"/>
      <c r="D727" s="520"/>
      <c r="E727" s="538"/>
      <c r="F727" s="538"/>
      <c r="G727" s="538"/>
      <c r="H727" s="538"/>
      <c r="I727" s="538"/>
      <c r="J727" s="539"/>
      <c r="K727" s="538"/>
      <c r="L727" s="538"/>
      <c r="M727" s="538"/>
      <c r="N727" s="538"/>
      <c r="O727" s="538"/>
      <c r="P727" s="538"/>
      <c r="Q727" s="539"/>
      <c r="R727" s="538"/>
      <c r="S727" s="540"/>
      <c r="T727" s="526"/>
    </row>
    <row r="728" spans="1:20" s="478" customFormat="1" ht="20.100000000000001" customHeight="1">
      <c r="A728" s="473"/>
      <c r="B728" s="474"/>
      <c r="C728" s="475"/>
      <c r="D728" s="476"/>
      <c r="E728" s="1375" t="s">
        <v>1467</v>
      </c>
      <c r="F728" s="1376"/>
      <c r="G728" s="1376"/>
      <c r="H728" s="1376"/>
      <c r="I728" s="1376"/>
      <c r="J728" s="1376"/>
      <c r="K728" s="1377"/>
      <c r="L728" s="1375" t="s">
        <v>1468</v>
      </c>
      <c r="M728" s="1376"/>
      <c r="N728" s="1376"/>
      <c r="O728" s="1376"/>
      <c r="P728" s="1376"/>
      <c r="Q728" s="1376"/>
      <c r="R728" s="1377"/>
      <c r="S728" s="477"/>
    </row>
    <row r="729" spans="1:20" s="478" customFormat="1" ht="20.100000000000001" customHeight="1">
      <c r="A729" s="473" t="s">
        <v>1469</v>
      </c>
      <c r="B729" s="474" t="s">
        <v>57</v>
      </c>
      <c r="C729" s="475" t="s">
        <v>1470</v>
      </c>
      <c r="D729" s="476" t="s">
        <v>1167</v>
      </c>
      <c r="E729" s="541" t="s">
        <v>1474</v>
      </c>
      <c r="F729" s="484" t="s">
        <v>1475</v>
      </c>
      <c r="G729" s="484" t="s">
        <v>1476</v>
      </c>
      <c r="H729" s="484" t="s">
        <v>1477</v>
      </c>
      <c r="I729" s="484" t="s">
        <v>1478</v>
      </c>
      <c r="J729" s="542" t="s">
        <v>1406</v>
      </c>
      <c r="K729" s="485" t="s">
        <v>1473</v>
      </c>
      <c r="L729" s="541" t="s">
        <v>1405</v>
      </c>
      <c r="M729" s="484" t="s">
        <v>1383</v>
      </c>
      <c r="N729" s="484" t="s">
        <v>1476</v>
      </c>
      <c r="O729" s="484" t="s">
        <v>1477</v>
      </c>
      <c r="P729" s="484" t="s">
        <v>1478</v>
      </c>
      <c r="Q729" s="542" t="s">
        <v>1406</v>
      </c>
      <c r="R729" s="485" t="s">
        <v>1473</v>
      </c>
      <c r="S729" s="487" t="s">
        <v>1140</v>
      </c>
    </row>
    <row r="730" spans="1:20" s="527" customFormat="1" ht="20.100000000000001" customHeight="1">
      <c r="A730" s="582" t="s">
        <v>830</v>
      </c>
      <c r="B730" s="730" t="s">
        <v>831</v>
      </c>
      <c r="C730" s="665"/>
      <c r="D730" s="581"/>
      <c r="E730" s="493"/>
      <c r="F730" s="494"/>
      <c r="G730" s="494"/>
      <c r="H730" s="494"/>
      <c r="I730" s="494"/>
      <c r="J730" s="494" t="s">
        <v>60</v>
      </c>
      <c r="K730" s="495"/>
      <c r="L730" s="493" t="s">
        <v>60</v>
      </c>
      <c r="M730" s="494" t="s">
        <v>60</v>
      </c>
      <c r="N730" s="494"/>
      <c r="O730" s="494"/>
      <c r="P730" s="494"/>
      <c r="Q730" s="494"/>
      <c r="R730" s="495" t="s">
        <v>60</v>
      </c>
      <c r="S730" s="496"/>
    </row>
    <row r="731" spans="1:20" s="506" customFormat="1" ht="20.100000000000001" customHeight="1">
      <c r="A731" s="552" t="s">
        <v>835</v>
      </c>
      <c r="B731" s="615" t="s">
        <v>836</v>
      </c>
      <c r="C731" s="547" t="s">
        <v>11</v>
      </c>
      <c r="D731" s="731" t="s">
        <v>136</v>
      </c>
      <c r="E731" s="732">
        <v>0.01</v>
      </c>
      <c r="F731" s="733">
        <v>0</v>
      </c>
      <c r="G731" s="733">
        <v>0.36</v>
      </c>
      <c r="H731" s="733">
        <v>0</v>
      </c>
      <c r="I731" s="733">
        <v>0</v>
      </c>
      <c r="J731" s="734">
        <v>1.08</v>
      </c>
      <c r="K731" s="504">
        <v>1.08</v>
      </c>
      <c r="L731" s="732">
        <v>0.01</v>
      </c>
      <c r="M731" s="733">
        <v>0</v>
      </c>
      <c r="N731" s="733">
        <v>0.3</v>
      </c>
      <c r="O731" s="733">
        <v>0</v>
      </c>
      <c r="P731" s="733">
        <v>0</v>
      </c>
      <c r="Q731" s="734">
        <v>1.1100000000000001</v>
      </c>
      <c r="R731" s="504">
        <v>1.1100000000000001</v>
      </c>
      <c r="S731" s="505">
        <f t="shared" ref="S731" si="103">((R731/K731)-1)*100</f>
        <v>2.7777777777777901</v>
      </c>
    </row>
    <row r="732" spans="1:20" s="506" customFormat="1" ht="20.100000000000001" customHeight="1">
      <c r="A732" s="552" t="s">
        <v>39</v>
      </c>
      <c r="B732" s="615" t="s">
        <v>221</v>
      </c>
      <c r="C732" s="547" t="s">
        <v>11</v>
      </c>
      <c r="D732" s="731" t="s">
        <v>136</v>
      </c>
      <c r="E732" s="732">
        <v>0</v>
      </c>
      <c r="F732" s="733">
        <v>0.99</v>
      </c>
      <c r="G732" s="733">
        <v>0.67</v>
      </c>
      <c r="H732" s="733">
        <v>0</v>
      </c>
      <c r="I732" s="733">
        <v>0.41</v>
      </c>
      <c r="J732" s="734">
        <v>3.43</v>
      </c>
      <c r="K732" s="504">
        <v>3.8400000000000003</v>
      </c>
      <c r="L732" s="732">
        <v>0</v>
      </c>
      <c r="M732" s="733">
        <v>0.56000000000000005</v>
      </c>
      <c r="N732" s="733">
        <v>0.47</v>
      </c>
      <c r="O732" s="733">
        <v>0</v>
      </c>
      <c r="P732" s="733">
        <v>0.45</v>
      </c>
      <c r="Q732" s="734">
        <v>3.62</v>
      </c>
      <c r="R732" s="504">
        <v>4.07</v>
      </c>
      <c r="S732" s="505">
        <f t="shared" ref="S732" si="104">((R732/K732)-1)*100</f>
        <v>5.9895833333333259</v>
      </c>
    </row>
    <row r="733" spans="1:20" s="554" customFormat="1" ht="20.100000000000001" customHeight="1">
      <c r="A733" s="552"/>
      <c r="B733" s="553"/>
      <c r="C733" s="547"/>
      <c r="D733" s="520"/>
      <c r="E733" s="521"/>
      <c r="F733" s="522"/>
      <c r="G733" s="522"/>
      <c r="H733" s="522"/>
      <c r="I733" s="522"/>
      <c r="J733" s="523"/>
      <c r="K733" s="524"/>
      <c r="L733" s="521"/>
      <c r="M733" s="522"/>
      <c r="N733" s="522"/>
      <c r="O733" s="522"/>
      <c r="P733" s="522"/>
      <c r="Q733" s="523"/>
      <c r="R733" s="524"/>
      <c r="S733" s="525"/>
      <c r="T733" s="527"/>
    </row>
    <row r="734" spans="1:20" s="448" customFormat="1" ht="20.100000000000001" customHeight="1">
      <c r="A734" s="622" t="s">
        <v>832</v>
      </c>
      <c r="B734" s="623"/>
      <c r="C734" s="491"/>
      <c r="D734" s="492"/>
      <c r="E734" s="530">
        <f>SUM(E730:E733)</f>
        <v>0.01</v>
      </c>
      <c r="F734" s="531">
        <f t="shared" ref="F734:P734" si="105">SUM(F730:F733)</f>
        <v>0.99</v>
      </c>
      <c r="G734" s="531">
        <f t="shared" si="105"/>
        <v>1.03</v>
      </c>
      <c r="H734" s="531">
        <f t="shared" si="105"/>
        <v>0</v>
      </c>
      <c r="I734" s="531">
        <f t="shared" si="105"/>
        <v>0.41</v>
      </c>
      <c r="J734" s="531">
        <f t="shared" si="105"/>
        <v>4.51</v>
      </c>
      <c r="K734" s="532">
        <f t="shared" si="105"/>
        <v>4.92</v>
      </c>
      <c r="L734" s="530">
        <f t="shared" si="105"/>
        <v>0.01</v>
      </c>
      <c r="M734" s="531">
        <f t="shared" si="105"/>
        <v>0.56000000000000005</v>
      </c>
      <c r="N734" s="531">
        <f t="shared" si="105"/>
        <v>0.77</v>
      </c>
      <c r="O734" s="531">
        <f t="shared" si="105"/>
        <v>0</v>
      </c>
      <c r="P734" s="531">
        <f t="shared" si="105"/>
        <v>0.45</v>
      </c>
      <c r="Q734" s="531">
        <f t="shared" ref="Q734:R734" si="106">SUM(Q730:Q733)</f>
        <v>4.7300000000000004</v>
      </c>
      <c r="R734" s="532">
        <f t="shared" si="106"/>
        <v>5.1800000000000006</v>
      </c>
      <c r="S734" s="533">
        <f t="shared" ref="S734" si="107">((R734/K734)-1)*100</f>
        <v>5.2845528455284674</v>
      </c>
    </row>
    <row r="735" spans="1:20" s="527" customFormat="1" ht="20.100000000000001" customHeight="1">
      <c r="A735" s="557"/>
      <c r="B735" s="558"/>
      <c r="C735" s="559"/>
      <c r="D735" s="520"/>
      <c r="E735" s="538"/>
      <c r="F735" s="538"/>
      <c r="G735" s="538"/>
      <c r="H735" s="538"/>
      <c r="I735" s="538"/>
      <c r="J735" s="539"/>
      <c r="K735" s="538"/>
      <c r="L735" s="538"/>
      <c r="M735" s="538"/>
      <c r="N735" s="538"/>
      <c r="O735" s="538"/>
      <c r="P735" s="538"/>
      <c r="Q735" s="539"/>
      <c r="R735" s="538"/>
      <c r="S735" s="540"/>
      <c r="T735" s="526"/>
    </row>
    <row r="736" spans="1:20" s="478" customFormat="1" ht="20.100000000000001" customHeight="1">
      <c r="A736" s="473"/>
      <c r="B736" s="474"/>
      <c r="C736" s="475"/>
      <c r="D736" s="476"/>
      <c r="E736" s="1375" t="s">
        <v>1467</v>
      </c>
      <c r="F736" s="1376"/>
      <c r="G736" s="1376"/>
      <c r="H736" s="1376"/>
      <c r="I736" s="1376"/>
      <c r="J736" s="1376"/>
      <c r="K736" s="1377"/>
      <c r="L736" s="1375" t="s">
        <v>1468</v>
      </c>
      <c r="M736" s="1376"/>
      <c r="N736" s="1376"/>
      <c r="O736" s="1376"/>
      <c r="P736" s="1376"/>
      <c r="Q736" s="1376"/>
      <c r="R736" s="1377"/>
      <c r="S736" s="477"/>
    </row>
    <row r="737" spans="1:26" s="478" customFormat="1" ht="20.100000000000001" customHeight="1">
      <c r="A737" s="473" t="s">
        <v>1469</v>
      </c>
      <c r="B737" s="474" t="s">
        <v>57</v>
      </c>
      <c r="C737" s="475" t="s">
        <v>1470</v>
      </c>
      <c r="D737" s="476" t="s">
        <v>1167</v>
      </c>
      <c r="E737" s="541" t="s">
        <v>1474</v>
      </c>
      <c r="F737" s="484" t="s">
        <v>1475</v>
      </c>
      <c r="G737" s="484" t="s">
        <v>1476</v>
      </c>
      <c r="H737" s="484" t="s">
        <v>1477</v>
      </c>
      <c r="I737" s="484" t="s">
        <v>1478</v>
      </c>
      <c r="J737" s="542" t="s">
        <v>1406</v>
      </c>
      <c r="K737" s="485" t="s">
        <v>1473</v>
      </c>
      <c r="L737" s="541" t="s">
        <v>1405</v>
      </c>
      <c r="M737" s="484" t="s">
        <v>1383</v>
      </c>
      <c r="N737" s="484" t="s">
        <v>1476</v>
      </c>
      <c r="O737" s="484" t="s">
        <v>1477</v>
      </c>
      <c r="P737" s="484" t="s">
        <v>1478</v>
      </c>
      <c r="Q737" s="542" t="s">
        <v>1406</v>
      </c>
      <c r="R737" s="485" t="s">
        <v>1473</v>
      </c>
      <c r="S737" s="487" t="s">
        <v>1140</v>
      </c>
    </row>
    <row r="738" spans="1:26" s="478" customFormat="1" ht="20.100000000000001" customHeight="1">
      <c r="A738" s="630" t="s">
        <v>864</v>
      </c>
      <c r="B738" s="631" t="s">
        <v>1135</v>
      </c>
      <c r="C738" s="491" t="s">
        <v>60</v>
      </c>
      <c r="D738" s="492"/>
      <c r="E738" s="493" t="s">
        <v>60</v>
      </c>
      <c r="F738" s="494"/>
      <c r="G738" s="494"/>
      <c r="H738" s="494"/>
      <c r="I738" s="494"/>
      <c r="J738" s="494" t="s">
        <v>60</v>
      </c>
      <c r="K738" s="495"/>
      <c r="L738" s="493" t="s">
        <v>60</v>
      </c>
      <c r="M738" s="494" t="s">
        <v>60</v>
      </c>
      <c r="N738" s="494"/>
      <c r="O738" s="494"/>
      <c r="P738" s="494"/>
      <c r="Q738" s="494"/>
      <c r="R738" s="495" t="s">
        <v>60</v>
      </c>
      <c r="S738" s="496"/>
    </row>
    <row r="739" spans="1:26" s="554" customFormat="1" ht="20.100000000000001" customHeight="1">
      <c r="A739" s="552" t="s">
        <v>1279</v>
      </c>
      <c r="B739" s="615" t="s">
        <v>1457</v>
      </c>
      <c r="C739" s="547" t="s">
        <v>1144</v>
      </c>
      <c r="D739" s="314" t="s">
        <v>864</v>
      </c>
      <c r="E739" s="732">
        <v>0</v>
      </c>
      <c r="F739" s="733">
        <v>0</v>
      </c>
      <c r="G739" s="733">
        <v>0</v>
      </c>
      <c r="H739" s="733">
        <v>0</v>
      </c>
      <c r="I739" s="733">
        <v>0</v>
      </c>
      <c r="J739" s="734">
        <v>0</v>
      </c>
      <c r="K739" s="735">
        <v>0</v>
      </c>
      <c r="L739" s="732">
        <v>0.05</v>
      </c>
      <c r="M739" s="733">
        <v>0</v>
      </c>
      <c r="N739" s="733">
        <v>0</v>
      </c>
      <c r="O739" s="733">
        <v>0</v>
      </c>
      <c r="P739" s="733">
        <v>0</v>
      </c>
      <c r="Q739" s="734">
        <v>0.28000000000000003</v>
      </c>
      <c r="R739" s="524">
        <v>0.28000000000000003</v>
      </c>
      <c r="S739" s="525" t="e">
        <f t="shared" ref="S739" si="108">((R739/K739)-1)*100</f>
        <v>#DIV/0!</v>
      </c>
      <c r="T739" s="634"/>
      <c r="U739" s="527"/>
    </row>
    <row r="740" spans="1:26" s="554" customFormat="1" ht="20.100000000000001" customHeight="1">
      <c r="A740" s="552"/>
      <c r="B740" s="546"/>
      <c r="C740" s="547"/>
      <c r="D740" s="520"/>
      <c r="E740" s="521"/>
      <c r="F740" s="522"/>
      <c r="G740" s="522"/>
      <c r="H740" s="522"/>
      <c r="I740" s="522"/>
      <c r="J740" s="523"/>
      <c r="K740" s="524"/>
      <c r="L740" s="521"/>
      <c r="M740" s="522"/>
      <c r="N740" s="522"/>
      <c r="O740" s="522"/>
      <c r="P740" s="522"/>
      <c r="Q740" s="523"/>
      <c r="R740" s="524"/>
      <c r="S740" s="525"/>
      <c r="T740" s="526"/>
      <c r="U740" s="527"/>
    </row>
    <row r="741" spans="1:26" s="448" customFormat="1" ht="20.100000000000001" customHeight="1">
      <c r="A741" s="736" t="s">
        <v>1136</v>
      </c>
      <c r="B741" s="737"/>
      <c r="C741" s="491"/>
      <c r="D741" s="492"/>
      <c r="E741" s="530">
        <f>SUM(E738:E740)</f>
        <v>0</v>
      </c>
      <c r="F741" s="531">
        <f t="shared" ref="F741:Q741" si="109">SUM(F738:F740)</f>
        <v>0</v>
      </c>
      <c r="G741" s="531">
        <f t="shared" si="109"/>
        <v>0</v>
      </c>
      <c r="H741" s="531">
        <f t="shared" si="109"/>
        <v>0</v>
      </c>
      <c r="I741" s="531">
        <f t="shared" si="109"/>
        <v>0</v>
      </c>
      <c r="J741" s="531">
        <f t="shared" si="109"/>
        <v>0</v>
      </c>
      <c r="K741" s="532">
        <f t="shared" si="109"/>
        <v>0</v>
      </c>
      <c r="L741" s="530">
        <f t="shared" si="109"/>
        <v>0.05</v>
      </c>
      <c r="M741" s="531">
        <f t="shared" si="109"/>
        <v>0</v>
      </c>
      <c r="N741" s="531">
        <f t="shared" si="109"/>
        <v>0</v>
      </c>
      <c r="O741" s="531">
        <f t="shared" si="109"/>
        <v>0</v>
      </c>
      <c r="P741" s="531">
        <f t="shared" si="109"/>
        <v>0</v>
      </c>
      <c r="Q741" s="531">
        <f t="shared" si="109"/>
        <v>0.28000000000000003</v>
      </c>
      <c r="R741" s="532">
        <f t="shared" ref="R741" si="110">SUM(R738:R740)</f>
        <v>0.28000000000000003</v>
      </c>
      <c r="S741" s="533" t="e">
        <f t="shared" ref="S741" si="111">((R741/K741)-1)*100</f>
        <v>#DIV/0!</v>
      </c>
    </row>
    <row r="742" spans="1:26" s="527" customFormat="1" ht="20.100000000000001" customHeight="1">
      <c r="A742" s="536"/>
      <c r="B742" s="536"/>
      <c r="C742" s="536"/>
      <c r="D742" s="638"/>
      <c r="E742" s="639"/>
      <c r="F742" s="639"/>
      <c r="G742" s="639"/>
      <c r="H742" s="639"/>
      <c r="I742" s="639"/>
      <c r="J742" s="640"/>
      <c r="K742" s="639"/>
      <c r="L742" s="639"/>
      <c r="M742" s="639"/>
      <c r="N742" s="639"/>
      <c r="O742" s="639"/>
      <c r="P742" s="639"/>
      <c r="Q742" s="640"/>
      <c r="R742" s="639"/>
      <c r="S742" s="641"/>
    </row>
    <row r="743" spans="1:26" s="448" customFormat="1" ht="20.100000000000001" customHeight="1">
      <c r="A743" s="338" t="s">
        <v>293</v>
      </c>
      <c r="B743" s="300"/>
      <c r="C743" s="642"/>
      <c r="D743" s="492"/>
      <c r="E743" s="598">
        <f>SUM(E601:E742)/2</f>
        <v>1.1100000000000001</v>
      </c>
      <c r="F743" s="599">
        <f t="shared" ref="F743:I743" si="112">SUM(F601:F742)/2</f>
        <v>70.77000000000001</v>
      </c>
      <c r="G743" s="599">
        <f t="shared" si="112"/>
        <v>174.47000000000003</v>
      </c>
      <c r="H743" s="599">
        <f t="shared" si="112"/>
        <v>0.77</v>
      </c>
      <c r="I743" s="599">
        <f t="shared" si="112"/>
        <v>158.06000000000006</v>
      </c>
      <c r="J743" s="599">
        <f t="shared" ref="J743:P743" si="113">SUM(J601:J742)/2</f>
        <v>775.18</v>
      </c>
      <c r="K743" s="600">
        <f t="shared" si="113"/>
        <v>933.23999999999967</v>
      </c>
      <c r="L743" s="598">
        <f t="shared" si="113"/>
        <v>0.97000000000000031</v>
      </c>
      <c r="M743" s="599">
        <f t="shared" si="113"/>
        <v>48.099999999999994</v>
      </c>
      <c r="N743" s="599">
        <f t="shared" si="113"/>
        <v>216.57000000000005</v>
      </c>
      <c r="O743" s="599">
        <f t="shared" si="113"/>
        <v>3.3600000000000003</v>
      </c>
      <c r="P743" s="599">
        <f t="shared" si="113"/>
        <v>190.47999999999996</v>
      </c>
      <c r="Q743" s="599">
        <f>SUM(Q601:Q742)/2</f>
        <v>811.09999999999991</v>
      </c>
      <c r="R743" s="600">
        <f>SUM(R601:R742)/2</f>
        <v>1001.58</v>
      </c>
      <c r="S743" s="533">
        <f t="shared" ref="S743:S744" si="114">((R743/K743)-1)*100</f>
        <v>7.3228751446573703</v>
      </c>
      <c r="U743" s="738"/>
      <c r="V743" s="738"/>
      <c r="W743" s="738"/>
      <c r="X743" s="738"/>
      <c r="Y743" s="738"/>
      <c r="Z743" s="738"/>
    </row>
    <row r="744" spans="1:26" s="448" customFormat="1" ht="20.100000000000001" customHeight="1">
      <c r="A744" s="338" t="s">
        <v>294</v>
      </c>
      <c r="B744" s="300"/>
      <c r="C744" s="642"/>
      <c r="D744" s="492"/>
      <c r="E744" s="598">
        <v>1.1000000000000001</v>
      </c>
      <c r="F744" s="599">
        <v>70.760000000000005</v>
      </c>
      <c r="G744" s="599">
        <v>174.47</v>
      </c>
      <c r="H744" s="599">
        <v>0.77</v>
      </c>
      <c r="I744" s="599">
        <v>158.03</v>
      </c>
      <c r="J744" s="599">
        <v>775.17</v>
      </c>
      <c r="K744" s="600">
        <f>SUM(I744:J744)</f>
        <v>933.19999999999993</v>
      </c>
      <c r="L744" s="598">
        <v>0.98</v>
      </c>
      <c r="M744" s="599">
        <v>48.11</v>
      </c>
      <c r="N744" s="599">
        <v>216.59</v>
      </c>
      <c r="O744" s="599">
        <v>3.37</v>
      </c>
      <c r="P744" s="599">
        <v>190.44</v>
      </c>
      <c r="Q744" s="599">
        <v>811.09</v>
      </c>
      <c r="R744" s="600">
        <f>SUM(P744:Q744)</f>
        <v>1001.53</v>
      </c>
      <c r="S744" s="533">
        <f t="shared" si="114"/>
        <v>7.3221174453493409</v>
      </c>
    </row>
    <row r="745" spans="1:26" s="527" customFormat="1" ht="20.100000000000001" customHeight="1">
      <c r="A745" s="534"/>
      <c r="B745" s="536"/>
      <c r="C745" s="536"/>
      <c r="D745" s="638"/>
      <c r="E745" s="639"/>
      <c r="F745" s="639"/>
      <c r="G745" s="639"/>
      <c r="H745" s="639"/>
      <c r="I745" s="639"/>
      <c r="J745" s="640"/>
      <c r="K745" s="639"/>
      <c r="L745" s="639"/>
      <c r="M745" s="639"/>
      <c r="N745" s="639"/>
      <c r="O745" s="639"/>
      <c r="P745" s="639"/>
      <c r="Q745" s="640"/>
      <c r="R745" s="639"/>
      <c r="S745" s="641"/>
    </row>
    <row r="746" spans="1:26" ht="20.100000000000001" customHeight="1">
      <c r="L746" s="743"/>
      <c r="M746" s="743"/>
      <c r="N746" s="743"/>
      <c r="O746" s="743"/>
      <c r="P746" s="743"/>
      <c r="Q746" s="742"/>
      <c r="R746" s="743"/>
    </row>
    <row r="747" spans="1:26" s="527" customFormat="1" ht="20.100000000000001" customHeight="1">
      <c r="A747" s="586"/>
      <c r="B747" s="587"/>
      <c r="C747" s="587"/>
      <c r="D747" s="588"/>
      <c r="E747" s="589"/>
      <c r="F747" s="589"/>
      <c r="G747" s="589"/>
      <c r="H747" s="589"/>
      <c r="I747" s="589"/>
      <c r="J747" s="590"/>
      <c r="K747" s="589"/>
      <c r="L747" s="589"/>
      <c r="M747" s="589"/>
      <c r="N747" s="589"/>
      <c r="O747" s="589"/>
      <c r="P747" s="589"/>
      <c r="Q747" s="590"/>
      <c r="R747" s="589"/>
      <c r="S747" s="591"/>
    </row>
    <row r="748" spans="1:26" s="448" customFormat="1" ht="20.100000000000001" customHeight="1">
      <c r="A748" s="331" t="s">
        <v>295</v>
      </c>
      <c r="B748" s="332" t="s">
        <v>296</v>
      </c>
      <c r="C748" s="719"/>
      <c r="D748" s="332"/>
      <c r="E748" s="719"/>
      <c r="F748" s="719"/>
      <c r="G748" s="719"/>
      <c r="H748" s="719"/>
      <c r="I748" s="719"/>
      <c r="J748" s="719"/>
      <c r="K748" s="466"/>
      <c r="L748" s="719"/>
      <c r="M748" s="719"/>
      <c r="N748" s="719"/>
      <c r="O748" s="719"/>
      <c r="P748" s="719"/>
      <c r="Q748" s="719"/>
      <c r="R748" s="719"/>
      <c r="S748" s="467"/>
    </row>
    <row r="749" spans="1:26" s="611" customFormat="1" ht="20.100000000000001" customHeight="1">
      <c r="A749" s="607"/>
      <c r="B749" s="607"/>
      <c r="C749" s="607"/>
      <c r="D749" s="720"/>
      <c r="E749" s="607"/>
      <c r="F749" s="607"/>
      <c r="G749" s="607"/>
      <c r="H749" s="607"/>
      <c r="I749" s="607"/>
      <c r="J749" s="609"/>
      <c r="K749" s="607"/>
      <c r="L749" s="607"/>
      <c r="M749" s="607"/>
      <c r="N749" s="607"/>
      <c r="O749" s="607"/>
      <c r="P749" s="607"/>
      <c r="Q749" s="609"/>
      <c r="R749" s="607"/>
      <c r="S749" s="610"/>
      <c r="T749" s="587"/>
    </row>
    <row r="750" spans="1:26" s="478" customFormat="1" ht="20.100000000000001" customHeight="1">
      <c r="A750" s="473"/>
      <c r="B750" s="474"/>
      <c r="C750" s="475"/>
      <c r="D750" s="476"/>
      <c r="E750" s="1375" t="s">
        <v>1467</v>
      </c>
      <c r="F750" s="1376"/>
      <c r="G750" s="1376"/>
      <c r="H750" s="1376"/>
      <c r="I750" s="1376"/>
      <c r="J750" s="1376"/>
      <c r="K750" s="1377"/>
      <c r="L750" s="1375" t="s">
        <v>1468</v>
      </c>
      <c r="M750" s="1376"/>
      <c r="N750" s="1376"/>
      <c r="O750" s="1376"/>
      <c r="P750" s="1376"/>
      <c r="Q750" s="1376"/>
      <c r="R750" s="1377"/>
      <c r="S750" s="477"/>
    </row>
    <row r="751" spans="1:26" s="478" customFormat="1" ht="20.100000000000001" customHeight="1">
      <c r="A751" s="473" t="s">
        <v>1469</v>
      </c>
      <c r="B751" s="474" t="s">
        <v>57</v>
      </c>
      <c r="C751" s="475" t="s">
        <v>1470</v>
      </c>
      <c r="D751" s="476" t="s">
        <v>1167</v>
      </c>
      <c r="E751" s="541" t="s">
        <v>1474</v>
      </c>
      <c r="F751" s="484" t="s">
        <v>1475</v>
      </c>
      <c r="G751" s="484" t="s">
        <v>1476</v>
      </c>
      <c r="H751" s="484" t="s">
        <v>1477</v>
      </c>
      <c r="I751" s="484" t="s">
        <v>1478</v>
      </c>
      <c r="J751" s="542" t="s">
        <v>1406</v>
      </c>
      <c r="K751" s="485" t="s">
        <v>1473</v>
      </c>
      <c r="L751" s="541" t="s">
        <v>1405</v>
      </c>
      <c r="M751" s="484" t="s">
        <v>1383</v>
      </c>
      <c r="N751" s="484" t="s">
        <v>1476</v>
      </c>
      <c r="O751" s="484" t="s">
        <v>1477</v>
      </c>
      <c r="P751" s="484" t="s">
        <v>1478</v>
      </c>
      <c r="Q751" s="542" t="s">
        <v>1406</v>
      </c>
      <c r="R751" s="485" t="s">
        <v>1473</v>
      </c>
      <c r="S751" s="487" t="s">
        <v>1140</v>
      </c>
    </row>
    <row r="752" spans="1:26" s="506" customFormat="1" ht="20.100000000000001" customHeight="1">
      <c r="A752" s="660" t="s">
        <v>374</v>
      </c>
      <c r="B752" s="612" t="s">
        <v>504</v>
      </c>
      <c r="C752" s="721" t="s">
        <v>17</v>
      </c>
      <c r="D752" s="653" t="s">
        <v>127</v>
      </c>
      <c r="E752" s="501">
        <v>0.01</v>
      </c>
      <c r="F752" s="502">
        <v>0.86</v>
      </c>
      <c r="G752" s="502">
        <v>0</v>
      </c>
      <c r="H752" s="502">
        <v>0</v>
      </c>
      <c r="I752" s="502">
        <v>0</v>
      </c>
      <c r="J752" s="503">
        <v>1.72</v>
      </c>
      <c r="K752" s="504">
        <v>1.72</v>
      </c>
      <c r="L752" s="501">
        <v>0.02</v>
      </c>
      <c r="M752" s="502">
        <v>1.1200000000000001</v>
      </c>
      <c r="N752" s="502">
        <v>0</v>
      </c>
      <c r="O752" s="502">
        <v>0</v>
      </c>
      <c r="P752" s="502">
        <v>0</v>
      </c>
      <c r="Q752" s="503">
        <v>1.82</v>
      </c>
      <c r="R752" s="504">
        <v>1.82</v>
      </c>
      <c r="S752" s="505">
        <f t="shared" ref="S752:S754" si="115">((R752/K752)-1)*100</f>
        <v>5.8139534883721034</v>
      </c>
    </row>
    <row r="753" spans="1:20" s="745" customFormat="1" ht="20.100000000000001" customHeight="1">
      <c r="A753" s="497" t="s">
        <v>505</v>
      </c>
      <c r="B753" s="498" t="s">
        <v>567</v>
      </c>
      <c r="C753" s="499" t="s">
        <v>17</v>
      </c>
      <c r="D753" s="614" t="s">
        <v>128</v>
      </c>
      <c r="E753" s="732">
        <v>0</v>
      </c>
      <c r="F753" s="733">
        <v>4.51</v>
      </c>
      <c r="G753" s="733">
        <v>0</v>
      </c>
      <c r="H753" s="733">
        <v>0</v>
      </c>
      <c r="I753" s="733">
        <v>0</v>
      </c>
      <c r="J753" s="734">
        <v>15.26</v>
      </c>
      <c r="K753" s="735">
        <v>15.26</v>
      </c>
      <c r="L753" s="732">
        <v>0</v>
      </c>
      <c r="M753" s="733">
        <v>10.43</v>
      </c>
      <c r="N753" s="733">
        <v>0</v>
      </c>
      <c r="O753" s="733">
        <v>0</v>
      </c>
      <c r="P753" s="733">
        <v>0</v>
      </c>
      <c r="Q753" s="734">
        <v>17.66</v>
      </c>
      <c r="R753" s="735">
        <v>17.66</v>
      </c>
      <c r="S753" s="744">
        <f>((R753/K753)-1)*100</f>
        <v>15.727391874180864</v>
      </c>
    </row>
    <row r="754" spans="1:20" s="506" customFormat="1" ht="20.100000000000001" customHeight="1">
      <c r="A754" s="497" t="s">
        <v>509</v>
      </c>
      <c r="B754" s="498" t="s">
        <v>568</v>
      </c>
      <c r="C754" s="499" t="s">
        <v>17</v>
      </c>
      <c r="D754" s="653" t="s">
        <v>128</v>
      </c>
      <c r="E754" s="501">
        <v>0</v>
      </c>
      <c r="F754" s="502">
        <v>0.23</v>
      </c>
      <c r="G754" s="502">
        <v>0.18</v>
      </c>
      <c r="H754" s="502">
        <v>0</v>
      </c>
      <c r="I754" s="502">
        <v>0.66</v>
      </c>
      <c r="J754" s="503">
        <v>2.92</v>
      </c>
      <c r="K754" s="504">
        <v>3.58</v>
      </c>
      <c r="L754" s="501">
        <v>0.04</v>
      </c>
      <c r="M754" s="502">
        <v>0.13</v>
      </c>
      <c r="N754" s="502">
        <v>0.28999999999999998</v>
      </c>
      <c r="O754" s="502">
        <v>0</v>
      </c>
      <c r="P754" s="502">
        <v>1.2</v>
      </c>
      <c r="Q754" s="503">
        <v>1.6</v>
      </c>
      <c r="R754" s="504">
        <v>2.8</v>
      </c>
      <c r="S754" s="505">
        <f t="shared" si="115"/>
        <v>-21.787709497206709</v>
      </c>
    </row>
    <row r="755" spans="1:20" s="506" customFormat="1" ht="20.100000000000001" customHeight="1">
      <c r="A755" s="497" t="s">
        <v>54</v>
      </c>
      <c r="B755" s="498" t="s">
        <v>239</v>
      </c>
      <c r="C755" s="499" t="s">
        <v>17</v>
      </c>
      <c r="D755" s="653" t="s">
        <v>128</v>
      </c>
      <c r="E755" s="501">
        <v>0</v>
      </c>
      <c r="F755" s="502">
        <v>1.24</v>
      </c>
      <c r="G755" s="502">
        <v>0</v>
      </c>
      <c r="H755" s="502">
        <v>0</v>
      </c>
      <c r="I755" s="502">
        <v>0</v>
      </c>
      <c r="J755" s="503">
        <v>10.050000000000001</v>
      </c>
      <c r="K755" s="504">
        <v>10.050000000000001</v>
      </c>
      <c r="L755" s="501">
        <v>0</v>
      </c>
      <c r="M755" s="502">
        <v>0.7</v>
      </c>
      <c r="N755" s="502">
        <v>1</v>
      </c>
      <c r="O755" s="502">
        <v>0</v>
      </c>
      <c r="P755" s="502">
        <v>0</v>
      </c>
      <c r="Q755" s="503">
        <v>6.42</v>
      </c>
      <c r="R755" s="504">
        <v>6.42</v>
      </c>
      <c r="S755" s="505">
        <f t="shared" ref="S755" si="116">((R755/K755)-1)*100</f>
        <v>-36.119402985074636</v>
      </c>
      <c r="T755" s="745"/>
    </row>
    <row r="756" spans="1:20" s="506" customFormat="1" ht="20.100000000000001" customHeight="1">
      <c r="A756" s="497" t="s">
        <v>901</v>
      </c>
      <c r="B756" s="746" t="s">
        <v>900</v>
      </c>
      <c r="C756" s="499" t="s">
        <v>17</v>
      </c>
      <c r="D756" s="663" t="s">
        <v>873</v>
      </c>
      <c r="E756" s="501">
        <v>0.01</v>
      </c>
      <c r="F756" s="502">
        <v>0.54</v>
      </c>
      <c r="G756" s="502">
        <v>0</v>
      </c>
      <c r="H756" s="502">
        <v>0</v>
      </c>
      <c r="I756" s="502">
        <v>0</v>
      </c>
      <c r="J756" s="503">
        <v>0.47</v>
      </c>
      <c r="K756" s="504">
        <v>0.47</v>
      </c>
      <c r="L756" s="501">
        <v>0.02</v>
      </c>
      <c r="M756" s="502">
        <v>0.49</v>
      </c>
      <c r="N756" s="502">
        <v>0</v>
      </c>
      <c r="O756" s="502">
        <v>0</v>
      </c>
      <c r="P756" s="502">
        <v>0</v>
      </c>
      <c r="Q756" s="503">
        <v>1.31</v>
      </c>
      <c r="R756" s="504">
        <v>1.31</v>
      </c>
      <c r="S756" s="525">
        <f t="shared" ref="S756" si="117">((R756/K756)-1)*100</f>
        <v>178.7234042553192</v>
      </c>
    </row>
    <row r="757" spans="1:20" s="527" customFormat="1" ht="20.100000000000001" customHeight="1">
      <c r="A757" s="747"/>
      <c r="B757" s="635"/>
      <c r="C757" s="547"/>
      <c r="D757" s="520"/>
      <c r="E757" s="521"/>
      <c r="F757" s="522"/>
      <c r="G757" s="522"/>
      <c r="H757" s="522"/>
      <c r="I757" s="522"/>
      <c r="J757" s="523"/>
      <c r="K757" s="524"/>
      <c r="L757" s="521"/>
      <c r="M757" s="522"/>
      <c r="N757" s="522"/>
      <c r="O757" s="522"/>
      <c r="P757" s="522"/>
      <c r="Q757" s="523"/>
      <c r="R757" s="524"/>
      <c r="S757" s="525"/>
    </row>
    <row r="758" spans="1:20" s="448" customFormat="1" ht="20.100000000000001" customHeight="1">
      <c r="A758" s="338" t="s">
        <v>297</v>
      </c>
      <c r="B758" s="300"/>
      <c r="C758" s="642"/>
      <c r="D758" s="492"/>
      <c r="E758" s="598">
        <f>SUM(E752:E757)</f>
        <v>0.02</v>
      </c>
      <c r="F758" s="599">
        <f t="shared" ref="F758:P758" si="118">SUM(F752:F757)</f>
        <v>7.3800000000000008</v>
      </c>
      <c r="G758" s="599">
        <f t="shared" si="118"/>
        <v>0.18</v>
      </c>
      <c r="H758" s="599">
        <f t="shared" si="118"/>
        <v>0</v>
      </c>
      <c r="I758" s="599">
        <f t="shared" si="118"/>
        <v>0.66</v>
      </c>
      <c r="J758" s="599">
        <f t="shared" si="118"/>
        <v>30.419999999999998</v>
      </c>
      <c r="K758" s="600">
        <f t="shared" si="118"/>
        <v>31.080000000000002</v>
      </c>
      <c r="L758" s="598">
        <f t="shared" si="118"/>
        <v>0.08</v>
      </c>
      <c r="M758" s="599">
        <f t="shared" si="118"/>
        <v>12.870000000000001</v>
      </c>
      <c r="N758" s="599">
        <f t="shared" si="118"/>
        <v>1.29</v>
      </c>
      <c r="O758" s="599">
        <f t="shared" si="118"/>
        <v>0</v>
      </c>
      <c r="P758" s="599">
        <f t="shared" si="118"/>
        <v>1.2</v>
      </c>
      <c r="Q758" s="599">
        <f>SUM(Q752:Q757)</f>
        <v>28.81</v>
      </c>
      <c r="R758" s="600">
        <f>SUM(R752:R757)</f>
        <v>30.01</v>
      </c>
      <c r="S758" s="533">
        <f t="shared" ref="S758:S759" si="119">((R758/K758)-1)*100</f>
        <v>-3.4427284427284488</v>
      </c>
    </row>
    <row r="759" spans="1:20" s="448" customFormat="1" ht="20.100000000000001" customHeight="1">
      <c r="A759" s="338" t="s">
        <v>298</v>
      </c>
      <c r="B759" s="300"/>
      <c r="C759" s="642"/>
      <c r="D759" s="492"/>
      <c r="E759" s="598">
        <v>0.02</v>
      </c>
      <c r="F759" s="599">
        <v>7.39</v>
      </c>
      <c r="G759" s="599">
        <v>0.18</v>
      </c>
      <c r="H759" s="599">
        <v>0</v>
      </c>
      <c r="I759" s="599">
        <v>0.66</v>
      </c>
      <c r="J759" s="599">
        <v>30.41</v>
      </c>
      <c r="K759" s="600">
        <f>SUM(I759:J759)</f>
        <v>31.07</v>
      </c>
      <c r="L759" s="598">
        <v>7.0000000000000007E-2</v>
      </c>
      <c r="M759" s="599">
        <v>12.87</v>
      </c>
      <c r="N759" s="599">
        <v>1.29</v>
      </c>
      <c r="O759" s="599">
        <v>0</v>
      </c>
      <c r="P759" s="599">
        <v>1.2</v>
      </c>
      <c r="Q759" s="599">
        <v>28.8</v>
      </c>
      <c r="R759" s="600">
        <f>SUM(N759:Q759)</f>
        <v>31.29</v>
      </c>
      <c r="S759" s="533">
        <f t="shared" si="119"/>
        <v>0.70807853234631235</v>
      </c>
    </row>
    <row r="760" spans="1:20" s="527" customFormat="1" ht="20.100000000000001" customHeight="1">
      <c r="A760" s="534"/>
      <c r="B760" s="536"/>
      <c r="C760" s="536"/>
      <c r="D760" s="638"/>
      <c r="E760" s="639"/>
      <c r="F760" s="639"/>
      <c r="G760" s="639"/>
      <c r="H760" s="639"/>
      <c r="I760" s="639"/>
      <c r="J760" s="640"/>
      <c r="K760" s="639"/>
      <c r="L760" s="639"/>
      <c r="M760" s="639"/>
      <c r="N760" s="639"/>
      <c r="O760" s="639"/>
      <c r="P760" s="639"/>
      <c r="Q760" s="640"/>
      <c r="R760" s="639"/>
      <c r="S760" s="641"/>
    </row>
    <row r="761" spans="1:20" s="527" customFormat="1" ht="20.100000000000001" customHeight="1">
      <c r="A761" s="586"/>
      <c r="B761" s="587"/>
      <c r="C761" s="587"/>
      <c r="D761" s="588"/>
      <c r="E761" s="589"/>
      <c r="F761" s="589"/>
      <c r="G761" s="589"/>
      <c r="H761" s="589"/>
      <c r="I761" s="589"/>
      <c r="J761" s="590"/>
      <c r="K761" s="589"/>
      <c r="L761" s="589"/>
      <c r="M761" s="589"/>
      <c r="N761" s="589"/>
      <c r="O761" s="589"/>
      <c r="P761" s="589"/>
      <c r="Q761" s="590"/>
      <c r="R761" s="589"/>
      <c r="S761" s="591"/>
    </row>
    <row r="762" spans="1:20" s="527" customFormat="1" ht="20.100000000000001" customHeight="1">
      <c r="A762" s="586"/>
      <c r="B762" s="587"/>
      <c r="C762" s="587"/>
      <c r="D762" s="588"/>
      <c r="E762" s="589"/>
      <c r="F762" s="589"/>
      <c r="G762" s="589"/>
      <c r="H762" s="589"/>
      <c r="I762" s="589"/>
      <c r="J762" s="590"/>
      <c r="K762" s="589"/>
      <c r="L762" s="589"/>
      <c r="M762" s="589"/>
      <c r="N762" s="589"/>
      <c r="O762" s="589"/>
      <c r="P762" s="589"/>
      <c r="Q762" s="590"/>
      <c r="R762" s="589"/>
      <c r="S762" s="591"/>
    </row>
    <row r="763" spans="1:20" s="448" customFormat="1" ht="20.100000000000001" customHeight="1">
      <c r="A763" s="331" t="s">
        <v>299</v>
      </c>
      <c r="B763" s="332" t="s">
        <v>7</v>
      </c>
      <c r="C763" s="719"/>
      <c r="D763" s="332"/>
      <c r="E763" s="719"/>
      <c r="F763" s="719"/>
      <c r="G763" s="719"/>
      <c r="H763" s="719"/>
      <c r="I763" s="719"/>
      <c r="J763" s="719"/>
      <c r="K763" s="466"/>
      <c r="L763" s="719"/>
      <c r="M763" s="719"/>
      <c r="N763" s="719"/>
      <c r="O763" s="719"/>
      <c r="P763" s="719"/>
      <c r="Q763" s="719"/>
      <c r="R763" s="719"/>
      <c r="S763" s="467"/>
    </row>
    <row r="764" spans="1:20" s="611" customFormat="1" ht="20.100000000000001" customHeight="1">
      <c r="A764" s="607"/>
      <c r="B764" s="607"/>
      <c r="C764" s="607"/>
      <c r="D764" s="720"/>
      <c r="E764" s="607"/>
      <c r="F764" s="607"/>
      <c r="G764" s="607"/>
      <c r="H764" s="607"/>
      <c r="I764" s="607"/>
      <c r="J764" s="609"/>
      <c r="K764" s="607"/>
      <c r="L764" s="607"/>
      <c r="M764" s="607"/>
      <c r="N764" s="607"/>
      <c r="O764" s="607"/>
      <c r="P764" s="607"/>
      <c r="Q764" s="609"/>
      <c r="R764" s="607"/>
      <c r="S764" s="610"/>
      <c r="T764" s="587"/>
    </row>
    <row r="765" spans="1:20" s="478" customFormat="1" ht="20.100000000000001" customHeight="1">
      <c r="A765" s="473"/>
      <c r="B765" s="474"/>
      <c r="C765" s="475"/>
      <c r="D765" s="476"/>
      <c r="E765" s="592" t="s">
        <v>1467</v>
      </c>
      <c r="F765" s="593"/>
      <c r="G765" s="593"/>
      <c r="H765" s="593"/>
      <c r="I765" s="593"/>
      <c r="J765" s="594"/>
      <c r="K765" s="595"/>
      <c r="L765" s="592" t="s">
        <v>1468</v>
      </c>
      <c r="M765" s="593"/>
      <c r="N765" s="593"/>
      <c r="O765" s="593"/>
      <c r="P765" s="593"/>
      <c r="Q765" s="594"/>
      <c r="R765" s="595"/>
      <c r="S765" s="477"/>
    </row>
    <row r="766" spans="1:20" s="478" customFormat="1" ht="20.100000000000001" customHeight="1">
      <c r="A766" s="473" t="s">
        <v>1469</v>
      </c>
      <c r="B766" s="474" t="s">
        <v>57</v>
      </c>
      <c r="C766" s="475" t="s">
        <v>1470</v>
      </c>
      <c r="D766" s="476" t="s">
        <v>1167</v>
      </c>
      <c r="E766" s="541" t="s">
        <v>1474</v>
      </c>
      <c r="F766" s="484" t="s">
        <v>1475</v>
      </c>
      <c r="G766" s="484" t="s">
        <v>1476</v>
      </c>
      <c r="H766" s="484" t="s">
        <v>1477</v>
      </c>
      <c r="I766" s="484" t="s">
        <v>1478</v>
      </c>
      <c r="J766" s="542" t="s">
        <v>1406</v>
      </c>
      <c r="K766" s="485" t="s">
        <v>1473</v>
      </c>
      <c r="L766" s="541" t="s">
        <v>1405</v>
      </c>
      <c r="M766" s="484" t="s">
        <v>1383</v>
      </c>
      <c r="N766" s="484" t="s">
        <v>1476</v>
      </c>
      <c r="O766" s="484" t="s">
        <v>1477</v>
      </c>
      <c r="P766" s="484" t="s">
        <v>1478</v>
      </c>
      <c r="Q766" s="542" t="s">
        <v>1406</v>
      </c>
      <c r="R766" s="485" t="s">
        <v>1473</v>
      </c>
      <c r="S766" s="487" t="s">
        <v>1140</v>
      </c>
    </row>
    <row r="767" spans="1:20" s="506" customFormat="1" ht="20.100000000000001" customHeight="1">
      <c r="A767" s="660" t="s">
        <v>375</v>
      </c>
      <c r="B767" s="612" t="s">
        <v>506</v>
      </c>
      <c r="C767" s="499" t="s">
        <v>23</v>
      </c>
      <c r="D767" s="614" t="s">
        <v>128</v>
      </c>
      <c r="E767" s="748" t="s">
        <v>1426</v>
      </c>
      <c r="F767" s="502">
        <v>0.42</v>
      </c>
      <c r="G767" s="502">
        <v>0</v>
      </c>
      <c r="H767" s="502">
        <v>0</v>
      </c>
      <c r="I767" s="502">
        <v>0</v>
      </c>
      <c r="J767" s="503">
        <v>1.17</v>
      </c>
      <c r="K767" s="504">
        <v>1.17</v>
      </c>
      <c r="L767" s="501">
        <v>0</v>
      </c>
      <c r="M767" s="502">
        <v>0</v>
      </c>
      <c r="N767" s="502">
        <v>0</v>
      </c>
      <c r="O767" s="502">
        <v>0</v>
      </c>
      <c r="P767" s="502">
        <v>0</v>
      </c>
      <c r="Q767" s="503">
        <v>1.42</v>
      </c>
      <c r="R767" s="504">
        <v>1.42</v>
      </c>
      <c r="S767" s="505">
        <f t="shared" ref="S767:S768" si="120">((R767/K767)-1)*100</f>
        <v>21.367521367521359</v>
      </c>
    </row>
    <row r="768" spans="1:20" s="506" customFormat="1" ht="20.100000000000001" customHeight="1">
      <c r="A768" s="660" t="s">
        <v>507</v>
      </c>
      <c r="B768" s="612" t="s">
        <v>508</v>
      </c>
      <c r="C768" s="499" t="s">
        <v>23</v>
      </c>
      <c r="D768" s="614" t="s">
        <v>128</v>
      </c>
      <c r="E768" s="748" t="s">
        <v>1426</v>
      </c>
      <c r="F768" s="502">
        <v>3.38</v>
      </c>
      <c r="G768" s="502">
        <v>0</v>
      </c>
      <c r="H768" s="502">
        <v>0</v>
      </c>
      <c r="I768" s="502">
        <v>0</v>
      </c>
      <c r="J768" s="503">
        <v>1.06</v>
      </c>
      <c r="K768" s="504">
        <v>1.06</v>
      </c>
      <c r="L768" s="501">
        <v>0</v>
      </c>
      <c r="M768" s="502">
        <v>3.34</v>
      </c>
      <c r="N768" s="502">
        <v>0</v>
      </c>
      <c r="O768" s="502">
        <v>0</v>
      </c>
      <c r="P768" s="502">
        <v>0</v>
      </c>
      <c r="Q768" s="503">
        <v>0.52</v>
      </c>
      <c r="R768" s="504">
        <v>0.52</v>
      </c>
      <c r="S768" s="505">
        <f t="shared" si="120"/>
        <v>-50.943396226415096</v>
      </c>
    </row>
    <row r="769" spans="1:21" s="506" customFormat="1" ht="20.100000000000001" customHeight="1">
      <c r="A769" s="660" t="s">
        <v>242</v>
      </c>
      <c r="B769" s="612" t="s">
        <v>241</v>
      </c>
      <c r="C769" s="499" t="s">
        <v>23</v>
      </c>
      <c r="D769" s="614" t="s">
        <v>128</v>
      </c>
      <c r="E769" s="748" t="s">
        <v>1426</v>
      </c>
      <c r="F769" s="502">
        <v>5.05</v>
      </c>
      <c r="G769" s="502">
        <v>0</v>
      </c>
      <c r="H769" s="502">
        <v>0</v>
      </c>
      <c r="I769" s="502">
        <v>0</v>
      </c>
      <c r="J769" s="503">
        <v>1.25</v>
      </c>
      <c r="K769" s="504">
        <v>1.25</v>
      </c>
      <c r="L769" s="501">
        <v>0</v>
      </c>
      <c r="M769" s="502">
        <v>5.07</v>
      </c>
      <c r="N769" s="502">
        <v>0</v>
      </c>
      <c r="O769" s="502">
        <v>0</v>
      </c>
      <c r="P769" s="502">
        <v>0</v>
      </c>
      <c r="Q769" s="503">
        <v>1.57</v>
      </c>
      <c r="R769" s="504">
        <v>1.57</v>
      </c>
      <c r="S769" s="505">
        <f t="shared" ref="S769:S771" si="121">((R769/K769)-1)*100</f>
        <v>25.6</v>
      </c>
    </row>
    <row r="770" spans="1:21" s="506" customFormat="1" ht="20.100000000000001" customHeight="1">
      <c r="A770" s="660" t="s">
        <v>53</v>
      </c>
      <c r="B770" s="612" t="s">
        <v>240</v>
      </c>
      <c r="C770" s="499" t="s">
        <v>23</v>
      </c>
      <c r="D770" s="614" t="s">
        <v>128</v>
      </c>
      <c r="E770" s="748" t="s">
        <v>1426</v>
      </c>
      <c r="F770" s="502">
        <v>0</v>
      </c>
      <c r="G770" s="502">
        <v>0</v>
      </c>
      <c r="H770" s="502">
        <v>0</v>
      </c>
      <c r="I770" s="502">
        <v>0</v>
      </c>
      <c r="J770" s="503">
        <v>8.3699999999999992</v>
      </c>
      <c r="K770" s="504">
        <v>8.3699999999999992</v>
      </c>
      <c r="L770" s="501">
        <v>0</v>
      </c>
      <c r="M770" s="502">
        <v>0</v>
      </c>
      <c r="N770" s="502">
        <v>0</v>
      </c>
      <c r="O770" s="502">
        <v>0</v>
      </c>
      <c r="P770" s="502">
        <v>0</v>
      </c>
      <c r="Q770" s="503">
        <v>8.11</v>
      </c>
      <c r="R770" s="504">
        <v>8.11</v>
      </c>
      <c r="S770" s="505">
        <f t="shared" si="121"/>
        <v>-3.1063321385901954</v>
      </c>
    </row>
    <row r="771" spans="1:21" s="745" customFormat="1" ht="20.100000000000001" customHeight="1">
      <c r="A771" s="660" t="s">
        <v>317</v>
      </c>
      <c r="B771" s="612" t="s">
        <v>569</v>
      </c>
      <c r="C771" s="499" t="s">
        <v>23</v>
      </c>
      <c r="D771" s="614" t="s">
        <v>128</v>
      </c>
      <c r="E771" s="748" t="s">
        <v>1426</v>
      </c>
      <c r="F771" s="733">
        <v>0.28999999999999998</v>
      </c>
      <c r="G771" s="733">
        <v>0</v>
      </c>
      <c r="H771" s="733">
        <v>0</v>
      </c>
      <c r="I771" s="733">
        <v>0</v>
      </c>
      <c r="J771" s="734">
        <v>2.82</v>
      </c>
      <c r="K771" s="735">
        <v>2.82</v>
      </c>
      <c r="L771" s="732">
        <v>0</v>
      </c>
      <c r="M771" s="733">
        <v>0</v>
      </c>
      <c r="N771" s="733">
        <v>0</v>
      </c>
      <c r="O771" s="733">
        <v>0</v>
      </c>
      <c r="P771" s="733">
        <v>0</v>
      </c>
      <c r="Q771" s="734">
        <v>2.9</v>
      </c>
      <c r="R771" s="735">
        <v>2.9</v>
      </c>
      <c r="S771" s="744">
        <f t="shared" si="121"/>
        <v>2.8368794326241176</v>
      </c>
      <c r="T771" s="506"/>
    </row>
    <row r="772" spans="1:21" s="554" customFormat="1" ht="20.100000000000001" customHeight="1">
      <c r="A772" s="747"/>
      <c r="B772" s="749"/>
      <c r="C772" s="547"/>
      <c r="D772" s="520"/>
      <c r="E772" s="563"/>
      <c r="F772" s="522"/>
      <c r="G772" s="522"/>
      <c r="H772" s="522"/>
      <c r="I772" s="522"/>
      <c r="J772" s="523"/>
      <c r="K772" s="524"/>
      <c r="L772" s="521"/>
      <c r="M772" s="522"/>
      <c r="N772" s="522"/>
      <c r="O772" s="522"/>
      <c r="P772" s="522"/>
      <c r="Q772" s="523"/>
      <c r="R772" s="524"/>
      <c r="S772" s="525"/>
      <c r="T772" s="634"/>
      <c r="U772" s="527"/>
    </row>
    <row r="773" spans="1:21" s="448" customFormat="1" ht="20.100000000000001" customHeight="1">
      <c r="A773" s="338" t="s">
        <v>300</v>
      </c>
      <c r="B773" s="300"/>
      <c r="C773" s="642"/>
      <c r="D773" s="492"/>
      <c r="E773" s="598">
        <f>SUM(E767:E772)</f>
        <v>0</v>
      </c>
      <c r="F773" s="599">
        <f t="shared" ref="F773:Q773" si="122">SUM(F767:F772)</f>
        <v>9.1399999999999988</v>
      </c>
      <c r="G773" s="599">
        <f t="shared" si="122"/>
        <v>0</v>
      </c>
      <c r="H773" s="599">
        <f t="shared" si="122"/>
        <v>0</v>
      </c>
      <c r="I773" s="599">
        <f t="shared" si="122"/>
        <v>0</v>
      </c>
      <c r="J773" s="599">
        <f t="shared" si="122"/>
        <v>14.67</v>
      </c>
      <c r="K773" s="600">
        <f>SUM(K767:K772)</f>
        <v>14.67</v>
      </c>
      <c r="L773" s="598">
        <f t="shared" si="122"/>
        <v>0</v>
      </c>
      <c r="M773" s="599">
        <f t="shared" si="122"/>
        <v>8.41</v>
      </c>
      <c r="N773" s="599">
        <f t="shared" si="122"/>
        <v>0</v>
      </c>
      <c r="O773" s="599">
        <f t="shared" si="122"/>
        <v>0</v>
      </c>
      <c r="P773" s="599">
        <f t="shared" si="122"/>
        <v>0</v>
      </c>
      <c r="Q773" s="599">
        <f t="shared" si="122"/>
        <v>14.52</v>
      </c>
      <c r="R773" s="600">
        <f>SUM(R767:R772)</f>
        <v>14.52</v>
      </c>
      <c r="S773" s="533">
        <f t="shared" ref="S773:S774" si="123">((R773/K773)-1)*100</f>
        <v>-1.0224948875255602</v>
      </c>
    </row>
    <row r="774" spans="1:21" s="448" customFormat="1" ht="20.100000000000001" customHeight="1">
      <c r="A774" s="338" t="s">
        <v>301</v>
      </c>
      <c r="B774" s="300"/>
      <c r="C774" s="642"/>
      <c r="D774" s="492"/>
      <c r="E774" s="750">
        <v>0</v>
      </c>
      <c r="F774" s="751">
        <v>9.1300000000000008</v>
      </c>
      <c r="G774" s="751">
        <v>0</v>
      </c>
      <c r="H774" s="751">
        <v>0</v>
      </c>
      <c r="I774" s="751">
        <v>0</v>
      </c>
      <c r="J774" s="751">
        <v>14.67</v>
      </c>
      <c r="K774" s="752">
        <f>SUM(I774:J774)</f>
        <v>14.67</v>
      </c>
      <c r="L774" s="750">
        <v>0</v>
      </c>
      <c r="M774" s="751">
        <v>8.41</v>
      </c>
      <c r="N774" s="751">
        <v>0</v>
      </c>
      <c r="O774" s="751">
        <v>0</v>
      </c>
      <c r="P774" s="751">
        <v>0</v>
      </c>
      <c r="Q774" s="751">
        <v>14.52</v>
      </c>
      <c r="R774" s="752">
        <f>SUM(N774:Q774)</f>
        <v>14.52</v>
      </c>
      <c r="S774" s="533">
        <f t="shared" si="123"/>
        <v>-1.0224948875255602</v>
      </c>
    </row>
    <row r="775" spans="1:21" s="527" customFormat="1" ht="20.100000000000001" customHeight="1">
      <c r="A775" s="534"/>
      <c r="B775" s="536"/>
      <c r="C775" s="536"/>
      <c r="D775" s="638"/>
      <c r="E775" s="639"/>
      <c r="F775" s="639"/>
      <c r="G775" s="639"/>
      <c r="H775" s="639"/>
      <c r="I775" s="639"/>
      <c r="J775" s="640"/>
      <c r="K775" s="639"/>
      <c r="L775" s="639"/>
      <c r="M775" s="639"/>
      <c r="N775" s="639"/>
      <c r="O775" s="639"/>
      <c r="P775" s="639"/>
      <c r="Q775" s="640"/>
      <c r="R775" s="639"/>
      <c r="S775" s="641"/>
    </row>
    <row r="776" spans="1:21" ht="20.100000000000001" customHeight="1">
      <c r="L776" s="743"/>
      <c r="M776" s="743"/>
      <c r="N776" s="743"/>
      <c r="O776" s="743"/>
      <c r="P776" s="743"/>
      <c r="Q776" s="742"/>
      <c r="R776" s="743"/>
    </row>
    <row r="777" spans="1:21" s="527" customFormat="1" ht="20.100000000000001" customHeight="1">
      <c r="A777" s="586"/>
      <c r="B777" s="587"/>
      <c r="C777" s="587"/>
      <c r="D777" s="588"/>
      <c r="E777" s="589"/>
      <c r="F777" s="589"/>
      <c r="G777" s="589"/>
      <c r="H777" s="589"/>
      <c r="I777" s="589"/>
      <c r="J777" s="590"/>
      <c r="K777" s="589"/>
      <c r="L777" s="589"/>
      <c r="M777" s="589"/>
      <c r="N777" s="589"/>
      <c r="O777" s="589"/>
      <c r="P777" s="589"/>
      <c r="Q777" s="590"/>
      <c r="R777" s="589"/>
      <c r="S777" s="591"/>
    </row>
    <row r="778" spans="1:21" s="448" customFormat="1" ht="20.100000000000001" customHeight="1">
      <c r="A778" s="331" t="s">
        <v>302</v>
      </c>
      <c r="B778" s="332" t="s">
        <v>8</v>
      </c>
      <c r="C778" s="719"/>
      <c r="D778" s="332"/>
      <c r="E778" s="719"/>
      <c r="F778" s="719"/>
      <c r="G778" s="719"/>
      <c r="H778" s="719"/>
      <c r="I778" s="719"/>
      <c r="J778" s="719"/>
      <c r="K778" s="466"/>
      <c r="L778" s="719"/>
      <c r="M778" s="719"/>
      <c r="N778" s="719"/>
      <c r="O778" s="719"/>
      <c r="P778" s="719"/>
      <c r="Q778" s="719"/>
      <c r="R778" s="719"/>
      <c r="S778" s="467"/>
    </row>
    <row r="779" spans="1:21" s="611" customFormat="1" ht="20.100000000000001" customHeight="1">
      <c r="A779" s="607"/>
      <c r="B779" s="607"/>
      <c r="C779" s="607"/>
      <c r="D779" s="720"/>
      <c r="E779" s="607"/>
      <c r="F779" s="607"/>
      <c r="G779" s="607"/>
      <c r="H779" s="607"/>
      <c r="I779" s="607"/>
      <c r="J779" s="609"/>
      <c r="K779" s="607"/>
      <c r="L779" s="607"/>
      <c r="M779" s="607"/>
      <c r="N779" s="607"/>
      <c r="O779" s="607"/>
      <c r="P779" s="607"/>
      <c r="Q779" s="609"/>
      <c r="R779" s="607"/>
      <c r="S779" s="610"/>
      <c r="T779" s="587"/>
    </row>
    <row r="780" spans="1:21" s="478" customFormat="1" ht="20.100000000000001" customHeight="1">
      <c r="A780" s="473"/>
      <c r="B780" s="474"/>
      <c r="C780" s="475"/>
      <c r="D780" s="476"/>
      <c r="E780" s="592" t="s">
        <v>1467</v>
      </c>
      <c r="F780" s="593"/>
      <c r="G780" s="593"/>
      <c r="H780" s="593"/>
      <c r="I780" s="593"/>
      <c r="J780" s="594"/>
      <c r="K780" s="595"/>
      <c r="L780" s="592" t="s">
        <v>1468</v>
      </c>
      <c r="M780" s="593"/>
      <c r="N780" s="593"/>
      <c r="O780" s="593"/>
      <c r="P780" s="593"/>
      <c r="Q780" s="594"/>
      <c r="R780" s="595"/>
      <c r="S780" s="477"/>
    </row>
    <row r="781" spans="1:21" s="478" customFormat="1" ht="20.100000000000001" customHeight="1">
      <c r="A781" s="473" t="s">
        <v>1469</v>
      </c>
      <c r="B781" s="474" t="s">
        <v>57</v>
      </c>
      <c r="C781" s="475" t="s">
        <v>1470</v>
      </c>
      <c r="D781" s="476" t="s">
        <v>1167</v>
      </c>
      <c r="E781" s="541" t="s">
        <v>1474</v>
      </c>
      <c r="F781" s="484" t="s">
        <v>1475</v>
      </c>
      <c r="G781" s="484" t="s">
        <v>1476</v>
      </c>
      <c r="H781" s="484" t="s">
        <v>1477</v>
      </c>
      <c r="I781" s="484" t="s">
        <v>1478</v>
      </c>
      <c r="J781" s="542" t="s">
        <v>1406</v>
      </c>
      <c r="K781" s="485" t="s">
        <v>1473</v>
      </c>
      <c r="L781" s="541" t="s">
        <v>1405</v>
      </c>
      <c r="M781" s="484" t="s">
        <v>1383</v>
      </c>
      <c r="N781" s="484" t="s">
        <v>1476</v>
      </c>
      <c r="O781" s="484" t="s">
        <v>1477</v>
      </c>
      <c r="P781" s="484" t="s">
        <v>1478</v>
      </c>
      <c r="Q781" s="542" t="s">
        <v>1406</v>
      </c>
      <c r="R781" s="485" t="s">
        <v>1473</v>
      </c>
      <c r="S781" s="487" t="s">
        <v>1140</v>
      </c>
    </row>
    <row r="782" spans="1:21" s="506" customFormat="1" ht="20.100000000000001" customHeight="1">
      <c r="A782" s="497" t="s">
        <v>837</v>
      </c>
      <c r="B782" s="643" t="s">
        <v>838</v>
      </c>
      <c r="C782" s="644" t="s">
        <v>839</v>
      </c>
      <c r="D782" s="645" t="s">
        <v>774</v>
      </c>
      <c r="E782" s="501">
        <v>0</v>
      </c>
      <c r="F782" s="502">
        <v>0.04</v>
      </c>
      <c r="G782" s="502">
        <v>0</v>
      </c>
      <c r="H782" s="502">
        <v>0</v>
      </c>
      <c r="I782" s="502">
        <v>0</v>
      </c>
      <c r="J782" s="503">
        <v>0.31</v>
      </c>
      <c r="K782" s="504">
        <v>0.31</v>
      </c>
      <c r="L782" s="501">
        <v>0</v>
      </c>
      <c r="M782" s="502">
        <v>0.19</v>
      </c>
      <c r="N782" s="502">
        <v>0</v>
      </c>
      <c r="O782" s="502">
        <v>0</v>
      </c>
      <c r="P782" s="502">
        <v>0</v>
      </c>
      <c r="Q782" s="503">
        <v>0.11</v>
      </c>
      <c r="R782" s="504">
        <v>0.11</v>
      </c>
      <c r="S782" s="505">
        <f t="shared" ref="S782" si="124">((R782/K782)-1)*100</f>
        <v>-64.516129032258064</v>
      </c>
    </row>
    <row r="783" spans="1:21" s="506" customFormat="1" ht="20.100000000000001" customHeight="1">
      <c r="A783" s="497"/>
      <c r="B783" s="643"/>
      <c r="C783" s="644"/>
      <c r="D783" s="645"/>
      <c r="E783" s="501"/>
      <c r="F783" s="502"/>
      <c r="G783" s="502"/>
      <c r="H783" s="502"/>
      <c r="I783" s="502"/>
      <c r="J783" s="503"/>
      <c r="K783" s="504"/>
      <c r="L783" s="501"/>
      <c r="M783" s="502"/>
      <c r="N783" s="502"/>
      <c r="O783" s="502"/>
      <c r="P783" s="502"/>
      <c r="Q783" s="503"/>
      <c r="R783" s="504"/>
      <c r="S783" s="505"/>
    </row>
    <row r="784" spans="1:21" s="506" customFormat="1" ht="20.100000000000001" customHeight="1">
      <c r="A784" s="497" t="s">
        <v>318</v>
      </c>
      <c r="B784" s="643" t="s">
        <v>319</v>
      </c>
      <c r="C784" s="644" t="s">
        <v>15</v>
      </c>
      <c r="D784" s="645" t="s">
        <v>132</v>
      </c>
      <c r="E784" s="501">
        <v>0</v>
      </c>
      <c r="F784" s="502">
        <v>0.31</v>
      </c>
      <c r="G784" s="502">
        <v>7.0000000000000007E-2</v>
      </c>
      <c r="H784" s="502">
        <v>0</v>
      </c>
      <c r="I784" s="502">
        <v>0</v>
      </c>
      <c r="J784" s="503">
        <v>0.7</v>
      </c>
      <c r="K784" s="504">
        <v>0.7</v>
      </c>
      <c r="L784" s="501">
        <v>0</v>
      </c>
      <c r="M784" s="502">
        <v>0</v>
      </c>
      <c r="N784" s="502">
        <v>0</v>
      </c>
      <c r="O784" s="502">
        <v>0</v>
      </c>
      <c r="P784" s="502">
        <v>0</v>
      </c>
      <c r="Q784" s="503">
        <v>0</v>
      </c>
      <c r="R784" s="504">
        <v>0</v>
      </c>
      <c r="S784" s="505">
        <f t="shared" ref="S784:S785" si="125">((R784/K784)-1)*100</f>
        <v>-100</v>
      </c>
    </row>
    <row r="785" spans="1:21" s="506" customFormat="1" ht="20.100000000000001" customHeight="1">
      <c r="A785" s="497" t="s">
        <v>840</v>
      </c>
      <c r="B785" s="643" t="s">
        <v>841</v>
      </c>
      <c r="C785" s="644" t="s">
        <v>15</v>
      </c>
      <c r="D785" s="645" t="s">
        <v>127</v>
      </c>
      <c r="E785" s="501">
        <v>0</v>
      </c>
      <c r="F785" s="502">
        <v>0</v>
      </c>
      <c r="G785" s="502">
        <v>0</v>
      </c>
      <c r="H785" s="502">
        <v>0</v>
      </c>
      <c r="I785" s="502">
        <v>0.48</v>
      </c>
      <c r="J785" s="503">
        <v>0.57999999999999996</v>
      </c>
      <c r="K785" s="504">
        <v>1.06</v>
      </c>
      <c r="L785" s="501">
        <v>0</v>
      </c>
      <c r="M785" s="502">
        <v>0</v>
      </c>
      <c r="N785" s="502">
        <v>0</v>
      </c>
      <c r="O785" s="502">
        <v>0</v>
      </c>
      <c r="P785" s="502">
        <v>0</v>
      </c>
      <c r="Q785" s="503">
        <v>0</v>
      </c>
      <c r="R785" s="504">
        <v>0</v>
      </c>
      <c r="S785" s="505">
        <f t="shared" si="125"/>
        <v>-100</v>
      </c>
    </row>
    <row r="786" spans="1:21" s="554" customFormat="1" ht="20.100000000000001" customHeight="1">
      <c r="A786" s="552"/>
      <c r="B786" s="753"/>
      <c r="C786" s="547"/>
      <c r="D786" s="520"/>
      <c r="E786" s="563"/>
      <c r="F786" s="522"/>
      <c r="G786" s="522"/>
      <c r="H786" s="522"/>
      <c r="I786" s="522"/>
      <c r="J786" s="523"/>
      <c r="K786" s="524"/>
      <c r="L786" s="521"/>
      <c r="M786" s="522"/>
      <c r="N786" s="522"/>
      <c r="O786" s="522"/>
      <c r="P786" s="522"/>
      <c r="Q786" s="523"/>
      <c r="R786" s="524"/>
      <c r="S786" s="525"/>
      <c r="T786" s="634"/>
      <c r="U786" s="527"/>
    </row>
    <row r="787" spans="1:21" s="448" customFormat="1" ht="20.100000000000001" customHeight="1">
      <c r="A787" s="338" t="s">
        <v>303</v>
      </c>
      <c r="B787" s="300"/>
      <c r="C787" s="754"/>
      <c r="D787" s="755"/>
      <c r="E787" s="756">
        <f>SUM(E782:E786)</f>
        <v>0</v>
      </c>
      <c r="F787" s="757">
        <f t="shared" ref="F787:Q787" si="126">SUM(F782:F786)</f>
        <v>0.35</v>
      </c>
      <c r="G787" s="757">
        <f t="shared" si="126"/>
        <v>7.0000000000000007E-2</v>
      </c>
      <c r="H787" s="757">
        <f t="shared" si="126"/>
        <v>0</v>
      </c>
      <c r="I787" s="757">
        <f t="shared" si="126"/>
        <v>0.48</v>
      </c>
      <c r="J787" s="757">
        <f t="shared" si="126"/>
        <v>1.5899999999999999</v>
      </c>
      <c r="K787" s="758">
        <f t="shared" si="126"/>
        <v>2.0700000000000003</v>
      </c>
      <c r="L787" s="756">
        <f t="shared" si="126"/>
        <v>0</v>
      </c>
      <c r="M787" s="757">
        <f t="shared" si="126"/>
        <v>0.19</v>
      </c>
      <c r="N787" s="757">
        <f t="shared" si="126"/>
        <v>0</v>
      </c>
      <c r="O787" s="757">
        <f t="shared" si="126"/>
        <v>0</v>
      </c>
      <c r="P787" s="757">
        <f t="shared" si="126"/>
        <v>0</v>
      </c>
      <c r="Q787" s="757">
        <f t="shared" si="126"/>
        <v>0.11</v>
      </c>
      <c r="R787" s="758">
        <f>SUM(R782:R786)</f>
        <v>0.11</v>
      </c>
      <c r="S787" s="533">
        <f t="shared" ref="S787:S788" si="127">((R787/K787)-1)*100</f>
        <v>-94.685990338164245</v>
      </c>
    </row>
    <row r="788" spans="1:21" s="448" customFormat="1" ht="20.100000000000001" customHeight="1" thickBot="1">
      <c r="A788" s="339" t="s">
        <v>304</v>
      </c>
      <c r="B788" s="333"/>
      <c r="C788" s="759"/>
      <c r="D788" s="760"/>
      <c r="E788" s="761"/>
      <c r="F788" s="762"/>
      <c r="G788" s="762"/>
      <c r="H788" s="762"/>
      <c r="I788" s="762"/>
      <c r="J788" s="762"/>
      <c r="K788" s="763">
        <f>SUM(I788:J788)</f>
        <v>0</v>
      </c>
      <c r="L788" s="761"/>
      <c r="M788" s="762"/>
      <c r="N788" s="762"/>
      <c r="O788" s="762"/>
      <c r="P788" s="762"/>
      <c r="Q788" s="762"/>
      <c r="R788" s="763">
        <f>SUM(N788:Q788)</f>
        <v>0</v>
      </c>
      <c r="S788" s="764" t="e">
        <f t="shared" si="127"/>
        <v>#DIV/0!</v>
      </c>
    </row>
    <row r="789" spans="1:21" s="526" customFormat="1" ht="20.100000000000001" customHeight="1">
      <c r="A789" s="765"/>
      <c r="B789" s="766"/>
      <c r="C789" s="767"/>
      <c r="D789" s="768"/>
      <c r="E789" s="538"/>
      <c r="F789" s="538"/>
      <c r="G789" s="538"/>
      <c r="H789" s="538"/>
      <c r="I789" s="538"/>
      <c r="J789" s="539"/>
      <c r="K789" s="538"/>
      <c r="L789" s="538"/>
      <c r="M789" s="538"/>
      <c r="N789" s="538"/>
      <c r="O789" s="538"/>
      <c r="P789" s="538"/>
      <c r="Q789" s="539"/>
      <c r="R789" s="538"/>
      <c r="S789" s="769"/>
      <c r="T789" s="527"/>
    </row>
    <row r="790" spans="1:21" s="315" customFormat="1" ht="20.100000000000001" customHeight="1">
      <c r="A790" s="442" t="s">
        <v>1487</v>
      </c>
      <c r="B790" s="312"/>
      <c r="C790" s="313"/>
      <c r="D790" s="314"/>
      <c r="E790" s="770">
        <v>3.41</v>
      </c>
      <c r="F790" s="771">
        <v>9.01</v>
      </c>
      <c r="G790" s="771">
        <v>3.76</v>
      </c>
      <c r="H790" s="771">
        <v>0.03</v>
      </c>
      <c r="I790" s="771">
        <v>1.43</v>
      </c>
      <c r="J790" s="772">
        <v>21.15</v>
      </c>
      <c r="K790" s="773">
        <v>22.58</v>
      </c>
      <c r="L790" s="770">
        <v>3.02</v>
      </c>
      <c r="M790" s="771">
        <v>3.22</v>
      </c>
      <c r="N790" s="771">
        <v>4.29</v>
      </c>
      <c r="O790" s="771">
        <v>0.36</v>
      </c>
      <c r="P790" s="771">
        <v>1.91</v>
      </c>
      <c r="Q790" s="772">
        <v>23</v>
      </c>
      <c r="R790" s="773">
        <v>24.91</v>
      </c>
      <c r="S790" s="774">
        <f t="shared" ref="S790" si="128">((R790/K790)-1)*100</f>
        <v>10.318866253321524</v>
      </c>
    </row>
    <row r="791" spans="1:21" s="315" customFormat="1" ht="20.100000000000001" customHeight="1">
      <c r="A791" s="775" t="s">
        <v>1488</v>
      </c>
      <c r="B791" s="776"/>
      <c r="C791" s="313"/>
      <c r="D791" s="314"/>
      <c r="E791" s="777">
        <v>0.6</v>
      </c>
      <c r="F791" s="778">
        <v>53.48</v>
      </c>
      <c r="G791" s="778">
        <v>87.28</v>
      </c>
      <c r="H791" s="778">
        <v>1</v>
      </c>
      <c r="I791" s="778">
        <v>44.77</v>
      </c>
      <c r="J791" s="779">
        <v>478.88</v>
      </c>
      <c r="K791" s="780">
        <v>523.65</v>
      </c>
      <c r="L791" s="777">
        <v>1.03</v>
      </c>
      <c r="M791" s="778">
        <v>50.34</v>
      </c>
      <c r="N791" s="778">
        <v>76.819999999999993</v>
      </c>
      <c r="O791" s="778">
        <v>0.25</v>
      </c>
      <c r="P791" s="778">
        <v>52.02</v>
      </c>
      <c r="Q791" s="779">
        <v>498.85</v>
      </c>
      <c r="R791" s="780">
        <v>550.87</v>
      </c>
      <c r="S791" s="781"/>
    </row>
    <row r="792" spans="1:21" s="315" customFormat="1" ht="20.100000000000001" customHeight="1">
      <c r="A792" s="337"/>
      <c r="B792" s="782"/>
      <c r="C792" s="313"/>
      <c r="D792" s="314"/>
      <c r="E792" s="783"/>
      <c r="F792" s="784"/>
      <c r="G792" s="784"/>
      <c r="H792" s="784"/>
      <c r="I792" s="784"/>
      <c r="J792" s="785"/>
      <c r="K792" s="786"/>
      <c r="L792" s="783"/>
      <c r="M792" s="784"/>
      <c r="N792" s="787"/>
      <c r="O792" s="787"/>
      <c r="P792" s="787"/>
      <c r="Q792" s="785"/>
      <c r="R792" s="786"/>
      <c r="S792" s="774" t="e">
        <f t="shared" ref="S792" si="129">((R792/K792)-1)*100</f>
        <v>#DIV/0!</v>
      </c>
    </row>
    <row r="793" spans="1:21" s="463" customFormat="1" ht="20.100000000000001" customHeight="1" thickBot="1">
      <c r="A793" s="788"/>
      <c r="B793" s="789"/>
      <c r="C793" s="790"/>
      <c r="D793" s="791"/>
      <c r="E793" s="792"/>
      <c r="F793" s="793"/>
      <c r="G793" s="793"/>
      <c r="H793" s="793"/>
      <c r="I793" s="793"/>
      <c r="J793" s="794"/>
      <c r="K793" s="795"/>
      <c r="L793" s="792"/>
      <c r="M793" s="793"/>
      <c r="N793" s="793"/>
      <c r="O793" s="793"/>
      <c r="P793" s="793"/>
      <c r="Q793" s="794"/>
      <c r="R793" s="795"/>
      <c r="S793" s="796"/>
    </row>
    <row r="794" spans="1:21" s="463" customFormat="1" ht="20.100000000000001" customHeight="1" thickBot="1">
      <c r="A794" s="383" t="s">
        <v>305</v>
      </c>
      <c r="B794" s="334"/>
      <c r="C794" s="797"/>
      <c r="D794" s="798"/>
      <c r="E794" s="799">
        <f>E792+E790+E787+E773+E758+E743+E592+E260+E84</f>
        <v>6.0200000000000005</v>
      </c>
      <c r="F794" s="800">
        <f>F792+F790+F787+F773+F758+F743+F592+F260+F84</f>
        <v>231.37000000000003</v>
      </c>
      <c r="G794" s="800"/>
      <c r="H794" s="800"/>
      <c r="I794" s="800">
        <f>I792+I790+I787+I773+I758+I743+I592+I260+I84</f>
        <v>332.12000000000012</v>
      </c>
      <c r="J794" s="801">
        <f>J792+J790+J787+J773+J758+J743+J592+J260+J84</f>
        <v>2833.8900000000008</v>
      </c>
      <c r="K794" s="802">
        <f>SUM(I794:J794)</f>
        <v>3166.0100000000011</v>
      </c>
      <c r="L794" s="799">
        <f>L792+L790+L787+L773+L758+L743+L592+L260+L84</f>
        <v>5.5500000000000007</v>
      </c>
      <c r="M794" s="800">
        <f>M792+M790+M787+M773+M758+M743+M592+M260+M84</f>
        <v>195.32999999999998</v>
      </c>
      <c r="N794" s="800">
        <f>N792+N790+N787+N773+N758+N743+N592+N260+N84</f>
        <v>461.94000000000005</v>
      </c>
      <c r="O794" s="800"/>
      <c r="P794" s="800"/>
      <c r="Q794" s="801">
        <f>Q792+Q790+Q787+Q773+Q758+Q743+Q592+Q260+Q84</f>
        <v>2727.7899999999995</v>
      </c>
      <c r="R794" s="802">
        <f>R792+R790+R787+R773+R758+R743+R592+R260+R84</f>
        <v>3122.5400000000004</v>
      </c>
      <c r="S794" s="764">
        <f t="shared" ref="S794:S795" si="130">((R794/K794)-1)*100</f>
        <v>-1.3730215634189635</v>
      </c>
    </row>
    <row r="795" spans="1:21" s="463" customFormat="1" ht="20.100000000000001" customHeight="1" thickBot="1">
      <c r="A795" s="383" t="s">
        <v>306</v>
      </c>
      <c r="B795" s="334"/>
      <c r="C795" s="797"/>
      <c r="D795" s="798"/>
      <c r="E795" s="799">
        <f>SUM(E788,E774,E759,E744,E593,E261,E85)</f>
        <v>2.65</v>
      </c>
      <c r="F795" s="800">
        <f>SUM(F788,F774,F759,F744,F593,F261,F85)</f>
        <v>222</v>
      </c>
      <c r="G795" s="800"/>
      <c r="H795" s="800"/>
      <c r="I795" s="800">
        <f>SUM(I788,I774,I759,I744,I593,I261,I85)</f>
        <v>329.62</v>
      </c>
      <c r="J795" s="801">
        <f>SUM(J788,J774,J759,J744,J593,J261,J85)</f>
        <v>2806.67</v>
      </c>
      <c r="K795" s="802">
        <f>SUM(I795:J795)</f>
        <v>3136.29</v>
      </c>
      <c r="L795" s="799">
        <f>SUM(L788,L774,L759,L744,L593,L261,L85)</f>
        <v>2.34</v>
      </c>
      <c r="M795" s="800">
        <f>SUM(M788,M774,M759,M744,M593,M261,M85)</f>
        <v>191.86999999999998</v>
      </c>
      <c r="N795" s="800">
        <f>SUM(N788,N774,N759,N744,N593,N261,N85)</f>
        <v>456.40999999999997</v>
      </c>
      <c r="O795" s="800"/>
      <c r="P795" s="800"/>
      <c r="Q795" s="801">
        <f>SUM(Q788,Q774,Q759,Q744,Q593,Q261,Q85)</f>
        <v>2698.0499999999997</v>
      </c>
      <c r="R795" s="802">
        <f>SUM(R788,R774,R759,R744,R593,R261,R85)</f>
        <v>3092.7</v>
      </c>
      <c r="S795" s="803">
        <f t="shared" si="130"/>
        <v>-1.3898587184220879</v>
      </c>
    </row>
    <row r="796" spans="1:21" s="463" customFormat="1" ht="20.100000000000001" customHeight="1">
      <c r="A796" s="332"/>
      <c r="B796" s="332"/>
      <c r="C796" s="804"/>
      <c r="D796" s="676"/>
      <c r="E796" s="805"/>
      <c r="F796" s="805"/>
      <c r="G796" s="805"/>
      <c r="H796" s="805"/>
      <c r="I796" s="805"/>
      <c r="J796" s="806"/>
      <c r="K796" s="805"/>
      <c r="L796" s="805"/>
      <c r="M796" s="805"/>
      <c r="N796" s="805"/>
      <c r="O796" s="805"/>
      <c r="P796" s="805"/>
      <c r="Q796" s="806"/>
      <c r="R796" s="805"/>
      <c r="S796" s="699"/>
    </row>
    <row r="797" spans="1:21" ht="20.100000000000001" customHeight="1">
      <c r="A797" s="807" t="s">
        <v>1207</v>
      </c>
      <c r="B797" s="808"/>
      <c r="C797" s="808"/>
      <c r="D797" s="809"/>
      <c r="E797" s="810">
        <v>5.2600000000000016</v>
      </c>
      <c r="F797" s="810">
        <v>213.79000000000005</v>
      </c>
      <c r="G797" s="810"/>
      <c r="H797" s="810"/>
      <c r="I797" s="810">
        <v>798.07999999999981</v>
      </c>
      <c r="J797" s="811">
        <v>3151.0099999999998</v>
      </c>
      <c r="K797" s="810">
        <f>I797+J797</f>
        <v>3949.0899999999997</v>
      </c>
      <c r="L797" s="810">
        <v>6.07</v>
      </c>
      <c r="M797" s="810">
        <v>243.12000000000006</v>
      </c>
      <c r="N797" s="810">
        <v>888.91000000000042</v>
      </c>
      <c r="O797" s="810"/>
      <c r="P797" s="810"/>
      <c r="Q797" s="811">
        <v>3328.5700000000011</v>
      </c>
      <c r="R797" s="810">
        <v>4217.4800000000041</v>
      </c>
      <c r="S797" s="812"/>
    </row>
    <row r="798" spans="1:21" ht="20.100000000000001" customHeight="1">
      <c r="A798" s="813" t="s">
        <v>1208</v>
      </c>
      <c r="B798" s="808"/>
      <c r="C798" s="808"/>
      <c r="D798" s="809"/>
      <c r="E798" s="814">
        <f>E794-E797</f>
        <v>0.7599999999999989</v>
      </c>
      <c r="F798" s="814">
        <f t="shared" ref="F798:K798" si="131">F794-F797</f>
        <v>17.579999999999984</v>
      </c>
      <c r="G798" s="814"/>
      <c r="H798" s="814"/>
      <c r="I798" s="814">
        <f t="shared" si="131"/>
        <v>-465.9599999999997</v>
      </c>
      <c r="J798" s="815">
        <f>J794-J797</f>
        <v>-317.11999999999898</v>
      </c>
      <c r="K798" s="814">
        <f t="shared" si="131"/>
        <v>-783.07999999999856</v>
      </c>
      <c r="L798" s="814">
        <f>L794-L797</f>
        <v>-0.51999999999999957</v>
      </c>
      <c r="M798" s="814">
        <f t="shared" ref="M798" si="132">M794-M797</f>
        <v>-47.790000000000077</v>
      </c>
      <c r="N798" s="814">
        <f t="shared" ref="N798" si="133">N794-N797</f>
        <v>-426.97000000000037</v>
      </c>
      <c r="O798" s="814"/>
      <c r="P798" s="814"/>
      <c r="Q798" s="815">
        <f t="shared" ref="Q798" si="134">Q794-Q797</f>
        <v>-600.78000000000156</v>
      </c>
      <c r="R798" s="814">
        <f t="shared" ref="R798" si="135">R794-R797</f>
        <v>-1094.9400000000037</v>
      </c>
      <c r="S798" s="812"/>
    </row>
    <row r="799" spans="1:21" ht="20.100000000000001" customHeight="1">
      <c r="A799" s="807" t="s">
        <v>1209</v>
      </c>
      <c r="B799" s="808"/>
      <c r="C799" s="808"/>
      <c r="D799" s="809"/>
      <c r="E799" s="810"/>
      <c r="F799" s="810"/>
      <c r="G799" s="810"/>
      <c r="H799" s="810"/>
      <c r="I799" s="810"/>
      <c r="J799" s="811"/>
      <c r="K799" s="816">
        <v>3.0000000000000001E-3</v>
      </c>
      <c r="L799" s="810"/>
      <c r="M799" s="810"/>
      <c r="N799" s="810"/>
      <c r="O799" s="810"/>
      <c r="P799" s="810"/>
      <c r="Q799" s="811"/>
      <c r="R799" s="816">
        <v>1.6000000000000001E-3</v>
      </c>
      <c r="S799" s="812"/>
    </row>
  </sheetData>
  <sortState ref="A384:O408">
    <sortCondition ref="A384:A408"/>
  </sortState>
  <mergeCells count="54">
    <mergeCell ref="A84:D84"/>
    <mergeCell ref="A85:D85"/>
    <mergeCell ref="E457:K457"/>
    <mergeCell ref="L457:R457"/>
    <mergeCell ref="E750:K750"/>
    <mergeCell ref="L750:R750"/>
    <mergeCell ref="L736:R736"/>
    <mergeCell ref="E728:K728"/>
    <mergeCell ref="L728:R728"/>
    <mergeCell ref="E717:K717"/>
    <mergeCell ref="L717:R717"/>
    <mergeCell ref="E684:K684"/>
    <mergeCell ref="L684:R684"/>
    <mergeCell ref="E659:K659"/>
    <mergeCell ref="L659:R659"/>
    <mergeCell ref="E736:K736"/>
    <mergeCell ref="E621:K621"/>
    <mergeCell ref="L621:R621"/>
    <mergeCell ref="E599:K599"/>
    <mergeCell ref="L599:R599"/>
    <mergeCell ref="L385:R385"/>
    <mergeCell ref="E385:K385"/>
    <mergeCell ref="E539:K539"/>
    <mergeCell ref="L539:R539"/>
    <mergeCell ref="E568:K568"/>
    <mergeCell ref="L568:R568"/>
    <mergeCell ref="E181:K181"/>
    <mergeCell ref="L181:R181"/>
    <mergeCell ref="E153:K153"/>
    <mergeCell ref="L153:R153"/>
    <mergeCell ref="E91:K91"/>
    <mergeCell ref="L91:R91"/>
    <mergeCell ref="E119:K119"/>
    <mergeCell ref="L119:R119"/>
    <mergeCell ref="L236:R236"/>
    <mergeCell ref="E236:K236"/>
    <mergeCell ref="E284:K284"/>
    <mergeCell ref="L284:R284"/>
    <mergeCell ref="E203:K203"/>
    <mergeCell ref="L203:R203"/>
    <mergeCell ref="E266:K266"/>
    <mergeCell ref="L266:R266"/>
    <mergeCell ref="L53:R53"/>
    <mergeCell ref="E39:K39"/>
    <mergeCell ref="L39:R39"/>
    <mergeCell ref="L67:R67"/>
    <mergeCell ref="E9:K9"/>
    <mergeCell ref="L9:R9"/>
    <mergeCell ref="E30:K30"/>
    <mergeCell ref="L30:R30"/>
    <mergeCell ref="E19:K19"/>
    <mergeCell ref="L19:R19"/>
    <mergeCell ref="E53:K53"/>
    <mergeCell ref="E67:K67"/>
  </mergeCells>
  <phoneticPr fontId="5"/>
  <pageMargins left="0.51181102362204722" right="0.35433070866141736" top="0.51181102362204722" bottom="0.86614173228346458" header="0.51181102362204722" footer="0.51181102362204722"/>
  <pageSetup paperSize="8" scale="64" fitToHeight="0" orientation="portrait" r:id="rId1"/>
  <headerFooter alignWithMargins="0">
    <oddFooter>&amp;P / &amp;N ページ</oddFooter>
  </headerFooter>
  <rowBreaks count="4" manualBreakCount="4">
    <brk id="88" max="14" man="1"/>
    <brk id="186" max="14" man="1"/>
    <brk id="538" max="14" man="1"/>
    <brk id="747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AJ832"/>
  <sheetViews>
    <sheetView view="pageBreakPreview" zoomScale="70" zoomScaleNormal="80" zoomScaleSheetLayoutView="70" workbookViewId="0">
      <selection activeCell="R2" sqref="R2"/>
    </sheetView>
  </sheetViews>
  <sheetFormatPr defaultRowHeight="20.100000000000001" customHeight="1"/>
  <cols>
    <col min="1" max="2" width="20" style="882" customWidth="1"/>
    <col min="3" max="4" width="9" style="882" customWidth="1"/>
    <col min="5" max="19" width="12.625" style="882" customWidth="1"/>
    <col min="20" max="16384" width="9" style="882"/>
  </cols>
  <sheetData>
    <row r="1" spans="1:19" ht="20.100000000000001" customHeight="1">
      <c r="A1" s="876"/>
      <c r="B1" s="877"/>
      <c r="C1" s="876"/>
      <c r="D1" s="878"/>
      <c r="E1" s="876"/>
      <c r="F1" s="876"/>
      <c r="G1" s="876"/>
      <c r="H1" s="876"/>
      <c r="I1" s="876"/>
      <c r="J1" s="879"/>
      <c r="K1" s="880"/>
      <c r="L1" s="876"/>
      <c r="M1" s="876"/>
      <c r="N1" s="876"/>
      <c r="O1" s="876"/>
      <c r="P1" s="876"/>
      <c r="Q1" s="881"/>
      <c r="R1" s="1392">
        <v>45131</v>
      </c>
      <c r="S1" s="1392"/>
    </row>
    <row r="2" spans="1:19" ht="20.100000000000001" customHeight="1">
      <c r="A2" s="883"/>
      <c r="B2" s="876"/>
      <c r="C2" s="876"/>
      <c r="D2" s="878"/>
      <c r="E2" s="876"/>
      <c r="F2" s="876"/>
      <c r="G2" s="876"/>
      <c r="H2" s="876"/>
      <c r="I2" s="876"/>
      <c r="J2" s="879"/>
      <c r="K2" s="880"/>
      <c r="L2" s="876"/>
      <c r="M2" s="876"/>
      <c r="N2" s="876"/>
      <c r="O2" s="876"/>
      <c r="P2" s="876"/>
      <c r="Q2" s="881"/>
      <c r="R2" s="876"/>
      <c r="S2" s="884"/>
    </row>
    <row r="3" spans="1:19" ht="39.950000000000003" customHeight="1">
      <c r="A3" s="885" t="s">
        <v>1627</v>
      </c>
      <c r="B3" s="886"/>
      <c r="C3" s="886"/>
      <c r="D3" s="886"/>
      <c r="E3" s="886"/>
      <c r="F3" s="886"/>
      <c r="G3" s="886"/>
      <c r="H3" s="886"/>
      <c r="I3" s="886"/>
      <c r="J3" s="887"/>
      <c r="K3" s="886"/>
      <c r="L3" s="886"/>
      <c r="M3" s="886"/>
      <c r="N3" s="886"/>
      <c r="O3" s="886"/>
      <c r="P3" s="886"/>
      <c r="Q3" s="887"/>
      <c r="R3" s="886"/>
      <c r="S3" s="886"/>
    </row>
    <row r="4" spans="1:19" ht="39.950000000000003" customHeight="1">
      <c r="A4" s="885" t="s">
        <v>1628</v>
      </c>
      <c r="B4" s="886"/>
      <c r="C4" s="886"/>
      <c r="D4" s="886"/>
      <c r="E4" s="886"/>
      <c r="F4" s="886"/>
      <c r="G4" s="886"/>
      <c r="H4" s="886"/>
      <c r="I4" s="886"/>
      <c r="J4" s="888"/>
      <c r="K4" s="889"/>
      <c r="L4" s="886"/>
      <c r="M4" s="886"/>
      <c r="N4" s="886"/>
      <c r="O4" s="886"/>
      <c r="P4" s="886"/>
      <c r="Q4" s="887"/>
      <c r="R4" s="886"/>
      <c r="S4" s="886"/>
    </row>
    <row r="5" spans="1:19" ht="20.100000000000001" customHeight="1">
      <c r="A5" s="890"/>
      <c r="B5" s="876"/>
      <c r="C5" s="876"/>
      <c r="D5" s="878"/>
      <c r="E5" s="876"/>
      <c r="F5" s="876"/>
      <c r="G5" s="876"/>
      <c r="H5" s="876"/>
      <c r="I5" s="876"/>
      <c r="J5" s="879"/>
      <c r="K5" s="880"/>
      <c r="L5" s="876"/>
      <c r="M5" s="876"/>
      <c r="N5" s="876"/>
      <c r="O5" s="876"/>
      <c r="P5" s="876"/>
      <c r="Q5" s="881"/>
      <c r="R5" s="876"/>
      <c r="S5" s="884"/>
    </row>
    <row r="6" spans="1:19" ht="20.100000000000001" customHeight="1">
      <c r="A6" s="891"/>
      <c r="B6" s="892"/>
      <c r="C6" s="893"/>
      <c r="D6" s="894"/>
      <c r="E6" s="895"/>
      <c r="F6" s="895"/>
      <c r="G6" s="895"/>
      <c r="H6" s="895"/>
      <c r="I6" s="895"/>
      <c r="J6" s="895"/>
      <c r="K6" s="895"/>
      <c r="L6" s="895"/>
      <c r="M6" s="895"/>
      <c r="N6" s="895"/>
      <c r="O6" s="895"/>
      <c r="P6" s="895"/>
      <c r="Q6" s="895"/>
      <c r="R6" s="895"/>
      <c r="S6" s="896"/>
    </row>
    <row r="7" spans="1:19" ht="30" customHeight="1">
      <c r="A7" s="897" t="s">
        <v>247</v>
      </c>
      <c r="B7" s="898" t="s">
        <v>61</v>
      </c>
      <c r="C7" s="899"/>
      <c r="D7" s="900"/>
      <c r="E7" s="901"/>
      <c r="F7" s="901"/>
      <c r="G7" s="901"/>
      <c r="H7" s="901"/>
      <c r="I7" s="901"/>
      <c r="J7" s="901"/>
      <c r="K7" s="901"/>
      <c r="L7" s="901"/>
      <c r="M7" s="901"/>
      <c r="N7" s="901"/>
      <c r="O7" s="901"/>
      <c r="P7" s="901"/>
      <c r="Q7" s="901"/>
      <c r="R7" s="901"/>
      <c r="S7" s="902"/>
    </row>
    <row r="8" spans="1:19" ht="20.100000000000001" customHeight="1">
      <c r="A8" s="903"/>
      <c r="B8" s="904"/>
      <c r="C8" s="904"/>
      <c r="D8" s="905"/>
      <c r="E8" s="895"/>
      <c r="F8" s="895"/>
      <c r="G8" s="895"/>
      <c r="H8" s="895"/>
      <c r="I8" s="895"/>
      <c r="J8" s="895"/>
      <c r="K8" s="895"/>
      <c r="L8" s="895"/>
      <c r="M8" s="895"/>
      <c r="N8" s="895"/>
      <c r="O8" s="895"/>
      <c r="P8" s="895"/>
      <c r="Q8" s="895"/>
      <c r="R8" s="895"/>
      <c r="S8" s="896"/>
    </row>
    <row r="9" spans="1:19" ht="20.100000000000001" customHeight="1">
      <c r="A9" s="906"/>
      <c r="B9" s="907"/>
      <c r="C9" s="908"/>
      <c r="D9" s="909"/>
      <c r="E9" s="1386" t="s">
        <v>1467</v>
      </c>
      <c r="F9" s="1387"/>
      <c r="G9" s="1387"/>
      <c r="H9" s="1387"/>
      <c r="I9" s="1387"/>
      <c r="J9" s="1387"/>
      <c r="K9" s="1388"/>
      <c r="L9" s="1386" t="s">
        <v>1468</v>
      </c>
      <c r="M9" s="1387"/>
      <c r="N9" s="1387"/>
      <c r="O9" s="1387"/>
      <c r="P9" s="1387"/>
      <c r="Q9" s="1387"/>
      <c r="R9" s="1388"/>
      <c r="S9" s="910"/>
    </row>
    <row r="10" spans="1:19" ht="39.950000000000003" customHeight="1">
      <c r="A10" s="911" t="s">
        <v>248</v>
      </c>
      <c r="B10" s="912" t="s">
        <v>57</v>
      </c>
      <c r="C10" s="913" t="s">
        <v>249</v>
      </c>
      <c r="D10" s="914" t="s">
        <v>250</v>
      </c>
      <c r="E10" s="915" t="s">
        <v>1405</v>
      </c>
      <c r="F10" s="916" t="s">
        <v>1499</v>
      </c>
      <c r="G10" s="917" t="s">
        <v>1498</v>
      </c>
      <c r="H10" s="918" t="s">
        <v>1513</v>
      </c>
      <c r="I10" s="918" t="s">
        <v>1514</v>
      </c>
      <c r="J10" s="917" t="s">
        <v>1406</v>
      </c>
      <c r="K10" s="919" t="s">
        <v>1515</v>
      </c>
      <c r="L10" s="915" t="s">
        <v>1405</v>
      </c>
      <c r="M10" s="916" t="s">
        <v>1499</v>
      </c>
      <c r="N10" s="917" t="s">
        <v>1498</v>
      </c>
      <c r="O10" s="918" t="s">
        <v>1513</v>
      </c>
      <c r="P10" s="918" t="s">
        <v>1514</v>
      </c>
      <c r="Q10" s="917" t="s">
        <v>1406</v>
      </c>
      <c r="R10" s="919" t="s">
        <v>1515</v>
      </c>
      <c r="S10" s="920" t="s">
        <v>1140</v>
      </c>
    </row>
    <row r="11" spans="1:19" ht="20.100000000000001" customHeight="1">
      <c r="A11" s="921" t="s">
        <v>251</v>
      </c>
      <c r="B11" s="922" t="s">
        <v>62</v>
      </c>
      <c r="C11" s="923" t="s">
        <v>60</v>
      </c>
      <c r="D11" s="647"/>
      <c r="E11" s="924" t="s">
        <v>60</v>
      </c>
      <c r="F11" s="925"/>
      <c r="G11" s="925"/>
      <c r="H11" s="925"/>
      <c r="I11" s="925"/>
      <c r="J11" s="925" t="s">
        <v>60</v>
      </c>
      <c r="K11" s="926"/>
      <c r="L11" s="924" t="s">
        <v>60</v>
      </c>
      <c r="M11" s="925" t="s">
        <v>60</v>
      </c>
      <c r="N11" s="925"/>
      <c r="O11" s="925"/>
      <c r="P11" s="925"/>
      <c r="Q11" s="925"/>
      <c r="R11" s="926" t="s">
        <v>60</v>
      </c>
      <c r="S11" s="927"/>
    </row>
    <row r="12" spans="1:19" ht="20.100000000000001" customHeight="1">
      <c r="A12" s="497" t="s">
        <v>621</v>
      </c>
      <c r="B12" s="498" t="s">
        <v>622</v>
      </c>
      <c r="C12" s="499" t="s">
        <v>1471</v>
      </c>
      <c r="D12" s="500" t="s">
        <v>124</v>
      </c>
      <c r="E12" s="928">
        <v>0</v>
      </c>
      <c r="F12" s="929">
        <v>0.48</v>
      </c>
      <c r="G12" s="929">
        <v>0</v>
      </c>
      <c r="H12" s="929">
        <v>0</v>
      </c>
      <c r="I12" s="929">
        <v>0</v>
      </c>
      <c r="J12" s="930">
        <v>0.51</v>
      </c>
      <c r="K12" s="931">
        <v>0.51</v>
      </c>
      <c r="L12" s="928">
        <v>0</v>
      </c>
      <c r="M12" s="929">
        <v>0</v>
      </c>
      <c r="N12" s="929">
        <v>0</v>
      </c>
      <c r="O12" s="929">
        <v>0</v>
      </c>
      <c r="P12" s="929">
        <v>0</v>
      </c>
      <c r="Q12" s="930">
        <v>0</v>
      </c>
      <c r="R12" s="931">
        <v>0</v>
      </c>
      <c r="S12" s="932">
        <f>((R12/K12)-1)*100</f>
        <v>-100</v>
      </c>
    </row>
    <row r="13" spans="1:19" ht="20.100000000000001" customHeight="1">
      <c r="A13" s="497" t="s">
        <v>1249</v>
      </c>
      <c r="B13" s="498" t="s">
        <v>1409</v>
      </c>
      <c r="C13" s="499" t="s">
        <v>1471</v>
      </c>
      <c r="D13" s="500" t="s">
        <v>124</v>
      </c>
      <c r="E13" s="928">
        <v>0</v>
      </c>
      <c r="F13" s="929">
        <v>0</v>
      </c>
      <c r="G13" s="929">
        <v>0</v>
      </c>
      <c r="H13" s="929">
        <v>0</v>
      </c>
      <c r="I13" s="929">
        <v>0</v>
      </c>
      <c r="J13" s="930">
        <v>0.55000000000000004</v>
      </c>
      <c r="K13" s="931">
        <v>0.55000000000000004</v>
      </c>
      <c r="L13" s="928">
        <v>0</v>
      </c>
      <c r="M13" s="929">
        <v>0</v>
      </c>
      <c r="N13" s="929">
        <v>0</v>
      </c>
      <c r="O13" s="929">
        <v>0</v>
      </c>
      <c r="P13" s="929">
        <v>0</v>
      </c>
      <c r="Q13" s="930">
        <v>0</v>
      </c>
      <c r="R13" s="931">
        <v>0</v>
      </c>
      <c r="S13" s="933">
        <f t="shared" ref="S13:S15" si="0">((R13/K13)-1)*100</f>
        <v>-100</v>
      </c>
    </row>
    <row r="14" spans="1:19" ht="20.100000000000001" customHeight="1">
      <c r="A14" s="497" t="s">
        <v>125</v>
      </c>
      <c r="B14" s="498" t="s">
        <v>126</v>
      </c>
      <c r="C14" s="499" t="s">
        <v>1471</v>
      </c>
      <c r="D14" s="500" t="s">
        <v>124</v>
      </c>
      <c r="E14" s="928">
        <v>0</v>
      </c>
      <c r="F14" s="929">
        <v>0.67</v>
      </c>
      <c r="G14" s="929">
        <v>0</v>
      </c>
      <c r="H14" s="929">
        <v>0</v>
      </c>
      <c r="I14" s="929">
        <v>0</v>
      </c>
      <c r="J14" s="930">
        <v>3.95</v>
      </c>
      <c r="K14" s="931">
        <v>3.95</v>
      </c>
      <c r="L14" s="928">
        <v>0</v>
      </c>
      <c r="M14" s="929">
        <v>0.56000000000000005</v>
      </c>
      <c r="N14" s="929">
        <v>0.47</v>
      </c>
      <c r="O14" s="929">
        <v>0</v>
      </c>
      <c r="P14" s="929">
        <v>0</v>
      </c>
      <c r="Q14" s="930">
        <v>3.75</v>
      </c>
      <c r="R14" s="931">
        <v>3.75</v>
      </c>
      <c r="S14" s="932">
        <f t="shared" si="0"/>
        <v>-5.0632911392405111</v>
      </c>
    </row>
    <row r="15" spans="1:19" ht="20.100000000000001" customHeight="1">
      <c r="A15" s="508" t="s">
        <v>623</v>
      </c>
      <c r="B15" s="509" t="s">
        <v>624</v>
      </c>
      <c r="C15" s="499" t="s">
        <v>1471</v>
      </c>
      <c r="D15" s="510" t="s">
        <v>124</v>
      </c>
      <c r="E15" s="934">
        <v>0</v>
      </c>
      <c r="F15" s="935">
        <v>0.03</v>
      </c>
      <c r="G15" s="935">
        <v>0</v>
      </c>
      <c r="H15" s="935">
        <v>0</v>
      </c>
      <c r="I15" s="935">
        <v>0</v>
      </c>
      <c r="J15" s="936">
        <v>0.89</v>
      </c>
      <c r="K15" s="937">
        <v>0.89</v>
      </c>
      <c r="L15" s="934">
        <v>0</v>
      </c>
      <c r="M15" s="935">
        <v>0.17</v>
      </c>
      <c r="N15" s="935">
        <v>0</v>
      </c>
      <c r="O15" s="935">
        <v>0</v>
      </c>
      <c r="P15" s="935">
        <v>0</v>
      </c>
      <c r="Q15" s="936">
        <v>0.81</v>
      </c>
      <c r="R15" s="937">
        <v>0.81</v>
      </c>
      <c r="S15" s="938">
        <f t="shared" si="0"/>
        <v>-8.9887640449438209</v>
      </c>
    </row>
    <row r="16" spans="1:19" ht="20.100000000000001" customHeight="1">
      <c r="A16" s="939"/>
      <c r="B16" s="940"/>
      <c r="C16" s="941"/>
      <c r="D16" s="663"/>
      <c r="E16" s="942"/>
      <c r="F16" s="943"/>
      <c r="G16" s="943"/>
      <c r="H16" s="943"/>
      <c r="I16" s="943"/>
      <c r="J16" s="944"/>
      <c r="K16" s="945"/>
      <c r="L16" s="942"/>
      <c r="M16" s="943"/>
      <c r="N16" s="943"/>
      <c r="O16" s="943"/>
      <c r="P16" s="943"/>
      <c r="Q16" s="944"/>
      <c r="R16" s="945"/>
      <c r="S16" s="946"/>
    </row>
    <row r="17" spans="1:19" ht="20.100000000000001" customHeight="1">
      <c r="A17" s="947" t="s">
        <v>252</v>
      </c>
      <c r="B17" s="948"/>
      <c r="C17" s="923"/>
      <c r="D17" s="647"/>
      <c r="E17" s="949">
        <f>SUM(E11:E16)</f>
        <v>0</v>
      </c>
      <c r="F17" s="950">
        <f t="shared" ref="F17:R17" si="1">SUM(F11:F16)</f>
        <v>1.18</v>
      </c>
      <c r="G17" s="950">
        <f t="shared" si="1"/>
        <v>0</v>
      </c>
      <c r="H17" s="950">
        <f t="shared" si="1"/>
        <v>0</v>
      </c>
      <c r="I17" s="950">
        <f t="shared" si="1"/>
        <v>0</v>
      </c>
      <c r="J17" s="950">
        <f t="shared" si="1"/>
        <v>5.8999999999999995</v>
      </c>
      <c r="K17" s="951">
        <f>SUM(K11:K16)</f>
        <v>5.8999999999999995</v>
      </c>
      <c r="L17" s="949">
        <f t="shared" si="1"/>
        <v>0</v>
      </c>
      <c r="M17" s="950">
        <f t="shared" si="1"/>
        <v>0.73000000000000009</v>
      </c>
      <c r="N17" s="950">
        <f t="shared" si="1"/>
        <v>0.47</v>
      </c>
      <c r="O17" s="950">
        <f t="shared" si="1"/>
        <v>0</v>
      </c>
      <c r="P17" s="950">
        <f t="shared" si="1"/>
        <v>0</v>
      </c>
      <c r="Q17" s="950">
        <f t="shared" si="1"/>
        <v>4.5600000000000005</v>
      </c>
      <c r="R17" s="951">
        <f t="shared" si="1"/>
        <v>4.5600000000000005</v>
      </c>
      <c r="S17" s="952">
        <f>((R17/K17)-1)*100</f>
        <v>-22.711864406779647</v>
      </c>
    </row>
    <row r="18" spans="1:19" ht="20.100000000000001" customHeight="1">
      <c r="A18" s="953"/>
      <c r="B18" s="954"/>
      <c r="C18" s="955"/>
      <c r="D18" s="956"/>
      <c r="E18" s="957"/>
      <c r="F18" s="957"/>
      <c r="G18" s="957"/>
      <c r="H18" s="957"/>
      <c r="I18" s="957"/>
      <c r="J18" s="958"/>
      <c r="K18" s="957"/>
      <c r="L18" s="957"/>
      <c r="M18" s="957"/>
      <c r="N18" s="957"/>
      <c r="O18" s="957"/>
      <c r="P18" s="957"/>
      <c r="Q18" s="958"/>
      <c r="R18" s="957"/>
      <c r="S18" s="959"/>
    </row>
    <row r="19" spans="1:19" ht="20.100000000000001" customHeight="1">
      <c r="A19" s="906"/>
      <c r="B19" s="907"/>
      <c r="C19" s="908"/>
      <c r="D19" s="909"/>
      <c r="E19" s="1386" t="s">
        <v>1467</v>
      </c>
      <c r="F19" s="1387"/>
      <c r="G19" s="1387"/>
      <c r="H19" s="1387"/>
      <c r="I19" s="1387"/>
      <c r="J19" s="1387"/>
      <c r="K19" s="1388"/>
      <c r="L19" s="1386" t="s">
        <v>1468</v>
      </c>
      <c r="M19" s="1387"/>
      <c r="N19" s="1387"/>
      <c r="O19" s="1387"/>
      <c r="P19" s="1387"/>
      <c r="Q19" s="1387"/>
      <c r="R19" s="1388"/>
      <c r="S19" s="910"/>
    </row>
    <row r="20" spans="1:19" ht="39.950000000000003" customHeight="1">
      <c r="A20" s="911" t="s">
        <v>248</v>
      </c>
      <c r="B20" s="912" t="s">
        <v>57</v>
      </c>
      <c r="C20" s="913" t="s">
        <v>249</v>
      </c>
      <c r="D20" s="914" t="s">
        <v>250</v>
      </c>
      <c r="E20" s="915" t="s">
        <v>1405</v>
      </c>
      <c r="F20" s="916" t="s">
        <v>1499</v>
      </c>
      <c r="G20" s="917" t="s">
        <v>1498</v>
      </c>
      <c r="H20" s="918" t="s">
        <v>1513</v>
      </c>
      <c r="I20" s="918" t="s">
        <v>1514</v>
      </c>
      <c r="J20" s="917" t="s">
        <v>1406</v>
      </c>
      <c r="K20" s="919" t="s">
        <v>1515</v>
      </c>
      <c r="L20" s="915" t="s">
        <v>1405</v>
      </c>
      <c r="M20" s="916" t="s">
        <v>1499</v>
      </c>
      <c r="N20" s="917" t="s">
        <v>1498</v>
      </c>
      <c r="O20" s="918" t="s">
        <v>1513</v>
      </c>
      <c r="P20" s="918" t="s">
        <v>1514</v>
      </c>
      <c r="Q20" s="917" t="s">
        <v>1406</v>
      </c>
      <c r="R20" s="919" t="s">
        <v>1515</v>
      </c>
      <c r="S20" s="920" t="s">
        <v>1140</v>
      </c>
    </row>
    <row r="21" spans="1:19" ht="20.100000000000001" customHeight="1">
      <c r="A21" s="960" t="s">
        <v>253</v>
      </c>
      <c r="B21" s="961" t="s">
        <v>254</v>
      </c>
      <c r="C21" s="923" t="s">
        <v>60</v>
      </c>
      <c r="D21" s="647"/>
      <c r="E21" s="924" t="s">
        <v>60</v>
      </c>
      <c r="F21" s="925"/>
      <c r="G21" s="925"/>
      <c r="H21" s="925"/>
      <c r="I21" s="925"/>
      <c r="J21" s="925" t="s">
        <v>60</v>
      </c>
      <c r="K21" s="926"/>
      <c r="L21" s="924" t="s">
        <v>60</v>
      </c>
      <c r="M21" s="925" t="s">
        <v>60</v>
      </c>
      <c r="N21" s="925"/>
      <c r="O21" s="925"/>
      <c r="P21" s="925"/>
      <c r="Q21" s="925"/>
      <c r="R21" s="926" t="s">
        <v>60</v>
      </c>
      <c r="S21" s="927"/>
    </row>
    <row r="22" spans="1:19" ht="20.100000000000001" customHeight="1">
      <c r="A22" s="962" t="s">
        <v>868</v>
      </c>
      <c r="B22" s="963" t="s">
        <v>871</v>
      </c>
      <c r="C22" s="499" t="s">
        <v>1471</v>
      </c>
      <c r="D22" s="663" t="s">
        <v>1114</v>
      </c>
      <c r="E22" s="928">
        <v>0</v>
      </c>
      <c r="F22" s="928">
        <v>0</v>
      </c>
      <c r="G22" s="928">
        <v>0</v>
      </c>
      <c r="H22" s="928">
        <v>0</v>
      </c>
      <c r="I22" s="928">
        <v>0</v>
      </c>
      <c r="J22" s="928">
        <v>0.15</v>
      </c>
      <c r="K22" s="928">
        <v>0.15</v>
      </c>
      <c r="L22" s="928">
        <v>0</v>
      </c>
      <c r="M22" s="928">
        <v>0</v>
      </c>
      <c r="N22" s="928">
        <v>0</v>
      </c>
      <c r="O22" s="928">
        <v>0</v>
      </c>
      <c r="P22" s="928">
        <v>0</v>
      </c>
      <c r="Q22" s="928">
        <v>0</v>
      </c>
      <c r="R22" s="928">
        <v>0</v>
      </c>
      <c r="S22" s="932">
        <f>((R22/K22)-1)*100</f>
        <v>-100</v>
      </c>
    </row>
    <row r="23" spans="1:19" ht="20.100000000000001" customHeight="1">
      <c r="A23" s="964" t="s">
        <v>625</v>
      </c>
      <c r="B23" s="965" t="s">
        <v>626</v>
      </c>
      <c r="C23" s="499" t="s">
        <v>1471</v>
      </c>
      <c r="D23" s="500" t="s">
        <v>127</v>
      </c>
      <c r="E23" s="928">
        <v>0</v>
      </c>
      <c r="F23" s="929">
        <v>0.15</v>
      </c>
      <c r="G23" s="929">
        <v>0</v>
      </c>
      <c r="H23" s="929">
        <v>0</v>
      </c>
      <c r="I23" s="929">
        <v>0</v>
      </c>
      <c r="J23" s="930">
        <v>0.18</v>
      </c>
      <c r="K23" s="931">
        <v>0.18</v>
      </c>
      <c r="L23" s="928">
        <v>0</v>
      </c>
      <c r="M23" s="929">
        <v>0</v>
      </c>
      <c r="N23" s="929">
        <v>0</v>
      </c>
      <c r="O23" s="929">
        <v>0</v>
      </c>
      <c r="P23" s="929">
        <v>0</v>
      </c>
      <c r="Q23" s="930">
        <v>0</v>
      </c>
      <c r="R23" s="931">
        <v>0</v>
      </c>
      <c r="S23" s="932">
        <f>((R23/K23)-1)*100</f>
        <v>-100</v>
      </c>
    </row>
    <row r="24" spans="1:19" ht="20.100000000000001" customHeight="1">
      <c r="A24" s="964" t="s">
        <v>627</v>
      </c>
      <c r="B24" s="498" t="s">
        <v>628</v>
      </c>
      <c r="C24" s="499" t="s">
        <v>1471</v>
      </c>
      <c r="D24" s="500" t="s">
        <v>127</v>
      </c>
      <c r="E24" s="928">
        <v>0</v>
      </c>
      <c r="F24" s="929">
        <v>0.14000000000000001</v>
      </c>
      <c r="G24" s="929">
        <v>0</v>
      </c>
      <c r="H24" s="929">
        <v>0</v>
      </c>
      <c r="I24" s="929">
        <v>0</v>
      </c>
      <c r="J24" s="930">
        <v>0.68</v>
      </c>
      <c r="K24" s="931">
        <v>0.68</v>
      </c>
      <c r="L24" s="928">
        <v>0</v>
      </c>
      <c r="M24" s="929">
        <v>0</v>
      </c>
      <c r="N24" s="929">
        <v>0</v>
      </c>
      <c r="O24" s="929">
        <v>0</v>
      </c>
      <c r="P24" s="929">
        <v>0</v>
      </c>
      <c r="Q24" s="930">
        <v>0</v>
      </c>
      <c r="R24" s="931">
        <v>0</v>
      </c>
      <c r="S24" s="932">
        <f>((R24/K24)-1)*100</f>
        <v>-100</v>
      </c>
    </row>
    <row r="25" spans="1:19" ht="20.100000000000001" customHeight="1">
      <c r="A25" s="964" t="s">
        <v>629</v>
      </c>
      <c r="B25" s="498" t="s">
        <v>1116</v>
      </c>
      <c r="C25" s="499" t="s">
        <v>1471</v>
      </c>
      <c r="D25" s="500" t="s">
        <v>127</v>
      </c>
      <c r="E25" s="928">
        <v>0</v>
      </c>
      <c r="F25" s="929">
        <v>0.15</v>
      </c>
      <c r="G25" s="929">
        <v>0</v>
      </c>
      <c r="H25" s="929">
        <v>0</v>
      </c>
      <c r="I25" s="929">
        <v>0</v>
      </c>
      <c r="J25" s="930">
        <v>0.27</v>
      </c>
      <c r="K25" s="931">
        <v>0.27</v>
      </c>
      <c r="L25" s="928">
        <v>0</v>
      </c>
      <c r="M25" s="929">
        <v>0</v>
      </c>
      <c r="N25" s="929">
        <v>0</v>
      </c>
      <c r="O25" s="929">
        <v>0</v>
      </c>
      <c r="P25" s="929">
        <v>0</v>
      </c>
      <c r="Q25" s="930">
        <v>0</v>
      </c>
      <c r="R25" s="931">
        <v>0</v>
      </c>
      <c r="S25" s="932">
        <f>((R25/K25)-1)*100</f>
        <v>-100</v>
      </c>
    </row>
    <row r="26" spans="1:19" ht="20.100000000000001" customHeight="1">
      <c r="A26" s="964" t="s">
        <v>630</v>
      </c>
      <c r="B26" s="498" t="s">
        <v>1117</v>
      </c>
      <c r="C26" s="499" t="s">
        <v>1471</v>
      </c>
      <c r="D26" s="500" t="s">
        <v>127</v>
      </c>
      <c r="E26" s="928">
        <v>0</v>
      </c>
      <c r="F26" s="929">
        <v>0.34</v>
      </c>
      <c r="G26" s="929">
        <v>0</v>
      </c>
      <c r="H26" s="929">
        <v>0</v>
      </c>
      <c r="I26" s="929">
        <v>0</v>
      </c>
      <c r="J26" s="930">
        <v>0.9</v>
      </c>
      <c r="K26" s="931">
        <v>0.9</v>
      </c>
      <c r="L26" s="928">
        <v>0</v>
      </c>
      <c r="M26" s="929">
        <v>0.49</v>
      </c>
      <c r="N26" s="929">
        <v>0</v>
      </c>
      <c r="O26" s="929">
        <v>0</v>
      </c>
      <c r="P26" s="929">
        <v>0</v>
      </c>
      <c r="Q26" s="930">
        <v>1.41</v>
      </c>
      <c r="R26" s="931">
        <v>1.41</v>
      </c>
      <c r="S26" s="932">
        <f>((R26/K26)-1)*100</f>
        <v>56.666666666666643</v>
      </c>
    </row>
    <row r="27" spans="1:19" ht="20.100000000000001" customHeight="1">
      <c r="A27" s="966"/>
      <c r="B27" s="967"/>
      <c r="C27" s="499"/>
      <c r="D27" s="663"/>
      <c r="E27" s="942"/>
      <c r="F27" s="943"/>
      <c r="G27" s="943"/>
      <c r="H27" s="943"/>
      <c r="I27" s="943"/>
      <c r="J27" s="944"/>
      <c r="K27" s="945"/>
      <c r="L27" s="942"/>
      <c r="M27" s="943"/>
      <c r="N27" s="943"/>
      <c r="O27" s="943"/>
      <c r="P27" s="943"/>
      <c r="Q27" s="944"/>
      <c r="R27" s="945"/>
      <c r="S27" s="946"/>
    </row>
    <row r="28" spans="1:19" ht="20.100000000000001" customHeight="1">
      <c r="A28" s="968" t="s">
        <v>255</v>
      </c>
      <c r="B28" s="969"/>
      <c r="C28" s="923"/>
      <c r="D28" s="647"/>
      <c r="E28" s="949">
        <f>SUM(E21:E27)</f>
        <v>0</v>
      </c>
      <c r="F28" s="950">
        <f t="shared" ref="F28:R28" si="2">SUM(F21:F27)</f>
        <v>0.78</v>
      </c>
      <c r="G28" s="950">
        <f t="shared" si="2"/>
        <v>0</v>
      </c>
      <c r="H28" s="950">
        <f t="shared" si="2"/>
        <v>0</v>
      </c>
      <c r="I28" s="950">
        <f t="shared" si="2"/>
        <v>0</v>
      </c>
      <c r="J28" s="950">
        <f t="shared" si="2"/>
        <v>2.1800000000000002</v>
      </c>
      <c r="K28" s="951">
        <f t="shared" si="2"/>
        <v>2.1800000000000002</v>
      </c>
      <c r="L28" s="949">
        <f t="shared" si="2"/>
        <v>0</v>
      </c>
      <c r="M28" s="950">
        <f t="shared" si="2"/>
        <v>0.49</v>
      </c>
      <c r="N28" s="950">
        <f t="shared" si="2"/>
        <v>0</v>
      </c>
      <c r="O28" s="950">
        <f t="shared" si="2"/>
        <v>0</v>
      </c>
      <c r="P28" s="950">
        <f t="shared" si="2"/>
        <v>0</v>
      </c>
      <c r="Q28" s="950">
        <f t="shared" si="2"/>
        <v>1.41</v>
      </c>
      <c r="R28" s="951">
        <f t="shared" si="2"/>
        <v>1.41</v>
      </c>
      <c r="S28" s="952">
        <f t="shared" ref="S28" si="3">((R28/K28)-1)*100</f>
        <v>-35.321100917431203</v>
      </c>
    </row>
    <row r="29" spans="1:19" ht="20.100000000000001" customHeight="1">
      <c r="A29" s="970"/>
      <c r="B29" s="971"/>
      <c r="C29" s="972"/>
      <c r="D29" s="663"/>
      <c r="E29" s="957"/>
      <c r="F29" s="957"/>
      <c r="G29" s="957"/>
      <c r="H29" s="957"/>
      <c r="I29" s="957"/>
      <c r="J29" s="958"/>
      <c r="K29" s="957"/>
      <c r="L29" s="957"/>
      <c r="M29" s="957"/>
      <c r="N29" s="957"/>
      <c r="O29" s="957"/>
      <c r="P29" s="957"/>
      <c r="Q29" s="958"/>
      <c r="R29" s="957"/>
      <c r="S29" s="959"/>
    </row>
    <row r="30" spans="1:19" ht="20.100000000000001" customHeight="1">
      <c r="A30" s="906"/>
      <c r="B30" s="907"/>
      <c r="C30" s="908"/>
      <c r="D30" s="909"/>
      <c r="E30" s="1386" t="s">
        <v>1467</v>
      </c>
      <c r="F30" s="1387"/>
      <c r="G30" s="1387"/>
      <c r="H30" s="1387"/>
      <c r="I30" s="1387"/>
      <c r="J30" s="1387"/>
      <c r="K30" s="1388"/>
      <c r="L30" s="1386" t="s">
        <v>1468</v>
      </c>
      <c r="M30" s="1387"/>
      <c r="N30" s="1387"/>
      <c r="O30" s="1387"/>
      <c r="P30" s="1387"/>
      <c r="Q30" s="1387"/>
      <c r="R30" s="1388"/>
      <c r="S30" s="910"/>
    </row>
    <row r="31" spans="1:19" ht="39.950000000000003" customHeight="1">
      <c r="A31" s="911" t="s">
        <v>248</v>
      </c>
      <c r="B31" s="912" t="s">
        <v>57</v>
      </c>
      <c r="C31" s="913" t="s">
        <v>249</v>
      </c>
      <c r="D31" s="914" t="s">
        <v>250</v>
      </c>
      <c r="E31" s="915" t="s">
        <v>1405</v>
      </c>
      <c r="F31" s="916" t="s">
        <v>1499</v>
      </c>
      <c r="G31" s="917" t="s">
        <v>1498</v>
      </c>
      <c r="H31" s="918" t="s">
        <v>1513</v>
      </c>
      <c r="I31" s="918" t="s">
        <v>1514</v>
      </c>
      <c r="J31" s="917" t="s">
        <v>1406</v>
      </c>
      <c r="K31" s="919" t="s">
        <v>1515</v>
      </c>
      <c r="L31" s="915" t="s">
        <v>1405</v>
      </c>
      <c r="M31" s="916" t="s">
        <v>1499</v>
      </c>
      <c r="N31" s="917" t="s">
        <v>1498</v>
      </c>
      <c r="O31" s="918" t="s">
        <v>1513</v>
      </c>
      <c r="P31" s="918" t="s">
        <v>1514</v>
      </c>
      <c r="Q31" s="917" t="s">
        <v>1406</v>
      </c>
      <c r="R31" s="919" t="s">
        <v>1515</v>
      </c>
      <c r="S31" s="920" t="s">
        <v>1140</v>
      </c>
    </row>
    <row r="32" spans="1:19" ht="20.100000000000001" customHeight="1">
      <c r="A32" s="973" t="s">
        <v>256</v>
      </c>
      <c r="B32" s="974" t="s">
        <v>63</v>
      </c>
      <c r="C32" s="923" t="s">
        <v>60</v>
      </c>
      <c r="D32" s="647"/>
      <c r="E32" s="924" t="s">
        <v>60</v>
      </c>
      <c r="F32" s="925"/>
      <c r="G32" s="925"/>
      <c r="H32" s="925"/>
      <c r="I32" s="925"/>
      <c r="J32" s="925" t="s">
        <v>60</v>
      </c>
      <c r="K32" s="926"/>
      <c r="L32" s="924" t="s">
        <v>60</v>
      </c>
      <c r="M32" s="925" t="s">
        <v>60</v>
      </c>
      <c r="N32" s="925"/>
      <c r="O32" s="925"/>
      <c r="P32" s="925"/>
      <c r="Q32" s="925"/>
      <c r="R32" s="926" t="s">
        <v>60</v>
      </c>
      <c r="S32" s="927"/>
    </row>
    <row r="33" spans="1:19" ht="20.100000000000001" customHeight="1">
      <c r="A33" s="964" t="s">
        <v>631</v>
      </c>
      <c r="B33" s="498" t="s">
        <v>632</v>
      </c>
      <c r="C33" s="499" t="s">
        <v>1471</v>
      </c>
      <c r="D33" s="500" t="s">
        <v>128</v>
      </c>
      <c r="E33" s="928">
        <v>0</v>
      </c>
      <c r="F33" s="929">
        <v>0.2</v>
      </c>
      <c r="G33" s="929">
        <v>0</v>
      </c>
      <c r="H33" s="929">
        <v>0</v>
      </c>
      <c r="I33" s="929">
        <v>0</v>
      </c>
      <c r="J33" s="930">
        <v>0.8</v>
      </c>
      <c r="K33" s="931">
        <v>0.8</v>
      </c>
      <c r="L33" s="928">
        <v>0</v>
      </c>
      <c r="M33" s="929">
        <v>0.14000000000000001</v>
      </c>
      <c r="N33" s="929">
        <v>0</v>
      </c>
      <c r="O33" s="929">
        <v>0</v>
      </c>
      <c r="P33" s="929">
        <v>0</v>
      </c>
      <c r="Q33" s="930">
        <v>0.88</v>
      </c>
      <c r="R33" s="931">
        <v>0.88</v>
      </c>
      <c r="S33" s="932">
        <f>((R33/K33)-1)*100</f>
        <v>9.9999999999999858</v>
      </c>
    </row>
    <row r="34" spans="1:19" ht="20.100000000000001" customHeight="1">
      <c r="A34" s="964" t="s">
        <v>36</v>
      </c>
      <c r="B34" s="498" t="s">
        <v>129</v>
      </c>
      <c r="C34" s="499" t="s">
        <v>1471</v>
      </c>
      <c r="D34" s="500" t="s">
        <v>128</v>
      </c>
      <c r="E34" s="928">
        <v>0</v>
      </c>
      <c r="F34" s="929">
        <v>0.11</v>
      </c>
      <c r="G34" s="929">
        <v>0</v>
      </c>
      <c r="H34" s="929">
        <v>0</v>
      </c>
      <c r="I34" s="929">
        <v>0</v>
      </c>
      <c r="J34" s="930">
        <v>3.02</v>
      </c>
      <c r="K34" s="931">
        <v>3.02</v>
      </c>
      <c r="L34" s="928">
        <v>0</v>
      </c>
      <c r="M34" s="929">
        <v>0</v>
      </c>
      <c r="N34" s="929">
        <v>0</v>
      </c>
      <c r="O34" s="929">
        <v>0</v>
      </c>
      <c r="P34" s="929">
        <v>0</v>
      </c>
      <c r="Q34" s="930">
        <v>2.08</v>
      </c>
      <c r="R34" s="931">
        <v>2.08</v>
      </c>
      <c r="S34" s="932">
        <f>((R34/K34)-1)*100</f>
        <v>-31.12582781456954</v>
      </c>
    </row>
    <row r="35" spans="1:19" ht="20.100000000000001" customHeight="1">
      <c r="A35" s="964" t="s">
        <v>633</v>
      </c>
      <c r="B35" s="498" t="s">
        <v>634</v>
      </c>
      <c r="C35" s="499" t="s">
        <v>1471</v>
      </c>
      <c r="D35" s="500" t="s">
        <v>128</v>
      </c>
      <c r="E35" s="928">
        <v>0</v>
      </c>
      <c r="F35" s="929">
        <v>0.09</v>
      </c>
      <c r="G35" s="929">
        <v>0</v>
      </c>
      <c r="H35" s="929">
        <v>0</v>
      </c>
      <c r="I35" s="929">
        <v>0</v>
      </c>
      <c r="J35" s="930">
        <v>0.85</v>
      </c>
      <c r="K35" s="931">
        <v>0.85</v>
      </c>
      <c r="L35" s="928">
        <v>0</v>
      </c>
      <c r="M35" s="929">
        <v>0</v>
      </c>
      <c r="N35" s="929">
        <v>0</v>
      </c>
      <c r="O35" s="929">
        <v>0</v>
      </c>
      <c r="P35" s="929">
        <v>0</v>
      </c>
      <c r="Q35" s="930">
        <v>0</v>
      </c>
      <c r="R35" s="931">
        <v>0</v>
      </c>
      <c r="S35" s="932">
        <f>((R35/K35)-1)*100</f>
        <v>-100</v>
      </c>
    </row>
    <row r="36" spans="1:19" ht="20.100000000000001" customHeight="1">
      <c r="A36" s="942"/>
      <c r="B36" s="945"/>
      <c r="C36" s="975"/>
      <c r="D36" s="663"/>
      <c r="E36" s="976"/>
      <c r="F36" s="943"/>
      <c r="G36" s="943"/>
      <c r="H36" s="943"/>
      <c r="I36" s="943"/>
      <c r="J36" s="944"/>
      <c r="K36" s="945"/>
      <c r="L36" s="942"/>
      <c r="M36" s="943"/>
      <c r="N36" s="943"/>
      <c r="O36" s="943"/>
      <c r="P36" s="943"/>
      <c r="Q36" s="944"/>
      <c r="R36" s="945"/>
      <c r="S36" s="946"/>
    </row>
    <row r="37" spans="1:19" ht="20.100000000000001" customHeight="1">
      <c r="A37" s="977" t="s">
        <v>257</v>
      </c>
      <c r="B37" s="978"/>
      <c r="C37" s="923"/>
      <c r="D37" s="647"/>
      <c r="E37" s="949">
        <f>SUM(E32:E36)</f>
        <v>0</v>
      </c>
      <c r="F37" s="950">
        <f t="shared" ref="F37:R37" si="4">SUM(F32:F36)</f>
        <v>0.4</v>
      </c>
      <c r="G37" s="950">
        <f t="shared" si="4"/>
        <v>0</v>
      </c>
      <c r="H37" s="950">
        <f t="shared" si="4"/>
        <v>0</v>
      </c>
      <c r="I37" s="950">
        <f t="shared" si="4"/>
        <v>0</v>
      </c>
      <c r="J37" s="950">
        <f t="shared" si="4"/>
        <v>4.67</v>
      </c>
      <c r="K37" s="951">
        <f t="shared" si="4"/>
        <v>4.67</v>
      </c>
      <c r="L37" s="949">
        <f t="shared" si="4"/>
        <v>0</v>
      </c>
      <c r="M37" s="950">
        <f t="shared" si="4"/>
        <v>0.14000000000000001</v>
      </c>
      <c r="N37" s="950">
        <f t="shared" si="4"/>
        <v>0</v>
      </c>
      <c r="O37" s="950">
        <f t="shared" si="4"/>
        <v>0</v>
      </c>
      <c r="P37" s="950">
        <f t="shared" si="4"/>
        <v>0</v>
      </c>
      <c r="Q37" s="950">
        <f t="shared" si="4"/>
        <v>2.96</v>
      </c>
      <c r="R37" s="951">
        <f t="shared" si="4"/>
        <v>2.96</v>
      </c>
      <c r="S37" s="952">
        <f t="shared" ref="S37" si="5">((R37/K37)-1)*100</f>
        <v>-36.616702355460383</v>
      </c>
    </row>
    <row r="38" spans="1:19" ht="20.100000000000001" customHeight="1">
      <c r="A38" s="970"/>
      <c r="B38" s="971"/>
      <c r="C38" s="972"/>
      <c r="D38" s="663"/>
      <c r="E38" s="957"/>
      <c r="F38" s="957"/>
      <c r="G38" s="957"/>
      <c r="H38" s="957"/>
      <c r="I38" s="957"/>
      <c r="J38" s="958"/>
      <c r="K38" s="957"/>
      <c r="L38" s="957"/>
      <c r="M38" s="957"/>
      <c r="N38" s="957"/>
      <c r="O38" s="957"/>
      <c r="P38" s="957"/>
      <c r="Q38" s="958"/>
      <c r="R38" s="957"/>
      <c r="S38" s="959"/>
    </row>
    <row r="39" spans="1:19" ht="20.100000000000001" customHeight="1">
      <c r="A39" s="906"/>
      <c r="B39" s="907"/>
      <c r="C39" s="908"/>
      <c r="D39" s="909"/>
      <c r="E39" s="1386" t="s">
        <v>1467</v>
      </c>
      <c r="F39" s="1387"/>
      <c r="G39" s="1387"/>
      <c r="H39" s="1387"/>
      <c r="I39" s="1387"/>
      <c r="J39" s="1387"/>
      <c r="K39" s="1388"/>
      <c r="L39" s="1386" t="s">
        <v>1468</v>
      </c>
      <c r="M39" s="1387"/>
      <c r="N39" s="1387"/>
      <c r="O39" s="1387"/>
      <c r="P39" s="1387"/>
      <c r="Q39" s="1387"/>
      <c r="R39" s="1388"/>
      <c r="S39" s="910"/>
    </row>
    <row r="40" spans="1:19" ht="39.950000000000003" customHeight="1">
      <c r="A40" s="911" t="s">
        <v>248</v>
      </c>
      <c r="B40" s="912" t="s">
        <v>57</v>
      </c>
      <c r="C40" s="913" t="s">
        <v>249</v>
      </c>
      <c r="D40" s="914" t="s">
        <v>250</v>
      </c>
      <c r="E40" s="915" t="s">
        <v>1405</v>
      </c>
      <c r="F40" s="916" t="s">
        <v>1499</v>
      </c>
      <c r="G40" s="917" t="s">
        <v>1498</v>
      </c>
      <c r="H40" s="918" t="s">
        <v>1513</v>
      </c>
      <c r="I40" s="918" t="s">
        <v>1514</v>
      </c>
      <c r="J40" s="917" t="s">
        <v>1406</v>
      </c>
      <c r="K40" s="919" t="s">
        <v>1515</v>
      </c>
      <c r="L40" s="915" t="s">
        <v>1405</v>
      </c>
      <c r="M40" s="916" t="s">
        <v>1499</v>
      </c>
      <c r="N40" s="917" t="s">
        <v>1498</v>
      </c>
      <c r="O40" s="918" t="s">
        <v>1513</v>
      </c>
      <c r="P40" s="918" t="s">
        <v>1514</v>
      </c>
      <c r="Q40" s="917" t="s">
        <v>1406</v>
      </c>
      <c r="R40" s="919" t="s">
        <v>1515</v>
      </c>
      <c r="S40" s="920" t="s">
        <v>1140</v>
      </c>
    </row>
    <row r="41" spans="1:19" ht="20.100000000000001" customHeight="1">
      <c r="A41" s="979" t="s">
        <v>258</v>
      </c>
      <c r="B41" s="980" t="s">
        <v>79</v>
      </c>
      <c r="C41" s="923" t="s">
        <v>60</v>
      </c>
      <c r="D41" s="647"/>
      <c r="E41" s="924" t="s">
        <v>60</v>
      </c>
      <c r="F41" s="925"/>
      <c r="G41" s="925"/>
      <c r="H41" s="925"/>
      <c r="I41" s="925"/>
      <c r="J41" s="925" t="s">
        <v>60</v>
      </c>
      <c r="K41" s="926"/>
      <c r="L41" s="924" t="s">
        <v>60</v>
      </c>
      <c r="M41" s="925" t="s">
        <v>60</v>
      </c>
      <c r="N41" s="925"/>
      <c r="O41" s="925"/>
      <c r="P41" s="925"/>
      <c r="Q41" s="925"/>
      <c r="R41" s="926" t="s">
        <v>60</v>
      </c>
      <c r="S41" s="927"/>
    </row>
    <row r="42" spans="1:19" ht="20.100000000000001" customHeight="1">
      <c r="A42" s="964" t="s">
        <v>1239</v>
      </c>
      <c r="B42" s="498" t="s">
        <v>1408</v>
      </c>
      <c r="C42" s="981" t="s">
        <v>1471</v>
      </c>
      <c r="D42" s="647" t="s">
        <v>130</v>
      </c>
      <c r="E42" s="928">
        <v>0</v>
      </c>
      <c r="F42" s="928">
        <v>0</v>
      </c>
      <c r="G42" s="928">
        <v>0</v>
      </c>
      <c r="H42" s="928">
        <v>0</v>
      </c>
      <c r="I42" s="928">
        <v>0</v>
      </c>
      <c r="J42" s="928">
        <v>0</v>
      </c>
      <c r="K42" s="928">
        <v>0</v>
      </c>
      <c r="L42" s="928">
        <v>0</v>
      </c>
      <c r="M42" s="928">
        <v>0.06</v>
      </c>
      <c r="N42" s="928">
        <v>0</v>
      </c>
      <c r="O42" s="928">
        <v>0</v>
      </c>
      <c r="P42" s="928">
        <v>0</v>
      </c>
      <c r="Q42" s="928">
        <v>0.5</v>
      </c>
      <c r="R42" s="928">
        <v>0.5</v>
      </c>
      <c r="S42" s="932" t="e">
        <f t="shared" ref="S42:S49" si="6">((R42/K42)-1)*100</f>
        <v>#DIV/0!</v>
      </c>
    </row>
    <row r="43" spans="1:19" ht="20.100000000000001" customHeight="1">
      <c r="A43" s="964" t="s">
        <v>635</v>
      </c>
      <c r="B43" s="498" t="s">
        <v>636</v>
      </c>
      <c r="C43" s="981" t="s">
        <v>1471</v>
      </c>
      <c r="D43" s="569" t="s">
        <v>130</v>
      </c>
      <c r="E43" s="928">
        <v>0</v>
      </c>
      <c r="F43" s="929">
        <v>0</v>
      </c>
      <c r="G43" s="929">
        <v>0</v>
      </c>
      <c r="H43" s="929">
        <v>0</v>
      </c>
      <c r="I43" s="929">
        <v>0</v>
      </c>
      <c r="J43" s="930">
        <v>0.17</v>
      </c>
      <c r="K43" s="931">
        <v>0.17</v>
      </c>
      <c r="L43" s="928">
        <v>0</v>
      </c>
      <c r="M43" s="929">
        <v>0.04</v>
      </c>
      <c r="N43" s="929">
        <v>0</v>
      </c>
      <c r="O43" s="929">
        <v>0</v>
      </c>
      <c r="P43" s="929">
        <v>0</v>
      </c>
      <c r="Q43" s="930">
        <v>0.31</v>
      </c>
      <c r="R43" s="931">
        <v>0.31</v>
      </c>
      <c r="S43" s="932">
        <f t="shared" si="6"/>
        <v>82.35294117647058</v>
      </c>
    </row>
    <row r="44" spans="1:19" ht="20.100000000000001" customHeight="1">
      <c r="A44" s="964" t="s">
        <v>637</v>
      </c>
      <c r="B44" s="498" t="s">
        <v>638</v>
      </c>
      <c r="C44" s="981" t="s">
        <v>1471</v>
      </c>
      <c r="D44" s="569" t="s">
        <v>130</v>
      </c>
      <c r="E44" s="928">
        <v>0</v>
      </c>
      <c r="F44" s="929">
        <v>7.0000000000000007E-2</v>
      </c>
      <c r="G44" s="929">
        <v>0</v>
      </c>
      <c r="H44" s="929">
        <v>0</v>
      </c>
      <c r="I44" s="929">
        <v>0</v>
      </c>
      <c r="J44" s="930">
        <v>0.61</v>
      </c>
      <c r="K44" s="931">
        <v>0.61</v>
      </c>
      <c r="L44" s="928">
        <v>0</v>
      </c>
      <c r="M44" s="929">
        <v>0.27</v>
      </c>
      <c r="N44" s="929">
        <v>0</v>
      </c>
      <c r="O44" s="929">
        <v>0</v>
      </c>
      <c r="P44" s="929">
        <v>0</v>
      </c>
      <c r="Q44" s="930">
        <v>0.67</v>
      </c>
      <c r="R44" s="931">
        <v>0.67</v>
      </c>
      <c r="S44" s="932">
        <f t="shared" si="6"/>
        <v>9.8360655737705027</v>
      </c>
    </row>
    <row r="45" spans="1:19" ht="20.100000000000001" customHeight="1">
      <c r="A45" s="964" t="s">
        <v>511</v>
      </c>
      <c r="B45" s="498" t="s">
        <v>533</v>
      </c>
      <c r="C45" s="981" t="s">
        <v>1471</v>
      </c>
      <c r="D45" s="569" t="s">
        <v>130</v>
      </c>
      <c r="E45" s="928">
        <v>0</v>
      </c>
      <c r="F45" s="929">
        <v>0.46</v>
      </c>
      <c r="G45" s="929">
        <v>0</v>
      </c>
      <c r="H45" s="929">
        <v>0</v>
      </c>
      <c r="I45" s="929">
        <v>0</v>
      </c>
      <c r="J45" s="930">
        <v>16.03</v>
      </c>
      <c r="K45" s="931">
        <v>16.03</v>
      </c>
      <c r="L45" s="928">
        <v>0.01</v>
      </c>
      <c r="M45" s="929">
        <v>0</v>
      </c>
      <c r="N45" s="929">
        <v>0</v>
      </c>
      <c r="O45" s="929">
        <v>0</v>
      </c>
      <c r="P45" s="929">
        <v>0</v>
      </c>
      <c r="Q45" s="930">
        <v>11.5</v>
      </c>
      <c r="R45" s="931">
        <v>11.5</v>
      </c>
      <c r="S45" s="932">
        <f t="shared" si="6"/>
        <v>-28.259513412351843</v>
      </c>
    </row>
    <row r="46" spans="1:19" ht="20.100000000000001" customHeight="1">
      <c r="A46" s="964" t="s">
        <v>37</v>
      </c>
      <c r="B46" s="498" t="s">
        <v>131</v>
      </c>
      <c r="C46" s="981" t="s">
        <v>1471</v>
      </c>
      <c r="D46" s="569" t="s">
        <v>130</v>
      </c>
      <c r="E46" s="928">
        <v>0</v>
      </c>
      <c r="F46" s="929">
        <v>0.65</v>
      </c>
      <c r="G46" s="929">
        <v>0</v>
      </c>
      <c r="H46" s="929">
        <v>0</v>
      </c>
      <c r="I46" s="929">
        <v>0</v>
      </c>
      <c r="J46" s="930">
        <v>5.0599999999999996</v>
      </c>
      <c r="K46" s="931">
        <v>5.0599999999999996</v>
      </c>
      <c r="L46" s="928">
        <v>0</v>
      </c>
      <c r="M46" s="929">
        <v>0.25</v>
      </c>
      <c r="N46" s="929">
        <v>0</v>
      </c>
      <c r="O46" s="929">
        <v>0</v>
      </c>
      <c r="P46" s="929">
        <v>0</v>
      </c>
      <c r="Q46" s="930">
        <v>3.18</v>
      </c>
      <c r="R46" s="931">
        <v>3.18</v>
      </c>
      <c r="S46" s="932">
        <f t="shared" si="6"/>
        <v>-37.154150197628454</v>
      </c>
    </row>
    <row r="47" spans="1:19" ht="20.100000000000001" customHeight="1">
      <c r="A47" s="964" t="s">
        <v>639</v>
      </c>
      <c r="B47" s="498" t="s">
        <v>640</v>
      </c>
      <c r="C47" s="981" t="s">
        <v>1471</v>
      </c>
      <c r="D47" s="569" t="s">
        <v>130</v>
      </c>
      <c r="E47" s="928">
        <v>0</v>
      </c>
      <c r="F47" s="929">
        <v>0.04</v>
      </c>
      <c r="G47" s="929">
        <v>0</v>
      </c>
      <c r="H47" s="929">
        <v>0</v>
      </c>
      <c r="I47" s="929">
        <v>0</v>
      </c>
      <c r="J47" s="930">
        <v>0.72</v>
      </c>
      <c r="K47" s="931">
        <v>0.72</v>
      </c>
      <c r="L47" s="928">
        <v>0</v>
      </c>
      <c r="M47" s="929">
        <v>0.26</v>
      </c>
      <c r="N47" s="929">
        <v>0</v>
      </c>
      <c r="O47" s="929">
        <v>0</v>
      </c>
      <c r="P47" s="929">
        <v>0</v>
      </c>
      <c r="Q47" s="930">
        <v>0.68</v>
      </c>
      <c r="R47" s="931">
        <v>0.68</v>
      </c>
      <c r="S47" s="932">
        <f t="shared" si="6"/>
        <v>-5.5555555555555465</v>
      </c>
    </row>
    <row r="48" spans="1:19" ht="20.100000000000001" customHeight="1">
      <c r="A48" s="964" t="s">
        <v>641</v>
      </c>
      <c r="B48" s="498" t="s">
        <v>642</v>
      </c>
      <c r="C48" s="981" t="s">
        <v>1471</v>
      </c>
      <c r="D48" s="569" t="s">
        <v>130</v>
      </c>
      <c r="E48" s="928">
        <v>0</v>
      </c>
      <c r="F48" s="929">
        <v>0.18</v>
      </c>
      <c r="G48" s="929">
        <v>0</v>
      </c>
      <c r="H48" s="929">
        <v>0</v>
      </c>
      <c r="I48" s="929">
        <v>0</v>
      </c>
      <c r="J48" s="930">
        <v>0.38</v>
      </c>
      <c r="K48" s="931">
        <v>0.38</v>
      </c>
      <c r="L48" s="928">
        <v>0</v>
      </c>
      <c r="M48" s="929">
        <v>0</v>
      </c>
      <c r="N48" s="929">
        <v>0</v>
      </c>
      <c r="O48" s="929">
        <v>0</v>
      </c>
      <c r="P48" s="929">
        <v>0</v>
      </c>
      <c r="Q48" s="930">
        <v>0.5</v>
      </c>
      <c r="R48" s="931">
        <v>0.5</v>
      </c>
      <c r="S48" s="932">
        <f t="shared" si="6"/>
        <v>31.578947368421062</v>
      </c>
    </row>
    <row r="49" spans="1:19" ht="20.100000000000001" customHeight="1">
      <c r="A49" s="964" t="s">
        <v>643</v>
      </c>
      <c r="B49" s="498" t="s">
        <v>644</v>
      </c>
      <c r="C49" s="981" t="s">
        <v>1471</v>
      </c>
      <c r="D49" s="569" t="s">
        <v>130</v>
      </c>
      <c r="E49" s="928">
        <v>0</v>
      </c>
      <c r="F49" s="929">
        <v>0.21</v>
      </c>
      <c r="G49" s="929">
        <v>0</v>
      </c>
      <c r="H49" s="929">
        <v>0</v>
      </c>
      <c r="I49" s="929">
        <v>0</v>
      </c>
      <c r="J49" s="930">
        <v>0.65</v>
      </c>
      <c r="K49" s="931">
        <v>0.65</v>
      </c>
      <c r="L49" s="928">
        <v>0</v>
      </c>
      <c r="M49" s="929">
        <v>0</v>
      </c>
      <c r="N49" s="929">
        <v>0</v>
      </c>
      <c r="O49" s="929">
        <v>0</v>
      </c>
      <c r="P49" s="929">
        <v>0</v>
      </c>
      <c r="Q49" s="930">
        <v>0</v>
      </c>
      <c r="R49" s="931">
        <v>0</v>
      </c>
      <c r="S49" s="932">
        <f t="shared" si="6"/>
        <v>-100</v>
      </c>
    </row>
    <row r="50" spans="1:19" ht="20.100000000000001" customHeight="1">
      <c r="A50" s="942"/>
      <c r="B50" s="945"/>
      <c r="C50" s="975"/>
      <c r="D50" s="982"/>
      <c r="E50" s="942"/>
      <c r="F50" s="943"/>
      <c r="G50" s="943"/>
      <c r="H50" s="943"/>
      <c r="I50" s="943"/>
      <c r="J50" s="944"/>
      <c r="K50" s="945"/>
      <c r="L50" s="942"/>
      <c r="M50" s="943"/>
      <c r="N50" s="943"/>
      <c r="O50" s="943"/>
      <c r="P50" s="943"/>
      <c r="Q50" s="944"/>
      <c r="R50" s="945"/>
      <c r="S50" s="946"/>
    </row>
    <row r="51" spans="1:19" ht="20.100000000000001" customHeight="1">
      <c r="A51" s="983" t="s">
        <v>259</v>
      </c>
      <c r="B51" s="984"/>
      <c r="C51" s="923"/>
      <c r="D51" s="647"/>
      <c r="E51" s="949">
        <f>SUM(E41:E50)</f>
        <v>0</v>
      </c>
      <c r="F51" s="950">
        <f t="shared" ref="F51:R51" si="7">SUM(F41:F50)</f>
        <v>1.61</v>
      </c>
      <c r="G51" s="950">
        <f t="shared" si="7"/>
        <v>0</v>
      </c>
      <c r="H51" s="950">
        <f t="shared" si="7"/>
        <v>0</v>
      </c>
      <c r="I51" s="950">
        <f t="shared" si="7"/>
        <v>0</v>
      </c>
      <c r="J51" s="950">
        <f t="shared" si="7"/>
        <v>23.619999999999997</v>
      </c>
      <c r="K51" s="951">
        <f t="shared" si="7"/>
        <v>23.619999999999997</v>
      </c>
      <c r="L51" s="949">
        <f t="shared" si="7"/>
        <v>0.01</v>
      </c>
      <c r="M51" s="950">
        <f t="shared" si="7"/>
        <v>0.88</v>
      </c>
      <c r="N51" s="950">
        <f t="shared" si="7"/>
        <v>0</v>
      </c>
      <c r="O51" s="950">
        <f t="shared" si="7"/>
        <v>0</v>
      </c>
      <c r="P51" s="950">
        <f t="shared" si="7"/>
        <v>0</v>
      </c>
      <c r="Q51" s="950">
        <f t="shared" si="7"/>
        <v>17.34</v>
      </c>
      <c r="R51" s="951">
        <f t="shared" si="7"/>
        <v>17.34</v>
      </c>
      <c r="S51" s="952">
        <f t="shared" ref="S51" si="8">((R51/K51)-1)*100</f>
        <v>-26.587637595258251</v>
      </c>
    </row>
    <row r="52" spans="1:19" ht="20.100000000000001" customHeight="1">
      <c r="A52" s="970"/>
      <c r="B52" s="971"/>
      <c r="C52" s="972"/>
      <c r="D52" s="663"/>
      <c r="E52" s="957"/>
      <c r="F52" s="957"/>
      <c r="G52" s="957"/>
      <c r="H52" s="957"/>
      <c r="I52" s="957"/>
      <c r="J52" s="958"/>
      <c r="K52" s="957"/>
      <c r="L52" s="957"/>
      <c r="M52" s="957"/>
      <c r="N52" s="957"/>
      <c r="O52" s="957"/>
      <c r="P52" s="957"/>
      <c r="Q52" s="958"/>
      <c r="R52" s="957"/>
      <c r="S52" s="959"/>
    </row>
    <row r="53" spans="1:19" ht="20.100000000000001" customHeight="1">
      <c r="A53" s="906"/>
      <c r="B53" s="907"/>
      <c r="C53" s="908"/>
      <c r="D53" s="909"/>
      <c r="E53" s="1386" t="s">
        <v>1467</v>
      </c>
      <c r="F53" s="1387"/>
      <c r="G53" s="1387"/>
      <c r="H53" s="1387"/>
      <c r="I53" s="1387"/>
      <c r="J53" s="1387"/>
      <c r="K53" s="1388"/>
      <c r="L53" s="1386" t="s">
        <v>1468</v>
      </c>
      <c r="M53" s="1387"/>
      <c r="N53" s="1387"/>
      <c r="O53" s="1387"/>
      <c r="P53" s="1387"/>
      <c r="Q53" s="1387"/>
      <c r="R53" s="1388"/>
      <c r="S53" s="910"/>
    </row>
    <row r="54" spans="1:19" ht="39.950000000000003" customHeight="1">
      <c r="A54" s="911" t="s">
        <v>248</v>
      </c>
      <c r="B54" s="912" t="s">
        <v>57</v>
      </c>
      <c r="C54" s="913" t="s">
        <v>249</v>
      </c>
      <c r="D54" s="914" t="s">
        <v>250</v>
      </c>
      <c r="E54" s="915" t="s">
        <v>1405</v>
      </c>
      <c r="F54" s="916" t="s">
        <v>1499</v>
      </c>
      <c r="G54" s="917" t="s">
        <v>1498</v>
      </c>
      <c r="H54" s="918" t="s">
        <v>1513</v>
      </c>
      <c r="I54" s="918" t="s">
        <v>1514</v>
      </c>
      <c r="J54" s="917" t="s">
        <v>1406</v>
      </c>
      <c r="K54" s="919" t="s">
        <v>1515</v>
      </c>
      <c r="L54" s="915" t="s">
        <v>1405</v>
      </c>
      <c r="M54" s="916" t="s">
        <v>1499</v>
      </c>
      <c r="N54" s="917" t="s">
        <v>1498</v>
      </c>
      <c r="O54" s="918" t="s">
        <v>1513</v>
      </c>
      <c r="P54" s="918" t="s">
        <v>1514</v>
      </c>
      <c r="Q54" s="917" t="s">
        <v>1406</v>
      </c>
      <c r="R54" s="919" t="s">
        <v>1515</v>
      </c>
      <c r="S54" s="920" t="s">
        <v>1140</v>
      </c>
    </row>
    <row r="55" spans="1:19" ht="20.100000000000001" customHeight="1">
      <c r="A55" s="985" t="s">
        <v>260</v>
      </c>
      <c r="B55" s="986" t="s">
        <v>261</v>
      </c>
      <c r="C55" s="923" t="s">
        <v>60</v>
      </c>
      <c r="D55" s="647"/>
      <c r="E55" s="924" t="s">
        <v>60</v>
      </c>
      <c r="F55" s="925"/>
      <c r="G55" s="925"/>
      <c r="H55" s="925"/>
      <c r="I55" s="925"/>
      <c r="J55" s="925" t="s">
        <v>60</v>
      </c>
      <c r="K55" s="926"/>
      <c r="L55" s="924" t="s">
        <v>60</v>
      </c>
      <c r="M55" s="925" t="s">
        <v>60</v>
      </c>
      <c r="N55" s="925"/>
      <c r="O55" s="925"/>
      <c r="P55" s="925"/>
      <c r="Q55" s="925"/>
      <c r="R55" s="926" t="s">
        <v>60</v>
      </c>
      <c r="S55" s="927"/>
    </row>
    <row r="56" spans="1:19" ht="20.100000000000001" customHeight="1">
      <c r="A56" s="987" t="s">
        <v>1244</v>
      </c>
      <c r="B56" s="509" t="s">
        <v>1407</v>
      </c>
      <c r="C56" s="576" t="s">
        <v>1471</v>
      </c>
      <c r="D56" s="510" t="s">
        <v>851</v>
      </c>
      <c r="E56" s="928">
        <v>0</v>
      </c>
      <c r="F56" s="929">
        <v>0.19</v>
      </c>
      <c r="G56" s="929">
        <v>0</v>
      </c>
      <c r="H56" s="929">
        <v>0</v>
      </c>
      <c r="I56" s="929">
        <v>0</v>
      </c>
      <c r="J56" s="930">
        <v>0.81</v>
      </c>
      <c r="K56" s="931">
        <v>0.81</v>
      </c>
      <c r="L56" s="928">
        <v>0</v>
      </c>
      <c r="M56" s="929">
        <v>0</v>
      </c>
      <c r="N56" s="929">
        <v>0</v>
      </c>
      <c r="O56" s="929">
        <v>0</v>
      </c>
      <c r="P56" s="929">
        <v>0</v>
      </c>
      <c r="Q56" s="930">
        <v>0</v>
      </c>
      <c r="R56" s="931">
        <v>0</v>
      </c>
      <c r="S56" s="932">
        <f t="shared" ref="S56:S63" si="9">((R56/K56)-1)*100</f>
        <v>-100</v>
      </c>
    </row>
    <row r="57" spans="1:19" ht="20.100000000000001" customHeight="1">
      <c r="A57" s="962" t="s">
        <v>865</v>
      </c>
      <c r="B57" s="963" t="s">
        <v>866</v>
      </c>
      <c r="C57" s="576" t="s">
        <v>1471</v>
      </c>
      <c r="D57" s="663" t="s">
        <v>851</v>
      </c>
      <c r="E57" s="928">
        <v>0</v>
      </c>
      <c r="F57" s="928">
        <v>0</v>
      </c>
      <c r="G57" s="928">
        <v>0.01</v>
      </c>
      <c r="H57" s="928">
        <v>0</v>
      </c>
      <c r="I57" s="928">
        <v>0.05</v>
      </c>
      <c r="J57" s="928">
        <v>0.02</v>
      </c>
      <c r="K57" s="928">
        <v>7.0000000000000007E-2</v>
      </c>
      <c r="L57" s="928">
        <v>0</v>
      </c>
      <c r="M57" s="928">
        <v>0</v>
      </c>
      <c r="N57" s="928">
        <v>0.04</v>
      </c>
      <c r="O57" s="928">
        <v>0</v>
      </c>
      <c r="P57" s="928">
        <v>0</v>
      </c>
      <c r="Q57" s="928">
        <v>0</v>
      </c>
      <c r="R57" s="928">
        <v>0</v>
      </c>
      <c r="S57" s="932">
        <f t="shared" si="9"/>
        <v>-100</v>
      </c>
    </row>
    <row r="58" spans="1:19" ht="20.100000000000001" customHeight="1">
      <c r="A58" s="497" t="s">
        <v>645</v>
      </c>
      <c r="B58" s="498" t="s">
        <v>646</v>
      </c>
      <c r="C58" s="576" t="s">
        <v>1471</v>
      </c>
      <c r="D58" s="500" t="s">
        <v>132</v>
      </c>
      <c r="E58" s="928">
        <v>0</v>
      </c>
      <c r="F58" s="928">
        <v>0</v>
      </c>
      <c r="G58" s="928">
        <v>0</v>
      </c>
      <c r="H58" s="928">
        <v>0</v>
      </c>
      <c r="I58" s="928">
        <v>0</v>
      </c>
      <c r="J58" s="928">
        <v>0.84</v>
      </c>
      <c r="K58" s="928">
        <v>0.84</v>
      </c>
      <c r="L58" s="928">
        <v>0</v>
      </c>
      <c r="M58" s="928">
        <v>0</v>
      </c>
      <c r="N58" s="928">
        <v>0</v>
      </c>
      <c r="O58" s="928">
        <v>0</v>
      </c>
      <c r="P58" s="928">
        <v>0</v>
      </c>
      <c r="Q58" s="928">
        <v>0</v>
      </c>
      <c r="R58" s="928">
        <v>0</v>
      </c>
      <c r="S58" s="932">
        <f t="shared" si="9"/>
        <v>-100</v>
      </c>
    </row>
    <row r="59" spans="1:19" ht="20.100000000000001" customHeight="1">
      <c r="A59" s="497" t="s">
        <v>33</v>
      </c>
      <c r="B59" s="498" t="s">
        <v>134</v>
      </c>
      <c r="C59" s="576" t="s">
        <v>1471</v>
      </c>
      <c r="D59" s="500" t="s">
        <v>132</v>
      </c>
      <c r="E59" s="928">
        <v>0</v>
      </c>
      <c r="F59" s="928">
        <v>0.6</v>
      </c>
      <c r="G59" s="928">
        <v>0</v>
      </c>
      <c r="H59" s="928">
        <v>0</v>
      </c>
      <c r="I59" s="928">
        <v>0</v>
      </c>
      <c r="J59" s="928">
        <v>3.83</v>
      </c>
      <c r="K59" s="928">
        <v>3.83</v>
      </c>
      <c r="L59" s="928">
        <v>0.01</v>
      </c>
      <c r="M59" s="928">
        <v>0.67</v>
      </c>
      <c r="N59" s="928">
        <v>0.56000000000000005</v>
      </c>
      <c r="O59" s="928">
        <v>0</v>
      </c>
      <c r="P59" s="928">
        <v>0</v>
      </c>
      <c r="Q59" s="928">
        <v>2.96</v>
      </c>
      <c r="R59" s="928">
        <v>2.96</v>
      </c>
      <c r="S59" s="932">
        <f t="shared" si="9"/>
        <v>-22.715404699738905</v>
      </c>
    </row>
    <row r="60" spans="1:19" ht="20.100000000000001" customHeight="1">
      <c r="A60" s="497" t="s">
        <v>73</v>
      </c>
      <c r="B60" s="498" t="s">
        <v>133</v>
      </c>
      <c r="C60" s="576" t="s">
        <v>1471</v>
      </c>
      <c r="D60" s="500" t="s">
        <v>132</v>
      </c>
      <c r="E60" s="928">
        <v>0</v>
      </c>
      <c r="F60" s="928">
        <v>0.74</v>
      </c>
      <c r="G60" s="928">
        <v>0</v>
      </c>
      <c r="H60" s="928">
        <v>0</v>
      </c>
      <c r="I60" s="928">
        <v>0</v>
      </c>
      <c r="J60" s="928">
        <v>3.97</v>
      </c>
      <c r="K60" s="928">
        <v>3.97</v>
      </c>
      <c r="L60" s="928">
        <v>0.01</v>
      </c>
      <c r="M60" s="928">
        <v>0.63</v>
      </c>
      <c r="N60" s="928">
        <v>0.44</v>
      </c>
      <c r="O60" s="928">
        <v>0</v>
      </c>
      <c r="P60" s="928">
        <v>0</v>
      </c>
      <c r="Q60" s="928">
        <v>3.63</v>
      </c>
      <c r="R60" s="928">
        <v>3.63</v>
      </c>
      <c r="S60" s="932">
        <f t="shared" si="9"/>
        <v>-8.5642317380352662</v>
      </c>
    </row>
    <row r="61" spans="1:19" ht="20.100000000000001" customHeight="1">
      <c r="A61" s="962" t="s">
        <v>869</v>
      </c>
      <c r="B61" s="963" t="s">
        <v>874</v>
      </c>
      <c r="C61" s="576" t="s">
        <v>1471</v>
      </c>
      <c r="D61" s="663" t="s">
        <v>851</v>
      </c>
      <c r="E61" s="928">
        <v>0</v>
      </c>
      <c r="F61" s="928">
        <v>0</v>
      </c>
      <c r="G61" s="928">
        <v>0</v>
      </c>
      <c r="H61" s="928">
        <v>0</v>
      </c>
      <c r="I61" s="928">
        <v>0</v>
      </c>
      <c r="J61" s="928">
        <v>0.63</v>
      </c>
      <c r="K61" s="928">
        <v>0.63</v>
      </c>
      <c r="L61" s="928">
        <v>0</v>
      </c>
      <c r="M61" s="928">
        <v>0</v>
      </c>
      <c r="N61" s="928">
        <v>0</v>
      </c>
      <c r="O61" s="928">
        <v>0</v>
      </c>
      <c r="P61" s="928">
        <v>0</v>
      </c>
      <c r="Q61" s="928">
        <v>0</v>
      </c>
      <c r="R61" s="928">
        <v>0</v>
      </c>
      <c r="S61" s="932">
        <f t="shared" si="9"/>
        <v>-100</v>
      </c>
    </row>
    <row r="62" spans="1:19" ht="20.100000000000001" customHeight="1">
      <c r="A62" s="964" t="s">
        <v>51</v>
      </c>
      <c r="B62" s="498" t="s">
        <v>1118</v>
      </c>
      <c r="C62" s="576" t="s">
        <v>1471</v>
      </c>
      <c r="D62" s="500" t="s">
        <v>132</v>
      </c>
      <c r="E62" s="928">
        <v>0</v>
      </c>
      <c r="F62" s="928">
        <v>1.85</v>
      </c>
      <c r="G62" s="928">
        <v>0</v>
      </c>
      <c r="H62" s="928">
        <v>0</v>
      </c>
      <c r="I62" s="928">
        <v>0</v>
      </c>
      <c r="J62" s="928">
        <v>29.62</v>
      </c>
      <c r="K62" s="928">
        <v>29.62</v>
      </c>
      <c r="L62" s="928">
        <v>0</v>
      </c>
      <c r="M62" s="928">
        <v>1.26</v>
      </c>
      <c r="N62" s="928">
        <v>0</v>
      </c>
      <c r="O62" s="928">
        <v>0</v>
      </c>
      <c r="P62" s="928">
        <v>0</v>
      </c>
      <c r="Q62" s="928">
        <v>22.5</v>
      </c>
      <c r="R62" s="928">
        <v>22.5</v>
      </c>
      <c r="S62" s="932">
        <f t="shared" si="9"/>
        <v>-24.037812288993919</v>
      </c>
    </row>
    <row r="63" spans="1:19" ht="20.100000000000001" customHeight="1">
      <c r="A63" s="964" t="s">
        <v>850</v>
      </c>
      <c r="B63" s="498" t="s">
        <v>1075</v>
      </c>
      <c r="C63" s="576" t="s">
        <v>1471</v>
      </c>
      <c r="D63" s="577" t="s">
        <v>851</v>
      </c>
      <c r="E63" s="928">
        <v>0</v>
      </c>
      <c r="F63" s="928">
        <v>0</v>
      </c>
      <c r="G63" s="928">
        <v>0</v>
      </c>
      <c r="H63" s="928">
        <v>0</v>
      </c>
      <c r="I63" s="928">
        <v>0</v>
      </c>
      <c r="J63" s="928">
        <v>2.0499999999999998</v>
      </c>
      <c r="K63" s="928">
        <v>2.0499999999999998</v>
      </c>
      <c r="L63" s="928">
        <v>0</v>
      </c>
      <c r="M63" s="928">
        <v>0</v>
      </c>
      <c r="N63" s="928">
        <v>0</v>
      </c>
      <c r="O63" s="928">
        <v>0</v>
      </c>
      <c r="P63" s="928">
        <v>0</v>
      </c>
      <c r="Q63" s="928">
        <v>2.0299999999999998</v>
      </c>
      <c r="R63" s="928">
        <v>2.0299999999999998</v>
      </c>
      <c r="S63" s="946">
        <f t="shared" si="9"/>
        <v>-0.97560975609756184</v>
      </c>
    </row>
    <row r="64" spans="1:19" ht="20.100000000000001" customHeight="1">
      <c r="A64" s="942"/>
      <c r="B64" s="945"/>
      <c r="C64" s="988"/>
      <c r="D64" s="982"/>
      <c r="E64" s="942"/>
      <c r="F64" s="943"/>
      <c r="G64" s="943"/>
      <c r="H64" s="943"/>
      <c r="I64" s="943"/>
      <c r="J64" s="944"/>
      <c r="K64" s="945"/>
      <c r="L64" s="942"/>
      <c r="M64" s="943"/>
      <c r="N64" s="943"/>
      <c r="O64" s="943"/>
      <c r="P64" s="943"/>
      <c r="Q64" s="944"/>
      <c r="R64" s="945"/>
      <c r="S64" s="946"/>
    </row>
    <row r="65" spans="1:19" ht="20.100000000000001" customHeight="1">
      <c r="A65" s="1384" t="s">
        <v>262</v>
      </c>
      <c r="B65" s="1393"/>
      <c r="C65" s="923"/>
      <c r="D65" s="989"/>
      <c r="E65" s="949">
        <f>SUM(E55:E64)</f>
        <v>0</v>
      </c>
      <c r="F65" s="950">
        <f t="shared" ref="F65:R65" si="10">SUM(F55:F64)</f>
        <v>3.38</v>
      </c>
      <c r="G65" s="950">
        <f t="shared" si="10"/>
        <v>0.01</v>
      </c>
      <c r="H65" s="950">
        <f t="shared" si="10"/>
        <v>0</v>
      </c>
      <c r="I65" s="950">
        <f t="shared" si="10"/>
        <v>0.05</v>
      </c>
      <c r="J65" s="950">
        <f t="shared" si="10"/>
        <v>41.769999999999996</v>
      </c>
      <c r="K65" s="951">
        <f t="shared" si="10"/>
        <v>41.82</v>
      </c>
      <c r="L65" s="949">
        <f t="shared" si="10"/>
        <v>0.02</v>
      </c>
      <c r="M65" s="950">
        <f t="shared" si="10"/>
        <v>2.56</v>
      </c>
      <c r="N65" s="950">
        <f t="shared" si="10"/>
        <v>1.04</v>
      </c>
      <c r="O65" s="950">
        <f t="shared" si="10"/>
        <v>0</v>
      </c>
      <c r="P65" s="950">
        <f t="shared" si="10"/>
        <v>0</v>
      </c>
      <c r="Q65" s="950">
        <f t="shared" si="10"/>
        <v>31.12</v>
      </c>
      <c r="R65" s="951">
        <f t="shared" si="10"/>
        <v>31.12</v>
      </c>
      <c r="S65" s="952">
        <f t="shared" ref="S65" si="11">((R65/K65)-1)*100</f>
        <v>-25.585844093735055</v>
      </c>
    </row>
    <row r="66" spans="1:19" ht="20.100000000000001" customHeight="1">
      <c r="A66" s="970"/>
      <c r="B66" s="971"/>
      <c r="C66" s="972"/>
      <c r="D66" s="663"/>
      <c r="E66" s="957"/>
      <c r="F66" s="957"/>
      <c r="G66" s="957"/>
      <c r="H66" s="957"/>
      <c r="I66" s="957"/>
      <c r="J66" s="958"/>
      <c r="K66" s="957"/>
      <c r="L66" s="957"/>
      <c r="M66" s="957"/>
      <c r="N66" s="957"/>
      <c r="O66" s="957"/>
      <c r="P66" s="957"/>
      <c r="Q66" s="958"/>
      <c r="R66" s="957"/>
      <c r="S66" s="959"/>
    </row>
    <row r="67" spans="1:19" ht="20.100000000000001" customHeight="1">
      <c r="A67" s="906"/>
      <c r="B67" s="907"/>
      <c r="C67" s="908"/>
      <c r="D67" s="909"/>
      <c r="E67" s="1386" t="s">
        <v>1467</v>
      </c>
      <c r="F67" s="1387"/>
      <c r="G67" s="1387"/>
      <c r="H67" s="1387"/>
      <c r="I67" s="1387"/>
      <c r="J67" s="1387"/>
      <c r="K67" s="1388"/>
      <c r="L67" s="1386" t="s">
        <v>1468</v>
      </c>
      <c r="M67" s="1387"/>
      <c r="N67" s="1387"/>
      <c r="O67" s="1387"/>
      <c r="P67" s="1387"/>
      <c r="Q67" s="1387"/>
      <c r="R67" s="1388"/>
      <c r="S67" s="910"/>
    </row>
    <row r="68" spans="1:19" ht="39.950000000000003" customHeight="1">
      <c r="A68" s="911" t="s">
        <v>248</v>
      </c>
      <c r="B68" s="912" t="s">
        <v>57</v>
      </c>
      <c r="C68" s="913" t="s">
        <v>249</v>
      </c>
      <c r="D68" s="914" t="s">
        <v>250</v>
      </c>
      <c r="E68" s="915" t="s">
        <v>1405</v>
      </c>
      <c r="F68" s="916" t="s">
        <v>1499</v>
      </c>
      <c r="G68" s="917" t="s">
        <v>1498</v>
      </c>
      <c r="H68" s="918" t="s">
        <v>1513</v>
      </c>
      <c r="I68" s="918" t="s">
        <v>1514</v>
      </c>
      <c r="J68" s="917" t="s">
        <v>1406</v>
      </c>
      <c r="K68" s="919" t="s">
        <v>1515</v>
      </c>
      <c r="L68" s="915" t="s">
        <v>1405</v>
      </c>
      <c r="M68" s="916" t="s">
        <v>1499</v>
      </c>
      <c r="N68" s="917" t="s">
        <v>1498</v>
      </c>
      <c r="O68" s="918" t="s">
        <v>1513</v>
      </c>
      <c r="P68" s="918" t="s">
        <v>1514</v>
      </c>
      <c r="Q68" s="917" t="s">
        <v>1406</v>
      </c>
      <c r="R68" s="919" t="s">
        <v>1515</v>
      </c>
      <c r="S68" s="920" t="s">
        <v>1140</v>
      </c>
    </row>
    <row r="69" spans="1:19" ht="20.100000000000001" customHeight="1">
      <c r="A69" s="990" t="s">
        <v>263</v>
      </c>
      <c r="B69" s="991" t="s">
        <v>264</v>
      </c>
      <c r="C69" s="923" t="s">
        <v>60</v>
      </c>
      <c r="D69" s="647"/>
      <c r="E69" s="924" t="s">
        <v>60</v>
      </c>
      <c r="F69" s="925"/>
      <c r="G69" s="925"/>
      <c r="H69" s="925"/>
      <c r="I69" s="925"/>
      <c r="J69" s="925" t="s">
        <v>60</v>
      </c>
      <c r="K69" s="926"/>
      <c r="L69" s="924" t="s">
        <v>60</v>
      </c>
      <c r="M69" s="925" t="s">
        <v>60</v>
      </c>
      <c r="N69" s="925"/>
      <c r="O69" s="925"/>
      <c r="P69" s="925"/>
      <c r="Q69" s="925"/>
      <c r="R69" s="926" t="s">
        <v>60</v>
      </c>
      <c r="S69" s="927"/>
    </row>
    <row r="70" spans="1:19" ht="20.100000000000001" customHeight="1">
      <c r="A70" s="964" t="s">
        <v>647</v>
      </c>
      <c r="B70" s="498" t="s">
        <v>648</v>
      </c>
      <c r="C70" s="499" t="s">
        <v>1471</v>
      </c>
      <c r="D70" s="500" t="s">
        <v>136</v>
      </c>
      <c r="E70" s="928">
        <v>0</v>
      </c>
      <c r="F70" s="929">
        <v>0.18</v>
      </c>
      <c r="G70" s="929">
        <v>0</v>
      </c>
      <c r="H70" s="929">
        <v>0</v>
      </c>
      <c r="I70" s="929">
        <v>0</v>
      </c>
      <c r="J70" s="930">
        <v>0.38</v>
      </c>
      <c r="K70" s="931">
        <v>0.38</v>
      </c>
      <c r="L70" s="928">
        <v>0</v>
      </c>
      <c r="M70" s="929">
        <v>0</v>
      </c>
      <c r="N70" s="929">
        <v>0</v>
      </c>
      <c r="O70" s="929">
        <v>0</v>
      </c>
      <c r="P70" s="929">
        <v>0</v>
      </c>
      <c r="Q70" s="930">
        <v>0</v>
      </c>
      <c r="R70" s="931">
        <v>0</v>
      </c>
      <c r="S70" s="932">
        <f>((R70/K70)-1)*100</f>
        <v>-100</v>
      </c>
    </row>
    <row r="71" spans="1:19" ht="20.100000000000001" customHeight="1">
      <c r="A71" s="964" t="s">
        <v>849</v>
      </c>
      <c r="B71" s="498" t="s">
        <v>872</v>
      </c>
      <c r="C71" s="499" t="s">
        <v>1471</v>
      </c>
      <c r="D71" s="500" t="s">
        <v>136</v>
      </c>
      <c r="E71" s="928">
        <v>0</v>
      </c>
      <c r="F71" s="929">
        <v>0</v>
      </c>
      <c r="G71" s="929">
        <v>0</v>
      </c>
      <c r="H71" s="929">
        <v>0</v>
      </c>
      <c r="I71" s="929">
        <v>0</v>
      </c>
      <c r="J71" s="930">
        <v>0.66</v>
      </c>
      <c r="K71" s="931">
        <v>0.66</v>
      </c>
      <c r="L71" s="928">
        <v>0</v>
      </c>
      <c r="M71" s="929">
        <v>0</v>
      </c>
      <c r="N71" s="929">
        <v>0.55000000000000004</v>
      </c>
      <c r="O71" s="929">
        <v>0</v>
      </c>
      <c r="P71" s="929">
        <v>0</v>
      </c>
      <c r="Q71" s="930">
        <v>0.71</v>
      </c>
      <c r="R71" s="931">
        <v>0.71</v>
      </c>
      <c r="S71" s="932">
        <f>((R71/K71)-1)*100</f>
        <v>7.575757575757569</v>
      </c>
    </row>
    <row r="72" spans="1:19" ht="20.100000000000001" customHeight="1">
      <c r="A72" s="964" t="s">
        <v>649</v>
      </c>
      <c r="B72" s="498" t="s">
        <v>650</v>
      </c>
      <c r="C72" s="499" t="s">
        <v>1471</v>
      </c>
      <c r="D72" s="500" t="s">
        <v>136</v>
      </c>
      <c r="E72" s="928">
        <v>0</v>
      </c>
      <c r="F72" s="929">
        <v>0</v>
      </c>
      <c r="G72" s="929">
        <v>0</v>
      </c>
      <c r="H72" s="929">
        <v>0</v>
      </c>
      <c r="I72" s="929">
        <v>0</v>
      </c>
      <c r="J72" s="930">
        <v>0.05</v>
      </c>
      <c r="K72" s="931">
        <v>0.05</v>
      </c>
      <c r="L72" s="928">
        <v>0</v>
      </c>
      <c r="M72" s="929">
        <v>0</v>
      </c>
      <c r="N72" s="929">
        <v>0</v>
      </c>
      <c r="O72" s="929">
        <v>0</v>
      </c>
      <c r="P72" s="929">
        <v>0</v>
      </c>
      <c r="Q72" s="930">
        <v>0</v>
      </c>
      <c r="R72" s="931">
        <v>0</v>
      </c>
      <c r="S72" s="932">
        <f>((R72/K72)-1)*100</f>
        <v>-100</v>
      </c>
    </row>
    <row r="73" spans="1:19" ht="20.100000000000001" customHeight="1">
      <c r="A73" s="964" t="s">
        <v>651</v>
      </c>
      <c r="B73" s="498" t="s">
        <v>1119</v>
      </c>
      <c r="C73" s="499" t="s">
        <v>1471</v>
      </c>
      <c r="D73" s="500" t="s">
        <v>136</v>
      </c>
      <c r="E73" s="928">
        <v>0</v>
      </c>
      <c r="F73" s="929">
        <v>0</v>
      </c>
      <c r="G73" s="929">
        <v>0</v>
      </c>
      <c r="H73" s="929">
        <v>0</v>
      </c>
      <c r="I73" s="929">
        <v>0</v>
      </c>
      <c r="J73" s="930">
        <v>0.03</v>
      </c>
      <c r="K73" s="931">
        <v>0.03</v>
      </c>
      <c r="L73" s="928">
        <v>0</v>
      </c>
      <c r="M73" s="929">
        <v>0</v>
      </c>
      <c r="N73" s="929">
        <v>0</v>
      </c>
      <c r="O73" s="929">
        <v>0</v>
      </c>
      <c r="P73" s="929">
        <v>0</v>
      </c>
      <c r="Q73" s="930">
        <v>0</v>
      </c>
      <c r="R73" s="931">
        <v>0</v>
      </c>
      <c r="S73" s="932">
        <f>((R73/K73)-1)*100</f>
        <v>-100</v>
      </c>
    </row>
    <row r="74" spans="1:19" ht="20.100000000000001" customHeight="1">
      <c r="A74" s="966"/>
      <c r="B74" s="963"/>
      <c r="C74" s="499"/>
      <c r="D74" s="663"/>
      <c r="E74" s="942"/>
      <c r="F74" s="943"/>
      <c r="G74" s="943"/>
      <c r="H74" s="943"/>
      <c r="I74" s="943"/>
      <c r="J74" s="944"/>
      <c r="K74" s="945"/>
      <c r="L74" s="942"/>
      <c r="M74" s="943"/>
      <c r="N74" s="943"/>
      <c r="O74" s="943"/>
      <c r="P74" s="943"/>
      <c r="Q74" s="944"/>
      <c r="R74" s="945"/>
      <c r="S74" s="946"/>
    </row>
    <row r="75" spans="1:19" ht="20.100000000000001" customHeight="1">
      <c r="A75" s="992" t="s">
        <v>265</v>
      </c>
      <c r="B75" s="993"/>
      <c r="C75" s="923"/>
      <c r="D75" s="647"/>
      <c r="E75" s="949">
        <f>SUM(E69:E74)</f>
        <v>0</v>
      </c>
      <c r="F75" s="950">
        <f>SUM(F69:F74)</f>
        <v>0.18</v>
      </c>
      <c r="G75" s="950">
        <f t="shared" ref="G75:Q75" si="12">SUM(G69:G74)</f>
        <v>0</v>
      </c>
      <c r="H75" s="950">
        <f t="shared" si="12"/>
        <v>0</v>
      </c>
      <c r="I75" s="950">
        <f t="shared" si="12"/>
        <v>0</v>
      </c>
      <c r="J75" s="950">
        <f t="shared" si="12"/>
        <v>1.1200000000000001</v>
      </c>
      <c r="K75" s="951">
        <f t="shared" si="12"/>
        <v>1.1200000000000001</v>
      </c>
      <c r="L75" s="949">
        <f t="shared" si="12"/>
        <v>0</v>
      </c>
      <c r="M75" s="950">
        <f t="shared" si="12"/>
        <v>0</v>
      </c>
      <c r="N75" s="950">
        <f t="shared" si="12"/>
        <v>0.55000000000000004</v>
      </c>
      <c r="O75" s="950">
        <f t="shared" si="12"/>
        <v>0</v>
      </c>
      <c r="P75" s="950">
        <f t="shared" si="12"/>
        <v>0</v>
      </c>
      <c r="Q75" s="950">
        <f t="shared" si="12"/>
        <v>0.71</v>
      </c>
      <c r="R75" s="951">
        <f>SUM(R69:R74)</f>
        <v>0.71</v>
      </c>
      <c r="S75" s="952">
        <f t="shared" ref="S75" si="13">((R75/K75)-1)*100</f>
        <v>-36.607142857142868</v>
      </c>
    </row>
    <row r="76" spans="1:19" ht="20.100000000000001" customHeight="1">
      <c r="A76" s="994"/>
      <c r="B76" s="995"/>
      <c r="C76" s="995"/>
      <c r="D76" s="996"/>
      <c r="E76" s="997"/>
      <c r="F76" s="997"/>
      <c r="G76" s="997"/>
      <c r="H76" s="997"/>
      <c r="I76" s="997"/>
      <c r="J76" s="998"/>
      <c r="K76" s="997"/>
      <c r="L76" s="997"/>
      <c r="M76" s="997"/>
      <c r="N76" s="997"/>
      <c r="O76" s="997"/>
      <c r="P76" s="997"/>
      <c r="Q76" s="998"/>
      <c r="R76" s="997"/>
      <c r="S76" s="999"/>
    </row>
    <row r="77" spans="1:19" ht="20.100000000000001" customHeight="1">
      <c r="A77" s="906"/>
      <c r="B77" s="907"/>
      <c r="C77" s="908"/>
      <c r="D77" s="909"/>
      <c r="E77" s="1386" t="s">
        <v>1467</v>
      </c>
      <c r="F77" s="1387"/>
      <c r="G77" s="1387"/>
      <c r="H77" s="1387"/>
      <c r="I77" s="1387"/>
      <c r="J77" s="1387"/>
      <c r="K77" s="1388"/>
      <c r="L77" s="1386" t="s">
        <v>1468</v>
      </c>
      <c r="M77" s="1387"/>
      <c r="N77" s="1387"/>
      <c r="O77" s="1387"/>
      <c r="P77" s="1387"/>
      <c r="Q77" s="1387"/>
      <c r="R77" s="1388"/>
      <c r="S77" s="910"/>
    </row>
    <row r="78" spans="1:19" ht="39.950000000000003" customHeight="1">
      <c r="A78" s="911" t="s">
        <v>248</v>
      </c>
      <c r="B78" s="912" t="s">
        <v>57</v>
      </c>
      <c r="C78" s="913" t="s">
        <v>249</v>
      </c>
      <c r="D78" s="914" t="s">
        <v>250</v>
      </c>
      <c r="E78" s="915" t="s">
        <v>1405</v>
      </c>
      <c r="F78" s="916" t="s">
        <v>1499</v>
      </c>
      <c r="G78" s="917" t="s">
        <v>1498</v>
      </c>
      <c r="H78" s="918" t="s">
        <v>1513</v>
      </c>
      <c r="I78" s="918" t="s">
        <v>1514</v>
      </c>
      <c r="J78" s="917" t="s">
        <v>1406</v>
      </c>
      <c r="K78" s="919" t="s">
        <v>1515</v>
      </c>
      <c r="L78" s="915" t="s">
        <v>1405</v>
      </c>
      <c r="M78" s="916" t="s">
        <v>1499</v>
      </c>
      <c r="N78" s="917" t="s">
        <v>1498</v>
      </c>
      <c r="O78" s="918" t="s">
        <v>1513</v>
      </c>
      <c r="P78" s="918" t="s">
        <v>1514</v>
      </c>
      <c r="Q78" s="917" t="s">
        <v>1406</v>
      </c>
      <c r="R78" s="919" t="s">
        <v>1515</v>
      </c>
      <c r="S78" s="920" t="s">
        <v>1140</v>
      </c>
    </row>
    <row r="79" spans="1:19" ht="20.100000000000001" customHeight="1">
      <c r="A79" s="1000" t="s">
        <v>864</v>
      </c>
      <c r="B79" s="1001" t="s">
        <v>875</v>
      </c>
      <c r="C79" s="499"/>
      <c r="D79" s="663"/>
      <c r="E79" s="942"/>
      <c r="F79" s="943"/>
      <c r="G79" s="943"/>
      <c r="H79" s="943"/>
      <c r="I79" s="943"/>
      <c r="J79" s="944"/>
      <c r="K79" s="945"/>
      <c r="L79" s="1002"/>
      <c r="M79" s="1002"/>
      <c r="N79" s="1002"/>
      <c r="O79" s="1002"/>
      <c r="P79" s="1002"/>
      <c r="Q79" s="1003"/>
      <c r="R79" s="957"/>
      <c r="S79" s="932"/>
    </row>
    <row r="80" spans="1:19" ht="20.100000000000001" customHeight="1">
      <c r="A80" s="962" t="s">
        <v>867</v>
      </c>
      <c r="B80" s="963" t="s">
        <v>870</v>
      </c>
      <c r="C80" s="499" t="s">
        <v>1471</v>
      </c>
      <c r="D80" s="663" t="s">
        <v>864</v>
      </c>
      <c r="E80" s="928">
        <v>0</v>
      </c>
      <c r="F80" s="928">
        <v>0</v>
      </c>
      <c r="G80" s="928">
        <v>0.05</v>
      </c>
      <c r="H80" s="928">
        <v>0</v>
      </c>
      <c r="I80" s="928">
        <v>0.05</v>
      </c>
      <c r="J80" s="928">
        <v>0</v>
      </c>
      <c r="K80" s="928">
        <v>0.05</v>
      </c>
      <c r="L80" s="928">
        <v>0</v>
      </c>
      <c r="M80" s="928">
        <v>0</v>
      </c>
      <c r="N80" s="928">
        <v>0</v>
      </c>
      <c r="O80" s="928">
        <v>0</v>
      </c>
      <c r="P80" s="928">
        <v>0</v>
      </c>
      <c r="Q80" s="928">
        <v>0</v>
      </c>
      <c r="R80" s="928">
        <v>0</v>
      </c>
      <c r="S80" s="932">
        <f t="shared" ref="S80:S82" si="14">((R80/K80)-1)*100</f>
        <v>-100</v>
      </c>
    </row>
    <row r="81" spans="1:19" ht="20.100000000000001" customHeight="1">
      <c r="A81" s="962"/>
      <c r="B81" s="963"/>
      <c r="C81" s="499"/>
      <c r="D81" s="663"/>
      <c r="E81" s="942"/>
      <c r="F81" s="943"/>
      <c r="G81" s="943"/>
      <c r="H81" s="943"/>
      <c r="I81" s="943"/>
      <c r="J81" s="944"/>
      <c r="K81" s="945"/>
      <c r="L81" s="1002"/>
      <c r="M81" s="1002"/>
      <c r="N81" s="1002"/>
      <c r="O81" s="1002"/>
      <c r="P81" s="1002"/>
      <c r="Q81" s="1003"/>
      <c r="R81" s="957"/>
      <c r="S81" s="932"/>
    </row>
    <row r="82" spans="1:19" ht="20.100000000000001" customHeight="1">
      <c r="A82" s="1000" t="s">
        <v>1141</v>
      </c>
      <c r="B82" s="1001"/>
      <c r="C82" s="499"/>
      <c r="D82" s="663"/>
      <c r="E82" s="928">
        <f>SUM(E80)</f>
        <v>0</v>
      </c>
      <c r="F82" s="928">
        <f t="shared" ref="F82:R82" si="15">SUM(F80)</f>
        <v>0</v>
      </c>
      <c r="G82" s="928">
        <f t="shared" si="15"/>
        <v>0.05</v>
      </c>
      <c r="H82" s="928">
        <f t="shared" si="15"/>
        <v>0</v>
      </c>
      <c r="I82" s="928">
        <f t="shared" si="15"/>
        <v>0.05</v>
      </c>
      <c r="J82" s="928">
        <f t="shared" si="15"/>
        <v>0</v>
      </c>
      <c r="K82" s="928">
        <f t="shared" si="15"/>
        <v>0.05</v>
      </c>
      <c r="L82" s="928">
        <f t="shared" si="15"/>
        <v>0</v>
      </c>
      <c r="M82" s="928">
        <f t="shared" si="15"/>
        <v>0</v>
      </c>
      <c r="N82" s="928">
        <f t="shared" si="15"/>
        <v>0</v>
      </c>
      <c r="O82" s="928">
        <f t="shared" si="15"/>
        <v>0</v>
      </c>
      <c r="P82" s="928">
        <f t="shared" si="15"/>
        <v>0</v>
      </c>
      <c r="Q82" s="928">
        <f t="shared" si="15"/>
        <v>0</v>
      </c>
      <c r="R82" s="928">
        <f t="shared" si="15"/>
        <v>0</v>
      </c>
      <c r="S82" s="932">
        <f t="shared" si="14"/>
        <v>-100</v>
      </c>
    </row>
    <row r="83" spans="1:19" ht="20.100000000000001" customHeight="1">
      <c r="A83" s="970"/>
      <c r="B83" s="971"/>
      <c r="C83" s="972"/>
      <c r="D83" s="663"/>
      <c r="E83" s="957"/>
      <c r="F83" s="957"/>
      <c r="G83" s="957"/>
      <c r="H83" s="957"/>
      <c r="I83" s="957"/>
      <c r="J83" s="958"/>
      <c r="K83" s="957"/>
      <c r="L83" s="957"/>
      <c r="M83" s="957"/>
      <c r="N83" s="957"/>
      <c r="O83" s="957"/>
      <c r="P83" s="957"/>
      <c r="Q83" s="958"/>
      <c r="R83" s="957"/>
      <c r="S83" s="959"/>
    </row>
    <row r="84" spans="1:19" ht="20.100000000000001" customHeight="1">
      <c r="A84" s="1389" t="s">
        <v>266</v>
      </c>
      <c r="B84" s="1390"/>
      <c r="C84" s="1390"/>
      <c r="D84" s="1391"/>
      <c r="E84" s="1004">
        <f>SUM(E11:E82)/2</f>
        <v>0</v>
      </c>
      <c r="F84" s="1005">
        <f>SUM(F11:F82)/2</f>
        <v>7.5299999999999994</v>
      </c>
      <c r="G84" s="1005">
        <f t="shared" ref="G84:Q84" si="16">SUM(G11:G82)/2</f>
        <v>6.0000000000000005E-2</v>
      </c>
      <c r="H84" s="1005">
        <f t="shared" si="16"/>
        <v>0</v>
      </c>
      <c r="I84" s="1005">
        <f t="shared" si="16"/>
        <v>0.1</v>
      </c>
      <c r="J84" s="1005">
        <f t="shared" si="16"/>
        <v>79.260000000000005</v>
      </c>
      <c r="K84" s="1006">
        <f t="shared" si="16"/>
        <v>79.360000000000014</v>
      </c>
      <c r="L84" s="1007">
        <f t="shared" si="16"/>
        <v>0.03</v>
      </c>
      <c r="M84" s="1008">
        <f t="shared" si="16"/>
        <v>4.8</v>
      </c>
      <c r="N84" s="1008">
        <f t="shared" si="16"/>
        <v>2.06</v>
      </c>
      <c r="O84" s="1008">
        <f t="shared" si="16"/>
        <v>0</v>
      </c>
      <c r="P84" s="1008">
        <f t="shared" si="16"/>
        <v>0</v>
      </c>
      <c r="Q84" s="1008">
        <f t="shared" si="16"/>
        <v>58.1</v>
      </c>
      <c r="R84" s="1009">
        <f>SUM(R11:R82)/2</f>
        <v>58.1</v>
      </c>
      <c r="S84" s="1010">
        <f>((R84/K84)-1)*100</f>
        <v>-26.789314516129046</v>
      </c>
    </row>
    <row r="85" spans="1:19" ht="20.100000000000001" customHeight="1">
      <c r="A85" s="1389" t="s">
        <v>267</v>
      </c>
      <c r="B85" s="1390"/>
      <c r="C85" s="1390"/>
      <c r="D85" s="1391"/>
      <c r="E85" s="1004">
        <v>0.01</v>
      </c>
      <c r="F85" s="1005">
        <v>7.51</v>
      </c>
      <c r="G85" s="1005">
        <v>0.06</v>
      </c>
      <c r="H85" s="1005">
        <v>0</v>
      </c>
      <c r="I85" s="1005">
        <v>0.09</v>
      </c>
      <c r="J85" s="1005">
        <v>79.28</v>
      </c>
      <c r="K85" s="1006">
        <f>SUM(I85:J85)</f>
        <v>79.37</v>
      </c>
      <c r="L85" s="1011">
        <v>0.03</v>
      </c>
      <c r="M85" s="1005">
        <v>4.78</v>
      </c>
      <c r="N85" s="1012">
        <v>2.06</v>
      </c>
      <c r="O85" s="1012">
        <v>0</v>
      </c>
      <c r="P85" s="1012">
        <v>0</v>
      </c>
      <c r="Q85" s="1012">
        <v>58.1</v>
      </c>
      <c r="R85" s="1006">
        <f>SUM(P85:Q85)</f>
        <v>58.1</v>
      </c>
      <c r="S85" s="952">
        <f t="shared" ref="S85" si="17">((R85/K85)-1)*100</f>
        <v>-26.798538490613588</v>
      </c>
    </row>
    <row r="86" spans="1:19" ht="20.100000000000001" customHeight="1">
      <c r="A86" s="994"/>
      <c r="B86" s="995"/>
      <c r="C86" s="995"/>
      <c r="D86" s="996"/>
      <c r="E86" s="997"/>
      <c r="F86" s="997"/>
      <c r="G86" s="997"/>
      <c r="H86" s="997"/>
      <c r="I86" s="997"/>
      <c r="J86" s="998"/>
      <c r="K86" s="997"/>
      <c r="L86" s="997"/>
      <c r="M86" s="997"/>
      <c r="N86" s="997"/>
      <c r="O86" s="997"/>
      <c r="P86" s="997"/>
      <c r="Q86" s="998"/>
      <c r="R86" s="997"/>
      <c r="S86" s="999"/>
    </row>
    <row r="87" spans="1:19" ht="20.100000000000001" customHeight="1">
      <c r="A87" s="994"/>
      <c r="B87" s="995"/>
      <c r="C87" s="995"/>
      <c r="D87" s="996"/>
      <c r="E87" s="997"/>
      <c r="F87" s="997"/>
      <c r="G87" s="997"/>
      <c r="H87" s="997"/>
      <c r="I87" s="997"/>
      <c r="J87" s="998"/>
      <c r="K87" s="997"/>
      <c r="L87" s="997"/>
      <c r="M87" s="997"/>
      <c r="N87" s="997"/>
      <c r="O87" s="997"/>
      <c r="P87" s="997"/>
      <c r="Q87" s="998"/>
      <c r="R87" s="997"/>
      <c r="S87" s="999"/>
    </row>
    <row r="88" spans="1:19" ht="20.100000000000001" customHeight="1">
      <c r="A88" s="994"/>
      <c r="B88" s="995"/>
      <c r="C88" s="995"/>
      <c r="D88" s="996"/>
      <c r="E88" s="997"/>
      <c r="F88" s="997"/>
      <c r="G88" s="997"/>
      <c r="H88" s="997"/>
      <c r="I88" s="997"/>
      <c r="J88" s="998"/>
      <c r="K88" s="997"/>
      <c r="L88" s="997"/>
      <c r="M88" s="997"/>
      <c r="N88" s="997"/>
      <c r="O88" s="997"/>
      <c r="P88" s="997"/>
      <c r="Q88" s="998"/>
      <c r="R88" s="997"/>
      <c r="S88" s="999"/>
    </row>
    <row r="89" spans="1:19" ht="30" customHeight="1">
      <c r="A89" s="897" t="s">
        <v>268</v>
      </c>
      <c r="B89" s="898" t="s">
        <v>269</v>
      </c>
      <c r="C89" s="899"/>
      <c r="D89" s="900"/>
      <c r="E89" s="901"/>
      <c r="F89" s="901"/>
      <c r="G89" s="901"/>
      <c r="H89" s="901"/>
      <c r="I89" s="901"/>
      <c r="J89" s="901"/>
      <c r="K89" s="901"/>
      <c r="L89" s="901"/>
      <c r="M89" s="901"/>
      <c r="N89" s="901"/>
      <c r="O89" s="901"/>
      <c r="P89" s="901"/>
      <c r="Q89" s="901"/>
      <c r="R89" s="901"/>
      <c r="S89" s="902"/>
    </row>
    <row r="90" spans="1:19" ht="20.100000000000001" customHeight="1">
      <c r="A90" s="1013"/>
      <c r="B90" s="1013"/>
      <c r="C90" s="1013"/>
      <c r="D90" s="1014"/>
      <c r="E90" s="1013"/>
      <c r="F90" s="1013"/>
      <c r="G90" s="1013"/>
      <c r="H90" s="1013"/>
      <c r="I90" s="1013"/>
      <c r="J90" s="1015"/>
      <c r="K90" s="1013"/>
      <c r="L90" s="1013"/>
      <c r="M90" s="1013"/>
      <c r="N90" s="1013"/>
      <c r="O90" s="1013"/>
      <c r="P90" s="1013"/>
      <c r="Q90" s="1015"/>
      <c r="R90" s="1013"/>
      <c r="S90" s="1016"/>
    </row>
    <row r="91" spans="1:19" ht="20.100000000000001" customHeight="1">
      <c r="A91" s="906"/>
      <c r="B91" s="907"/>
      <c r="C91" s="908"/>
      <c r="D91" s="909"/>
      <c r="E91" s="1386" t="s">
        <v>1467</v>
      </c>
      <c r="F91" s="1387"/>
      <c r="G91" s="1387"/>
      <c r="H91" s="1387"/>
      <c r="I91" s="1387"/>
      <c r="J91" s="1387"/>
      <c r="K91" s="1388"/>
      <c r="L91" s="1386" t="s">
        <v>1468</v>
      </c>
      <c r="M91" s="1387"/>
      <c r="N91" s="1387"/>
      <c r="O91" s="1387"/>
      <c r="P91" s="1387"/>
      <c r="Q91" s="1387"/>
      <c r="R91" s="1388"/>
      <c r="S91" s="910"/>
    </row>
    <row r="92" spans="1:19" ht="39.950000000000003" customHeight="1">
      <c r="A92" s="911" t="s">
        <v>248</v>
      </c>
      <c r="B92" s="912" t="s">
        <v>57</v>
      </c>
      <c r="C92" s="913" t="s">
        <v>249</v>
      </c>
      <c r="D92" s="914" t="s">
        <v>250</v>
      </c>
      <c r="E92" s="915" t="s">
        <v>1405</v>
      </c>
      <c r="F92" s="916" t="s">
        <v>1499</v>
      </c>
      <c r="G92" s="917" t="s">
        <v>1498</v>
      </c>
      <c r="H92" s="918" t="s">
        <v>1513</v>
      </c>
      <c r="I92" s="918" t="s">
        <v>1514</v>
      </c>
      <c r="J92" s="917" t="s">
        <v>1406</v>
      </c>
      <c r="K92" s="919" t="s">
        <v>1515</v>
      </c>
      <c r="L92" s="915" t="s">
        <v>1405</v>
      </c>
      <c r="M92" s="916" t="s">
        <v>1499</v>
      </c>
      <c r="N92" s="917" t="s">
        <v>1498</v>
      </c>
      <c r="O92" s="918" t="s">
        <v>1513</v>
      </c>
      <c r="P92" s="918" t="s">
        <v>1514</v>
      </c>
      <c r="Q92" s="917" t="s">
        <v>1406</v>
      </c>
      <c r="R92" s="919" t="s">
        <v>1515</v>
      </c>
      <c r="S92" s="920" t="s">
        <v>1140</v>
      </c>
    </row>
    <row r="93" spans="1:19" ht="20.100000000000001" customHeight="1">
      <c r="A93" s="921" t="s">
        <v>251</v>
      </c>
      <c r="B93" s="922" t="s">
        <v>62</v>
      </c>
      <c r="C93" s="923" t="s">
        <v>60</v>
      </c>
      <c r="D93" s="647"/>
      <c r="E93" s="924" t="s">
        <v>60</v>
      </c>
      <c r="F93" s="925"/>
      <c r="G93" s="925"/>
      <c r="H93" s="925"/>
      <c r="I93" s="925"/>
      <c r="J93" s="925" t="s">
        <v>60</v>
      </c>
      <c r="K93" s="926"/>
      <c r="L93" s="924" t="s">
        <v>60</v>
      </c>
      <c r="M93" s="925" t="s">
        <v>60</v>
      </c>
      <c r="N93" s="925"/>
      <c r="O93" s="925"/>
      <c r="P93" s="925"/>
      <c r="Q93" s="925"/>
      <c r="R93" s="926" t="s">
        <v>60</v>
      </c>
      <c r="S93" s="927"/>
    </row>
    <row r="94" spans="1:19" ht="20.100000000000001" customHeight="1">
      <c r="A94" s="964" t="s">
        <v>144</v>
      </c>
      <c r="B94" s="498" t="s">
        <v>143</v>
      </c>
      <c r="C94" s="499" t="s">
        <v>10</v>
      </c>
      <c r="D94" s="500" t="s">
        <v>124</v>
      </c>
      <c r="E94" s="928">
        <v>0</v>
      </c>
      <c r="F94" s="929">
        <v>1.58</v>
      </c>
      <c r="G94" s="929">
        <v>0</v>
      </c>
      <c r="H94" s="929">
        <v>0</v>
      </c>
      <c r="I94" s="929">
        <v>0</v>
      </c>
      <c r="J94" s="930">
        <v>11.41</v>
      </c>
      <c r="K94" s="931">
        <v>11.41</v>
      </c>
      <c r="L94" s="928">
        <v>0</v>
      </c>
      <c r="M94" s="929">
        <v>1.23</v>
      </c>
      <c r="N94" s="929">
        <v>0</v>
      </c>
      <c r="O94" s="929">
        <v>0</v>
      </c>
      <c r="P94" s="929">
        <v>0</v>
      </c>
      <c r="Q94" s="930">
        <v>9.99</v>
      </c>
      <c r="R94" s="931">
        <v>9.99</v>
      </c>
      <c r="S94" s="932">
        <f t="shared" ref="S94:S115" si="18">((R94/K94)-1)*100</f>
        <v>-12.445223488168278</v>
      </c>
    </row>
    <row r="95" spans="1:19" ht="20.100000000000001" customHeight="1">
      <c r="A95" s="964" t="s">
        <v>876</v>
      </c>
      <c r="B95" s="498" t="s">
        <v>877</v>
      </c>
      <c r="C95" s="499" t="s">
        <v>10</v>
      </c>
      <c r="D95" s="500" t="s">
        <v>124</v>
      </c>
      <c r="E95" s="928">
        <v>0</v>
      </c>
      <c r="F95" s="929">
        <v>0.02</v>
      </c>
      <c r="G95" s="929">
        <v>0</v>
      </c>
      <c r="H95" s="929">
        <v>0</v>
      </c>
      <c r="I95" s="929">
        <v>0</v>
      </c>
      <c r="J95" s="930">
        <v>0.02</v>
      </c>
      <c r="K95" s="931">
        <v>0.02</v>
      </c>
      <c r="L95" s="928">
        <v>0</v>
      </c>
      <c r="M95" s="929">
        <v>0.12</v>
      </c>
      <c r="N95" s="929">
        <v>0</v>
      </c>
      <c r="O95" s="929">
        <v>0</v>
      </c>
      <c r="P95" s="929">
        <v>0</v>
      </c>
      <c r="Q95" s="930">
        <v>0.25</v>
      </c>
      <c r="R95" s="931">
        <v>0.25</v>
      </c>
      <c r="S95" s="932">
        <f t="shared" si="18"/>
        <v>1150</v>
      </c>
    </row>
    <row r="96" spans="1:19" ht="20.100000000000001" customHeight="1">
      <c r="A96" s="964" t="s">
        <v>652</v>
      </c>
      <c r="B96" s="498" t="s">
        <v>653</v>
      </c>
      <c r="C96" s="499" t="s">
        <v>10</v>
      </c>
      <c r="D96" s="500" t="s">
        <v>124</v>
      </c>
      <c r="E96" s="928">
        <v>0</v>
      </c>
      <c r="F96" s="929">
        <v>0.22</v>
      </c>
      <c r="G96" s="929">
        <v>0</v>
      </c>
      <c r="H96" s="929">
        <v>0</v>
      </c>
      <c r="I96" s="929">
        <v>0</v>
      </c>
      <c r="J96" s="930">
        <v>0.24</v>
      </c>
      <c r="K96" s="931">
        <v>0.24</v>
      </c>
      <c r="L96" s="928">
        <v>0</v>
      </c>
      <c r="M96" s="929">
        <v>0.6</v>
      </c>
      <c r="N96" s="929">
        <v>0</v>
      </c>
      <c r="O96" s="929">
        <v>0</v>
      </c>
      <c r="P96" s="929">
        <v>0.01</v>
      </c>
      <c r="Q96" s="930">
        <v>1.0900000000000001</v>
      </c>
      <c r="R96" s="931">
        <v>1.1000000000000001</v>
      </c>
      <c r="S96" s="932">
        <f t="shared" si="18"/>
        <v>358.33333333333337</v>
      </c>
    </row>
    <row r="97" spans="1:19" ht="20.100000000000001" customHeight="1">
      <c r="A97" s="964" t="s">
        <v>878</v>
      </c>
      <c r="B97" s="498" t="s">
        <v>879</v>
      </c>
      <c r="C97" s="499" t="s">
        <v>10</v>
      </c>
      <c r="D97" s="500" t="s">
        <v>124</v>
      </c>
      <c r="E97" s="928">
        <v>0</v>
      </c>
      <c r="F97" s="929">
        <v>0</v>
      </c>
      <c r="G97" s="929">
        <v>0</v>
      </c>
      <c r="H97" s="929">
        <v>0</v>
      </c>
      <c r="I97" s="929">
        <v>0</v>
      </c>
      <c r="J97" s="930">
        <v>0.01</v>
      </c>
      <c r="K97" s="931">
        <v>0.01</v>
      </c>
      <c r="L97" s="928">
        <v>0</v>
      </c>
      <c r="M97" s="929">
        <v>0.05</v>
      </c>
      <c r="N97" s="929">
        <v>0</v>
      </c>
      <c r="O97" s="929">
        <v>0</v>
      </c>
      <c r="P97" s="929">
        <v>0</v>
      </c>
      <c r="Q97" s="930">
        <v>0.12</v>
      </c>
      <c r="R97" s="931">
        <v>0.12</v>
      </c>
      <c r="S97" s="932">
        <f t="shared" si="18"/>
        <v>1100</v>
      </c>
    </row>
    <row r="98" spans="1:19" ht="20.100000000000001" customHeight="1">
      <c r="A98" s="964" t="s">
        <v>576</v>
      </c>
      <c r="B98" s="498" t="s">
        <v>577</v>
      </c>
      <c r="C98" s="499" t="s">
        <v>10</v>
      </c>
      <c r="D98" s="500" t="s">
        <v>124</v>
      </c>
      <c r="E98" s="928">
        <v>0</v>
      </c>
      <c r="F98" s="929">
        <v>0</v>
      </c>
      <c r="G98" s="929">
        <v>0</v>
      </c>
      <c r="H98" s="929">
        <v>0</v>
      </c>
      <c r="I98" s="929">
        <v>0</v>
      </c>
      <c r="J98" s="930">
        <v>9.56</v>
      </c>
      <c r="K98" s="931">
        <v>9.56</v>
      </c>
      <c r="L98" s="928">
        <v>0</v>
      </c>
      <c r="M98" s="929">
        <v>0</v>
      </c>
      <c r="N98" s="929">
        <v>0</v>
      </c>
      <c r="O98" s="929">
        <v>0</v>
      </c>
      <c r="P98" s="929">
        <v>0</v>
      </c>
      <c r="Q98" s="930">
        <v>4.03</v>
      </c>
      <c r="R98" s="931">
        <v>4.03</v>
      </c>
      <c r="S98" s="932">
        <f t="shared" si="18"/>
        <v>-57.845188284518834</v>
      </c>
    </row>
    <row r="99" spans="1:19" ht="20.100000000000001" customHeight="1">
      <c r="A99" s="964" t="s">
        <v>1253</v>
      </c>
      <c r="B99" s="498" t="s">
        <v>1424</v>
      </c>
      <c r="C99" s="499" t="s">
        <v>10</v>
      </c>
      <c r="D99" s="500" t="s">
        <v>124</v>
      </c>
      <c r="E99" s="928">
        <v>0</v>
      </c>
      <c r="F99" s="929">
        <v>0</v>
      </c>
      <c r="G99" s="929">
        <v>0</v>
      </c>
      <c r="H99" s="929">
        <v>0</v>
      </c>
      <c r="I99" s="929">
        <v>0</v>
      </c>
      <c r="J99" s="930">
        <v>0</v>
      </c>
      <c r="K99" s="931">
        <v>0</v>
      </c>
      <c r="L99" s="928">
        <v>0</v>
      </c>
      <c r="M99" s="929">
        <v>0.1</v>
      </c>
      <c r="N99" s="929">
        <v>0</v>
      </c>
      <c r="O99" s="929">
        <v>0</v>
      </c>
      <c r="P99" s="929">
        <v>0</v>
      </c>
      <c r="Q99" s="930">
        <v>0.02</v>
      </c>
      <c r="R99" s="931">
        <v>0.02</v>
      </c>
      <c r="S99" s="933" t="e">
        <f t="shared" si="18"/>
        <v>#DIV/0!</v>
      </c>
    </row>
    <row r="100" spans="1:19" ht="20.100000000000001" customHeight="1">
      <c r="A100" s="964" t="s">
        <v>68</v>
      </c>
      <c r="B100" s="498" t="s">
        <v>142</v>
      </c>
      <c r="C100" s="499" t="s">
        <v>10</v>
      </c>
      <c r="D100" s="500" t="s">
        <v>124</v>
      </c>
      <c r="E100" s="928">
        <v>0</v>
      </c>
      <c r="F100" s="929">
        <v>0.9</v>
      </c>
      <c r="G100" s="929">
        <v>0</v>
      </c>
      <c r="H100" s="929">
        <v>0</v>
      </c>
      <c r="I100" s="929">
        <v>3.08</v>
      </c>
      <c r="J100" s="930">
        <v>16.12</v>
      </c>
      <c r="K100" s="931">
        <v>19.200000000000003</v>
      </c>
      <c r="L100" s="928">
        <v>0</v>
      </c>
      <c r="M100" s="929">
        <v>1.73</v>
      </c>
      <c r="N100" s="929">
        <v>0</v>
      </c>
      <c r="O100" s="929">
        <v>0</v>
      </c>
      <c r="P100" s="929">
        <v>2.0099999999999998</v>
      </c>
      <c r="Q100" s="930">
        <v>13.96</v>
      </c>
      <c r="R100" s="931">
        <v>15.97</v>
      </c>
      <c r="S100" s="932">
        <f t="shared" si="18"/>
        <v>-16.822916666666675</v>
      </c>
    </row>
    <row r="101" spans="1:19" ht="20.100000000000001" customHeight="1">
      <c r="A101" s="964" t="s">
        <v>882</v>
      </c>
      <c r="B101" s="498" t="s">
        <v>883</v>
      </c>
      <c r="C101" s="499" t="s">
        <v>10</v>
      </c>
      <c r="D101" s="500" t="s">
        <v>124</v>
      </c>
      <c r="E101" s="928">
        <v>0</v>
      </c>
      <c r="F101" s="929">
        <v>0.54</v>
      </c>
      <c r="G101" s="929">
        <v>0</v>
      </c>
      <c r="H101" s="929">
        <v>0</v>
      </c>
      <c r="I101" s="929">
        <v>0</v>
      </c>
      <c r="J101" s="930">
        <v>5.07</v>
      </c>
      <c r="K101" s="931">
        <v>5.07</v>
      </c>
      <c r="L101" s="928">
        <v>0</v>
      </c>
      <c r="M101" s="929">
        <v>0.91</v>
      </c>
      <c r="N101" s="929">
        <v>0</v>
      </c>
      <c r="O101" s="929">
        <v>0</v>
      </c>
      <c r="P101" s="929">
        <v>0</v>
      </c>
      <c r="Q101" s="930">
        <v>7.44</v>
      </c>
      <c r="R101" s="931">
        <v>7.44</v>
      </c>
      <c r="S101" s="932">
        <f t="shared" si="18"/>
        <v>46.745562130177511</v>
      </c>
    </row>
    <row r="102" spans="1:19" ht="20.100000000000001" customHeight="1">
      <c r="A102" s="964" t="s">
        <v>886</v>
      </c>
      <c r="B102" s="498" t="s">
        <v>887</v>
      </c>
      <c r="C102" s="499" t="s">
        <v>10</v>
      </c>
      <c r="D102" s="500" t="s">
        <v>124</v>
      </c>
      <c r="E102" s="928">
        <v>0</v>
      </c>
      <c r="F102" s="929">
        <v>0.23</v>
      </c>
      <c r="G102" s="929">
        <v>0</v>
      </c>
      <c r="H102" s="929">
        <v>0</v>
      </c>
      <c r="I102" s="929">
        <v>0</v>
      </c>
      <c r="J102" s="930">
        <v>3.03</v>
      </c>
      <c r="K102" s="931">
        <v>3.03</v>
      </c>
      <c r="L102" s="928">
        <v>0</v>
      </c>
      <c r="M102" s="929">
        <v>0.52</v>
      </c>
      <c r="N102" s="929">
        <v>0</v>
      </c>
      <c r="O102" s="929">
        <v>0</v>
      </c>
      <c r="P102" s="929">
        <v>0</v>
      </c>
      <c r="Q102" s="930">
        <v>4.8600000000000003</v>
      </c>
      <c r="R102" s="931">
        <v>4.8600000000000003</v>
      </c>
      <c r="S102" s="932">
        <f t="shared" si="18"/>
        <v>60.396039603960425</v>
      </c>
    </row>
    <row r="103" spans="1:19" ht="20.100000000000001" customHeight="1">
      <c r="A103" s="964" t="s">
        <v>654</v>
      </c>
      <c r="B103" s="498" t="s">
        <v>655</v>
      </c>
      <c r="C103" s="499" t="s">
        <v>10</v>
      </c>
      <c r="D103" s="500" t="s">
        <v>124</v>
      </c>
      <c r="E103" s="928">
        <v>0</v>
      </c>
      <c r="F103" s="929">
        <v>0</v>
      </c>
      <c r="G103" s="929">
        <v>0</v>
      </c>
      <c r="H103" s="929">
        <v>0</v>
      </c>
      <c r="I103" s="929">
        <v>0.99</v>
      </c>
      <c r="J103" s="930">
        <v>1.1100000000000001</v>
      </c>
      <c r="K103" s="931">
        <v>2.1</v>
      </c>
      <c r="L103" s="928">
        <v>0</v>
      </c>
      <c r="M103" s="929">
        <v>0</v>
      </c>
      <c r="N103" s="929">
        <v>0</v>
      </c>
      <c r="O103" s="929">
        <v>0</v>
      </c>
      <c r="P103" s="929">
        <v>0.6</v>
      </c>
      <c r="Q103" s="930">
        <v>0.53</v>
      </c>
      <c r="R103" s="931">
        <v>1.1299999999999999</v>
      </c>
      <c r="S103" s="932">
        <f t="shared" si="18"/>
        <v>-46.19047619047619</v>
      </c>
    </row>
    <row r="104" spans="1:19" ht="20.100000000000001" customHeight="1">
      <c r="A104" s="964" t="s">
        <v>605</v>
      </c>
      <c r="B104" s="498" t="s">
        <v>606</v>
      </c>
      <c r="C104" s="499" t="s">
        <v>10</v>
      </c>
      <c r="D104" s="500" t="s">
        <v>124</v>
      </c>
      <c r="E104" s="928">
        <v>0.01</v>
      </c>
      <c r="F104" s="929">
        <v>0.48</v>
      </c>
      <c r="G104" s="929">
        <v>0</v>
      </c>
      <c r="H104" s="929">
        <v>0</v>
      </c>
      <c r="I104" s="929">
        <v>0</v>
      </c>
      <c r="J104" s="930">
        <v>25.77</v>
      </c>
      <c r="K104" s="931">
        <v>25.77</v>
      </c>
      <c r="L104" s="928">
        <v>0.01</v>
      </c>
      <c r="M104" s="929">
        <v>0.9</v>
      </c>
      <c r="N104" s="929">
        <v>0</v>
      </c>
      <c r="O104" s="929">
        <v>0</v>
      </c>
      <c r="P104" s="929">
        <v>0</v>
      </c>
      <c r="Q104" s="930">
        <v>17.489999999999998</v>
      </c>
      <c r="R104" s="931">
        <v>17.489999999999998</v>
      </c>
      <c r="S104" s="932">
        <f t="shared" si="18"/>
        <v>-32.130384167636791</v>
      </c>
    </row>
    <row r="105" spans="1:19" ht="20.100000000000001" customHeight="1">
      <c r="A105" s="964" t="s">
        <v>422</v>
      </c>
      <c r="B105" s="498" t="s">
        <v>534</v>
      </c>
      <c r="C105" s="499" t="s">
        <v>10</v>
      </c>
      <c r="D105" s="500" t="s">
        <v>124</v>
      </c>
      <c r="E105" s="928">
        <v>0</v>
      </c>
      <c r="F105" s="929">
        <v>0</v>
      </c>
      <c r="G105" s="929">
        <v>0</v>
      </c>
      <c r="H105" s="929">
        <v>0</v>
      </c>
      <c r="I105" s="929">
        <v>0</v>
      </c>
      <c r="J105" s="930">
        <v>8.3800000000000008</v>
      </c>
      <c r="K105" s="931">
        <v>8.3800000000000008</v>
      </c>
      <c r="L105" s="928">
        <v>0</v>
      </c>
      <c r="M105" s="929">
        <v>0</v>
      </c>
      <c r="N105" s="929">
        <v>0</v>
      </c>
      <c r="O105" s="929">
        <v>0</v>
      </c>
      <c r="P105" s="929">
        <v>0</v>
      </c>
      <c r="Q105" s="930">
        <v>3.48</v>
      </c>
      <c r="R105" s="931">
        <v>3.48</v>
      </c>
      <c r="S105" s="932">
        <f t="shared" si="18"/>
        <v>-58.472553699284013</v>
      </c>
    </row>
    <row r="106" spans="1:19" ht="20.100000000000001" customHeight="1">
      <c r="A106" s="964" t="s">
        <v>600</v>
      </c>
      <c r="B106" s="498" t="s">
        <v>601</v>
      </c>
      <c r="C106" s="499" t="s">
        <v>10</v>
      </c>
      <c r="D106" s="500" t="s">
        <v>124</v>
      </c>
      <c r="E106" s="928">
        <v>0</v>
      </c>
      <c r="F106" s="929">
        <v>0.66</v>
      </c>
      <c r="G106" s="929">
        <v>0</v>
      </c>
      <c r="H106" s="929">
        <v>0</v>
      </c>
      <c r="I106" s="929">
        <v>0</v>
      </c>
      <c r="J106" s="930">
        <v>8.68</v>
      </c>
      <c r="K106" s="931">
        <v>8.68</v>
      </c>
      <c r="L106" s="928">
        <v>0</v>
      </c>
      <c r="M106" s="929">
        <v>0.52</v>
      </c>
      <c r="N106" s="929">
        <v>0</v>
      </c>
      <c r="O106" s="929">
        <v>0</v>
      </c>
      <c r="P106" s="929">
        <v>0</v>
      </c>
      <c r="Q106" s="930">
        <v>5.37</v>
      </c>
      <c r="R106" s="931">
        <v>5.37</v>
      </c>
      <c r="S106" s="932">
        <f t="shared" si="18"/>
        <v>-38.133640552995388</v>
      </c>
    </row>
    <row r="107" spans="1:19" ht="20.100000000000001" customHeight="1">
      <c r="A107" s="964" t="s">
        <v>656</v>
      </c>
      <c r="B107" s="498" t="s">
        <v>657</v>
      </c>
      <c r="C107" s="499" t="s">
        <v>10</v>
      </c>
      <c r="D107" s="500" t="s">
        <v>124</v>
      </c>
      <c r="E107" s="928">
        <v>0</v>
      </c>
      <c r="F107" s="929">
        <v>0.21</v>
      </c>
      <c r="G107" s="929">
        <v>0</v>
      </c>
      <c r="H107" s="929">
        <v>0</v>
      </c>
      <c r="I107" s="929">
        <v>0</v>
      </c>
      <c r="J107" s="930">
        <v>0.39</v>
      </c>
      <c r="K107" s="931">
        <v>0.39</v>
      </c>
      <c r="L107" s="928">
        <v>0</v>
      </c>
      <c r="M107" s="929">
        <v>0.16</v>
      </c>
      <c r="N107" s="929">
        <v>0</v>
      </c>
      <c r="O107" s="929">
        <v>0</v>
      </c>
      <c r="P107" s="929">
        <v>0.02</v>
      </c>
      <c r="Q107" s="930">
        <v>1.63</v>
      </c>
      <c r="R107" s="931">
        <v>1.65</v>
      </c>
      <c r="S107" s="932">
        <f t="shared" si="18"/>
        <v>323.07692307692309</v>
      </c>
    </row>
    <row r="108" spans="1:19" ht="20.100000000000001" customHeight="1">
      <c r="A108" s="964" t="s">
        <v>1</v>
      </c>
      <c r="B108" s="498" t="s">
        <v>141</v>
      </c>
      <c r="C108" s="499" t="s">
        <v>10</v>
      </c>
      <c r="D108" s="500" t="s">
        <v>124</v>
      </c>
      <c r="E108" s="928">
        <v>0</v>
      </c>
      <c r="F108" s="929">
        <v>3.16</v>
      </c>
      <c r="G108" s="929">
        <v>0</v>
      </c>
      <c r="H108" s="929">
        <v>0</v>
      </c>
      <c r="I108" s="929">
        <v>0</v>
      </c>
      <c r="J108" s="930">
        <v>58.24</v>
      </c>
      <c r="K108" s="931">
        <v>58.24</v>
      </c>
      <c r="L108" s="928">
        <v>0.02</v>
      </c>
      <c r="M108" s="929">
        <v>4.5199999999999996</v>
      </c>
      <c r="N108" s="929">
        <v>0</v>
      </c>
      <c r="O108" s="929">
        <v>0</v>
      </c>
      <c r="P108" s="929">
        <v>0</v>
      </c>
      <c r="Q108" s="930">
        <v>57.78</v>
      </c>
      <c r="R108" s="931">
        <v>57.78</v>
      </c>
      <c r="S108" s="932">
        <f t="shared" si="18"/>
        <v>-0.78983516483516203</v>
      </c>
    </row>
    <row r="109" spans="1:19" ht="20.100000000000001" customHeight="1">
      <c r="A109" s="964" t="s">
        <v>41</v>
      </c>
      <c r="B109" s="612" t="s">
        <v>140</v>
      </c>
      <c r="C109" s="499" t="s">
        <v>10</v>
      </c>
      <c r="D109" s="500" t="s">
        <v>124</v>
      </c>
      <c r="E109" s="928">
        <v>0.03</v>
      </c>
      <c r="F109" s="929">
        <v>5.25</v>
      </c>
      <c r="G109" s="929">
        <v>0</v>
      </c>
      <c r="H109" s="929">
        <v>0</v>
      </c>
      <c r="I109" s="929">
        <v>0</v>
      </c>
      <c r="J109" s="930">
        <v>51.18</v>
      </c>
      <c r="K109" s="931">
        <v>51.18</v>
      </c>
      <c r="L109" s="928">
        <v>0</v>
      </c>
      <c r="M109" s="929">
        <v>4.25</v>
      </c>
      <c r="N109" s="929">
        <v>0</v>
      </c>
      <c r="O109" s="929">
        <v>0</v>
      </c>
      <c r="P109" s="929">
        <v>0</v>
      </c>
      <c r="Q109" s="930">
        <v>59.64</v>
      </c>
      <c r="R109" s="931">
        <v>59.64</v>
      </c>
      <c r="S109" s="932">
        <f t="shared" si="18"/>
        <v>16.529894490035169</v>
      </c>
    </row>
    <row r="110" spans="1:19" ht="20.100000000000001" customHeight="1">
      <c r="A110" s="964" t="s">
        <v>1311</v>
      </c>
      <c r="B110" s="612" t="s">
        <v>1425</v>
      </c>
      <c r="C110" s="499" t="s">
        <v>10</v>
      </c>
      <c r="D110" s="500" t="s">
        <v>124</v>
      </c>
      <c r="E110" s="928">
        <v>0</v>
      </c>
      <c r="F110" s="929">
        <v>0.01</v>
      </c>
      <c r="G110" s="929">
        <v>0</v>
      </c>
      <c r="H110" s="929">
        <v>0</v>
      </c>
      <c r="I110" s="929">
        <v>0</v>
      </c>
      <c r="J110" s="930">
        <v>0.01</v>
      </c>
      <c r="K110" s="931">
        <v>0.01</v>
      </c>
      <c r="L110" s="928">
        <v>0</v>
      </c>
      <c r="M110" s="929">
        <v>0.04</v>
      </c>
      <c r="N110" s="929">
        <v>0</v>
      </c>
      <c r="O110" s="929">
        <v>0</v>
      </c>
      <c r="P110" s="929">
        <v>0</v>
      </c>
      <c r="Q110" s="930">
        <v>7.0000000000000007E-2</v>
      </c>
      <c r="R110" s="931">
        <v>7.0000000000000007E-2</v>
      </c>
      <c r="S110" s="933">
        <f t="shared" si="18"/>
        <v>600.00000000000011</v>
      </c>
    </row>
    <row r="111" spans="1:19" ht="20.100000000000001" customHeight="1">
      <c r="A111" s="964" t="s">
        <v>341</v>
      </c>
      <c r="B111" s="498" t="s">
        <v>535</v>
      </c>
      <c r="C111" s="499" t="s">
        <v>10</v>
      </c>
      <c r="D111" s="500" t="s">
        <v>124</v>
      </c>
      <c r="E111" s="928">
        <v>0.01</v>
      </c>
      <c r="F111" s="929">
        <v>0.96</v>
      </c>
      <c r="G111" s="929">
        <v>0</v>
      </c>
      <c r="H111" s="929">
        <v>0</v>
      </c>
      <c r="I111" s="929">
        <v>1.37</v>
      </c>
      <c r="J111" s="930">
        <v>8.36</v>
      </c>
      <c r="K111" s="931">
        <v>9.73</v>
      </c>
      <c r="L111" s="928">
        <v>0</v>
      </c>
      <c r="M111" s="929">
        <v>0.61</v>
      </c>
      <c r="N111" s="929">
        <v>0</v>
      </c>
      <c r="O111" s="929">
        <v>0</v>
      </c>
      <c r="P111" s="929">
        <v>0</v>
      </c>
      <c r="Q111" s="930">
        <v>4.8</v>
      </c>
      <c r="R111" s="931">
        <v>4.8</v>
      </c>
      <c r="S111" s="932">
        <f t="shared" si="18"/>
        <v>-50.668036998972255</v>
      </c>
    </row>
    <row r="112" spans="1:19" ht="20.100000000000001" customHeight="1">
      <c r="A112" s="966" t="s">
        <v>43</v>
      </c>
      <c r="B112" s="967" t="s">
        <v>139</v>
      </c>
      <c r="C112" s="499" t="s">
        <v>10</v>
      </c>
      <c r="D112" s="569" t="s">
        <v>124</v>
      </c>
      <c r="E112" s="928">
        <v>0</v>
      </c>
      <c r="F112" s="929">
        <v>0.08</v>
      </c>
      <c r="G112" s="929">
        <v>0</v>
      </c>
      <c r="H112" s="929">
        <v>0</v>
      </c>
      <c r="I112" s="929">
        <v>0</v>
      </c>
      <c r="J112" s="930">
        <v>13.58</v>
      </c>
      <c r="K112" s="931">
        <v>13.58</v>
      </c>
      <c r="L112" s="928">
        <v>0</v>
      </c>
      <c r="M112" s="929">
        <v>0</v>
      </c>
      <c r="N112" s="929">
        <v>0</v>
      </c>
      <c r="O112" s="929">
        <v>0</v>
      </c>
      <c r="P112" s="929">
        <v>0</v>
      </c>
      <c r="Q112" s="930">
        <v>3.75</v>
      </c>
      <c r="R112" s="931">
        <v>3.75</v>
      </c>
      <c r="S112" s="932">
        <f t="shared" si="18"/>
        <v>-72.385861561119285</v>
      </c>
    </row>
    <row r="113" spans="1:19" ht="20.100000000000001" customHeight="1">
      <c r="A113" s="966" t="s">
        <v>896</v>
      </c>
      <c r="B113" s="967" t="s">
        <v>897</v>
      </c>
      <c r="C113" s="499" t="s">
        <v>10</v>
      </c>
      <c r="D113" s="569" t="s">
        <v>124</v>
      </c>
      <c r="E113" s="928">
        <v>0</v>
      </c>
      <c r="F113" s="929">
        <v>0.01</v>
      </c>
      <c r="G113" s="929">
        <v>0</v>
      </c>
      <c r="H113" s="929">
        <v>0</v>
      </c>
      <c r="I113" s="929">
        <v>0</v>
      </c>
      <c r="J113" s="930">
        <v>0.13</v>
      </c>
      <c r="K113" s="931">
        <v>0.13</v>
      </c>
      <c r="L113" s="928">
        <v>0</v>
      </c>
      <c r="M113" s="929">
        <v>0</v>
      </c>
      <c r="N113" s="929">
        <v>0</v>
      </c>
      <c r="O113" s="929">
        <v>0</v>
      </c>
      <c r="P113" s="929">
        <v>0</v>
      </c>
      <c r="Q113" s="930">
        <v>0</v>
      </c>
      <c r="R113" s="931">
        <v>0</v>
      </c>
      <c r="S113" s="932">
        <f t="shared" si="18"/>
        <v>-100</v>
      </c>
    </row>
    <row r="114" spans="1:19" ht="20.100000000000001" customHeight="1">
      <c r="A114" s="966" t="s">
        <v>658</v>
      </c>
      <c r="B114" s="967" t="s">
        <v>659</v>
      </c>
      <c r="C114" s="499" t="s">
        <v>10</v>
      </c>
      <c r="D114" s="569" t="s">
        <v>124</v>
      </c>
      <c r="E114" s="928">
        <v>0.02</v>
      </c>
      <c r="F114" s="929">
        <v>0.15</v>
      </c>
      <c r="G114" s="929">
        <v>0</v>
      </c>
      <c r="H114" s="929">
        <v>0</v>
      </c>
      <c r="I114" s="929">
        <v>0</v>
      </c>
      <c r="J114" s="930">
        <v>0.15</v>
      </c>
      <c r="K114" s="931">
        <v>0.15</v>
      </c>
      <c r="L114" s="928">
        <v>0.04</v>
      </c>
      <c r="M114" s="929">
        <v>0.62</v>
      </c>
      <c r="N114" s="929">
        <v>0</v>
      </c>
      <c r="O114" s="929">
        <v>0</v>
      </c>
      <c r="P114" s="929">
        <v>0</v>
      </c>
      <c r="Q114" s="930">
        <v>0.94</v>
      </c>
      <c r="R114" s="931">
        <v>0.94</v>
      </c>
      <c r="S114" s="932">
        <f t="shared" si="18"/>
        <v>526.66666666666663</v>
      </c>
    </row>
    <row r="115" spans="1:19" ht="20.100000000000001" customHeight="1">
      <c r="A115" s="964" t="s">
        <v>138</v>
      </c>
      <c r="B115" s="498" t="s">
        <v>137</v>
      </c>
      <c r="C115" s="499" t="s">
        <v>10</v>
      </c>
      <c r="D115" s="500" t="s">
        <v>124</v>
      </c>
      <c r="E115" s="928">
        <v>0</v>
      </c>
      <c r="F115" s="929">
        <v>0.57999999999999996</v>
      </c>
      <c r="G115" s="929">
        <v>0</v>
      </c>
      <c r="H115" s="929">
        <v>0</v>
      </c>
      <c r="I115" s="929">
        <v>0</v>
      </c>
      <c r="J115" s="930">
        <v>17</v>
      </c>
      <c r="K115" s="931">
        <v>17</v>
      </c>
      <c r="L115" s="928">
        <v>0</v>
      </c>
      <c r="M115" s="929">
        <v>0.55000000000000004</v>
      </c>
      <c r="N115" s="929">
        <v>0.46</v>
      </c>
      <c r="O115" s="929">
        <v>0</v>
      </c>
      <c r="P115" s="929">
        <v>0</v>
      </c>
      <c r="Q115" s="930">
        <v>8</v>
      </c>
      <c r="R115" s="931">
        <v>8</v>
      </c>
      <c r="S115" s="932">
        <f t="shared" si="18"/>
        <v>-52.941176470588239</v>
      </c>
    </row>
    <row r="116" spans="1:19" ht="20.100000000000001" customHeight="1">
      <c r="A116" s="966"/>
      <c r="B116" s="967"/>
      <c r="C116" s="499"/>
      <c r="D116" s="663"/>
      <c r="E116" s="942"/>
      <c r="F116" s="943"/>
      <c r="G116" s="943"/>
      <c r="H116" s="943"/>
      <c r="I116" s="943"/>
      <c r="J116" s="944"/>
      <c r="K116" s="945"/>
      <c r="L116" s="942"/>
      <c r="M116" s="943"/>
      <c r="N116" s="943"/>
      <c r="O116" s="943"/>
      <c r="P116" s="943"/>
      <c r="Q116" s="944"/>
      <c r="R116" s="945"/>
      <c r="S116" s="946"/>
    </row>
    <row r="117" spans="1:19" ht="20.100000000000001" customHeight="1">
      <c r="A117" s="947" t="s">
        <v>270</v>
      </c>
      <c r="B117" s="948"/>
      <c r="C117" s="923"/>
      <c r="D117" s="647"/>
      <c r="E117" s="949">
        <f>SUM(E93:E116)</f>
        <v>7.0000000000000007E-2</v>
      </c>
      <c r="F117" s="950">
        <f t="shared" ref="F117:R117" si="19">SUM(F93:F116)</f>
        <v>15.04</v>
      </c>
      <c r="G117" s="950">
        <f t="shared" si="19"/>
        <v>0</v>
      </c>
      <c r="H117" s="950">
        <f t="shared" si="19"/>
        <v>0</v>
      </c>
      <c r="I117" s="950">
        <f t="shared" si="19"/>
        <v>5.44</v>
      </c>
      <c r="J117" s="950">
        <f t="shared" si="19"/>
        <v>238.44</v>
      </c>
      <c r="K117" s="951">
        <f t="shared" si="19"/>
        <v>243.88</v>
      </c>
      <c r="L117" s="949">
        <f t="shared" si="19"/>
        <v>7.0000000000000007E-2</v>
      </c>
      <c r="M117" s="950">
        <f t="shared" si="19"/>
        <v>17.43</v>
      </c>
      <c r="N117" s="950">
        <f t="shared" si="19"/>
        <v>0.46</v>
      </c>
      <c r="O117" s="950">
        <f t="shared" si="19"/>
        <v>0</v>
      </c>
      <c r="P117" s="950">
        <f t="shared" si="19"/>
        <v>2.6399999999999997</v>
      </c>
      <c r="Q117" s="950">
        <f t="shared" si="19"/>
        <v>205.24</v>
      </c>
      <c r="R117" s="951">
        <f t="shared" si="19"/>
        <v>207.88</v>
      </c>
      <c r="S117" s="952">
        <f t="shared" ref="S117" si="20">((R117/K117)-1)*100</f>
        <v>-14.761358044940131</v>
      </c>
    </row>
    <row r="118" spans="1:19" ht="20.100000000000001" customHeight="1">
      <c r="A118" s="970"/>
      <c r="B118" s="971"/>
      <c r="C118" s="972"/>
      <c r="D118" s="663"/>
      <c r="E118" s="957"/>
      <c r="F118" s="957"/>
      <c r="G118" s="957"/>
      <c r="H118" s="957"/>
      <c r="I118" s="957"/>
      <c r="J118" s="958"/>
      <c r="K118" s="957"/>
      <c r="L118" s="957"/>
      <c r="M118" s="957"/>
      <c r="N118" s="957"/>
      <c r="O118" s="957"/>
      <c r="P118" s="957"/>
      <c r="Q118" s="958"/>
      <c r="R118" s="957"/>
      <c r="S118" s="959"/>
    </row>
    <row r="119" spans="1:19" ht="20.100000000000001" customHeight="1">
      <c r="A119" s="906"/>
      <c r="B119" s="907"/>
      <c r="C119" s="908"/>
      <c r="D119" s="909"/>
      <c r="E119" s="1386" t="s">
        <v>1467</v>
      </c>
      <c r="F119" s="1387"/>
      <c r="G119" s="1387"/>
      <c r="H119" s="1387"/>
      <c r="I119" s="1387"/>
      <c r="J119" s="1387"/>
      <c r="K119" s="1388"/>
      <c r="L119" s="1386" t="s">
        <v>1468</v>
      </c>
      <c r="M119" s="1387"/>
      <c r="N119" s="1387"/>
      <c r="O119" s="1387"/>
      <c r="P119" s="1387"/>
      <c r="Q119" s="1387"/>
      <c r="R119" s="1388"/>
      <c r="S119" s="910"/>
    </row>
    <row r="120" spans="1:19" ht="39.950000000000003" customHeight="1">
      <c r="A120" s="911" t="s">
        <v>248</v>
      </c>
      <c r="B120" s="912" t="s">
        <v>57</v>
      </c>
      <c r="C120" s="913" t="s">
        <v>249</v>
      </c>
      <c r="D120" s="914" t="s">
        <v>250</v>
      </c>
      <c r="E120" s="915" t="s">
        <v>1405</v>
      </c>
      <c r="F120" s="916" t="s">
        <v>1499</v>
      </c>
      <c r="G120" s="917" t="s">
        <v>1498</v>
      </c>
      <c r="H120" s="918" t="s">
        <v>1513</v>
      </c>
      <c r="I120" s="918" t="s">
        <v>1514</v>
      </c>
      <c r="J120" s="917" t="s">
        <v>1406</v>
      </c>
      <c r="K120" s="919" t="s">
        <v>1515</v>
      </c>
      <c r="L120" s="915" t="s">
        <v>1405</v>
      </c>
      <c r="M120" s="916" t="s">
        <v>1499</v>
      </c>
      <c r="N120" s="917" t="s">
        <v>1498</v>
      </c>
      <c r="O120" s="918" t="s">
        <v>1513</v>
      </c>
      <c r="P120" s="918" t="s">
        <v>1514</v>
      </c>
      <c r="Q120" s="917" t="s">
        <v>1406</v>
      </c>
      <c r="R120" s="919" t="s">
        <v>1515</v>
      </c>
      <c r="S120" s="920" t="s">
        <v>1140</v>
      </c>
    </row>
    <row r="121" spans="1:19" ht="20.100000000000001" customHeight="1">
      <c r="A121" s="960" t="s">
        <v>253</v>
      </c>
      <c r="B121" s="961" t="s">
        <v>254</v>
      </c>
      <c r="C121" s="923" t="s">
        <v>60</v>
      </c>
      <c r="D121" s="647"/>
      <c r="E121" s="924" t="s">
        <v>60</v>
      </c>
      <c r="F121" s="925"/>
      <c r="G121" s="925"/>
      <c r="H121" s="925"/>
      <c r="I121" s="925"/>
      <c r="J121" s="925" t="s">
        <v>60</v>
      </c>
      <c r="K121" s="926"/>
      <c r="L121" s="924" t="s">
        <v>60</v>
      </c>
      <c r="M121" s="925" t="s">
        <v>60</v>
      </c>
      <c r="N121" s="925"/>
      <c r="O121" s="925"/>
      <c r="P121" s="925"/>
      <c r="Q121" s="925"/>
      <c r="R121" s="926" t="s">
        <v>60</v>
      </c>
      <c r="S121" s="927"/>
    </row>
    <row r="122" spans="1:19" ht="20.100000000000001" customHeight="1">
      <c r="A122" s="497" t="s">
        <v>578</v>
      </c>
      <c r="B122" s="498" t="s">
        <v>597</v>
      </c>
      <c r="C122" s="499" t="s">
        <v>10</v>
      </c>
      <c r="D122" s="614" t="s">
        <v>127</v>
      </c>
      <c r="E122" s="928">
        <v>0</v>
      </c>
      <c r="F122" s="929">
        <v>0</v>
      </c>
      <c r="G122" s="929">
        <v>0</v>
      </c>
      <c r="H122" s="929">
        <v>0</v>
      </c>
      <c r="I122" s="929">
        <v>0</v>
      </c>
      <c r="J122" s="930">
        <v>4.8</v>
      </c>
      <c r="K122" s="931">
        <v>4.8</v>
      </c>
      <c r="L122" s="928">
        <v>0</v>
      </c>
      <c r="M122" s="929">
        <v>0.59</v>
      </c>
      <c r="N122" s="929">
        <v>0</v>
      </c>
      <c r="O122" s="929">
        <v>0</v>
      </c>
      <c r="P122" s="929">
        <v>0</v>
      </c>
      <c r="Q122" s="930">
        <v>4.07</v>
      </c>
      <c r="R122" s="931">
        <v>4.07</v>
      </c>
      <c r="S122" s="932">
        <f>((R122/K122)-1)*100</f>
        <v>-15.208333333333323</v>
      </c>
    </row>
    <row r="123" spans="1:19" ht="20.100000000000001" customHeight="1">
      <c r="A123" s="497" t="s">
        <v>155</v>
      </c>
      <c r="B123" s="498" t="s">
        <v>154</v>
      </c>
      <c r="C123" s="499" t="s">
        <v>10</v>
      </c>
      <c r="D123" s="614" t="s">
        <v>127</v>
      </c>
      <c r="E123" s="928">
        <v>0</v>
      </c>
      <c r="F123" s="929">
        <v>1.57</v>
      </c>
      <c r="G123" s="929">
        <v>0</v>
      </c>
      <c r="H123" s="929">
        <v>0</v>
      </c>
      <c r="I123" s="929">
        <v>0</v>
      </c>
      <c r="J123" s="930">
        <v>11.83</v>
      </c>
      <c r="K123" s="931">
        <v>11.83</v>
      </c>
      <c r="L123" s="928">
        <v>0</v>
      </c>
      <c r="M123" s="929">
        <v>1.03</v>
      </c>
      <c r="N123" s="929">
        <v>0</v>
      </c>
      <c r="O123" s="929">
        <v>0</v>
      </c>
      <c r="P123" s="929">
        <v>0</v>
      </c>
      <c r="Q123" s="930">
        <v>11.78</v>
      </c>
      <c r="R123" s="931">
        <v>11.78</v>
      </c>
      <c r="S123" s="932">
        <f t="shared" ref="S123:S149" si="21">((R123/K123)-1)*100</f>
        <v>-0.42265426880812029</v>
      </c>
    </row>
    <row r="124" spans="1:19" ht="20.100000000000001" customHeight="1">
      <c r="A124" s="497" t="s">
        <v>153</v>
      </c>
      <c r="B124" s="498" t="s">
        <v>152</v>
      </c>
      <c r="C124" s="499" t="s">
        <v>10</v>
      </c>
      <c r="D124" s="614" t="s">
        <v>127</v>
      </c>
      <c r="E124" s="928">
        <v>0</v>
      </c>
      <c r="F124" s="929">
        <v>1.69</v>
      </c>
      <c r="G124" s="929">
        <v>0</v>
      </c>
      <c r="H124" s="929">
        <v>0</v>
      </c>
      <c r="I124" s="929">
        <v>0</v>
      </c>
      <c r="J124" s="930">
        <v>30.55</v>
      </c>
      <c r="K124" s="931">
        <v>30.55</v>
      </c>
      <c r="L124" s="928">
        <v>0</v>
      </c>
      <c r="M124" s="929">
        <v>1.92</v>
      </c>
      <c r="N124" s="929">
        <v>0</v>
      </c>
      <c r="O124" s="929">
        <v>0</v>
      </c>
      <c r="P124" s="929">
        <v>0</v>
      </c>
      <c r="Q124" s="930">
        <v>21.88</v>
      </c>
      <c r="R124" s="931">
        <v>21.88</v>
      </c>
      <c r="S124" s="932">
        <f t="shared" si="21"/>
        <v>-28.379705400982004</v>
      </c>
    </row>
    <row r="125" spans="1:19" ht="20.100000000000001" customHeight="1">
      <c r="A125" s="497" t="s">
        <v>151</v>
      </c>
      <c r="B125" s="498" t="s">
        <v>150</v>
      </c>
      <c r="C125" s="499" t="s">
        <v>10</v>
      </c>
      <c r="D125" s="614" t="s">
        <v>127</v>
      </c>
      <c r="E125" s="928">
        <v>0.01</v>
      </c>
      <c r="F125" s="929">
        <v>0.32</v>
      </c>
      <c r="G125" s="929">
        <v>0</v>
      </c>
      <c r="H125" s="929">
        <v>0</v>
      </c>
      <c r="I125" s="929">
        <v>0</v>
      </c>
      <c r="J125" s="930">
        <v>4.24</v>
      </c>
      <c r="K125" s="931">
        <v>4.24</v>
      </c>
      <c r="L125" s="928">
        <v>0</v>
      </c>
      <c r="M125" s="929">
        <v>0</v>
      </c>
      <c r="N125" s="929">
        <v>0</v>
      </c>
      <c r="O125" s="929">
        <v>0</v>
      </c>
      <c r="P125" s="929">
        <v>0</v>
      </c>
      <c r="Q125" s="930">
        <v>4.1500000000000004</v>
      </c>
      <c r="R125" s="931">
        <v>4.1500000000000004</v>
      </c>
      <c r="S125" s="932">
        <f t="shared" si="21"/>
        <v>-2.1226415094339535</v>
      </c>
    </row>
    <row r="126" spans="1:19" ht="20.100000000000001" customHeight="1">
      <c r="A126" s="497" t="s">
        <v>660</v>
      </c>
      <c r="B126" s="498" t="s">
        <v>661</v>
      </c>
      <c r="C126" s="499" t="s">
        <v>10</v>
      </c>
      <c r="D126" s="614" t="s">
        <v>127</v>
      </c>
      <c r="E126" s="928">
        <v>0</v>
      </c>
      <c r="F126" s="929">
        <v>0.12</v>
      </c>
      <c r="G126" s="929">
        <v>0</v>
      </c>
      <c r="H126" s="929">
        <v>0</v>
      </c>
      <c r="I126" s="929">
        <v>0</v>
      </c>
      <c r="J126" s="930">
        <v>0.16</v>
      </c>
      <c r="K126" s="931">
        <v>0.16</v>
      </c>
      <c r="L126" s="928">
        <v>0</v>
      </c>
      <c r="M126" s="929">
        <v>0.08</v>
      </c>
      <c r="N126" s="929">
        <v>0</v>
      </c>
      <c r="O126" s="929">
        <v>0</v>
      </c>
      <c r="P126" s="929">
        <v>0.01</v>
      </c>
      <c r="Q126" s="930">
        <v>0.45</v>
      </c>
      <c r="R126" s="931">
        <v>0.46</v>
      </c>
      <c r="S126" s="932">
        <f t="shared" si="21"/>
        <v>187.5</v>
      </c>
    </row>
    <row r="127" spans="1:19" ht="20.100000000000001" customHeight="1">
      <c r="A127" s="497" t="s">
        <v>13</v>
      </c>
      <c r="B127" s="498" t="s">
        <v>149</v>
      </c>
      <c r="C127" s="499" t="s">
        <v>10</v>
      </c>
      <c r="D127" s="614" t="s">
        <v>127</v>
      </c>
      <c r="E127" s="928">
        <v>0.02</v>
      </c>
      <c r="F127" s="929">
        <v>4.99</v>
      </c>
      <c r="G127" s="929">
        <v>0.04</v>
      </c>
      <c r="H127" s="929">
        <v>0</v>
      </c>
      <c r="I127" s="929">
        <v>0.75</v>
      </c>
      <c r="J127" s="930">
        <v>75.63</v>
      </c>
      <c r="K127" s="931">
        <v>76.38</v>
      </c>
      <c r="L127" s="928">
        <v>0.02</v>
      </c>
      <c r="M127" s="929">
        <v>2.65</v>
      </c>
      <c r="N127" s="929">
        <v>0</v>
      </c>
      <c r="O127" s="929">
        <v>0</v>
      </c>
      <c r="P127" s="929">
        <v>1.9</v>
      </c>
      <c r="Q127" s="930">
        <v>56.07</v>
      </c>
      <c r="R127" s="931">
        <v>57.97</v>
      </c>
      <c r="S127" s="932">
        <f t="shared" si="21"/>
        <v>-24.103168368682905</v>
      </c>
    </row>
    <row r="128" spans="1:19" ht="20.100000000000001" customHeight="1">
      <c r="A128" s="497" t="s">
        <v>662</v>
      </c>
      <c r="B128" s="498" t="s">
        <v>663</v>
      </c>
      <c r="C128" s="499" t="s">
        <v>10</v>
      </c>
      <c r="D128" s="614" t="s">
        <v>127</v>
      </c>
      <c r="E128" s="928">
        <v>0</v>
      </c>
      <c r="F128" s="929">
        <v>0.26</v>
      </c>
      <c r="G128" s="929">
        <v>0</v>
      </c>
      <c r="H128" s="929">
        <v>0</v>
      </c>
      <c r="I128" s="929">
        <v>0</v>
      </c>
      <c r="J128" s="930">
        <v>0.28000000000000003</v>
      </c>
      <c r="K128" s="931">
        <v>0.28000000000000003</v>
      </c>
      <c r="L128" s="928">
        <v>0</v>
      </c>
      <c r="M128" s="929">
        <v>0.03</v>
      </c>
      <c r="N128" s="929">
        <v>0</v>
      </c>
      <c r="O128" s="929">
        <v>0</v>
      </c>
      <c r="P128" s="929">
        <v>0.02</v>
      </c>
      <c r="Q128" s="930">
        <v>0.56000000000000005</v>
      </c>
      <c r="R128" s="931">
        <v>0.58000000000000007</v>
      </c>
      <c r="S128" s="932">
        <f t="shared" si="21"/>
        <v>107.14285714285717</v>
      </c>
    </row>
    <row r="129" spans="1:19" ht="20.100000000000001" customHeight="1">
      <c r="A129" s="497" t="s">
        <v>664</v>
      </c>
      <c r="B129" s="498" t="s">
        <v>665</v>
      </c>
      <c r="C129" s="499" t="s">
        <v>10</v>
      </c>
      <c r="D129" s="614" t="s">
        <v>127</v>
      </c>
      <c r="E129" s="928">
        <v>0</v>
      </c>
      <c r="F129" s="929">
        <v>0.28000000000000003</v>
      </c>
      <c r="G129" s="929">
        <v>0</v>
      </c>
      <c r="H129" s="929">
        <v>0</v>
      </c>
      <c r="I129" s="929">
        <v>0</v>
      </c>
      <c r="J129" s="930">
        <v>0.5</v>
      </c>
      <c r="K129" s="931">
        <v>0.5</v>
      </c>
      <c r="L129" s="928">
        <v>0.01</v>
      </c>
      <c r="M129" s="929">
        <v>0.35</v>
      </c>
      <c r="N129" s="929">
        <v>0</v>
      </c>
      <c r="O129" s="929">
        <v>0</v>
      </c>
      <c r="P129" s="929">
        <v>0</v>
      </c>
      <c r="Q129" s="930">
        <v>1.46</v>
      </c>
      <c r="R129" s="931">
        <v>1.46</v>
      </c>
      <c r="S129" s="932">
        <f t="shared" si="21"/>
        <v>192</v>
      </c>
    </row>
    <row r="130" spans="1:19" ht="20.100000000000001" customHeight="1">
      <c r="A130" s="497" t="s">
        <v>423</v>
      </c>
      <c r="B130" s="498" t="s">
        <v>424</v>
      </c>
      <c r="C130" s="499" t="s">
        <v>10</v>
      </c>
      <c r="D130" s="614" t="s">
        <v>127</v>
      </c>
      <c r="E130" s="928">
        <v>0.01</v>
      </c>
      <c r="F130" s="929">
        <v>0.8</v>
      </c>
      <c r="G130" s="929">
        <v>0</v>
      </c>
      <c r="H130" s="929">
        <v>0</v>
      </c>
      <c r="I130" s="929">
        <v>0.14000000000000001</v>
      </c>
      <c r="J130" s="930">
        <v>6.44</v>
      </c>
      <c r="K130" s="931">
        <v>6.58</v>
      </c>
      <c r="L130" s="928">
        <v>0.01</v>
      </c>
      <c r="M130" s="929">
        <v>0.41</v>
      </c>
      <c r="N130" s="929">
        <v>0</v>
      </c>
      <c r="O130" s="929">
        <v>0</v>
      </c>
      <c r="P130" s="929">
        <v>0</v>
      </c>
      <c r="Q130" s="930">
        <v>1.26</v>
      </c>
      <c r="R130" s="931">
        <v>1.26</v>
      </c>
      <c r="S130" s="932">
        <f t="shared" si="21"/>
        <v>-80.851063829787236</v>
      </c>
    </row>
    <row r="131" spans="1:19" ht="20.100000000000001" customHeight="1">
      <c r="A131" s="497" t="s">
        <v>666</v>
      </c>
      <c r="B131" s="498" t="s">
        <v>667</v>
      </c>
      <c r="C131" s="499" t="s">
        <v>10</v>
      </c>
      <c r="D131" s="614" t="s">
        <v>127</v>
      </c>
      <c r="E131" s="928">
        <v>0</v>
      </c>
      <c r="F131" s="929">
        <v>0</v>
      </c>
      <c r="G131" s="929">
        <v>0</v>
      </c>
      <c r="H131" s="929">
        <v>0</v>
      </c>
      <c r="I131" s="929">
        <v>0</v>
      </c>
      <c r="J131" s="930">
        <v>0.52</v>
      </c>
      <c r="K131" s="931">
        <v>0.52</v>
      </c>
      <c r="L131" s="928">
        <v>0</v>
      </c>
      <c r="M131" s="929">
        <v>0</v>
      </c>
      <c r="N131" s="929">
        <v>0</v>
      </c>
      <c r="O131" s="929">
        <v>0</v>
      </c>
      <c r="P131" s="929">
        <v>0</v>
      </c>
      <c r="Q131" s="930">
        <v>0</v>
      </c>
      <c r="R131" s="931">
        <v>0</v>
      </c>
      <c r="S131" s="932">
        <f t="shared" si="21"/>
        <v>-100</v>
      </c>
    </row>
    <row r="132" spans="1:19" ht="20.100000000000001" customHeight="1">
      <c r="A132" s="497" t="s">
        <v>1273</v>
      </c>
      <c r="B132" s="498" t="s">
        <v>1419</v>
      </c>
      <c r="C132" s="499" t="s">
        <v>10</v>
      </c>
      <c r="D132" s="614" t="s">
        <v>127</v>
      </c>
      <c r="E132" s="928">
        <v>0</v>
      </c>
      <c r="F132" s="929">
        <v>0</v>
      </c>
      <c r="G132" s="929">
        <v>0</v>
      </c>
      <c r="H132" s="929">
        <v>0</v>
      </c>
      <c r="I132" s="929">
        <v>0</v>
      </c>
      <c r="J132" s="930">
        <v>0</v>
      </c>
      <c r="K132" s="931">
        <v>0</v>
      </c>
      <c r="L132" s="928">
        <v>0</v>
      </c>
      <c r="M132" s="929">
        <v>0</v>
      </c>
      <c r="N132" s="929">
        <v>0</v>
      </c>
      <c r="O132" s="929">
        <v>0</v>
      </c>
      <c r="P132" s="929">
        <v>0</v>
      </c>
      <c r="Q132" s="930">
        <v>2.86</v>
      </c>
      <c r="R132" s="931">
        <v>2.86</v>
      </c>
      <c r="S132" s="933" t="e">
        <f t="shared" si="21"/>
        <v>#DIV/0!</v>
      </c>
    </row>
    <row r="133" spans="1:19" ht="20.100000000000001" customHeight="1">
      <c r="A133" s="497" t="s">
        <v>65</v>
      </c>
      <c r="B133" s="498" t="s">
        <v>148</v>
      </c>
      <c r="C133" s="499" t="s">
        <v>10</v>
      </c>
      <c r="D133" s="614" t="s">
        <v>127</v>
      </c>
      <c r="E133" s="928">
        <v>0.12</v>
      </c>
      <c r="F133" s="929">
        <v>5.54</v>
      </c>
      <c r="G133" s="929">
        <v>0</v>
      </c>
      <c r="H133" s="929">
        <v>0.1</v>
      </c>
      <c r="I133" s="929">
        <v>0</v>
      </c>
      <c r="J133" s="930">
        <v>51.48</v>
      </c>
      <c r="K133" s="931">
        <v>51.48</v>
      </c>
      <c r="L133" s="928">
        <v>0.08</v>
      </c>
      <c r="M133" s="929">
        <v>4.7699999999999996</v>
      </c>
      <c r="N133" s="929">
        <v>0</v>
      </c>
      <c r="O133" s="929">
        <v>0</v>
      </c>
      <c r="P133" s="929">
        <v>0</v>
      </c>
      <c r="Q133" s="930">
        <v>56.16</v>
      </c>
      <c r="R133" s="931">
        <v>56.16</v>
      </c>
      <c r="S133" s="932">
        <f t="shared" si="21"/>
        <v>9.0909090909090828</v>
      </c>
    </row>
    <row r="134" spans="1:19" ht="20.100000000000001" customHeight="1">
      <c r="A134" s="497" t="s">
        <v>1285</v>
      </c>
      <c r="B134" s="498" t="s">
        <v>1420</v>
      </c>
      <c r="C134" s="499" t="s">
        <v>10</v>
      </c>
      <c r="D134" s="614" t="s">
        <v>127</v>
      </c>
      <c r="E134" s="928">
        <v>0</v>
      </c>
      <c r="F134" s="929">
        <v>0</v>
      </c>
      <c r="G134" s="929">
        <v>0</v>
      </c>
      <c r="H134" s="929">
        <v>0</v>
      </c>
      <c r="I134" s="929">
        <v>0</v>
      </c>
      <c r="J134" s="930">
        <v>0</v>
      </c>
      <c r="K134" s="931">
        <v>0</v>
      </c>
      <c r="L134" s="928">
        <v>0</v>
      </c>
      <c r="M134" s="929">
        <v>0</v>
      </c>
      <c r="N134" s="929">
        <v>0</v>
      </c>
      <c r="O134" s="929">
        <v>0</v>
      </c>
      <c r="P134" s="929">
        <v>0</v>
      </c>
      <c r="Q134" s="930">
        <v>0.03</v>
      </c>
      <c r="R134" s="931">
        <v>0.03</v>
      </c>
      <c r="S134" s="933" t="e">
        <f t="shared" si="21"/>
        <v>#DIV/0!</v>
      </c>
    </row>
    <row r="135" spans="1:19" ht="20.100000000000001" customHeight="1">
      <c r="A135" s="497" t="s">
        <v>574</v>
      </c>
      <c r="B135" s="498" t="s">
        <v>579</v>
      </c>
      <c r="C135" s="499" t="s">
        <v>10</v>
      </c>
      <c r="D135" s="614" t="s">
        <v>127</v>
      </c>
      <c r="E135" s="928">
        <v>0.01</v>
      </c>
      <c r="F135" s="929">
        <v>0.92</v>
      </c>
      <c r="G135" s="929">
        <v>0</v>
      </c>
      <c r="H135" s="929">
        <v>0</v>
      </c>
      <c r="I135" s="929">
        <v>0</v>
      </c>
      <c r="J135" s="930">
        <v>1.18</v>
      </c>
      <c r="K135" s="931">
        <v>1.18</v>
      </c>
      <c r="L135" s="928">
        <v>0</v>
      </c>
      <c r="M135" s="929">
        <v>1.23</v>
      </c>
      <c r="N135" s="929">
        <v>0</v>
      </c>
      <c r="O135" s="929">
        <v>0</v>
      </c>
      <c r="P135" s="929">
        <v>0</v>
      </c>
      <c r="Q135" s="930">
        <v>2.85</v>
      </c>
      <c r="R135" s="931">
        <v>2.85</v>
      </c>
      <c r="S135" s="932">
        <f t="shared" si="21"/>
        <v>141.52542372881359</v>
      </c>
    </row>
    <row r="136" spans="1:19" ht="20.100000000000001" customHeight="1">
      <c r="A136" s="497" t="s">
        <v>403</v>
      </c>
      <c r="B136" s="498" t="s">
        <v>425</v>
      </c>
      <c r="C136" s="499" t="s">
        <v>10</v>
      </c>
      <c r="D136" s="614" t="s">
        <v>127</v>
      </c>
      <c r="E136" s="928">
        <v>0</v>
      </c>
      <c r="F136" s="929">
        <v>0.45</v>
      </c>
      <c r="G136" s="929">
        <v>0</v>
      </c>
      <c r="H136" s="929">
        <v>0</v>
      </c>
      <c r="I136" s="929">
        <v>0</v>
      </c>
      <c r="J136" s="930">
        <v>2.5</v>
      </c>
      <c r="K136" s="931">
        <v>2.5</v>
      </c>
      <c r="L136" s="928">
        <v>0</v>
      </c>
      <c r="M136" s="929">
        <v>0.1</v>
      </c>
      <c r="N136" s="929">
        <v>0</v>
      </c>
      <c r="O136" s="929">
        <v>0</v>
      </c>
      <c r="P136" s="929">
        <v>0</v>
      </c>
      <c r="Q136" s="930">
        <v>1.42</v>
      </c>
      <c r="R136" s="931">
        <v>1.42</v>
      </c>
      <c r="S136" s="932">
        <f t="shared" si="21"/>
        <v>-43.2</v>
      </c>
    </row>
    <row r="137" spans="1:19" ht="20.100000000000001" customHeight="1">
      <c r="A137" s="497" t="s">
        <v>71</v>
      </c>
      <c r="B137" s="498" t="s">
        <v>147</v>
      </c>
      <c r="C137" s="499" t="s">
        <v>10</v>
      </c>
      <c r="D137" s="614" t="s">
        <v>127</v>
      </c>
      <c r="E137" s="928">
        <v>0</v>
      </c>
      <c r="F137" s="929">
        <v>0.13</v>
      </c>
      <c r="G137" s="929">
        <v>0</v>
      </c>
      <c r="H137" s="929">
        <v>0</v>
      </c>
      <c r="I137" s="929">
        <v>0</v>
      </c>
      <c r="J137" s="930">
        <v>0.94</v>
      </c>
      <c r="K137" s="931">
        <v>0.94</v>
      </c>
      <c r="L137" s="928">
        <v>0</v>
      </c>
      <c r="M137" s="929">
        <v>0.08</v>
      </c>
      <c r="N137" s="929">
        <v>0</v>
      </c>
      <c r="O137" s="929">
        <v>0</v>
      </c>
      <c r="P137" s="929">
        <v>0</v>
      </c>
      <c r="Q137" s="930">
        <v>1.62</v>
      </c>
      <c r="R137" s="931">
        <v>1.62</v>
      </c>
      <c r="S137" s="932">
        <f t="shared" si="21"/>
        <v>72.340425531914903</v>
      </c>
    </row>
    <row r="138" spans="1:19" ht="20.100000000000001" customHeight="1">
      <c r="A138" s="497" t="s">
        <v>518</v>
      </c>
      <c r="B138" s="498" t="s">
        <v>580</v>
      </c>
      <c r="C138" s="499" t="s">
        <v>10</v>
      </c>
      <c r="D138" s="614" t="s">
        <v>127</v>
      </c>
      <c r="E138" s="928">
        <v>0</v>
      </c>
      <c r="F138" s="929">
        <v>0.64</v>
      </c>
      <c r="G138" s="929">
        <v>0</v>
      </c>
      <c r="H138" s="929">
        <v>0</v>
      </c>
      <c r="I138" s="929">
        <v>0</v>
      </c>
      <c r="J138" s="930">
        <v>11.3</v>
      </c>
      <c r="K138" s="931">
        <v>11.3</v>
      </c>
      <c r="L138" s="928">
        <v>0</v>
      </c>
      <c r="M138" s="929">
        <v>0</v>
      </c>
      <c r="N138" s="929">
        <v>0</v>
      </c>
      <c r="O138" s="929">
        <v>0</v>
      </c>
      <c r="P138" s="929">
        <v>0</v>
      </c>
      <c r="Q138" s="930">
        <v>12.36</v>
      </c>
      <c r="R138" s="931">
        <v>12.36</v>
      </c>
      <c r="S138" s="932">
        <f t="shared" si="21"/>
        <v>9.3805309734513074</v>
      </c>
    </row>
    <row r="139" spans="1:19" ht="20.100000000000001" customHeight="1">
      <c r="A139" s="497" t="s">
        <v>426</v>
      </c>
      <c r="B139" s="498" t="s">
        <v>427</v>
      </c>
      <c r="C139" s="499" t="s">
        <v>10</v>
      </c>
      <c r="D139" s="614" t="s">
        <v>127</v>
      </c>
      <c r="E139" s="928">
        <v>0</v>
      </c>
      <c r="F139" s="929">
        <v>0.73</v>
      </c>
      <c r="G139" s="929">
        <v>0</v>
      </c>
      <c r="H139" s="929">
        <v>0</v>
      </c>
      <c r="I139" s="929">
        <v>0</v>
      </c>
      <c r="J139" s="930">
        <v>4.01</v>
      </c>
      <c r="K139" s="931">
        <v>4.01</v>
      </c>
      <c r="L139" s="928">
        <v>0</v>
      </c>
      <c r="M139" s="929">
        <v>0.25</v>
      </c>
      <c r="N139" s="929">
        <v>0</v>
      </c>
      <c r="O139" s="929">
        <v>0</v>
      </c>
      <c r="P139" s="929">
        <v>0</v>
      </c>
      <c r="Q139" s="930">
        <v>2.35</v>
      </c>
      <c r="R139" s="931">
        <v>2.35</v>
      </c>
      <c r="S139" s="932">
        <f t="shared" si="21"/>
        <v>-41.396508728179548</v>
      </c>
    </row>
    <row r="140" spans="1:19" ht="20.100000000000001" customHeight="1">
      <c r="A140" s="497" t="s">
        <v>146</v>
      </c>
      <c r="B140" s="498" t="s">
        <v>145</v>
      </c>
      <c r="C140" s="499" t="s">
        <v>10</v>
      </c>
      <c r="D140" s="614" t="s">
        <v>127</v>
      </c>
      <c r="E140" s="928">
        <v>0</v>
      </c>
      <c r="F140" s="929">
        <v>0.76</v>
      </c>
      <c r="G140" s="929">
        <v>0</v>
      </c>
      <c r="H140" s="929">
        <v>0</v>
      </c>
      <c r="I140" s="929">
        <v>0</v>
      </c>
      <c r="J140" s="930">
        <v>4.4400000000000004</v>
      </c>
      <c r="K140" s="931">
        <v>4.4400000000000004</v>
      </c>
      <c r="L140" s="928">
        <v>0</v>
      </c>
      <c r="M140" s="929">
        <v>0.45</v>
      </c>
      <c r="N140" s="929">
        <v>0</v>
      </c>
      <c r="O140" s="929">
        <v>0</v>
      </c>
      <c r="P140" s="929">
        <v>0</v>
      </c>
      <c r="Q140" s="930">
        <v>3.95</v>
      </c>
      <c r="R140" s="931">
        <v>3.95</v>
      </c>
      <c r="S140" s="932">
        <f t="shared" si="21"/>
        <v>-11.036036036036034</v>
      </c>
    </row>
    <row r="141" spans="1:19" ht="20.100000000000001" customHeight="1">
      <c r="A141" s="497" t="s">
        <v>894</v>
      </c>
      <c r="B141" s="498" t="s">
        <v>895</v>
      </c>
      <c r="C141" s="499" t="s">
        <v>10</v>
      </c>
      <c r="D141" s="614" t="s">
        <v>127</v>
      </c>
      <c r="E141" s="928">
        <v>0</v>
      </c>
      <c r="F141" s="929">
        <v>0.09</v>
      </c>
      <c r="G141" s="929">
        <v>0</v>
      </c>
      <c r="H141" s="929">
        <v>0</v>
      </c>
      <c r="I141" s="929">
        <v>0</v>
      </c>
      <c r="J141" s="930">
        <v>0.57999999999999996</v>
      </c>
      <c r="K141" s="931">
        <v>0.57999999999999996</v>
      </c>
      <c r="L141" s="928">
        <v>0</v>
      </c>
      <c r="M141" s="929">
        <v>0</v>
      </c>
      <c r="N141" s="929">
        <v>0</v>
      </c>
      <c r="O141" s="929">
        <v>0</v>
      </c>
      <c r="P141" s="929">
        <v>0</v>
      </c>
      <c r="Q141" s="930">
        <v>1.43</v>
      </c>
      <c r="R141" s="931">
        <v>1.43</v>
      </c>
      <c r="S141" s="932">
        <f t="shared" si="21"/>
        <v>146.55172413793105</v>
      </c>
    </row>
    <row r="142" spans="1:19" ht="20.100000000000001" customHeight="1">
      <c r="A142" s="497" t="s">
        <v>668</v>
      </c>
      <c r="B142" s="498" t="s">
        <v>669</v>
      </c>
      <c r="C142" s="499" t="s">
        <v>10</v>
      </c>
      <c r="D142" s="614" t="s">
        <v>127</v>
      </c>
      <c r="E142" s="928">
        <v>0</v>
      </c>
      <c r="F142" s="929">
        <v>0</v>
      </c>
      <c r="G142" s="929">
        <v>0</v>
      </c>
      <c r="H142" s="929">
        <v>0</v>
      </c>
      <c r="I142" s="929">
        <v>0</v>
      </c>
      <c r="J142" s="930">
        <v>1.1000000000000001</v>
      </c>
      <c r="K142" s="931">
        <v>1.1000000000000001</v>
      </c>
      <c r="L142" s="928">
        <v>0</v>
      </c>
      <c r="M142" s="929">
        <v>0</v>
      </c>
      <c r="N142" s="929">
        <v>0</v>
      </c>
      <c r="O142" s="929">
        <v>0</v>
      </c>
      <c r="P142" s="929">
        <v>0</v>
      </c>
      <c r="Q142" s="930">
        <v>0.6</v>
      </c>
      <c r="R142" s="931">
        <v>0.6</v>
      </c>
      <c r="S142" s="932">
        <f t="shared" si="21"/>
        <v>-45.45454545454546</v>
      </c>
    </row>
    <row r="143" spans="1:19" ht="20.100000000000001" customHeight="1">
      <c r="A143" s="497" t="s">
        <v>670</v>
      </c>
      <c r="B143" s="498" t="s">
        <v>671</v>
      </c>
      <c r="C143" s="499" t="s">
        <v>10</v>
      </c>
      <c r="D143" s="614" t="s">
        <v>127</v>
      </c>
      <c r="E143" s="928">
        <v>0.02</v>
      </c>
      <c r="F143" s="929">
        <v>0</v>
      </c>
      <c r="G143" s="929">
        <v>0</v>
      </c>
      <c r="H143" s="929">
        <v>0</v>
      </c>
      <c r="I143" s="929">
        <v>0</v>
      </c>
      <c r="J143" s="930">
        <v>0.09</v>
      </c>
      <c r="K143" s="931">
        <v>0.09</v>
      </c>
      <c r="L143" s="928">
        <v>0</v>
      </c>
      <c r="M143" s="929">
        <v>7.0000000000000007E-2</v>
      </c>
      <c r="N143" s="929">
        <v>0</v>
      </c>
      <c r="O143" s="929">
        <v>0</v>
      </c>
      <c r="P143" s="929">
        <v>0</v>
      </c>
      <c r="Q143" s="930">
        <v>0.17</v>
      </c>
      <c r="R143" s="931">
        <v>0.17</v>
      </c>
      <c r="S143" s="932">
        <f t="shared" si="21"/>
        <v>88.8888888888889</v>
      </c>
    </row>
    <row r="144" spans="1:19" ht="20.100000000000001" customHeight="1">
      <c r="A144" s="497" t="s">
        <v>1336</v>
      </c>
      <c r="B144" s="498" t="s">
        <v>1421</v>
      </c>
      <c r="C144" s="499" t="s">
        <v>10</v>
      </c>
      <c r="D144" s="614" t="s">
        <v>127</v>
      </c>
      <c r="E144" s="928">
        <v>0</v>
      </c>
      <c r="F144" s="929">
        <v>0</v>
      </c>
      <c r="G144" s="929">
        <v>0</v>
      </c>
      <c r="H144" s="929">
        <v>0</v>
      </c>
      <c r="I144" s="929">
        <v>0</v>
      </c>
      <c r="J144" s="930">
        <v>0</v>
      </c>
      <c r="K144" s="931">
        <v>0</v>
      </c>
      <c r="L144" s="928">
        <v>0</v>
      </c>
      <c r="M144" s="929">
        <v>0.05</v>
      </c>
      <c r="N144" s="929">
        <v>0</v>
      </c>
      <c r="O144" s="929">
        <v>0</v>
      </c>
      <c r="P144" s="929">
        <v>0</v>
      </c>
      <c r="Q144" s="930">
        <v>0.04</v>
      </c>
      <c r="R144" s="931">
        <v>0.04</v>
      </c>
      <c r="S144" s="933" t="e">
        <f t="shared" si="21"/>
        <v>#DIV/0!</v>
      </c>
    </row>
    <row r="145" spans="1:19" ht="20.100000000000001" customHeight="1">
      <c r="A145" s="497" t="s">
        <v>342</v>
      </c>
      <c r="B145" s="498" t="s">
        <v>536</v>
      </c>
      <c r="C145" s="499" t="s">
        <v>10</v>
      </c>
      <c r="D145" s="614" t="s">
        <v>127</v>
      </c>
      <c r="E145" s="928">
        <v>0.01</v>
      </c>
      <c r="F145" s="929">
        <v>0.06</v>
      </c>
      <c r="G145" s="929">
        <v>0</v>
      </c>
      <c r="H145" s="929">
        <v>0</v>
      </c>
      <c r="I145" s="929">
        <v>0</v>
      </c>
      <c r="J145" s="930">
        <v>1.01</v>
      </c>
      <c r="K145" s="931">
        <v>1.01</v>
      </c>
      <c r="L145" s="928">
        <v>0</v>
      </c>
      <c r="M145" s="929">
        <v>0</v>
      </c>
      <c r="N145" s="929">
        <v>0</v>
      </c>
      <c r="O145" s="929">
        <v>0</v>
      </c>
      <c r="P145" s="929">
        <v>0</v>
      </c>
      <c r="Q145" s="930">
        <v>0</v>
      </c>
      <c r="R145" s="931">
        <v>0</v>
      </c>
      <c r="S145" s="932">
        <f t="shared" si="21"/>
        <v>-100</v>
      </c>
    </row>
    <row r="146" spans="1:19" ht="20.100000000000001" customHeight="1">
      <c r="A146" s="497" t="s">
        <v>373</v>
      </c>
      <c r="B146" s="498" t="s">
        <v>537</v>
      </c>
      <c r="C146" s="499" t="s">
        <v>10</v>
      </c>
      <c r="D146" s="614" t="s">
        <v>127</v>
      </c>
      <c r="E146" s="928">
        <v>0</v>
      </c>
      <c r="F146" s="929">
        <v>2.5099999999999998</v>
      </c>
      <c r="G146" s="929">
        <v>0.1</v>
      </c>
      <c r="H146" s="929">
        <v>0</v>
      </c>
      <c r="I146" s="929">
        <v>0</v>
      </c>
      <c r="J146" s="930">
        <v>32.71</v>
      </c>
      <c r="K146" s="931">
        <v>32.71</v>
      </c>
      <c r="L146" s="928">
        <v>0</v>
      </c>
      <c r="M146" s="929">
        <v>1.55</v>
      </c>
      <c r="N146" s="929">
        <v>0</v>
      </c>
      <c r="O146" s="929">
        <v>0</v>
      </c>
      <c r="P146" s="929">
        <v>0</v>
      </c>
      <c r="Q146" s="930">
        <v>32.869999999999997</v>
      </c>
      <c r="R146" s="931">
        <v>32.869999999999997</v>
      </c>
      <c r="S146" s="932">
        <f t="shared" si="21"/>
        <v>0.48914704983185064</v>
      </c>
    </row>
    <row r="147" spans="1:19" ht="20.100000000000001" customHeight="1">
      <c r="A147" s="497" t="s">
        <v>672</v>
      </c>
      <c r="B147" s="498" t="s">
        <v>673</v>
      </c>
      <c r="C147" s="499" t="s">
        <v>10</v>
      </c>
      <c r="D147" s="614" t="s">
        <v>127</v>
      </c>
      <c r="E147" s="928">
        <v>0</v>
      </c>
      <c r="F147" s="929">
        <v>0.21</v>
      </c>
      <c r="G147" s="929">
        <v>0</v>
      </c>
      <c r="H147" s="929">
        <v>0</v>
      </c>
      <c r="I147" s="929">
        <v>0</v>
      </c>
      <c r="J147" s="930">
        <v>0.67</v>
      </c>
      <c r="K147" s="931">
        <v>0.67</v>
      </c>
      <c r="L147" s="928">
        <v>0</v>
      </c>
      <c r="M147" s="929">
        <v>0</v>
      </c>
      <c r="N147" s="929">
        <v>0</v>
      </c>
      <c r="O147" s="929">
        <v>0</v>
      </c>
      <c r="P147" s="929">
        <v>0</v>
      </c>
      <c r="Q147" s="930">
        <v>1.48</v>
      </c>
      <c r="R147" s="931">
        <v>1.48</v>
      </c>
      <c r="S147" s="932">
        <f t="shared" si="21"/>
        <v>120.89552238805967</v>
      </c>
    </row>
    <row r="148" spans="1:19" ht="20.100000000000001" customHeight="1">
      <c r="A148" s="497" t="s">
        <v>674</v>
      </c>
      <c r="B148" s="498" t="s">
        <v>675</v>
      </c>
      <c r="C148" s="499" t="s">
        <v>10</v>
      </c>
      <c r="D148" s="614" t="s">
        <v>127</v>
      </c>
      <c r="E148" s="928">
        <v>0</v>
      </c>
      <c r="F148" s="929">
        <v>0.38</v>
      </c>
      <c r="G148" s="929">
        <v>0</v>
      </c>
      <c r="H148" s="929">
        <v>0</v>
      </c>
      <c r="I148" s="929">
        <v>0</v>
      </c>
      <c r="J148" s="930">
        <v>7.57</v>
      </c>
      <c r="K148" s="931">
        <v>7.57</v>
      </c>
      <c r="L148" s="928">
        <v>0</v>
      </c>
      <c r="M148" s="929">
        <v>0.24</v>
      </c>
      <c r="N148" s="929">
        <v>0</v>
      </c>
      <c r="O148" s="929">
        <v>0</v>
      </c>
      <c r="P148" s="929">
        <v>0</v>
      </c>
      <c r="Q148" s="930">
        <v>9.1300000000000008</v>
      </c>
      <c r="R148" s="931">
        <v>9.1300000000000008</v>
      </c>
      <c r="S148" s="932">
        <f t="shared" si="21"/>
        <v>20.607661822985477</v>
      </c>
    </row>
    <row r="149" spans="1:19" ht="20.100000000000001" customHeight="1">
      <c r="A149" s="497" t="s">
        <v>428</v>
      </c>
      <c r="B149" s="498" t="s">
        <v>429</v>
      </c>
      <c r="C149" s="499" t="s">
        <v>10</v>
      </c>
      <c r="D149" s="614" t="s">
        <v>127</v>
      </c>
      <c r="E149" s="928">
        <v>0</v>
      </c>
      <c r="F149" s="929">
        <v>0.33</v>
      </c>
      <c r="G149" s="929">
        <v>0</v>
      </c>
      <c r="H149" s="929">
        <v>0</v>
      </c>
      <c r="I149" s="929">
        <v>0</v>
      </c>
      <c r="J149" s="930">
        <v>6.08</v>
      </c>
      <c r="K149" s="931">
        <v>6.08</v>
      </c>
      <c r="L149" s="928">
        <v>0</v>
      </c>
      <c r="M149" s="929">
        <v>0.24</v>
      </c>
      <c r="N149" s="929">
        <v>0</v>
      </c>
      <c r="O149" s="929">
        <v>0</v>
      </c>
      <c r="P149" s="929">
        <v>0</v>
      </c>
      <c r="Q149" s="930">
        <v>5.27</v>
      </c>
      <c r="R149" s="931">
        <v>5.27</v>
      </c>
      <c r="S149" s="932">
        <f t="shared" si="21"/>
        <v>-13.322368421052644</v>
      </c>
    </row>
    <row r="150" spans="1:19" ht="20.100000000000001" customHeight="1">
      <c r="A150" s="966"/>
      <c r="B150" s="967"/>
      <c r="C150" s="499"/>
      <c r="D150" s="663"/>
      <c r="E150" s="942"/>
      <c r="F150" s="943"/>
      <c r="G150" s="943"/>
      <c r="H150" s="943"/>
      <c r="I150" s="943"/>
      <c r="J150" s="944"/>
      <c r="K150" s="945"/>
      <c r="L150" s="942"/>
      <c r="M150" s="943"/>
      <c r="N150" s="943"/>
      <c r="O150" s="943"/>
      <c r="P150" s="943"/>
      <c r="Q150" s="944"/>
      <c r="R150" s="945"/>
      <c r="S150" s="946"/>
    </row>
    <row r="151" spans="1:19" ht="20.100000000000001" customHeight="1">
      <c r="A151" s="968" t="s">
        <v>271</v>
      </c>
      <c r="B151" s="969"/>
      <c r="C151" s="923"/>
      <c r="D151" s="647"/>
      <c r="E151" s="949">
        <f>SUM(E121:E150)</f>
        <v>0.2</v>
      </c>
      <c r="F151" s="950">
        <f t="shared" ref="F151:R151" si="22">SUM(F121:F150)</f>
        <v>22.779999999999998</v>
      </c>
      <c r="G151" s="950">
        <f t="shared" si="22"/>
        <v>0.14000000000000001</v>
      </c>
      <c r="H151" s="950">
        <f t="shared" si="22"/>
        <v>0.1</v>
      </c>
      <c r="I151" s="950">
        <f t="shared" si="22"/>
        <v>0.89</v>
      </c>
      <c r="J151" s="950">
        <f t="shared" si="22"/>
        <v>260.61</v>
      </c>
      <c r="K151" s="951">
        <f t="shared" si="22"/>
        <v>261.5</v>
      </c>
      <c r="L151" s="949">
        <f t="shared" si="22"/>
        <v>0.12</v>
      </c>
      <c r="M151" s="950">
        <f t="shared" si="22"/>
        <v>16.09</v>
      </c>
      <c r="N151" s="950">
        <f t="shared" si="22"/>
        <v>0</v>
      </c>
      <c r="O151" s="950">
        <f t="shared" si="22"/>
        <v>0</v>
      </c>
      <c r="P151" s="950">
        <f t="shared" si="22"/>
        <v>1.93</v>
      </c>
      <c r="Q151" s="950">
        <f t="shared" si="22"/>
        <v>236.26999999999992</v>
      </c>
      <c r="R151" s="951">
        <f t="shared" si="22"/>
        <v>238.19999999999993</v>
      </c>
      <c r="S151" s="952">
        <f t="shared" ref="S151" si="23">((R151/K151)-1)*100</f>
        <v>-8.9101338432122645</v>
      </c>
    </row>
    <row r="152" spans="1:19" ht="20.100000000000001" customHeight="1">
      <c r="A152" s="970"/>
      <c r="B152" s="971"/>
      <c r="C152" s="972"/>
      <c r="D152" s="663"/>
      <c r="E152" s="957"/>
      <c r="F152" s="957"/>
      <c r="G152" s="957"/>
      <c r="H152" s="957"/>
      <c r="I152" s="957"/>
      <c r="J152" s="958"/>
      <c r="K152" s="957"/>
      <c r="L152" s="957"/>
      <c r="M152" s="957"/>
      <c r="N152" s="957"/>
      <c r="O152" s="957"/>
      <c r="P152" s="957"/>
      <c r="Q152" s="958"/>
      <c r="R152" s="957"/>
      <c r="S152" s="959"/>
    </row>
    <row r="153" spans="1:19" ht="20.100000000000001" customHeight="1">
      <c r="A153" s="906"/>
      <c r="B153" s="907"/>
      <c r="C153" s="908"/>
      <c r="D153" s="909"/>
      <c r="E153" s="1386" t="s">
        <v>1467</v>
      </c>
      <c r="F153" s="1387"/>
      <c r="G153" s="1387"/>
      <c r="H153" s="1387"/>
      <c r="I153" s="1387"/>
      <c r="J153" s="1387"/>
      <c r="K153" s="1388"/>
      <c r="L153" s="1386" t="s">
        <v>1468</v>
      </c>
      <c r="M153" s="1387"/>
      <c r="N153" s="1387"/>
      <c r="O153" s="1387"/>
      <c r="P153" s="1387"/>
      <c r="Q153" s="1387"/>
      <c r="R153" s="1388"/>
      <c r="S153" s="910"/>
    </row>
    <row r="154" spans="1:19" ht="39.950000000000003" customHeight="1">
      <c r="A154" s="911" t="s">
        <v>248</v>
      </c>
      <c r="B154" s="912" t="s">
        <v>57</v>
      </c>
      <c r="C154" s="913" t="s">
        <v>249</v>
      </c>
      <c r="D154" s="914" t="s">
        <v>250</v>
      </c>
      <c r="E154" s="915" t="s">
        <v>1405</v>
      </c>
      <c r="F154" s="916" t="s">
        <v>1499</v>
      </c>
      <c r="G154" s="917" t="s">
        <v>1498</v>
      </c>
      <c r="H154" s="918" t="s">
        <v>1513</v>
      </c>
      <c r="I154" s="918" t="s">
        <v>1514</v>
      </c>
      <c r="J154" s="917" t="s">
        <v>1406</v>
      </c>
      <c r="K154" s="919" t="s">
        <v>1515</v>
      </c>
      <c r="L154" s="915" t="s">
        <v>1405</v>
      </c>
      <c r="M154" s="916" t="s">
        <v>1499</v>
      </c>
      <c r="N154" s="917" t="s">
        <v>1498</v>
      </c>
      <c r="O154" s="918" t="s">
        <v>1513</v>
      </c>
      <c r="P154" s="918" t="s">
        <v>1514</v>
      </c>
      <c r="Q154" s="917" t="s">
        <v>1406</v>
      </c>
      <c r="R154" s="919" t="s">
        <v>1515</v>
      </c>
      <c r="S154" s="920" t="s">
        <v>1140</v>
      </c>
    </row>
    <row r="155" spans="1:19" ht="20.100000000000001" customHeight="1">
      <c r="A155" s="973" t="s">
        <v>256</v>
      </c>
      <c r="B155" s="974" t="s">
        <v>63</v>
      </c>
      <c r="C155" s="923" t="s">
        <v>60</v>
      </c>
      <c r="D155" s="647"/>
      <c r="E155" s="924" t="s">
        <v>60</v>
      </c>
      <c r="F155" s="925"/>
      <c r="G155" s="925"/>
      <c r="H155" s="925"/>
      <c r="I155" s="925"/>
      <c r="J155" s="925" t="s">
        <v>60</v>
      </c>
      <c r="K155" s="926"/>
      <c r="L155" s="924" t="s">
        <v>60</v>
      </c>
      <c r="M155" s="925" t="s">
        <v>60</v>
      </c>
      <c r="N155" s="925"/>
      <c r="O155" s="925"/>
      <c r="P155" s="925"/>
      <c r="Q155" s="925"/>
      <c r="R155" s="926" t="s">
        <v>60</v>
      </c>
      <c r="S155" s="927"/>
    </row>
    <row r="156" spans="1:19" ht="20.100000000000001" customHeight="1">
      <c r="A156" s="964" t="s">
        <v>581</v>
      </c>
      <c r="B156" s="498" t="s">
        <v>582</v>
      </c>
      <c r="C156" s="499" t="s">
        <v>10</v>
      </c>
      <c r="D156" s="500" t="s">
        <v>128</v>
      </c>
      <c r="E156" s="928">
        <v>0</v>
      </c>
      <c r="F156" s="929">
        <v>0.25</v>
      </c>
      <c r="G156" s="929">
        <v>0</v>
      </c>
      <c r="H156" s="929">
        <v>0</v>
      </c>
      <c r="I156" s="929">
        <v>0</v>
      </c>
      <c r="J156" s="930">
        <v>4.87</v>
      </c>
      <c r="K156" s="931">
        <v>4.87</v>
      </c>
      <c r="L156" s="928">
        <v>0</v>
      </c>
      <c r="M156" s="929">
        <v>0</v>
      </c>
      <c r="N156" s="929">
        <v>0</v>
      </c>
      <c r="O156" s="929">
        <v>0</v>
      </c>
      <c r="P156" s="929">
        <v>0</v>
      </c>
      <c r="Q156" s="930">
        <v>6.89</v>
      </c>
      <c r="R156" s="931">
        <v>6.89</v>
      </c>
      <c r="S156" s="932">
        <f t="shared" ref="S156:S177" si="24">((R156/K156)-1)*100</f>
        <v>41.47843942505132</v>
      </c>
    </row>
    <row r="157" spans="1:19" ht="20.100000000000001" customHeight="1">
      <c r="A157" s="964" t="s">
        <v>12</v>
      </c>
      <c r="B157" s="498" t="s">
        <v>163</v>
      </c>
      <c r="C157" s="499" t="s">
        <v>10</v>
      </c>
      <c r="D157" s="614" t="s">
        <v>128</v>
      </c>
      <c r="E157" s="928">
        <v>0</v>
      </c>
      <c r="F157" s="929">
        <v>1.68</v>
      </c>
      <c r="G157" s="929">
        <v>0</v>
      </c>
      <c r="H157" s="929">
        <v>0</v>
      </c>
      <c r="I157" s="929">
        <v>0</v>
      </c>
      <c r="J157" s="930">
        <v>19.73</v>
      </c>
      <c r="K157" s="931">
        <v>19.73</v>
      </c>
      <c r="L157" s="928">
        <v>0</v>
      </c>
      <c r="M157" s="929">
        <v>1.8</v>
      </c>
      <c r="N157" s="929">
        <v>0</v>
      </c>
      <c r="O157" s="929">
        <v>0</v>
      </c>
      <c r="P157" s="929">
        <v>0</v>
      </c>
      <c r="Q157" s="930">
        <v>21.95</v>
      </c>
      <c r="R157" s="931">
        <v>21.95</v>
      </c>
      <c r="S157" s="932">
        <f t="shared" si="24"/>
        <v>11.251900658895075</v>
      </c>
    </row>
    <row r="158" spans="1:19" ht="20.100000000000001" customHeight="1">
      <c r="A158" s="964" t="s">
        <v>20</v>
      </c>
      <c r="B158" s="498" t="s">
        <v>162</v>
      </c>
      <c r="C158" s="499" t="s">
        <v>10</v>
      </c>
      <c r="D158" s="500" t="s">
        <v>128</v>
      </c>
      <c r="E158" s="928">
        <v>0.01</v>
      </c>
      <c r="F158" s="929">
        <v>0.4</v>
      </c>
      <c r="G158" s="929">
        <v>0</v>
      </c>
      <c r="H158" s="929">
        <v>0</v>
      </c>
      <c r="I158" s="929">
        <v>0</v>
      </c>
      <c r="J158" s="930">
        <v>8.3000000000000007</v>
      </c>
      <c r="K158" s="931">
        <v>8.3000000000000007</v>
      </c>
      <c r="L158" s="928">
        <v>0</v>
      </c>
      <c r="M158" s="929">
        <v>0.52</v>
      </c>
      <c r="N158" s="929">
        <v>0</v>
      </c>
      <c r="O158" s="929">
        <v>0</v>
      </c>
      <c r="P158" s="929">
        <v>0</v>
      </c>
      <c r="Q158" s="930">
        <v>5.88</v>
      </c>
      <c r="R158" s="931">
        <v>5.88</v>
      </c>
      <c r="S158" s="932">
        <f t="shared" si="24"/>
        <v>-29.156626506024107</v>
      </c>
    </row>
    <row r="159" spans="1:19" ht="20.100000000000001" customHeight="1">
      <c r="A159" s="964" t="s">
        <v>369</v>
      </c>
      <c r="B159" s="498" t="s">
        <v>538</v>
      </c>
      <c r="C159" s="499" t="s">
        <v>10</v>
      </c>
      <c r="D159" s="500" t="s">
        <v>128</v>
      </c>
      <c r="E159" s="928">
        <v>0</v>
      </c>
      <c r="F159" s="929">
        <v>0.74</v>
      </c>
      <c r="G159" s="929">
        <v>0</v>
      </c>
      <c r="H159" s="929">
        <v>0</v>
      </c>
      <c r="I159" s="929">
        <v>0.27</v>
      </c>
      <c r="J159" s="930">
        <v>7.35</v>
      </c>
      <c r="K159" s="931">
        <v>7.6199999999999992</v>
      </c>
      <c r="L159" s="928">
        <v>0</v>
      </c>
      <c r="M159" s="929">
        <v>0.9</v>
      </c>
      <c r="N159" s="929">
        <v>0</v>
      </c>
      <c r="O159" s="929">
        <v>0</v>
      </c>
      <c r="P159" s="929">
        <v>0.47</v>
      </c>
      <c r="Q159" s="930">
        <v>6.65</v>
      </c>
      <c r="R159" s="931">
        <v>7.12</v>
      </c>
      <c r="S159" s="932">
        <f t="shared" si="24"/>
        <v>-6.5616797900262309</v>
      </c>
    </row>
    <row r="160" spans="1:19" ht="20.100000000000001" customHeight="1">
      <c r="A160" s="964" t="s">
        <v>27</v>
      </c>
      <c r="B160" s="498" t="s">
        <v>161</v>
      </c>
      <c r="C160" s="499" t="s">
        <v>10</v>
      </c>
      <c r="D160" s="500" t="s">
        <v>128</v>
      </c>
      <c r="E160" s="928">
        <v>0.01</v>
      </c>
      <c r="F160" s="929">
        <v>1.79</v>
      </c>
      <c r="G160" s="929">
        <v>0</v>
      </c>
      <c r="H160" s="929">
        <v>0</v>
      </c>
      <c r="I160" s="929">
        <v>0</v>
      </c>
      <c r="J160" s="930">
        <v>21</v>
      </c>
      <c r="K160" s="931">
        <v>21</v>
      </c>
      <c r="L160" s="928">
        <v>0</v>
      </c>
      <c r="M160" s="929">
        <v>1.1599999999999999</v>
      </c>
      <c r="N160" s="929">
        <v>0</v>
      </c>
      <c r="O160" s="929">
        <v>0</v>
      </c>
      <c r="P160" s="929">
        <v>0</v>
      </c>
      <c r="Q160" s="930">
        <v>17.510000000000002</v>
      </c>
      <c r="R160" s="931">
        <v>17.510000000000002</v>
      </c>
      <c r="S160" s="932">
        <f t="shared" si="24"/>
        <v>-16.61904761904761</v>
      </c>
    </row>
    <row r="161" spans="1:19" ht="20.100000000000001" customHeight="1">
      <c r="A161" s="964" t="s">
        <v>64</v>
      </c>
      <c r="B161" s="498" t="s">
        <v>160</v>
      </c>
      <c r="C161" s="499" t="s">
        <v>10</v>
      </c>
      <c r="D161" s="500" t="s">
        <v>128</v>
      </c>
      <c r="E161" s="928">
        <v>0.04</v>
      </c>
      <c r="F161" s="929">
        <v>1.93</v>
      </c>
      <c r="G161" s="929">
        <v>0</v>
      </c>
      <c r="H161" s="929">
        <v>0</v>
      </c>
      <c r="I161" s="929">
        <v>0</v>
      </c>
      <c r="J161" s="930">
        <v>34.93</v>
      </c>
      <c r="K161" s="931">
        <v>34.93</v>
      </c>
      <c r="L161" s="928">
        <v>0.06</v>
      </c>
      <c r="M161" s="929">
        <v>1.46</v>
      </c>
      <c r="N161" s="929">
        <v>0</v>
      </c>
      <c r="O161" s="929">
        <v>0</v>
      </c>
      <c r="P161" s="929">
        <v>0</v>
      </c>
      <c r="Q161" s="930">
        <v>38.14</v>
      </c>
      <c r="R161" s="931">
        <v>38.14</v>
      </c>
      <c r="S161" s="932">
        <f t="shared" si="24"/>
        <v>9.1898081878041715</v>
      </c>
    </row>
    <row r="162" spans="1:19" ht="20.100000000000001" customHeight="1">
      <c r="A162" s="964" t="s">
        <v>884</v>
      </c>
      <c r="B162" s="498" t="s">
        <v>885</v>
      </c>
      <c r="C162" s="499" t="s">
        <v>10</v>
      </c>
      <c r="D162" s="500" t="s">
        <v>128</v>
      </c>
      <c r="E162" s="928">
        <v>0</v>
      </c>
      <c r="F162" s="929">
        <v>0.26</v>
      </c>
      <c r="G162" s="929">
        <v>0</v>
      </c>
      <c r="H162" s="929">
        <v>0</v>
      </c>
      <c r="I162" s="929">
        <v>0</v>
      </c>
      <c r="J162" s="930">
        <v>0.72</v>
      </c>
      <c r="K162" s="931">
        <v>0.72</v>
      </c>
      <c r="L162" s="928">
        <v>0.01</v>
      </c>
      <c r="M162" s="929">
        <v>0.54</v>
      </c>
      <c r="N162" s="929">
        <v>0</v>
      </c>
      <c r="O162" s="929">
        <v>0</v>
      </c>
      <c r="P162" s="929">
        <v>0</v>
      </c>
      <c r="Q162" s="930">
        <v>1.03</v>
      </c>
      <c r="R162" s="931">
        <v>1.03</v>
      </c>
      <c r="S162" s="932">
        <f t="shared" si="24"/>
        <v>43.055555555555557</v>
      </c>
    </row>
    <row r="163" spans="1:19" ht="20.100000000000001" customHeight="1">
      <c r="A163" s="964" t="s">
        <v>430</v>
      </c>
      <c r="B163" s="498" t="s">
        <v>156</v>
      </c>
      <c r="C163" s="499" t="s">
        <v>10</v>
      </c>
      <c r="D163" s="500" t="s">
        <v>128</v>
      </c>
      <c r="E163" s="928">
        <v>0</v>
      </c>
      <c r="F163" s="929">
        <v>0</v>
      </c>
      <c r="G163" s="929">
        <v>0</v>
      </c>
      <c r="H163" s="929">
        <v>0</v>
      </c>
      <c r="I163" s="929">
        <v>0</v>
      </c>
      <c r="J163" s="930">
        <v>5.38</v>
      </c>
      <c r="K163" s="931">
        <v>5.38</v>
      </c>
      <c r="L163" s="928">
        <v>0</v>
      </c>
      <c r="M163" s="929">
        <v>0.7</v>
      </c>
      <c r="N163" s="929">
        <v>0</v>
      </c>
      <c r="O163" s="929">
        <v>0</v>
      </c>
      <c r="P163" s="929">
        <v>0</v>
      </c>
      <c r="Q163" s="930">
        <v>5.66</v>
      </c>
      <c r="R163" s="931">
        <v>5.66</v>
      </c>
      <c r="S163" s="932">
        <f t="shared" si="24"/>
        <v>5.2044609665427455</v>
      </c>
    </row>
    <row r="164" spans="1:19" ht="20.100000000000001" customHeight="1">
      <c r="A164" s="964" t="s">
        <v>888</v>
      </c>
      <c r="B164" s="498" t="s">
        <v>889</v>
      </c>
      <c r="C164" s="499" t="s">
        <v>10</v>
      </c>
      <c r="D164" s="500" t="s">
        <v>128</v>
      </c>
      <c r="E164" s="928">
        <v>0</v>
      </c>
      <c r="F164" s="929">
        <v>0</v>
      </c>
      <c r="G164" s="929">
        <v>0</v>
      </c>
      <c r="H164" s="929">
        <v>0</v>
      </c>
      <c r="I164" s="929">
        <v>0</v>
      </c>
      <c r="J164" s="930">
        <v>0.1</v>
      </c>
      <c r="K164" s="931">
        <v>0.1</v>
      </c>
      <c r="L164" s="928">
        <v>0</v>
      </c>
      <c r="M164" s="929">
        <v>0</v>
      </c>
      <c r="N164" s="929">
        <v>0</v>
      </c>
      <c r="O164" s="929">
        <v>0</v>
      </c>
      <c r="P164" s="929">
        <v>0</v>
      </c>
      <c r="Q164" s="930">
        <v>0</v>
      </c>
      <c r="R164" s="931">
        <v>0</v>
      </c>
      <c r="S164" s="932">
        <f t="shared" si="24"/>
        <v>-100</v>
      </c>
    </row>
    <row r="165" spans="1:19" ht="20.100000000000001" customHeight="1">
      <c r="A165" s="964" t="s">
        <v>676</v>
      </c>
      <c r="B165" s="498" t="s">
        <v>677</v>
      </c>
      <c r="C165" s="499" t="s">
        <v>10</v>
      </c>
      <c r="D165" s="500" t="s">
        <v>128</v>
      </c>
      <c r="E165" s="928">
        <v>0</v>
      </c>
      <c r="F165" s="929">
        <v>0</v>
      </c>
      <c r="G165" s="929">
        <v>0</v>
      </c>
      <c r="H165" s="929">
        <v>0</v>
      </c>
      <c r="I165" s="929">
        <v>0</v>
      </c>
      <c r="J165" s="930">
        <v>8.7799999999999994</v>
      </c>
      <c r="K165" s="931">
        <v>8.7799999999999994</v>
      </c>
      <c r="L165" s="928">
        <v>0</v>
      </c>
      <c r="M165" s="929">
        <v>0</v>
      </c>
      <c r="N165" s="929">
        <v>0</v>
      </c>
      <c r="O165" s="929">
        <v>0</v>
      </c>
      <c r="P165" s="929">
        <v>0</v>
      </c>
      <c r="Q165" s="930">
        <v>4.71</v>
      </c>
      <c r="R165" s="931">
        <v>4.71</v>
      </c>
      <c r="S165" s="932">
        <f t="shared" si="24"/>
        <v>-46.355353075170832</v>
      </c>
    </row>
    <row r="166" spans="1:19" ht="20.100000000000001" customHeight="1">
      <c r="A166" s="964" t="s">
        <v>31</v>
      </c>
      <c r="B166" s="498" t="s">
        <v>159</v>
      </c>
      <c r="C166" s="499" t="s">
        <v>10</v>
      </c>
      <c r="D166" s="500" t="s">
        <v>128</v>
      </c>
      <c r="E166" s="928">
        <v>0</v>
      </c>
      <c r="F166" s="929">
        <v>2.5099999999999998</v>
      </c>
      <c r="G166" s="929">
        <v>0</v>
      </c>
      <c r="H166" s="929">
        <v>0</v>
      </c>
      <c r="I166" s="929">
        <v>0</v>
      </c>
      <c r="J166" s="930">
        <v>119.95</v>
      </c>
      <c r="K166" s="931">
        <v>119.95</v>
      </c>
      <c r="L166" s="928">
        <v>0</v>
      </c>
      <c r="M166" s="929">
        <v>3.62</v>
      </c>
      <c r="N166" s="929">
        <v>0</v>
      </c>
      <c r="O166" s="929">
        <v>0</v>
      </c>
      <c r="P166" s="929">
        <v>0</v>
      </c>
      <c r="Q166" s="930">
        <v>117.53</v>
      </c>
      <c r="R166" s="931">
        <v>117.53</v>
      </c>
      <c r="S166" s="932">
        <f t="shared" si="24"/>
        <v>-2.0175072947061334</v>
      </c>
    </row>
    <row r="167" spans="1:19" ht="20.100000000000001" customHeight="1">
      <c r="A167" s="964" t="s">
        <v>602</v>
      </c>
      <c r="B167" s="498" t="s">
        <v>603</v>
      </c>
      <c r="C167" s="499" t="s">
        <v>10</v>
      </c>
      <c r="D167" s="500" t="s">
        <v>128</v>
      </c>
      <c r="E167" s="928">
        <v>0</v>
      </c>
      <c r="F167" s="929">
        <v>1.1499999999999999</v>
      </c>
      <c r="G167" s="929">
        <v>0</v>
      </c>
      <c r="H167" s="929">
        <v>0</v>
      </c>
      <c r="I167" s="929">
        <v>0</v>
      </c>
      <c r="J167" s="930">
        <v>1.52</v>
      </c>
      <c r="K167" s="931">
        <v>1.52</v>
      </c>
      <c r="L167" s="928">
        <v>0</v>
      </c>
      <c r="M167" s="929">
        <v>2.66</v>
      </c>
      <c r="N167" s="929">
        <v>0</v>
      </c>
      <c r="O167" s="929">
        <v>0</v>
      </c>
      <c r="P167" s="929">
        <v>0</v>
      </c>
      <c r="Q167" s="930">
        <v>4.4400000000000004</v>
      </c>
      <c r="R167" s="931">
        <v>4.4400000000000004</v>
      </c>
      <c r="S167" s="932">
        <f t="shared" si="24"/>
        <v>192.10526315789477</v>
      </c>
    </row>
    <row r="168" spans="1:19" ht="20.100000000000001" customHeight="1">
      <c r="A168" s="964" t="s">
        <v>70</v>
      </c>
      <c r="B168" s="498" t="s">
        <v>158</v>
      </c>
      <c r="C168" s="499" t="s">
        <v>10</v>
      </c>
      <c r="D168" s="500" t="s">
        <v>128</v>
      </c>
      <c r="E168" s="928">
        <v>0</v>
      </c>
      <c r="F168" s="929">
        <v>0</v>
      </c>
      <c r="G168" s="929">
        <v>0</v>
      </c>
      <c r="H168" s="929">
        <v>0</v>
      </c>
      <c r="I168" s="929">
        <v>0</v>
      </c>
      <c r="J168" s="930">
        <v>0.96</v>
      </c>
      <c r="K168" s="931">
        <v>0.96</v>
      </c>
      <c r="L168" s="928">
        <v>0</v>
      </c>
      <c r="M168" s="929">
        <v>0</v>
      </c>
      <c r="N168" s="929">
        <v>0</v>
      </c>
      <c r="O168" s="929">
        <v>0</v>
      </c>
      <c r="P168" s="929">
        <v>0</v>
      </c>
      <c r="Q168" s="930">
        <v>0.43</v>
      </c>
      <c r="R168" s="931">
        <v>0.43</v>
      </c>
      <c r="S168" s="932">
        <f t="shared" si="24"/>
        <v>-55.208333333333329</v>
      </c>
    </row>
    <row r="169" spans="1:19" ht="20.100000000000001" customHeight="1">
      <c r="A169" s="964" t="s">
        <v>678</v>
      </c>
      <c r="B169" s="498" t="s">
        <v>679</v>
      </c>
      <c r="C169" s="499" t="s">
        <v>10</v>
      </c>
      <c r="D169" s="500" t="s">
        <v>128</v>
      </c>
      <c r="E169" s="928">
        <v>0.01</v>
      </c>
      <c r="F169" s="929">
        <v>1.28</v>
      </c>
      <c r="G169" s="929">
        <v>0</v>
      </c>
      <c r="H169" s="929">
        <v>0</v>
      </c>
      <c r="I169" s="929">
        <v>0</v>
      </c>
      <c r="J169" s="930">
        <v>2.04</v>
      </c>
      <c r="K169" s="931">
        <v>2.04</v>
      </c>
      <c r="L169" s="928">
        <v>0</v>
      </c>
      <c r="M169" s="929">
        <v>0.42</v>
      </c>
      <c r="N169" s="929">
        <v>0</v>
      </c>
      <c r="O169" s="929">
        <v>0</v>
      </c>
      <c r="P169" s="929">
        <v>0</v>
      </c>
      <c r="Q169" s="930">
        <v>4.07</v>
      </c>
      <c r="R169" s="931">
        <v>4.07</v>
      </c>
      <c r="S169" s="932">
        <f t="shared" si="24"/>
        <v>99.509803921568633</v>
      </c>
    </row>
    <row r="170" spans="1:19" ht="20.100000000000001" customHeight="1">
      <c r="A170" s="964" t="s">
        <v>680</v>
      </c>
      <c r="B170" s="498" t="s">
        <v>681</v>
      </c>
      <c r="C170" s="499" t="s">
        <v>10</v>
      </c>
      <c r="D170" s="500" t="s">
        <v>128</v>
      </c>
      <c r="E170" s="928">
        <v>0</v>
      </c>
      <c r="F170" s="929">
        <v>0.2</v>
      </c>
      <c r="G170" s="929">
        <v>0</v>
      </c>
      <c r="H170" s="929">
        <v>0</v>
      </c>
      <c r="I170" s="929">
        <v>0</v>
      </c>
      <c r="J170" s="930">
        <v>0.32</v>
      </c>
      <c r="K170" s="931">
        <v>0.32</v>
      </c>
      <c r="L170" s="928">
        <v>0</v>
      </c>
      <c r="M170" s="929">
        <v>0.28000000000000003</v>
      </c>
      <c r="N170" s="929">
        <v>0</v>
      </c>
      <c r="O170" s="929">
        <v>0</v>
      </c>
      <c r="P170" s="929">
        <v>0.02</v>
      </c>
      <c r="Q170" s="930">
        <v>1.49</v>
      </c>
      <c r="R170" s="931">
        <v>1.51</v>
      </c>
      <c r="S170" s="932">
        <f t="shared" si="24"/>
        <v>371.875</v>
      </c>
    </row>
    <row r="171" spans="1:19" ht="20.100000000000001" customHeight="1">
      <c r="A171" s="964" t="s">
        <v>328</v>
      </c>
      <c r="B171" s="498" t="s">
        <v>539</v>
      </c>
      <c r="C171" s="499" t="s">
        <v>10</v>
      </c>
      <c r="D171" s="500" t="s">
        <v>128</v>
      </c>
      <c r="E171" s="928">
        <v>0</v>
      </c>
      <c r="F171" s="929">
        <v>0</v>
      </c>
      <c r="G171" s="929">
        <v>0</v>
      </c>
      <c r="H171" s="929">
        <v>0</v>
      </c>
      <c r="I171" s="929">
        <v>0</v>
      </c>
      <c r="J171" s="930">
        <v>15.76</v>
      </c>
      <c r="K171" s="931">
        <v>15.76</v>
      </c>
      <c r="L171" s="928">
        <v>0</v>
      </c>
      <c r="M171" s="929">
        <v>0</v>
      </c>
      <c r="N171" s="929">
        <v>0</v>
      </c>
      <c r="O171" s="929">
        <v>0</v>
      </c>
      <c r="P171" s="929">
        <v>0</v>
      </c>
      <c r="Q171" s="930">
        <v>13.79</v>
      </c>
      <c r="R171" s="931">
        <v>13.79</v>
      </c>
      <c r="S171" s="932">
        <f t="shared" si="24"/>
        <v>-12.5</v>
      </c>
    </row>
    <row r="172" spans="1:19" ht="20.100000000000001" customHeight="1">
      <c r="A172" s="964" t="s">
        <v>74</v>
      </c>
      <c r="B172" s="498" t="s">
        <v>157</v>
      </c>
      <c r="C172" s="499" t="s">
        <v>10</v>
      </c>
      <c r="D172" s="500" t="s">
        <v>128</v>
      </c>
      <c r="E172" s="928">
        <v>0.01</v>
      </c>
      <c r="F172" s="929">
        <v>3.95</v>
      </c>
      <c r="G172" s="929">
        <v>0</v>
      </c>
      <c r="H172" s="929">
        <v>0</v>
      </c>
      <c r="I172" s="929">
        <v>0</v>
      </c>
      <c r="J172" s="930">
        <v>39.200000000000003</v>
      </c>
      <c r="K172" s="931">
        <v>39.200000000000003</v>
      </c>
      <c r="L172" s="928">
        <v>0</v>
      </c>
      <c r="M172" s="929">
        <v>2.63</v>
      </c>
      <c r="N172" s="929">
        <v>0</v>
      </c>
      <c r="O172" s="929">
        <v>0</v>
      </c>
      <c r="P172" s="929">
        <v>0</v>
      </c>
      <c r="Q172" s="930">
        <v>41.92</v>
      </c>
      <c r="R172" s="931">
        <v>41.92</v>
      </c>
      <c r="S172" s="932">
        <f t="shared" si="24"/>
        <v>6.938775510204076</v>
      </c>
    </row>
    <row r="173" spans="1:19" ht="20.100000000000001" customHeight="1">
      <c r="A173" s="964" t="s">
        <v>343</v>
      </c>
      <c r="B173" s="498" t="s">
        <v>540</v>
      </c>
      <c r="C173" s="499" t="s">
        <v>10</v>
      </c>
      <c r="D173" s="500" t="s">
        <v>128</v>
      </c>
      <c r="E173" s="928">
        <v>0</v>
      </c>
      <c r="F173" s="929">
        <v>1.26</v>
      </c>
      <c r="G173" s="929">
        <v>0</v>
      </c>
      <c r="H173" s="929">
        <v>0</v>
      </c>
      <c r="I173" s="929">
        <v>0</v>
      </c>
      <c r="J173" s="930">
        <v>3.06</v>
      </c>
      <c r="K173" s="931">
        <v>3.06</v>
      </c>
      <c r="L173" s="928">
        <v>0</v>
      </c>
      <c r="M173" s="929">
        <v>0.36</v>
      </c>
      <c r="N173" s="929">
        <v>0</v>
      </c>
      <c r="O173" s="929">
        <v>0</v>
      </c>
      <c r="P173" s="929">
        <v>0</v>
      </c>
      <c r="Q173" s="930">
        <v>2.7</v>
      </c>
      <c r="R173" s="931">
        <v>2.7</v>
      </c>
      <c r="S173" s="932">
        <f t="shared" si="24"/>
        <v>-11.764705882352933</v>
      </c>
    </row>
    <row r="174" spans="1:19" ht="20.100000000000001" customHeight="1">
      <c r="A174" s="964" t="s">
        <v>372</v>
      </c>
      <c r="B174" s="498" t="s">
        <v>395</v>
      </c>
      <c r="C174" s="499" t="s">
        <v>10</v>
      </c>
      <c r="D174" s="500" t="s">
        <v>128</v>
      </c>
      <c r="E174" s="928">
        <v>0</v>
      </c>
      <c r="F174" s="929">
        <v>0.43</v>
      </c>
      <c r="G174" s="929">
        <v>0</v>
      </c>
      <c r="H174" s="929">
        <v>0</v>
      </c>
      <c r="I174" s="929">
        <v>0</v>
      </c>
      <c r="J174" s="930">
        <v>26.72</v>
      </c>
      <c r="K174" s="931">
        <v>26.72</v>
      </c>
      <c r="L174" s="928">
        <v>0</v>
      </c>
      <c r="M174" s="929">
        <v>0.82</v>
      </c>
      <c r="N174" s="929">
        <v>0</v>
      </c>
      <c r="O174" s="929">
        <v>0</v>
      </c>
      <c r="P174" s="929">
        <v>0</v>
      </c>
      <c r="Q174" s="930">
        <v>39.79</v>
      </c>
      <c r="R174" s="931">
        <v>39.79</v>
      </c>
      <c r="S174" s="932">
        <f t="shared" si="24"/>
        <v>48.914670658682645</v>
      </c>
    </row>
    <row r="175" spans="1:19" ht="20.100000000000001" customHeight="1">
      <c r="A175" s="964" t="s">
        <v>682</v>
      </c>
      <c r="B175" s="1017" t="s">
        <v>683</v>
      </c>
      <c r="C175" s="499" t="s">
        <v>10</v>
      </c>
      <c r="D175" s="569" t="s">
        <v>128</v>
      </c>
      <c r="E175" s="928">
        <v>0</v>
      </c>
      <c r="F175" s="929">
        <v>0.17</v>
      </c>
      <c r="G175" s="929">
        <v>0</v>
      </c>
      <c r="H175" s="929">
        <v>0</v>
      </c>
      <c r="I175" s="929">
        <v>0</v>
      </c>
      <c r="J175" s="930">
        <v>0.16</v>
      </c>
      <c r="K175" s="931">
        <v>0.16</v>
      </c>
      <c r="L175" s="928">
        <v>0</v>
      </c>
      <c r="M175" s="929">
        <v>0</v>
      </c>
      <c r="N175" s="929">
        <v>0</v>
      </c>
      <c r="O175" s="929">
        <v>0</v>
      </c>
      <c r="P175" s="929">
        <v>0</v>
      </c>
      <c r="Q175" s="930">
        <v>0</v>
      </c>
      <c r="R175" s="931">
        <v>0</v>
      </c>
      <c r="S175" s="932">
        <f t="shared" si="24"/>
        <v>-100</v>
      </c>
    </row>
    <row r="176" spans="1:19" ht="20.100000000000001" customHeight="1">
      <c r="A176" s="964" t="s">
        <v>405</v>
      </c>
      <c r="B176" s="498" t="s">
        <v>414</v>
      </c>
      <c r="C176" s="499" t="s">
        <v>10</v>
      </c>
      <c r="D176" s="500" t="s">
        <v>128</v>
      </c>
      <c r="E176" s="928">
        <v>0</v>
      </c>
      <c r="F176" s="929">
        <v>0</v>
      </c>
      <c r="G176" s="929">
        <v>0</v>
      </c>
      <c r="H176" s="929">
        <v>0</v>
      </c>
      <c r="I176" s="929">
        <v>0</v>
      </c>
      <c r="J176" s="930">
        <v>0.56999999999999995</v>
      </c>
      <c r="K176" s="931">
        <v>0.56999999999999995</v>
      </c>
      <c r="L176" s="928">
        <v>0</v>
      </c>
      <c r="M176" s="929">
        <v>0</v>
      </c>
      <c r="N176" s="929">
        <v>0</v>
      </c>
      <c r="O176" s="929">
        <v>0</v>
      </c>
      <c r="P176" s="929">
        <v>0</v>
      </c>
      <c r="Q176" s="930">
        <v>0</v>
      </c>
      <c r="R176" s="931">
        <v>0</v>
      </c>
      <c r="S176" s="932">
        <f t="shared" si="24"/>
        <v>-100</v>
      </c>
    </row>
    <row r="177" spans="1:19" ht="20.100000000000001" customHeight="1">
      <c r="A177" s="497" t="s">
        <v>702</v>
      </c>
      <c r="B177" s="498" t="s">
        <v>703</v>
      </c>
      <c r="C177" s="499" t="s">
        <v>844</v>
      </c>
      <c r="D177" s="500" t="s">
        <v>558</v>
      </c>
      <c r="E177" s="928">
        <v>0</v>
      </c>
      <c r="F177" s="929">
        <v>0.28999999999999998</v>
      </c>
      <c r="G177" s="929">
        <v>0</v>
      </c>
      <c r="H177" s="929">
        <v>0</v>
      </c>
      <c r="I177" s="929">
        <v>0</v>
      </c>
      <c r="J177" s="930">
        <v>0.5</v>
      </c>
      <c r="K177" s="931">
        <v>0.5</v>
      </c>
      <c r="L177" s="928">
        <v>0</v>
      </c>
      <c r="M177" s="929">
        <v>1.05</v>
      </c>
      <c r="N177" s="929">
        <v>0</v>
      </c>
      <c r="O177" s="929">
        <v>0</v>
      </c>
      <c r="P177" s="929">
        <v>0.02</v>
      </c>
      <c r="Q177" s="930">
        <v>1.47</v>
      </c>
      <c r="R177" s="931">
        <v>1.49</v>
      </c>
      <c r="S177" s="932">
        <f t="shared" si="24"/>
        <v>198</v>
      </c>
    </row>
    <row r="178" spans="1:19" ht="20.100000000000001" customHeight="1">
      <c r="A178" s="966"/>
      <c r="B178" s="967"/>
      <c r="C178" s="499"/>
      <c r="D178" s="663"/>
      <c r="E178" s="942"/>
      <c r="F178" s="943"/>
      <c r="G178" s="943"/>
      <c r="H178" s="943"/>
      <c r="I178" s="943"/>
      <c r="J178" s="944"/>
      <c r="K178" s="945"/>
      <c r="L178" s="942"/>
      <c r="M178" s="943"/>
      <c r="N178" s="943"/>
      <c r="O178" s="943"/>
      <c r="P178" s="943"/>
      <c r="Q178" s="944"/>
      <c r="R178" s="945"/>
      <c r="S178" s="946"/>
    </row>
    <row r="179" spans="1:19" ht="20.100000000000001" customHeight="1">
      <c r="A179" s="977" t="s">
        <v>272</v>
      </c>
      <c r="B179" s="978"/>
      <c r="C179" s="923"/>
      <c r="D179" s="647"/>
      <c r="E179" s="949">
        <f>SUM(E155:E178)</f>
        <v>7.9999999999999988E-2</v>
      </c>
      <c r="F179" s="950">
        <f t="shared" ref="F179:R179" si="25">SUM(F155:F178)</f>
        <v>18.29</v>
      </c>
      <c r="G179" s="950">
        <f t="shared" si="25"/>
        <v>0</v>
      </c>
      <c r="H179" s="950">
        <f t="shared" si="25"/>
        <v>0</v>
      </c>
      <c r="I179" s="950">
        <f t="shared" si="25"/>
        <v>0.27</v>
      </c>
      <c r="J179" s="950">
        <f t="shared" si="25"/>
        <v>321.92000000000007</v>
      </c>
      <c r="K179" s="951">
        <f t="shared" si="25"/>
        <v>322.19000000000005</v>
      </c>
      <c r="L179" s="949">
        <f t="shared" si="25"/>
        <v>6.9999999999999993E-2</v>
      </c>
      <c r="M179" s="950">
        <f t="shared" si="25"/>
        <v>18.919999999999998</v>
      </c>
      <c r="N179" s="950">
        <f t="shared" si="25"/>
        <v>0</v>
      </c>
      <c r="O179" s="950">
        <f t="shared" si="25"/>
        <v>0</v>
      </c>
      <c r="P179" s="950">
        <f t="shared" si="25"/>
        <v>0.51</v>
      </c>
      <c r="Q179" s="950">
        <f t="shared" si="25"/>
        <v>336.05</v>
      </c>
      <c r="R179" s="951">
        <f t="shared" si="25"/>
        <v>336.56</v>
      </c>
      <c r="S179" s="952">
        <f t="shared" ref="S179" si="26">((R179/K179)-1)*100</f>
        <v>4.4601011825320391</v>
      </c>
    </row>
    <row r="180" spans="1:19" ht="20.100000000000001" customHeight="1">
      <c r="A180" s="970"/>
      <c r="B180" s="971"/>
      <c r="C180" s="972"/>
      <c r="D180" s="663"/>
      <c r="E180" s="957"/>
      <c r="F180" s="957"/>
      <c r="G180" s="957"/>
      <c r="H180" s="957"/>
      <c r="I180" s="957"/>
      <c r="J180" s="958"/>
      <c r="K180" s="957"/>
      <c r="L180" s="957"/>
      <c r="M180" s="957"/>
      <c r="N180" s="957"/>
      <c r="O180" s="957"/>
      <c r="P180" s="957"/>
      <c r="Q180" s="958"/>
      <c r="R180" s="957"/>
      <c r="S180" s="959"/>
    </row>
    <row r="181" spans="1:19" ht="20.100000000000001" customHeight="1">
      <c r="A181" s="906"/>
      <c r="B181" s="907"/>
      <c r="C181" s="908"/>
      <c r="D181" s="909"/>
      <c r="E181" s="1386" t="s">
        <v>1467</v>
      </c>
      <c r="F181" s="1387"/>
      <c r="G181" s="1387"/>
      <c r="H181" s="1387"/>
      <c r="I181" s="1387"/>
      <c r="J181" s="1387"/>
      <c r="K181" s="1388"/>
      <c r="L181" s="1386" t="s">
        <v>1468</v>
      </c>
      <c r="M181" s="1387"/>
      <c r="N181" s="1387"/>
      <c r="O181" s="1387"/>
      <c r="P181" s="1387"/>
      <c r="Q181" s="1387"/>
      <c r="R181" s="1388"/>
      <c r="S181" s="910"/>
    </row>
    <row r="182" spans="1:19" ht="39.950000000000003" customHeight="1">
      <c r="A182" s="911" t="s">
        <v>248</v>
      </c>
      <c r="B182" s="912" t="s">
        <v>57</v>
      </c>
      <c r="C182" s="913" t="s">
        <v>249</v>
      </c>
      <c r="D182" s="914" t="s">
        <v>250</v>
      </c>
      <c r="E182" s="915" t="s">
        <v>1405</v>
      </c>
      <c r="F182" s="916" t="s">
        <v>1499</v>
      </c>
      <c r="G182" s="917" t="s">
        <v>1498</v>
      </c>
      <c r="H182" s="918" t="s">
        <v>1513</v>
      </c>
      <c r="I182" s="918" t="s">
        <v>1514</v>
      </c>
      <c r="J182" s="917" t="s">
        <v>1406</v>
      </c>
      <c r="K182" s="919" t="s">
        <v>1515</v>
      </c>
      <c r="L182" s="915" t="s">
        <v>1405</v>
      </c>
      <c r="M182" s="916" t="s">
        <v>1499</v>
      </c>
      <c r="N182" s="917" t="s">
        <v>1498</v>
      </c>
      <c r="O182" s="918" t="s">
        <v>1513</v>
      </c>
      <c r="P182" s="918" t="s">
        <v>1514</v>
      </c>
      <c r="Q182" s="917" t="s">
        <v>1406</v>
      </c>
      <c r="R182" s="919" t="s">
        <v>1515</v>
      </c>
      <c r="S182" s="920" t="s">
        <v>1140</v>
      </c>
    </row>
    <row r="183" spans="1:19" ht="20.100000000000001" customHeight="1">
      <c r="A183" s="979" t="s">
        <v>258</v>
      </c>
      <c r="B183" s="980" t="s">
        <v>79</v>
      </c>
      <c r="C183" s="923" t="s">
        <v>60</v>
      </c>
      <c r="D183" s="647"/>
      <c r="E183" s="924" t="s">
        <v>60</v>
      </c>
      <c r="F183" s="925"/>
      <c r="G183" s="925"/>
      <c r="H183" s="925"/>
      <c r="I183" s="925"/>
      <c r="J183" s="925" t="s">
        <v>60</v>
      </c>
      <c r="K183" s="926"/>
      <c r="L183" s="924" t="s">
        <v>60</v>
      </c>
      <c r="M183" s="925" t="s">
        <v>60</v>
      </c>
      <c r="N183" s="925"/>
      <c r="O183" s="925"/>
      <c r="P183" s="925"/>
      <c r="Q183" s="925"/>
      <c r="R183" s="926" t="s">
        <v>60</v>
      </c>
      <c r="S183" s="927"/>
    </row>
    <row r="184" spans="1:19" ht="20.100000000000001" customHeight="1">
      <c r="A184" s="964" t="s">
        <v>512</v>
      </c>
      <c r="B184" s="498" t="s">
        <v>541</v>
      </c>
      <c r="C184" s="499" t="s">
        <v>10</v>
      </c>
      <c r="D184" s="500" t="s">
        <v>130</v>
      </c>
      <c r="E184" s="928">
        <v>0</v>
      </c>
      <c r="F184" s="929">
        <v>0.65</v>
      </c>
      <c r="G184" s="929">
        <v>0</v>
      </c>
      <c r="H184" s="929">
        <v>0</v>
      </c>
      <c r="I184" s="929">
        <v>0</v>
      </c>
      <c r="J184" s="930">
        <v>2.38</v>
      </c>
      <c r="K184" s="931">
        <v>2.38</v>
      </c>
      <c r="L184" s="928">
        <v>0</v>
      </c>
      <c r="M184" s="929">
        <v>0.36</v>
      </c>
      <c r="N184" s="929">
        <v>0</v>
      </c>
      <c r="O184" s="929">
        <v>0</v>
      </c>
      <c r="P184" s="929">
        <v>0</v>
      </c>
      <c r="Q184" s="930">
        <v>2.7</v>
      </c>
      <c r="R184" s="931">
        <v>2.7</v>
      </c>
      <c r="S184" s="932">
        <f t="shared" ref="S184:S199" si="27">((R184/K184)-1)*100</f>
        <v>13.445378151260524</v>
      </c>
    </row>
    <row r="185" spans="1:19" ht="20.100000000000001" customHeight="1">
      <c r="A185" s="964" t="s">
        <v>400</v>
      </c>
      <c r="B185" s="498" t="s">
        <v>415</v>
      </c>
      <c r="C185" s="499" t="s">
        <v>10</v>
      </c>
      <c r="D185" s="500" t="s">
        <v>130</v>
      </c>
      <c r="E185" s="928">
        <v>0</v>
      </c>
      <c r="F185" s="929">
        <v>0.32</v>
      </c>
      <c r="G185" s="929">
        <v>0</v>
      </c>
      <c r="H185" s="929">
        <v>0</v>
      </c>
      <c r="I185" s="929">
        <v>0.28000000000000003</v>
      </c>
      <c r="J185" s="930">
        <v>4.95</v>
      </c>
      <c r="K185" s="931">
        <v>5.23</v>
      </c>
      <c r="L185" s="928">
        <v>0</v>
      </c>
      <c r="M185" s="929">
        <v>0</v>
      </c>
      <c r="N185" s="929">
        <v>0</v>
      </c>
      <c r="O185" s="929">
        <v>0</v>
      </c>
      <c r="P185" s="929">
        <v>0</v>
      </c>
      <c r="Q185" s="930">
        <v>2.19</v>
      </c>
      <c r="R185" s="931">
        <v>2.19</v>
      </c>
      <c r="S185" s="932">
        <f t="shared" si="27"/>
        <v>-58.126195028680691</v>
      </c>
    </row>
    <row r="186" spans="1:19" ht="20.100000000000001" customHeight="1">
      <c r="A186" s="964" t="s">
        <v>514</v>
      </c>
      <c r="B186" s="965" t="s">
        <v>543</v>
      </c>
      <c r="C186" s="499" t="s">
        <v>10</v>
      </c>
      <c r="D186" s="500" t="s">
        <v>130</v>
      </c>
      <c r="E186" s="928">
        <v>0</v>
      </c>
      <c r="F186" s="929">
        <v>0</v>
      </c>
      <c r="G186" s="929">
        <v>0</v>
      </c>
      <c r="H186" s="929">
        <v>0</v>
      </c>
      <c r="I186" s="929">
        <v>0</v>
      </c>
      <c r="J186" s="930">
        <v>5.48</v>
      </c>
      <c r="K186" s="931">
        <v>5.48</v>
      </c>
      <c r="L186" s="928">
        <v>0</v>
      </c>
      <c r="M186" s="929">
        <v>0</v>
      </c>
      <c r="N186" s="929">
        <v>0</v>
      </c>
      <c r="O186" s="929">
        <v>0</v>
      </c>
      <c r="P186" s="929">
        <v>0</v>
      </c>
      <c r="Q186" s="930">
        <v>6.87</v>
      </c>
      <c r="R186" s="931">
        <v>6.87</v>
      </c>
      <c r="S186" s="932">
        <f t="shared" si="27"/>
        <v>25.36496350364963</v>
      </c>
    </row>
    <row r="187" spans="1:19" ht="20.100000000000001" customHeight="1">
      <c r="A187" s="964" t="s">
        <v>583</v>
      </c>
      <c r="B187" s="498" t="s">
        <v>584</v>
      </c>
      <c r="C187" s="499" t="s">
        <v>10</v>
      </c>
      <c r="D187" s="500" t="s">
        <v>130</v>
      </c>
      <c r="E187" s="928">
        <v>0</v>
      </c>
      <c r="F187" s="929">
        <v>1.21</v>
      </c>
      <c r="G187" s="929">
        <v>0</v>
      </c>
      <c r="H187" s="929">
        <v>0</v>
      </c>
      <c r="I187" s="929">
        <v>0</v>
      </c>
      <c r="J187" s="930">
        <v>4.16</v>
      </c>
      <c r="K187" s="931">
        <v>4.16</v>
      </c>
      <c r="L187" s="928">
        <v>0</v>
      </c>
      <c r="M187" s="929">
        <v>1.29</v>
      </c>
      <c r="N187" s="929">
        <v>0</v>
      </c>
      <c r="O187" s="929">
        <v>0</v>
      </c>
      <c r="P187" s="929">
        <v>0</v>
      </c>
      <c r="Q187" s="930">
        <v>9.06</v>
      </c>
      <c r="R187" s="931">
        <v>9.06</v>
      </c>
      <c r="S187" s="932">
        <f t="shared" si="27"/>
        <v>117.78846153846155</v>
      </c>
    </row>
    <row r="188" spans="1:19" ht="20.100000000000001" customHeight="1">
      <c r="A188" s="964" t="s">
        <v>684</v>
      </c>
      <c r="B188" s="498" t="s">
        <v>685</v>
      </c>
      <c r="C188" s="499" t="s">
        <v>10</v>
      </c>
      <c r="D188" s="500" t="s">
        <v>130</v>
      </c>
      <c r="E188" s="928">
        <v>0</v>
      </c>
      <c r="F188" s="929">
        <v>0</v>
      </c>
      <c r="G188" s="929">
        <v>0</v>
      </c>
      <c r="H188" s="929">
        <v>0</v>
      </c>
      <c r="I188" s="929">
        <v>0</v>
      </c>
      <c r="J188" s="930">
        <v>8.16</v>
      </c>
      <c r="K188" s="931">
        <v>8.16</v>
      </c>
      <c r="L188" s="928">
        <v>0</v>
      </c>
      <c r="M188" s="929">
        <v>0</v>
      </c>
      <c r="N188" s="929">
        <v>0</v>
      </c>
      <c r="O188" s="929">
        <v>0</v>
      </c>
      <c r="P188" s="929">
        <v>0</v>
      </c>
      <c r="Q188" s="930">
        <v>2.27</v>
      </c>
      <c r="R188" s="931">
        <v>2.27</v>
      </c>
      <c r="S188" s="932">
        <f t="shared" si="27"/>
        <v>-72.181372549019613</v>
      </c>
    </row>
    <row r="189" spans="1:19" ht="20.100000000000001" customHeight="1">
      <c r="A189" s="964" t="s">
        <v>401</v>
      </c>
      <c r="B189" s="498" t="s">
        <v>544</v>
      </c>
      <c r="C189" s="499" t="s">
        <v>10</v>
      </c>
      <c r="D189" s="500" t="s">
        <v>130</v>
      </c>
      <c r="E189" s="928">
        <v>0</v>
      </c>
      <c r="F189" s="929">
        <v>1.67</v>
      </c>
      <c r="G189" s="929">
        <v>0.12</v>
      </c>
      <c r="H189" s="929">
        <v>0</v>
      </c>
      <c r="I189" s="929">
        <v>0</v>
      </c>
      <c r="J189" s="930">
        <v>9.39</v>
      </c>
      <c r="K189" s="931">
        <v>9.39</v>
      </c>
      <c r="L189" s="928">
        <v>0</v>
      </c>
      <c r="M189" s="929">
        <v>1.0900000000000001</v>
      </c>
      <c r="N189" s="929">
        <v>0</v>
      </c>
      <c r="O189" s="929">
        <v>0</v>
      </c>
      <c r="P189" s="929">
        <v>0</v>
      </c>
      <c r="Q189" s="930">
        <v>10.38</v>
      </c>
      <c r="R189" s="931">
        <v>10.38</v>
      </c>
      <c r="S189" s="932">
        <f t="shared" si="27"/>
        <v>10.543130990415328</v>
      </c>
    </row>
    <row r="190" spans="1:19" ht="20.100000000000001" customHeight="1">
      <c r="A190" s="964" t="s">
        <v>402</v>
      </c>
      <c r="B190" s="498" t="s">
        <v>545</v>
      </c>
      <c r="C190" s="499" t="s">
        <v>10</v>
      </c>
      <c r="D190" s="500" t="s">
        <v>130</v>
      </c>
      <c r="E190" s="928">
        <v>0</v>
      </c>
      <c r="F190" s="929">
        <v>0.9</v>
      </c>
      <c r="G190" s="929">
        <v>0</v>
      </c>
      <c r="H190" s="929">
        <v>0</v>
      </c>
      <c r="I190" s="929">
        <v>0</v>
      </c>
      <c r="J190" s="930">
        <v>22.15</v>
      </c>
      <c r="K190" s="931">
        <v>22.15</v>
      </c>
      <c r="L190" s="928">
        <v>0</v>
      </c>
      <c r="M190" s="929">
        <v>1.31</v>
      </c>
      <c r="N190" s="929">
        <v>0</v>
      </c>
      <c r="O190" s="929">
        <v>0</v>
      </c>
      <c r="P190" s="929">
        <v>0</v>
      </c>
      <c r="Q190" s="930">
        <v>21.06</v>
      </c>
      <c r="R190" s="931">
        <v>21.06</v>
      </c>
      <c r="S190" s="932">
        <f t="shared" si="27"/>
        <v>-4.9209932279909658</v>
      </c>
    </row>
    <row r="191" spans="1:19" ht="20.100000000000001" customHeight="1">
      <c r="A191" s="964" t="s">
        <v>166</v>
      </c>
      <c r="B191" s="498" t="s">
        <v>165</v>
      </c>
      <c r="C191" s="499" t="s">
        <v>10</v>
      </c>
      <c r="D191" s="500" t="s">
        <v>130</v>
      </c>
      <c r="E191" s="928">
        <v>0.01</v>
      </c>
      <c r="F191" s="929">
        <v>3.08</v>
      </c>
      <c r="G191" s="929">
        <v>0</v>
      </c>
      <c r="H191" s="929">
        <v>0</v>
      </c>
      <c r="I191" s="929">
        <v>0</v>
      </c>
      <c r="J191" s="930">
        <v>16.739999999999998</v>
      </c>
      <c r="K191" s="931">
        <v>16.739999999999998</v>
      </c>
      <c r="L191" s="928">
        <v>0.02</v>
      </c>
      <c r="M191" s="929">
        <v>2.4</v>
      </c>
      <c r="N191" s="929">
        <v>0</v>
      </c>
      <c r="O191" s="929">
        <v>0</v>
      </c>
      <c r="P191" s="929">
        <v>0</v>
      </c>
      <c r="Q191" s="930">
        <v>14.41</v>
      </c>
      <c r="R191" s="931">
        <v>14.41</v>
      </c>
      <c r="S191" s="932">
        <f t="shared" si="27"/>
        <v>-13.918757467144561</v>
      </c>
    </row>
    <row r="192" spans="1:19" ht="20.100000000000001" customHeight="1">
      <c r="A192" s="964" t="s">
        <v>516</v>
      </c>
      <c r="B192" s="498" t="s">
        <v>546</v>
      </c>
      <c r="C192" s="499" t="s">
        <v>10</v>
      </c>
      <c r="D192" s="500" t="s">
        <v>130</v>
      </c>
      <c r="E192" s="928">
        <v>0</v>
      </c>
      <c r="F192" s="929">
        <v>1.43</v>
      </c>
      <c r="G192" s="929">
        <v>0</v>
      </c>
      <c r="H192" s="929">
        <v>0</v>
      </c>
      <c r="I192" s="929">
        <v>0.7</v>
      </c>
      <c r="J192" s="930">
        <v>8.2100000000000009</v>
      </c>
      <c r="K192" s="931">
        <v>8.91</v>
      </c>
      <c r="L192" s="928">
        <v>0.01</v>
      </c>
      <c r="M192" s="929">
        <v>0.8</v>
      </c>
      <c r="N192" s="929">
        <v>0</v>
      </c>
      <c r="O192" s="929">
        <v>0</v>
      </c>
      <c r="P192" s="929">
        <v>0.53</v>
      </c>
      <c r="Q192" s="930">
        <v>6.58</v>
      </c>
      <c r="R192" s="931">
        <v>7.11</v>
      </c>
      <c r="S192" s="932">
        <f t="shared" si="27"/>
        <v>-20.202020202020201</v>
      </c>
    </row>
    <row r="193" spans="1:19" ht="20.100000000000001" customHeight="1">
      <c r="A193" s="964" t="s">
        <v>370</v>
      </c>
      <c r="B193" s="498" t="s">
        <v>394</v>
      </c>
      <c r="C193" s="499" t="s">
        <v>10</v>
      </c>
      <c r="D193" s="500" t="s">
        <v>130</v>
      </c>
      <c r="E193" s="928">
        <v>0</v>
      </c>
      <c r="F193" s="929">
        <v>0.15</v>
      </c>
      <c r="G193" s="929">
        <v>0</v>
      </c>
      <c r="H193" s="929">
        <v>0</v>
      </c>
      <c r="I193" s="929">
        <v>0</v>
      </c>
      <c r="J193" s="930">
        <v>0.78</v>
      </c>
      <c r="K193" s="931">
        <v>0.78</v>
      </c>
      <c r="L193" s="928">
        <v>0</v>
      </c>
      <c r="M193" s="929">
        <v>0.09</v>
      </c>
      <c r="N193" s="929">
        <v>0</v>
      </c>
      <c r="O193" s="929">
        <v>0</v>
      </c>
      <c r="P193" s="929">
        <v>0</v>
      </c>
      <c r="Q193" s="930">
        <v>1.46</v>
      </c>
      <c r="R193" s="931">
        <v>1.46</v>
      </c>
      <c r="S193" s="932">
        <f t="shared" si="27"/>
        <v>87.179487179487154</v>
      </c>
    </row>
    <row r="194" spans="1:19" ht="20.100000000000001" customHeight="1">
      <c r="A194" s="964" t="s">
        <v>686</v>
      </c>
      <c r="B194" s="498" t="s">
        <v>687</v>
      </c>
      <c r="C194" s="499" t="s">
        <v>10</v>
      </c>
      <c r="D194" s="500" t="s">
        <v>130</v>
      </c>
      <c r="E194" s="928">
        <v>0</v>
      </c>
      <c r="F194" s="929">
        <v>0.14000000000000001</v>
      </c>
      <c r="G194" s="929">
        <v>0</v>
      </c>
      <c r="H194" s="929">
        <v>0</v>
      </c>
      <c r="I194" s="929">
        <v>0</v>
      </c>
      <c r="J194" s="930">
        <v>3.26</v>
      </c>
      <c r="K194" s="931">
        <v>3.26</v>
      </c>
      <c r="L194" s="928">
        <v>0</v>
      </c>
      <c r="M194" s="929">
        <v>0.44</v>
      </c>
      <c r="N194" s="929">
        <v>0</v>
      </c>
      <c r="O194" s="929">
        <v>0</v>
      </c>
      <c r="P194" s="929">
        <v>0</v>
      </c>
      <c r="Q194" s="930">
        <v>2.2200000000000002</v>
      </c>
      <c r="R194" s="931">
        <v>2.2200000000000002</v>
      </c>
      <c r="S194" s="932">
        <f t="shared" si="27"/>
        <v>-31.901840490797539</v>
      </c>
    </row>
    <row r="195" spans="1:19" ht="20.100000000000001" customHeight="1">
      <c r="A195" s="964" t="s">
        <v>40</v>
      </c>
      <c r="B195" s="498" t="s">
        <v>164</v>
      </c>
      <c r="C195" s="499" t="s">
        <v>10</v>
      </c>
      <c r="D195" s="500" t="s">
        <v>130</v>
      </c>
      <c r="E195" s="928">
        <v>0</v>
      </c>
      <c r="F195" s="929">
        <v>0</v>
      </c>
      <c r="G195" s="929">
        <v>0</v>
      </c>
      <c r="H195" s="929">
        <v>0</v>
      </c>
      <c r="I195" s="929">
        <v>0</v>
      </c>
      <c r="J195" s="930">
        <v>7.34</v>
      </c>
      <c r="K195" s="931">
        <v>7.34</v>
      </c>
      <c r="L195" s="928">
        <v>0</v>
      </c>
      <c r="M195" s="929">
        <v>0</v>
      </c>
      <c r="N195" s="929">
        <v>0.28000000000000003</v>
      </c>
      <c r="O195" s="929">
        <v>0</v>
      </c>
      <c r="P195" s="929">
        <v>0</v>
      </c>
      <c r="Q195" s="930">
        <v>2.2000000000000002</v>
      </c>
      <c r="R195" s="931">
        <v>2.2000000000000002</v>
      </c>
      <c r="S195" s="932">
        <f t="shared" si="27"/>
        <v>-70.027247956403272</v>
      </c>
    </row>
    <row r="196" spans="1:19" ht="20.100000000000001" customHeight="1">
      <c r="A196" s="964" t="s">
        <v>371</v>
      </c>
      <c r="B196" s="498" t="s">
        <v>547</v>
      </c>
      <c r="C196" s="499" t="s">
        <v>10</v>
      </c>
      <c r="D196" s="500" t="s">
        <v>130</v>
      </c>
      <c r="E196" s="928">
        <v>0.01</v>
      </c>
      <c r="F196" s="929">
        <v>1.2</v>
      </c>
      <c r="G196" s="929">
        <v>0</v>
      </c>
      <c r="H196" s="929">
        <v>0</v>
      </c>
      <c r="I196" s="929">
        <v>0.62</v>
      </c>
      <c r="J196" s="930">
        <v>10.24</v>
      </c>
      <c r="K196" s="931">
        <v>10.86</v>
      </c>
      <c r="L196" s="928">
        <v>0.01</v>
      </c>
      <c r="M196" s="929">
        <v>0.94</v>
      </c>
      <c r="N196" s="929">
        <v>0</v>
      </c>
      <c r="O196" s="929">
        <v>0</v>
      </c>
      <c r="P196" s="929">
        <v>0.87</v>
      </c>
      <c r="Q196" s="930">
        <v>11.13</v>
      </c>
      <c r="R196" s="931">
        <v>12</v>
      </c>
      <c r="S196" s="932">
        <f t="shared" si="27"/>
        <v>10.497237569060779</v>
      </c>
    </row>
    <row r="197" spans="1:19" ht="20.100000000000001" customHeight="1">
      <c r="A197" s="964" t="s">
        <v>344</v>
      </c>
      <c r="B197" s="498" t="s">
        <v>548</v>
      </c>
      <c r="C197" s="499" t="s">
        <v>10</v>
      </c>
      <c r="D197" s="500" t="s">
        <v>130</v>
      </c>
      <c r="E197" s="928">
        <v>0</v>
      </c>
      <c r="F197" s="929">
        <v>0.17</v>
      </c>
      <c r="G197" s="929">
        <v>0</v>
      </c>
      <c r="H197" s="929">
        <v>0</v>
      </c>
      <c r="I197" s="929">
        <v>0</v>
      </c>
      <c r="J197" s="930">
        <v>2.38</v>
      </c>
      <c r="K197" s="931">
        <v>2.38</v>
      </c>
      <c r="L197" s="928">
        <v>0.01</v>
      </c>
      <c r="M197" s="929">
        <v>0.55000000000000004</v>
      </c>
      <c r="N197" s="929">
        <v>0</v>
      </c>
      <c r="O197" s="929">
        <v>0</v>
      </c>
      <c r="P197" s="929">
        <v>0</v>
      </c>
      <c r="Q197" s="930">
        <v>2.21</v>
      </c>
      <c r="R197" s="931">
        <v>2.21</v>
      </c>
      <c r="S197" s="932">
        <f t="shared" si="27"/>
        <v>-7.1428571428571397</v>
      </c>
    </row>
    <row r="198" spans="1:19" ht="20.100000000000001" customHeight="1">
      <c r="A198" s="964" t="s">
        <v>688</v>
      </c>
      <c r="B198" s="965" t="s">
        <v>689</v>
      </c>
      <c r="C198" s="499" t="s">
        <v>10</v>
      </c>
      <c r="D198" s="500" t="s">
        <v>130</v>
      </c>
      <c r="E198" s="928">
        <v>0</v>
      </c>
      <c r="F198" s="929">
        <v>0.26</v>
      </c>
      <c r="G198" s="929">
        <v>0</v>
      </c>
      <c r="H198" s="929">
        <v>0</v>
      </c>
      <c r="I198" s="929">
        <v>0</v>
      </c>
      <c r="J198" s="930">
        <v>0.24</v>
      </c>
      <c r="K198" s="931">
        <v>0.24</v>
      </c>
      <c r="L198" s="928">
        <v>0</v>
      </c>
      <c r="M198" s="929">
        <v>0.06</v>
      </c>
      <c r="N198" s="929">
        <v>0</v>
      </c>
      <c r="O198" s="929">
        <v>0</v>
      </c>
      <c r="P198" s="929">
        <v>0.01</v>
      </c>
      <c r="Q198" s="930">
        <v>0.54</v>
      </c>
      <c r="R198" s="931">
        <v>0.55000000000000004</v>
      </c>
      <c r="S198" s="932">
        <f t="shared" si="27"/>
        <v>129.16666666666669</v>
      </c>
    </row>
    <row r="199" spans="1:19" ht="20.100000000000001" customHeight="1">
      <c r="A199" s="964" t="s">
        <v>898</v>
      </c>
      <c r="B199" s="965" t="s">
        <v>899</v>
      </c>
      <c r="C199" s="499" t="s">
        <v>10</v>
      </c>
      <c r="D199" s="500" t="s">
        <v>130</v>
      </c>
      <c r="E199" s="928">
        <v>0</v>
      </c>
      <c r="F199" s="929">
        <v>0</v>
      </c>
      <c r="G199" s="929">
        <v>0</v>
      </c>
      <c r="H199" s="929">
        <v>0</v>
      </c>
      <c r="I199" s="929">
        <v>0</v>
      </c>
      <c r="J199" s="930">
        <v>0.09</v>
      </c>
      <c r="K199" s="931">
        <v>0.09</v>
      </c>
      <c r="L199" s="928">
        <v>0.01</v>
      </c>
      <c r="M199" s="929">
        <v>0.39</v>
      </c>
      <c r="N199" s="929">
        <v>0</v>
      </c>
      <c r="O199" s="929">
        <v>0</v>
      </c>
      <c r="P199" s="929">
        <v>0</v>
      </c>
      <c r="Q199" s="930">
        <v>0.26</v>
      </c>
      <c r="R199" s="931">
        <v>0.26</v>
      </c>
      <c r="S199" s="946">
        <f t="shared" si="27"/>
        <v>188.88888888888891</v>
      </c>
    </row>
    <row r="200" spans="1:19" ht="20.100000000000001" customHeight="1">
      <c r="A200" s="1018"/>
      <c r="B200" s="1019"/>
      <c r="C200" s="1020"/>
      <c r="D200" s="1021"/>
      <c r="E200" s="942"/>
      <c r="F200" s="943"/>
      <c r="G200" s="943"/>
      <c r="H200" s="943"/>
      <c r="I200" s="943"/>
      <c r="J200" s="944"/>
      <c r="K200" s="945"/>
      <c r="L200" s="942"/>
      <c r="M200" s="943"/>
      <c r="N200" s="943"/>
      <c r="O200" s="943"/>
      <c r="P200" s="943"/>
      <c r="Q200" s="944"/>
      <c r="R200" s="945"/>
      <c r="S200" s="946"/>
    </row>
    <row r="201" spans="1:19" ht="20.100000000000001" customHeight="1">
      <c r="A201" s="983" t="s">
        <v>273</v>
      </c>
      <c r="B201" s="984"/>
      <c r="C201" s="923"/>
      <c r="D201" s="647"/>
      <c r="E201" s="949">
        <f>SUM(E183:E200)</f>
        <v>0.02</v>
      </c>
      <c r="F201" s="950">
        <f t="shared" ref="F201:P201" si="28">SUM(F183:F200)</f>
        <v>11.18</v>
      </c>
      <c r="G201" s="950">
        <f t="shared" si="28"/>
        <v>0.12</v>
      </c>
      <c r="H201" s="950">
        <f t="shared" si="28"/>
        <v>0</v>
      </c>
      <c r="I201" s="950">
        <f t="shared" si="28"/>
        <v>1.6</v>
      </c>
      <c r="J201" s="950">
        <f t="shared" si="28"/>
        <v>105.95</v>
      </c>
      <c r="K201" s="951">
        <f t="shared" si="28"/>
        <v>107.55</v>
      </c>
      <c r="L201" s="949">
        <f t="shared" si="28"/>
        <v>6.0000000000000005E-2</v>
      </c>
      <c r="M201" s="950">
        <f t="shared" si="28"/>
        <v>9.7200000000000024</v>
      </c>
      <c r="N201" s="950">
        <f t="shared" si="28"/>
        <v>0.28000000000000003</v>
      </c>
      <c r="O201" s="950">
        <f t="shared" si="28"/>
        <v>0</v>
      </c>
      <c r="P201" s="950">
        <f t="shared" si="28"/>
        <v>1.41</v>
      </c>
      <c r="Q201" s="950">
        <f>SUM(Q183:Q200)</f>
        <v>95.539999999999992</v>
      </c>
      <c r="R201" s="951">
        <f>SUM(R183:R200)</f>
        <v>96.949999999999989</v>
      </c>
      <c r="S201" s="952">
        <f t="shared" ref="S201" si="29">((R201/K201)-1)*100</f>
        <v>-9.8558809855881062</v>
      </c>
    </row>
    <row r="202" spans="1:19" ht="20.100000000000001" customHeight="1">
      <c r="A202" s="970"/>
      <c r="B202" s="971"/>
      <c r="C202" s="972"/>
      <c r="D202" s="663"/>
      <c r="E202" s="957"/>
      <c r="F202" s="957"/>
      <c r="G202" s="957"/>
      <c r="H202" s="957"/>
      <c r="I202" s="957"/>
      <c r="J202" s="958"/>
      <c r="K202" s="957"/>
      <c r="L202" s="957"/>
      <c r="M202" s="957"/>
      <c r="N202" s="957"/>
      <c r="O202" s="957"/>
      <c r="P202" s="957"/>
      <c r="Q202" s="958"/>
      <c r="R202" s="957"/>
      <c r="S202" s="959"/>
    </row>
    <row r="203" spans="1:19" ht="20.100000000000001" customHeight="1">
      <c r="A203" s="906"/>
      <c r="B203" s="907"/>
      <c r="C203" s="908"/>
      <c r="D203" s="909"/>
      <c r="E203" s="1386" t="s">
        <v>1467</v>
      </c>
      <c r="F203" s="1387"/>
      <c r="G203" s="1387"/>
      <c r="H203" s="1387"/>
      <c r="I203" s="1387"/>
      <c r="J203" s="1387"/>
      <c r="K203" s="1388"/>
      <c r="L203" s="1386" t="s">
        <v>1468</v>
      </c>
      <c r="M203" s="1387"/>
      <c r="N203" s="1387"/>
      <c r="O203" s="1387"/>
      <c r="P203" s="1387"/>
      <c r="Q203" s="1387"/>
      <c r="R203" s="1388"/>
      <c r="S203" s="910"/>
    </row>
    <row r="204" spans="1:19" ht="39.950000000000003" customHeight="1">
      <c r="A204" s="911" t="s">
        <v>248</v>
      </c>
      <c r="B204" s="912" t="s">
        <v>57</v>
      </c>
      <c r="C204" s="913" t="s">
        <v>249</v>
      </c>
      <c r="D204" s="914" t="s">
        <v>250</v>
      </c>
      <c r="E204" s="915" t="s">
        <v>1405</v>
      </c>
      <c r="F204" s="916" t="s">
        <v>1499</v>
      </c>
      <c r="G204" s="917" t="s">
        <v>1498</v>
      </c>
      <c r="H204" s="918" t="s">
        <v>1513</v>
      </c>
      <c r="I204" s="918" t="s">
        <v>1514</v>
      </c>
      <c r="J204" s="917" t="s">
        <v>1406</v>
      </c>
      <c r="K204" s="919" t="s">
        <v>1515</v>
      </c>
      <c r="L204" s="915" t="s">
        <v>1405</v>
      </c>
      <c r="M204" s="916" t="s">
        <v>1499</v>
      </c>
      <c r="N204" s="917" t="s">
        <v>1498</v>
      </c>
      <c r="O204" s="918" t="s">
        <v>1513</v>
      </c>
      <c r="P204" s="918" t="s">
        <v>1514</v>
      </c>
      <c r="Q204" s="917" t="s">
        <v>1406</v>
      </c>
      <c r="R204" s="919" t="s">
        <v>1515</v>
      </c>
      <c r="S204" s="920" t="s">
        <v>1140</v>
      </c>
    </row>
    <row r="205" spans="1:19" ht="20.100000000000001" customHeight="1">
      <c r="A205" s="985" t="s">
        <v>260</v>
      </c>
      <c r="B205" s="986" t="s">
        <v>261</v>
      </c>
      <c r="C205" s="923" t="s">
        <v>60</v>
      </c>
      <c r="D205" s="647"/>
      <c r="E205" s="924" t="s">
        <v>60</v>
      </c>
      <c r="F205" s="925"/>
      <c r="G205" s="925"/>
      <c r="H205" s="925"/>
      <c r="I205" s="925"/>
      <c r="J205" s="925" t="s">
        <v>60</v>
      </c>
      <c r="K205" s="926"/>
      <c r="L205" s="924" t="s">
        <v>60</v>
      </c>
      <c r="M205" s="925" t="s">
        <v>60</v>
      </c>
      <c r="N205" s="925"/>
      <c r="O205" s="925"/>
      <c r="P205" s="925"/>
      <c r="Q205" s="925"/>
      <c r="R205" s="926" t="s">
        <v>60</v>
      </c>
      <c r="S205" s="927"/>
    </row>
    <row r="206" spans="1:19" ht="20.100000000000001" customHeight="1">
      <c r="A206" s="964" t="s">
        <v>345</v>
      </c>
      <c r="B206" s="498" t="s">
        <v>1410</v>
      </c>
      <c r="C206" s="499" t="s">
        <v>10</v>
      </c>
      <c r="D206" s="577" t="s">
        <v>1371</v>
      </c>
      <c r="E206" s="928">
        <v>0</v>
      </c>
      <c r="F206" s="929">
        <v>0.15</v>
      </c>
      <c r="G206" s="929">
        <v>0</v>
      </c>
      <c r="H206" s="929">
        <v>0</v>
      </c>
      <c r="I206" s="929">
        <v>0.26</v>
      </c>
      <c r="J206" s="930">
        <v>2.96</v>
      </c>
      <c r="K206" s="931">
        <v>3.2199999999999998</v>
      </c>
      <c r="L206" s="928">
        <v>0.01</v>
      </c>
      <c r="M206" s="929">
        <v>0.05</v>
      </c>
      <c r="N206" s="929">
        <v>0</v>
      </c>
      <c r="O206" s="929">
        <v>0</v>
      </c>
      <c r="P206" s="929">
        <v>0.08</v>
      </c>
      <c r="Q206" s="930">
        <v>0.83</v>
      </c>
      <c r="R206" s="931">
        <v>0.90999999999999992</v>
      </c>
      <c r="S206" s="946">
        <f>((R206/K206)-1)*100</f>
        <v>-71.739130434782624</v>
      </c>
    </row>
    <row r="207" spans="1:19" ht="20.100000000000001" customHeight="1">
      <c r="A207" s="964" t="s">
        <v>1263</v>
      </c>
      <c r="B207" s="498" t="s">
        <v>1411</v>
      </c>
      <c r="C207" s="499" t="s">
        <v>10</v>
      </c>
      <c r="D207" s="577" t="s">
        <v>1371</v>
      </c>
      <c r="E207" s="928">
        <v>0</v>
      </c>
      <c r="F207" s="929">
        <v>0</v>
      </c>
      <c r="G207" s="929">
        <v>0</v>
      </c>
      <c r="H207" s="929">
        <v>0</v>
      </c>
      <c r="I207" s="929">
        <v>0</v>
      </c>
      <c r="J207" s="930">
        <v>0</v>
      </c>
      <c r="K207" s="931">
        <v>0</v>
      </c>
      <c r="L207" s="928">
        <v>0</v>
      </c>
      <c r="M207" s="929">
        <v>0</v>
      </c>
      <c r="N207" s="929">
        <v>0</v>
      </c>
      <c r="O207" s="929">
        <v>0</v>
      </c>
      <c r="P207" s="929">
        <v>0</v>
      </c>
      <c r="Q207" s="930">
        <v>0</v>
      </c>
      <c r="R207" s="931">
        <v>0</v>
      </c>
      <c r="S207" s="946" t="e">
        <f>((R207/K207)-1)*100</f>
        <v>#DIV/0!</v>
      </c>
    </row>
    <row r="208" spans="1:19" ht="20.100000000000001" customHeight="1">
      <c r="A208" s="964" t="s">
        <v>34</v>
      </c>
      <c r="B208" s="498" t="s">
        <v>1412</v>
      </c>
      <c r="C208" s="499" t="s">
        <v>10</v>
      </c>
      <c r="D208" s="577" t="s">
        <v>1371</v>
      </c>
      <c r="E208" s="928">
        <v>0</v>
      </c>
      <c r="F208" s="929">
        <v>0.14000000000000001</v>
      </c>
      <c r="G208" s="929">
        <v>0</v>
      </c>
      <c r="H208" s="929">
        <v>0</v>
      </c>
      <c r="I208" s="929">
        <v>0</v>
      </c>
      <c r="J208" s="930">
        <v>8.34</v>
      </c>
      <c r="K208" s="931">
        <v>8.34</v>
      </c>
      <c r="L208" s="928">
        <v>0</v>
      </c>
      <c r="M208" s="929">
        <v>0</v>
      </c>
      <c r="N208" s="929">
        <v>0</v>
      </c>
      <c r="O208" s="929">
        <v>0</v>
      </c>
      <c r="P208" s="929">
        <v>0</v>
      </c>
      <c r="Q208" s="930">
        <v>6.89</v>
      </c>
      <c r="R208" s="931">
        <v>6.89</v>
      </c>
      <c r="S208" s="946">
        <f>((R208/K208)-1)*100</f>
        <v>-17.386091127098325</v>
      </c>
    </row>
    <row r="209" spans="1:19" ht="20.100000000000001" customHeight="1">
      <c r="A209" s="942" t="s">
        <v>517</v>
      </c>
      <c r="B209" s="945" t="s">
        <v>1413</v>
      </c>
      <c r="C209" s="499" t="s">
        <v>10</v>
      </c>
      <c r="D209" s="577" t="s">
        <v>1371</v>
      </c>
      <c r="E209" s="928">
        <v>0</v>
      </c>
      <c r="F209" s="928">
        <v>0.76</v>
      </c>
      <c r="G209" s="928">
        <v>0</v>
      </c>
      <c r="H209" s="928">
        <v>0</v>
      </c>
      <c r="I209" s="928">
        <v>0</v>
      </c>
      <c r="J209" s="928">
        <v>2.0499999999999998</v>
      </c>
      <c r="K209" s="928">
        <v>2.0499999999999998</v>
      </c>
      <c r="L209" s="928">
        <v>0</v>
      </c>
      <c r="M209" s="928">
        <v>1.35</v>
      </c>
      <c r="N209" s="928">
        <v>0</v>
      </c>
      <c r="O209" s="928">
        <v>0</v>
      </c>
      <c r="P209" s="928">
        <v>0</v>
      </c>
      <c r="Q209" s="928">
        <v>4.03</v>
      </c>
      <c r="R209" s="928">
        <v>4.03</v>
      </c>
      <c r="S209" s="946">
        <f>((R209/K209)-1)*100</f>
        <v>96.585365853658558</v>
      </c>
    </row>
    <row r="210" spans="1:19" ht="20.100000000000001" customHeight="1">
      <c r="A210" s="497" t="s">
        <v>346</v>
      </c>
      <c r="B210" s="498" t="s">
        <v>549</v>
      </c>
      <c r="C210" s="499" t="s">
        <v>10</v>
      </c>
      <c r="D210" s="500" t="s">
        <v>132</v>
      </c>
      <c r="E210" s="928">
        <v>0</v>
      </c>
      <c r="F210" s="929">
        <v>0</v>
      </c>
      <c r="G210" s="929">
        <v>0</v>
      </c>
      <c r="H210" s="929">
        <v>0</v>
      </c>
      <c r="I210" s="929">
        <v>0</v>
      </c>
      <c r="J210" s="930">
        <v>3.81</v>
      </c>
      <c r="K210" s="931">
        <v>3.81</v>
      </c>
      <c r="L210" s="928">
        <v>0</v>
      </c>
      <c r="M210" s="929">
        <v>0</v>
      </c>
      <c r="N210" s="929">
        <v>0</v>
      </c>
      <c r="O210" s="929">
        <v>0</v>
      </c>
      <c r="P210" s="929">
        <v>1.59</v>
      </c>
      <c r="Q210" s="930">
        <v>3.08</v>
      </c>
      <c r="R210" s="931">
        <v>4.67</v>
      </c>
      <c r="S210" s="932">
        <f t="shared" ref="S210:S232" si="30">((R210/K210)-1)*100</f>
        <v>22.572178477690287</v>
      </c>
    </row>
    <row r="211" spans="1:19" ht="20.100000000000001" customHeight="1">
      <c r="A211" s="497" t="s">
        <v>67</v>
      </c>
      <c r="B211" s="498" t="s">
        <v>174</v>
      </c>
      <c r="C211" s="499" t="s">
        <v>10</v>
      </c>
      <c r="D211" s="500" t="s">
        <v>132</v>
      </c>
      <c r="E211" s="928">
        <v>0</v>
      </c>
      <c r="F211" s="929">
        <v>0</v>
      </c>
      <c r="G211" s="929">
        <v>0</v>
      </c>
      <c r="H211" s="929">
        <v>0</v>
      </c>
      <c r="I211" s="929">
        <v>0</v>
      </c>
      <c r="J211" s="930">
        <v>1.85</v>
      </c>
      <c r="K211" s="931">
        <v>1.85</v>
      </c>
      <c r="L211" s="928">
        <v>0</v>
      </c>
      <c r="M211" s="929">
        <v>0</v>
      </c>
      <c r="N211" s="929">
        <v>0</v>
      </c>
      <c r="O211" s="929">
        <v>0</v>
      </c>
      <c r="P211" s="929">
        <v>0</v>
      </c>
      <c r="Q211" s="930">
        <v>1.29</v>
      </c>
      <c r="R211" s="931">
        <v>1.29</v>
      </c>
      <c r="S211" s="932">
        <f t="shared" si="30"/>
        <v>-30.270270270270274</v>
      </c>
    </row>
    <row r="212" spans="1:19" ht="20.100000000000001" customHeight="1">
      <c r="A212" s="497" t="s">
        <v>431</v>
      </c>
      <c r="B212" s="498" t="s">
        <v>550</v>
      </c>
      <c r="C212" s="499" t="s">
        <v>10</v>
      </c>
      <c r="D212" s="500" t="s">
        <v>132</v>
      </c>
      <c r="E212" s="928">
        <v>0</v>
      </c>
      <c r="F212" s="929">
        <v>0</v>
      </c>
      <c r="G212" s="929">
        <v>0</v>
      </c>
      <c r="H212" s="929">
        <v>0</v>
      </c>
      <c r="I212" s="929">
        <v>0</v>
      </c>
      <c r="J212" s="930">
        <v>2.87</v>
      </c>
      <c r="K212" s="931">
        <v>2.87</v>
      </c>
      <c r="L212" s="928">
        <v>0</v>
      </c>
      <c r="M212" s="929">
        <v>0</v>
      </c>
      <c r="N212" s="929">
        <v>0</v>
      </c>
      <c r="O212" s="929">
        <v>0</v>
      </c>
      <c r="P212" s="929">
        <v>0</v>
      </c>
      <c r="Q212" s="930">
        <v>0.04</v>
      </c>
      <c r="R212" s="931">
        <v>0.04</v>
      </c>
      <c r="S212" s="932">
        <f t="shared" si="30"/>
        <v>-98.606271777003485</v>
      </c>
    </row>
    <row r="213" spans="1:19" ht="20.100000000000001" customHeight="1">
      <c r="A213" s="497" t="s">
        <v>513</v>
      </c>
      <c r="B213" s="498" t="s">
        <v>542</v>
      </c>
      <c r="C213" s="499" t="s">
        <v>10</v>
      </c>
      <c r="D213" s="500" t="s">
        <v>132</v>
      </c>
      <c r="E213" s="928">
        <v>0</v>
      </c>
      <c r="F213" s="929">
        <v>1.75</v>
      </c>
      <c r="G213" s="929">
        <v>0</v>
      </c>
      <c r="H213" s="929">
        <v>0</v>
      </c>
      <c r="I213" s="929">
        <v>0</v>
      </c>
      <c r="J213" s="930">
        <v>4.2699999999999996</v>
      </c>
      <c r="K213" s="931">
        <v>4.2699999999999996</v>
      </c>
      <c r="L213" s="928">
        <v>0</v>
      </c>
      <c r="M213" s="929">
        <v>1.19</v>
      </c>
      <c r="N213" s="929">
        <v>0</v>
      </c>
      <c r="O213" s="929">
        <v>0</v>
      </c>
      <c r="P213" s="929">
        <v>0</v>
      </c>
      <c r="Q213" s="930">
        <v>7.65</v>
      </c>
      <c r="R213" s="931">
        <v>7.65</v>
      </c>
      <c r="S213" s="932">
        <f t="shared" si="30"/>
        <v>79.156908665105405</v>
      </c>
    </row>
    <row r="214" spans="1:19" ht="20.100000000000001" customHeight="1">
      <c r="A214" s="497" t="s">
        <v>173</v>
      </c>
      <c r="B214" s="498" t="s">
        <v>172</v>
      </c>
      <c r="C214" s="499" t="s">
        <v>10</v>
      </c>
      <c r="D214" s="500" t="s">
        <v>132</v>
      </c>
      <c r="E214" s="928">
        <v>0.01</v>
      </c>
      <c r="F214" s="929">
        <v>1.24</v>
      </c>
      <c r="G214" s="929">
        <v>0</v>
      </c>
      <c r="H214" s="929">
        <v>0</v>
      </c>
      <c r="I214" s="929">
        <v>0</v>
      </c>
      <c r="J214" s="930">
        <v>30.33</v>
      </c>
      <c r="K214" s="931">
        <v>30.33</v>
      </c>
      <c r="L214" s="928">
        <v>0.01</v>
      </c>
      <c r="M214" s="929">
        <v>1.79</v>
      </c>
      <c r="N214" s="929">
        <v>0</v>
      </c>
      <c r="O214" s="929">
        <v>0</v>
      </c>
      <c r="P214" s="929">
        <v>0</v>
      </c>
      <c r="Q214" s="930">
        <v>25.18</v>
      </c>
      <c r="R214" s="931">
        <v>25.18</v>
      </c>
      <c r="S214" s="932">
        <f t="shared" si="30"/>
        <v>-16.979887899769196</v>
      </c>
    </row>
    <row r="215" spans="1:19" ht="20.100000000000001" customHeight="1">
      <c r="A215" s="497" t="s">
        <v>368</v>
      </c>
      <c r="B215" s="498" t="s">
        <v>551</v>
      </c>
      <c r="C215" s="499" t="s">
        <v>10</v>
      </c>
      <c r="D215" s="500" t="s">
        <v>132</v>
      </c>
      <c r="E215" s="928">
        <v>0.01</v>
      </c>
      <c r="F215" s="929">
        <v>1.1499999999999999</v>
      </c>
      <c r="G215" s="929">
        <v>0</v>
      </c>
      <c r="H215" s="929">
        <v>0</v>
      </c>
      <c r="I215" s="929">
        <v>0</v>
      </c>
      <c r="J215" s="930">
        <v>9.41</v>
      </c>
      <c r="K215" s="931">
        <v>9.41</v>
      </c>
      <c r="L215" s="928">
        <v>0.01</v>
      </c>
      <c r="M215" s="929">
        <v>1.6</v>
      </c>
      <c r="N215" s="929">
        <v>0</v>
      </c>
      <c r="O215" s="929">
        <v>0</v>
      </c>
      <c r="P215" s="929">
        <v>0</v>
      </c>
      <c r="Q215" s="930">
        <v>12.23</v>
      </c>
      <c r="R215" s="931">
        <v>12.23</v>
      </c>
      <c r="S215" s="932">
        <f t="shared" si="30"/>
        <v>29.968119022316685</v>
      </c>
    </row>
    <row r="216" spans="1:19" ht="20.100000000000001" customHeight="1">
      <c r="A216" s="497" t="s">
        <v>880</v>
      </c>
      <c r="B216" s="498" t="s">
        <v>881</v>
      </c>
      <c r="C216" s="499" t="s">
        <v>10</v>
      </c>
      <c r="D216" s="500" t="s">
        <v>132</v>
      </c>
      <c r="E216" s="928">
        <v>0</v>
      </c>
      <c r="F216" s="929">
        <v>0.06</v>
      </c>
      <c r="G216" s="929">
        <v>0</v>
      </c>
      <c r="H216" s="929">
        <v>0</v>
      </c>
      <c r="I216" s="929">
        <v>0</v>
      </c>
      <c r="J216" s="930">
        <v>7.0000000000000007E-2</v>
      </c>
      <c r="K216" s="931">
        <v>7.0000000000000007E-2</v>
      </c>
      <c r="L216" s="928">
        <v>0</v>
      </c>
      <c r="M216" s="929">
        <v>0.3</v>
      </c>
      <c r="N216" s="929">
        <v>0</v>
      </c>
      <c r="O216" s="929">
        <v>0</v>
      </c>
      <c r="P216" s="929">
        <v>0</v>
      </c>
      <c r="Q216" s="930">
        <v>0.39</v>
      </c>
      <c r="R216" s="931">
        <v>0.39</v>
      </c>
      <c r="S216" s="932">
        <f t="shared" si="30"/>
        <v>457.14285714285711</v>
      </c>
    </row>
    <row r="217" spans="1:19" ht="20.100000000000001" customHeight="1">
      <c r="A217" s="497" t="s">
        <v>1254</v>
      </c>
      <c r="B217" s="498" t="s">
        <v>1414</v>
      </c>
      <c r="C217" s="499" t="s">
        <v>10</v>
      </c>
      <c r="D217" s="500" t="s">
        <v>132</v>
      </c>
      <c r="E217" s="928">
        <v>0</v>
      </c>
      <c r="F217" s="929">
        <v>0</v>
      </c>
      <c r="G217" s="929">
        <v>0</v>
      </c>
      <c r="H217" s="929">
        <v>0</v>
      </c>
      <c r="I217" s="929">
        <v>0</v>
      </c>
      <c r="J217" s="930">
        <v>0</v>
      </c>
      <c r="K217" s="931">
        <v>0</v>
      </c>
      <c r="L217" s="928">
        <v>0.01</v>
      </c>
      <c r="M217" s="929">
        <v>0</v>
      </c>
      <c r="N217" s="929">
        <v>0</v>
      </c>
      <c r="O217" s="929">
        <v>0</v>
      </c>
      <c r="P217" s="929">
        <v>0</v>
      </c>
      <c r="Q217" s="930">
        <v>0.04</v>
      </c>
      <c r="R217" s="931">
        <v>0.04</v>
      </c>
      <c r="S217" s="933" t="e">
        <f t="shared" si="30"/>
        <v>#DIV/0!</v>
      </c>
    </row>
    <row r="218" spans="1:19" ht="20.100000000000001" customHeight="1">
      <c r="A218" s="497" t="s">
        <v>515</v>
      </c>
      <c r="B218" s="498" t="s">
        <v>596</v>
      </c>
      <c r="C218" s="499" t="s">
        <v>10</v>
      </c>
      <c r="D218" s="500" t="s">
        <v>132</v>
      </c>
      <c r="E218" s="928">
        <v>0</v>
      </c>
      <c r="F218" s="929">
        <v>0</v>
      </c>
      <c r="G218" s="929">
        <v>0</v>
      </c>
      <c r="H218" s="929">
        <v>0</v>
      </c>
      <c r="I218" s="929">
        <v>0</v>
      </c>
      <c r="J218" s="930">
        <v>3.51</v>
      </c>
      <c r="K218" s="931">
        <v>3.51</v>
      </c>
      <c r="L218" s="928">
        <v>0</v>
      </c>
      <c r="M218" s="929">
        <v>0</v>
      </c>
      <c r="N218" s="929">
        <v>0</v>
      </c>
      <c r="O218" s="929">
        <v>0</v>
      </c>
      <c r="P218" s="929">
        <v>0</v>
      </c>
      <c r="Q218" s="930">
        <v>1.06</v>
      </c>
      <c r="R218" s="931">
        <v>1.06</v>
      </c>
      <c r="S218" s="932">
        <f t="shared" si="30"/>
        <v>-69.800569800569789</v>
      </c>
    </row>
    <row r="219" spans="1:19" ht="20.100000000000001" customHeight="1">
      <c r="A219" s="497" t="s">
        <v>171</v>
      </c>
      <c r="B219" s="498" t="s">
        <v>170</v>
      </c>
      <c r="C219" s="499" t="s">
        <v>10</v>
      </c>
      <c r="D219" s="500" t="s">
        <v>132</v>
      </c>
      <c r="E219" s="928">
        <v>0</v>
      </c>
      <c r="F219" s="929">
        <v>0.8</v>
      </c>
      <c r="G219" s="929">
        <v>0</v>
      </c>
      <c r="H219" s="929">
        <v>0</v>
      </c>
      <c r="I219" s="929">
        <v>1.24</v>
      </c>
      <c r="J219" s="930">
        <v>26.5</v>
      </c>
      <c r="K219" s="931">
        <v>27.74</v>
      </c>
      <c r="L219" s="928">
        <v>0</v>
      </c>
      <c r="M219" s="929">
        <v>1.64</v>
      </c>
      <c r="N219" s="929">
        <v>0</v>
      </c>
      <c r="O219" s="929">
        <v>0</v>
      </c>
      <c r="P219" s="929">
        <v>0</v>
      </c>
      <c r="Q219" s="930">
        <v>18.489999999999998</v>
      </c>
      <c r="R219" s="931">
        <v>18.489999999999998</v>
      </c>
      <c r="S219" s="932">
        <f t="shared" si="30"/>
        <v>-33.345349675558765</v>
      </c>
    </row>
    <row r="220" spans="1:19" ht="20.100000000000001" customHeight="1">
      <c r="A220" s="497" t="s">
        <v>573</v>
      </c>
      <c r="B220" s="498" t="s">
        <v>690</v>
      </c>
      <c r="C220" s="499" t="s">
        <v>10</v>
      </c>
      <c r="D220" s="500" t="s">
        <v>132</v>
      </c>
      <c r="E220" s="928">
        <v>0</v>
      </c>
      <c r="F220" s="929">
        <v>0.51</v>
      </c>
      <c r="G220" s="929">
        <v>0</v>
      </c>
      <c r="H220" s="929">
        <v>0</v>
      </c>
      <c r="I220" s="929">
        <v>0</v>
      </c>
      <c r="J220" s="930">
        <v>5.16</v>
      </c>
      <c r="K220" s="931">
        <v>5.16</v>
      </c>
      <c r="L220" s="928">
        <v>0.01</v>
      </c>
      <c r="M220" s="929">
        <v>0.5</v>
      </c>
      <c r="N220" s="929">
        <v>0</v>
      </c>
      <c r="O220" s="929">
        <v>0</v>
      </c>
      <c r="P220" s="929">
        <v>0</v>
      </c>
      <c r="Q220" s="930">
        <v>8.25</v>
      </c>
      <c r="R220" s="931">
        <v>8.25</v>
      </c>
      <c r="S220" s="932">
        <f t="shared" si="30"/>
        <v>59.883720930232556</v>
      </c>
    </row>
    <row r="221" spans="1:19" ht="20.100000000000001" customHeight="1">
      <c r="A221" s="497" t="s">
        <v>77</v>
      </c>
      <c r="B221" s="498" t="s">
        <v>169</v>
      </c>
      <c r="C221" s="499" t="s">
        <v>10</v>
      </c>
      <c r="D221" s="500" t="s">
        <v>132</v>
      </c>
      <c r="E221" s="928">
        <v>0.01</v>
      </c>
      <c r="F221" s="929">
        <v>2.81</v>
      </c>
      <c r="G221" s="929">
        <v>0</v>
      </c>
      <c r="H221" s="929">
        <v>0</v>
      </c>
      <c r="I221" s="929">
        <v>1.86</v>
      </c>
      <c r="J221" s="930">
        <v>38.99</v>
      </c>
      <c r="K221" s="931">
        <v>40.85</v>
      </c>
      <c r="L221" s="928">
        <v>0</v>
      </c>
      <c r="M221" s="929">
        <v>2.46</v>
      </c>
      <c r="N221" s="929">
        <v>0</v>
      </c>
      <c r="O221" s="929">
        <v>0</v>
      </c>
      <c r="P221" s="929">
        <v>2.91</v>
      </c>
      <c r="Q221" s="930">
        <v>31.14</v>
      </c>
      <c r="R221" s="931">
        <v>34.049999999999997</v>
      </c>
      <c r="S221" s="932">
        <f t="shared" si="30"/>
        <v>-16.646266829865375</v>
      </c>
    </row>
    <row r="222" spans="1:19" ht="20.100000000000001" customHeight="1">
      <c r="A222" s="508" t="s">
        <v>29</v>
      </c>
      <c r="B222" s="498" t="s">
        <v>168</v>
      </c>
      <c r="C222" s="499" t="s">
        <v>10</v>
      </c>
      <c r="D222" s="500" t="s">
        <v>132</v>
      </c>
      <c r="E222" s="928">
        <v>0</v>
      </c>
      <c r="F222" s="929">
        <v>0.51</v>
      </c>
      <c r="G222" s="929">
        <v>0</v>
      </c>
      <c r="H222" s="929">
        <v>0</v>
      </c>
      <c r="I222" s="929">
        <v>0</v>
      </c>
      <c r="J222" s="930">
        <v>3.5</v>
      </c>
      <c r="K222" s="931">
        <v>3.5</v>
      </c>
      <c r="L222" s="928">
        <v>0</v>
      </c>
      <c r="M222" s="929">
        <v>0.35</v>
      </c>
      <c r="N222" s="929">
        <v>0</v>
      </c>
      <c r="O222" s="929">
        <v>0</v>
      </c>
      <c r="P222" s="929">
        <v>0</v>
      </c>
      <c r="Q222" s="930">
        <v>3.84</v>
      </c>
      <c r="R222" s="931">
        <v>3.84</v>
      </c>
      <c r="S222" s="932">
        <f t="shared" si="30"/>
        <v>9.7142857142857189</v>
      </c>
    </row>
    <row r="223" spans="1:19" ht="20.100000000000001" customHeight="1">
      <c r="A223" s="508" t="s">
        <v>890</v>
      </c>
      <c r="B223" s="498" t="s">
        <v>891</v>
      </c>
      <c r="C223" s="499" t="s">
        <v>10</v>
      </c>
      <c r="D223" s="500" t="s">
        <v>132</v>
      </c>
      <c r="E223" s="928">
        <v>0</v>
      </c>
      <c r="F223" s="929">
        <v>0.05</v>
      </c>
      <c r="G223" s="929">
        <v>0</v>
      </c>
      <c r="H223" s="929">
        <v>0</v>
      </c>
      <c r="I223" s="929">
        <v>0</v>
      </c>
      <c r="J223" s="930">
        <v>0.17</v>
      </c>
      <c r="K223" s="931">
        <v>0.17</v>
      </c>
      <c r="L223" s="928">
        <v>0</v>
      </c>
      <c r="M223" s="929">
        <v>0.16</v>
      </c>
      <c r="N223" s="929">
        <v>0</v>
      </c>
      <c r="O223" s="929">
        <v>0</v>
      </c>
      <c r="P223" s="929">
        <v>0</v>
      </c>
      <c r="Q223" s="930">
        <v>0.38</v>
      </c>
      <c r="R223" s="931">
        <v>0.38</v>
      </c>
      <c r="S223" s="932">
        <f t="shared" si="30"/>
        <v>123.52941176470588</v>
      </c>
    </row>
    <row r="224" spans="1:19" ht="20.100000000000001" customHeight="1">
      <c r="A224" s="508" t="s">
        <v>1415</v>
      </c>
      <c r="B224" s="498" t="s">
        <v>1416</v>
      </c>
      <c r="C224" s="499" t="s">
        <v>10</v>
      </c>
      <c r="D224" s="500" t="s">
        <v>132</v>
      </c>
      <c r="E224" s="928">
        <v>0</v>
      </c>
      <c r="F224" s="929">
        <v>0</v>
      </c>
      <c r="G224" s="929">
        <v>0</v>
      </c>
      <c r="H224" s="929">
        <v>0</v>
      </c>
      <c r="I224" s="929">
        <v>0</v>
      </c>
      <c r="J224" s="930">
        <v>0</v>
      </c>
      <c r="K224" s="931">
        <v>0</v>
      </c>
      <c r="L224" s="928">
        <v>0</v>
      </c>
      <c r="M224" s="929">
        <v>0</v>
      </c>
      <c r="N224" s="929">
        <v>0</v>
      </c>
      <c r="O224" s="929">
        <v>0</v>
      </c>
      <c r="P224" s="929">
        <v>0</v>
      </c>
      <c r="Q224" s="930">
        <v>0.02</v>
      </c>
      <c r="R224" s="931">
        <v>0.02</v>
      </c>
      <c r="S224" s="933" t="e">
        <f t="shared" si="30"/>
        <v>#DIV/0!</v>
      </c>
    </row>
    <row r="225" spans="1:19" ht="20.100000000000001" customHeight="1">
      <c r="A225" s="508" t="s">
        <v>1298</v>
      </c>
      <c r="B225" s="498" t="s">
        <v>1417</v>
      </c>
      <c r="C225" s="499" t="s">
        <v>10</v>
      </c>
      <c r="D225" s="500" t="s">
        <v>132</v>
      </c>
      <c r="E225" s="928">
        <v>0</v>
      </c>
      <c r="F225" s="929">
        <v>0</v>
      </c>
      <c r="G225" s="929">
        <v>0</v>
      </c>
      <c r="H225" s="929">
        <v>0</v>
      </c>
      <c r="I225" s="929">
        <v>0</v>
      </c>
      <c r="J225" s="930">
        <v>0</v>
      </c>
      <c r="K225" s="931">
        <v>0</v>
      </c>
      <c r="L225" s="928">
        <v>0</v>
      </c>
      <c r="M225" s="929">
        <v>0.25</v>
      </c>
      <c r="N225" s="929">
        <v>0</v>
      </c>
      <c r="O225" s="929">
        <v>0</v>
      </c>
      <c r="P225" s="929">
        <v>0</v>
      </c>
      <c r="Q225" s="930">
        <v>0.68</v>
      </c>
      <c r="R225" s="931">
        <v>0.68</v>
      </c>
      <c r="S225" s="933" t="e">
        <f t="shared" si="30"/>
        <v>#DIV/0!</v>
      </c>
    </row>
    <row r="226" spans="1:19" ht="20.100000000000001" customHeight="1">
      <c r="A226" s="508" t="s">
        <v>1308</v>
      </c>
      <c r="B226" s="498" t="s">
        <v>1418</v>
      </c>
      <c r="C226" s="499" t="s">
        <v>10</v>
      </c>
      <c r="D226" s="500" t="s">
        <v>132</v>
      </c>
      <c r="E226" s="928">
        <v>0</v>
      </c>
      <c r="F226" s="929">
        <v>0</v>
      </c>
      <c r="G226" s="929">
        <v>0</v>
      </c>
      <c r="H226" s="929">
        <v>0</v>
      </c>
      <c r="I226" s="929">
        <v>0</v>
      </c>
      <c r="J226" s="930">
        <v>0</v>
      </c>
      <c r="K226" s="931">
        <v>0</v>
      </c>
      <c r="L226" s="928">
        <v>0</v>
      </c>
      <c r="M226" s="929">
        <v>0</v>
      </c>
      <c r="N226" s="929">
        <v>0</v>
      </c>
      <c r="O226" s="929">
        <v>0</v>
      </c>
      <c r="P226" s="929">
        <v>0</v>
      </c>
      <c r="Q226" s="930">
        <v>0.03</v>
      </c>
      <c r="R226" s="931">
        <v>0.03</v>
      </c>
      <c r="S226" s="933" t="e">
        <f t="shared" si="30"/>
        <v>#DIV/0!</v>
      </c>
    </row>
    <row r="227" spans="1:19" ht="20.100000000000001" customHeight="1">
      <c r="A227" s="497" t="s">
        <v>78</v>
      </c>
      <c r="B227" s="498" t="s">
        <v>167</v>
      </c>
      <c r="C227" s="499" t="s">
        <v>10</v>
      </c>
      <c r="D227" s="500" t="s">
        <v>132</v>
      </c>
      <c r="E227" s="928">
        <v>0</v>
      </c>
      <c r="F227" s="929">
        <v>0.31</v>
      </c>
      <c r="G227" s="929">
        <v>0</v>
      </c>
      <c r="H227" s="929">
        <v>0</v>
      </c>
      <c r="I227" s="929">
        <v>0</v>
      </c>
      <c r="J227" s="930">
        <v>13.42</v>
      </c>
      <c r="K227" s="931">
        <v>13.42</v>
      </c>
      <c r="L227" s="928">
        <v>0</v>
      </c>
      <c r="M227" s="929">
        <v>0.6</v>
      </c>
      <c r="N227" s="929">
        <v>0.1</v>
      </c>
      <c r="O227" s="929">
        <v>0</v>
      </c>
      <c r="P227" s="929">
        <v>0</v>
      </c>
      <c r="Q227" s="930">
        <v>4.76</v>
      </c>
      <c r="R227" s="931">
        <v>4.76</v>
      </c>
      <c r="S227" s="932">
        <f t="shared" si="30"/>
        <v>-64.530551415797319</v>
      </c>
    </row>
    <row r="228" spans="1:19" ht="20.100000000000001" customHeight="1">
      <c r="A228" s="497" t="s">
        <v>404</v>
      </c>
      <c r="B228" s="498" t="s">
        <v>416</v>
      </c>
      <c r="C228" s="499" t="s">
        <v>10</v>
      </c>
      <c r="D228" s="500" t="s">
        <v>132</v>
      </c>
      <c r="E228" s="928">
        <v>0</v>
      </c>
      <c r="F228" s="929">
        <v>0.11</v>
      </c>
      <c r="G228" s="929">
        <v>0</v>
      </c>
      <c r="H228" s="929">
        <v>0</v>
      </c>
      <c r="I228" s="929">
        <v>0</v>
      </c>
      <c r="J228" s="930">
        <v>3.4</v>
      </c>
      <c r="K228" s="931">
        <v>3.4</v>
      </c>
      <c r="L228" s="928">
        <v>0</v>
      </c>
      <c r="M228" s="929">
        <v>0</v>
      </c>
      <c r="N228" s="929">
        <v>0</v>
      </c>
      <c r="O228" s="929">
        <v>0</v>
      </c>
      <c r="P228" s="929">
        <v>0</v>
      </c>
      <c r="Q228" s="930">
        <v>0</v>
      </c>
      <c r="R228" s="931">
        <v>0</v>
      </c>
      <c r="S228" s="932">
        <f t="shared" si="30"/>
        <v>-100</v>
      </c>
    </row>
    <row r="229" spans="1:19" ht="20.100000000000001" customHeight="1">
      <c r="A229" s="497" t="s">
        <v>691</v>
      </c>
      <c r="B229" s="498" t="s">
        <v>692</v>
      </c>
      <c r="C229" s="499" t="s">
        <v>10</v>
      </c>
      <c r="D229" s="500" t="s">
        <v>132</v>
      </c>
      <c r="E229" s="928">
        <v>0</v>
      </c>
      <c r="F229" s="929">
        <v>0.84</v>
      </c>
      <c r="G229" s="929">
        <v>0</v>
      </c>
      <c r="H229" s="929">
        <v>0</v>
      </c>
      <c r="I229" s="929">
        <v>0</v>
      </c>
      <c r="J229" s="930">
        <v>0.63</v>
      </c>
      <c r="K229" s="931">
        <v>0.63</v>
      </c>
      <c r="L229" s="928">
        <v>0</v>
      </c>
      <c r="M229" s="929">
        <v>0.7</v>
      </c>
      <c r="N229" s="929">
        <v>0</v>
      </c>
      <c r="O229" s="929">
        <v>0</v>
      </c>
      <c r="P229" s="929">
        <v>0</v>
      </c>
      <c r="Q229" s="930">
        <v>2.71</v>
      </c>
      <c r="R229" s="931">
        <v>2.71</v>
      </c>
      <c r="S229" s="932">
        <f t="shared" si="30"/>
        <v>330.15873015873012</v>
      </c>
    </row>
    <row r="230" spans="1:19" ht="20.100000000000001" customHeight="1">
      <c r="A230" s="497" t="s">
        <v>519</v>
      </c>
      <c r="B230" s="498" t="s">
        <v>552</v>
      </c>
      <c r="C230" s="499" t="s">
        <v>10</v>
      </c>
      <c r="D230" s="500" t="s">
        <v>132</v>
      </c>
      <c r="E230" s="928">
        <v>0</v>
      </c>
      <c r="F230" s="929">
        <v>1.93</v>
      </c>
      <c r="G230" s="929">
        <v>0</v>
      </c>
      <c r="H230" s="929">
        <v>0</v>
      </c>
      <c r="I230" s="929">
        <v>0</v>
      </c>
      <c r="J230" s="930">
        <v>41.36</v>
      </c>
      <c r="K230" s="931">
        <v>41.36</v>
      </c>
      <c r="L230" s="928">
        <v>0</v>
      </c>
      <c r="M230" s="929">
        <v>3.44</v>
      </c>
      <c r="N230" s="929">
        <v>0</v>
      </c>
      <c r="O230" s="929">
        <v>0</v>
      </c>
      <c r="P230" s="929">
        <v>0</v>
      </c>
      <c r="Q230" s="930">
        <v>38.15</v>
      </c>
      <c r="R230" s="931">
        <v>38.15</v>
      </c>
      <c r="S230" s="932">
        <f t="shared" si="30"/>
        <v>-7.7611218568665379</v>
      </c>
    </row>
    <row r="231" spans="1:19" ht="20.100000000000001" customHeight="1">
      <c r="A231" s="497" t="s">
        <v>575</v>
      </c>
      <c r="B231" s="498" t="s">
        <v>585</v>
      </c>
      <c r="C231" s="499" t="s">
        <v>10</v>
      </c>
      <c r="D231" s="500" t="s">
        <v>132</v>
      </c>
      <c r="E231" s="928">
        <v>0</v>
      </c>
      <c r="F231" s="929">
        <v>0.49</v>
      </c>
      <c r="G231" s="929">
        <v>0</v>
      </c>
      <c r="H231" s="929">
        <v>0</v>
      </c>
      <c r="I231" s="929">
        <v>0</v>
      </c>
      <c r="J231" s="930">
        <v>3.21</v>
      </c>
      <c r="K231" s="931">
        <v>3.21</v>
      </c>
      <c r="L231" s="928">
        <v>0</v>
      </c>
      <c r="M231" s="929">
        <v>0</v>
      </c>
      <c r="N231" s="929">
        <v>0</v>
      </c>
      <c r="O231" s="929">
        <v>0</v>
      </c>
      <c r="P231" s="929">
        <v>0.01</v>
      </c>
      <c r="Q231" s="930">
        <v>1.24</v>
      </c>
      <c r="R231" s="931">
        <v>1.25</v>
      </c>
      <c r="S231" s="932">
        <f t="shared" si="30"/>
        <v>-61.059190031152653</v>
      </c>
    </row>
    <row r="232" spans="1:19" ht="20.100000000000001" customHeight="1">
      <c r="A232" s="497" t="s">
        <v>693</v>
      </c>
      <c r="B232" s="498" t="s">
        <v>694</v>
      </c>
      <c r="C232" s="499" t="s">
        <v>10</v>
      </c>
      <c r="D232" s="500" t="s">
        <v>132</v>
      </c>
      <c r="E232" s="928">
        <v>0</v>
      </c>
      <c r="F232" s="929">
        <v>0.27</v>
      </c>
      <c r="G232" s="929">
        <v>0</v>
      </c>
      <c r="H232" s="929">
        <v>0</v>
      </c>
      <c r="I232" s="929">
        <v>0</v>
      </c>
      <c r="J232" s="930">
        <v>0.27</v>
      </c>
      <c r="K232" s="931">
        <v>0.27</v>
      </c>
      <c r="L232" s="928">
        <v>0</v>
      </c>
      <c r="M232" s="929">
        <v>0.02</v>
      </c>
      <c r="N232" s="929">
        <v>0</v>
      </c>
      <c r="O232" s="929">
        <v>0</v>
      </c>
      <c r="P232" s="929">
        <v>0.01</v>
      </c>
      <c r="Q232" s="930">
        <v>0.28000000000000003</v>
      </c>
      <c r="R232" s="931">
        <v>0.29000000000000004</v>
      </c>
      <c r="S232" s="932">
        <f t="shared" si="30"/>
        <v>7.4074074074074181</v>
      </c>
    </row>
    <row r="233" spans="1:19" ht="20.100000000000001" customHeight="1">
      <c r="A233" s="966"/>
      <c r="B233" s="967"/>
      <c r="C233" s="499"/>
      <c r="D233" s="663"/>
      <c r="E233" s="942"/>
      <c r="F233" s="943"/>
      <c r="G233" s="943"/>
      <c r="H233" s="943"/>
      <c r="I233" s="943"/>
      <c r="J233" s="944"/>
      <c r="K233" s="945"/>
      <c r="L233" s="942"/>
      <c r="M233" s="943"/>
      <c r="N233" s="943"/>
      <c r="O233" s="943"/>
      <c r="P233" s="943"/>
      <c r="Q233" s="944"/>
      <c r="R233" s="945"/>
      <c r="S233" s="946"/>
    </row>
    <row r="234" spans="1:19" ht="20.100000000000001" customHeight="1">
      <c r="A234" s="1384" t="s">
        <v>274</v>
      </c>
      <c r="B234" s="1393"/>
      <c r="C234" s="923"/>
      <c r="D234" s="647"/>
      <c r="E234" s="949">
        <f>SUM(E205:E233)</f>
        <v>0.03</v>
      </c>
      <c r="F234" s="950">
        <f t="shared" ref="F234:P234" si="31">SUM(F205:F233)</f>
        <v>13.879999999999999</v>
      </c>
      <c r="G234" s="950">
        <f t="shared" si="31"/>
        <v>0</v>
      </c>
      <c r="H234" s="950">
        <f t="shared" si="31"/>
        <v>0</v>
      </c>
      <c r="I234" s="950">
        <f t="shared" si="31"/>
        <v>3.3600000000000003</v>
      </c>
      <c r="J234" s="950">
        <f t="shared" si="31"/>
        <v>206.07999999999998</v>
      </c>
      <c r="K234" s="951">
        <f t="shared" si="31"/>
        <v>209.44</v>
      </c>
      <c r="L234" s="949">
        <f t="shared" si="31"/>
        <v>0.05</v>
      </c>
      <c r="M234" s="950">
        <f t="shared" si="31"/>
        <v>16.399999999999999</v>
      </c>
      <c r="N234" s="950">
        <f t="shared" si="31"/>
        <v>0.1</v>
      </c>
      <c r="O234" s="950">
        <f t="shared" si="31"/>
        <v>0</v>
      </c>
      <c r="P234" s="950">
        <f t="shared" si="31"/>
        <v>4.5999999999999996</v>
      </c>
      <c r="Q234" s="950">
        <f>SUM(Q205:Q233)</f>
        <v>172.68000000000004</v>
      </c>
      <c r="R234" s="951">
        <f>SUM(R205:R233)</f>
        <v>177.28</v>
      </c>
      <c r="S234" s="952">
        <f t="shared" ref="S234" si="32">((R234/K234)-1)*100</f>
        <v>-15.355233002291824</v>
      </c>
    </row>
    <row r="235" spans="1:19" ht="20.100000000000001" customHeight="1">
      <c r="A235" s="970"/>
      <c r="B235" s="971"/>
      <c r="C235" s="972"/>
      <c r="D235" s="663"/>
      <c r="E235" s="957"/>
      <c r="F235" s="957"/>
      <c r="G235" s="957"/>
      <c r="H235" s="957"/>
      <c r="I235" s="957"/>
      <c r="J235" s="958"/>
      <c r="K235" s="957"/>
      <c r="L235" s="957"/>
      <c r="M235" s="957"/>
      <c r="N235" s="957"/>
      <c r="O235" s="957"/>
      <c r="P235" s="957"/>
      <c r="Q235" s="958"/>
      <c r="R235" s="957"/>
      <c r="S235" s="959"/>
    </row>
    <row r="236" spans="1:19" ht="20.100000000000001" customHeight="1">
      <c r="A236" s="906"/>
      <c r="B236" s="907"/>
      <c r="C236" s="908"/>
      <c r="D236" s="909"/>
      <c r="E236" s="1386" t="s">
        <v>1467</v>
      </c>
      <c r="F236" s="1387"/>
      <c r="G236" s="1387"/>
      <c r="H236" s="1387"/>
      <c r="I236" s="1387"/>
      <c r="J236" s="1387"/>
      <c r="K236" s="1388"/>
      <c r="L236" s="1386" t="s">
        <v>1468</v>
      </c>
      <c r="M236" s="1387"/>
      <c r="N236" s="1387"/>
      <c r="O236" s="1387"/>
      <c r="P236" s="1387"/>
      <c r="Q236" s="1387"/>
      <c r="R236" s="1388"/>
      <c r="S236" s="910"/>
    </row>
    <row r="237" spans="1:19" ht="39.950000000000003" customHeight="1">
      <c r="A237" s="911" t="s">
        <v>248</v>
      </c>
      <c r="B237" s="912" t="s">
        <v>57</v>
      </c>
      <c r="C237" s="913" t="s">
        <v>249</v>
      </c>
      <c r="D237" s="914" t="s">
        <v>250</v>
      </c>
      <c r="E237" s="915" t="s">
        <v>1405</v>
      </c>
      <c r="F237" s="916" t="s">
        <v>1499</v>
      </c>
      <c r="G237" s="917" t="s">
        <v>1498</v>
      </c>
      <c r="H237" s="918" t="s">
        <v>1513</v>
      </c>
      <c r="I237" s="918" t="s">
        <v>1514</v>
      </c>
      <c r="J237" s="917" t="s">
        <v>1406</v>
      </c>
      <c r="K237" s="919" t="s">
        <v>1515</v>
      </c>
      <c r="L237" s="915" t="s">
        <v>1405</v>
      </c>
      <c r="M237" s="916" t="s">
        <v>1499</v>
      </c>
      <c r="N237" s="917" t="s">
        <v>1498</v>
      </c>
      <c r="O237" s="918" t="s">
        <v>1513</v>
      </c>
      <c r="P237" s="918" t="s">
        <v>1514</v>
      </c>
      <c r="Q237" s="917" t="s">
        <v>1406</v>
      </c>
      <c r="R237" s="919" t="s">
        <v>1515</v>
      </c>
      <c r="S237" s="920" t="s">
        <v>1140</v>
      </c>
    </row>
    <row r="238" spans="1:19" ht="20.100000000000001" customHeight="1">
      <c r="A238" s="1022" t="s">
        <v>263</v>
      </c>
      <c r="B238" s="621" t="s">
        <v>264</v>
      </c>
      <c r="C238" s="923" t="s">
        <v>60</v>
      </c>
      <c r="D238" s="647"/>
      <c r="E238" s="924" t="s">
        <v>60</v>
      </c>
      <c r="F238" s="925"/>
      <c r="G238" s="925"/>
      <c r="H238" s="925"/>
      <c r="I238" s="925"/>
      <c r="J238" s="925" t="s">
        <v>60</v>
      </c>
      <c r="K238" s="926"/>
      <c r="L238" s="924" t="s">
        <v>60</v>
      </c>
      <c r="M238" s="925" t="s">
        <v>60</v>
      </c>
      <c r="N238" s="925"/>
      <c r="O238" s="925"/>
      <c r="P238" s="925"/>
      <c r="Q238" s="925"/>
      <c r="R238" s="926" t="s">
        <v>60</v>
      </c>
      <c r="S238" s="927"/>
    </row>
    <row r="239" spans="1:19" ht="20.100000000000001" customHeight="1">
      <c r="A239" s="964" t="s">
        <v>307</v>
      </c>
      <c r="B239" s="498" t="s">
        <v>308</v>
      </c>
      <c r="C239" s="499" t="s">
        <v>10</v>
      </c>
      <c r="D239" s="500" t="s">
        <v>136</v>
      </c>
      <c r="E239" s="928">
        <v>0</v>
      </c>
      <c r="F239" s="929">
        <v>0</v>
      </c>
      <c r="G239" s="929">
        <v>0</v>
      </c>
      <c r="H239" s="929">
        <v>0</v>
      </c>
      <c r="I239" s="929">
        <v>0</v>
      </c>
      <c r="J239" s="930">
        <v>4.92</v>
      </c>
      <c r="K239" s="931">
        <v>4.92</v>
      </c>
      <c r="L239" s="928">
        <v>0</v>
      </c>
      <c r="M239" s="929">
        <v>1.01</v>
      </c>
      <c r="N239" s="929">
        <v>0</v>
      </c>
      <c r="O239" s="929">
        <v>0</v>
      </c>
      <c r="P239" s="929">
        <v>0</v>
      </c>
      <c r="Q239" s="930">
        <v>4.09</v>
      </c>
      <c r="R239" s="931">
        <v>4.09</v>
      </c>
      <c r="S239" s="932">
        <f>((R239/K239)-1)*100</f>
        <v>-16.869918699186993</v>
      </c>
    </row>
    <row r="240" spans="1:19" ht="20.100000000000001" customHeight="1">
      <c r="A240" s="497" t="s">
        <v>695</v>
      </c>
      <c r="B240" s="498" t="s">
        <v>1120</v>
      </c>
      <c r="C240" s="499" t="s">
        <v>10</v>
      </c>
      <c r="D240" s="500" t="s">
        <v>136</v>
      </c>
      <c r="E240" s="928">
        <v>0</v>
      </c>
      <c r="F240" s="929">
        <v>0</v>
      </c>
      <c r="G240" s="929">
        <v>0</v>
      </c>
      <c r="H240" s="929">
        <v>0</v>
      </c>
      <c r="I240" s="929">
        <v>0</v>
      </c>
      <c r="J240" s="930">
        <v>0.5</v>
      </c>
      <c r="K240" s="931">
        <v>0.5</v>
      </c>
      <c r="L240" s="928">
        <v>0</v>
      </c>
      <c r="M240" s="929">
        <v>0</v>
      </c>
      <c r="N240" s="929">
        <v>0</v>
      </c>
      <c r="O240" s="929">
        <v>0</v>
      </c>
      <c r="P240" s="929">
        <v>0</v>
      </c>
      <c r="Q240" s="930">
        <v>0</v>
      </c>
      <c r="R240" s="931">
        <v>0</v>
      </c>
      <c r="S240" s="932">
        <f t="shared" ref="S240:S241" si="33">((R240/K240)-1)*100</f>
        <v>-100</v>
      </c>
    </row>
    <row r="241" spans="1:19" ht="20.100000000000001" customHeight="1">
      <c r="A241" s="497" t="s">
        <v>696</v>
      </c>
      <c r="B241" s="498" t="s">
        <v>697</v>
      </c>
      <c r="C241" s="499" t="s">
        <v>10</v>
      </c>
      <c r="D241" s="500" t="s">
        <v>136</v>
      </c>
      <c r="E241" s="928">
        <v>0</v>
      </c>
      <c r="F241" s="929">
        <v>0</v>
      </c>
      <c r="G241" s="929">
        <v>0</v>
      </c>
      <c r="H241" s="929">
        <v>0</v>
      </c>
      <c r="I241" s="929">
        <v>0</v>
      </c>
      <c r="J241" s="930">
        <v>1.59</v>
      </c>
      <c r="K241" s="931">
        <v>1.59</v>
      </c>
      <c r="L241" s="928">
        <v>0</v>
      </c>
      <c r="M241" s="929">
        <v>0</v>
      </c>
      <c r="N241" s="929">
        <v>0</v>
      </c>
      <c r="O241" s="929">
        <v>0</v>
      </c>
      <c r="P241" s="929">
        <v>0</v>
      </c>
      <c r="Q241" s="930">
        <v>1.05</v>
      </c>
      <c r="R241" s="931">
        <v>1.05</v>
      </c>
      <c r="S241" s="932">
        <f t="shared" si="33"/>
        <v>-33.962264150943398</v>
      </c>
    </row>
    <row r="242" spans="1:19" ht="20.100000000000001" customHeight="1">
      <c r="A242" s="497" t="s">
        <v>698</v>
      </c>
      <c r="B242" s="498" t="s">
        <v>1422</v>
      </c>
      <c r="C242" s="499" t="s">
        <v>10</v>
      </c>
      <c r="D242" s="577" t="s">
        <v>1423</v>
      </c>
      <c r="E242" s="928">
        <v>0</v>
      </c>
      <c r="F242" s="929">
        <v>0</v>
      </c>
      <c r="G242" s="929">
        <v>0</v>
      </c>
      <c r="H242" s="929">
        <v>0</v>
      </c>
      <c r="I242" s="929">
        <v>0</v>
      </c>
      <c r="J242" s="930">
        <v>0.1</v>
      </c>
      <c r="K242" s="931">
        <v>0.1</v>
      </c>
      <c r="L242" s="928">
        <v>0</v>
      </c>
      <c r="M242" s="929">
        <v>0</v>
      </c>
      <c r="N242" s="929">
        <v>0</v>
      </c>
      <c r="O242" s="929">
        <v>0</v>
      </c>
      <c r="P242" s="929">
        <v>0</v>
      </c>
      <c r="Q242" s="930">
        <v>0.11</v>
      </c>
      <c r="R242" s="931">
        <v>0.11</v>
      </c>
      <c r="S242" s="946"/>
    </row>
    <row r="243" spans="1:19" ht="20.100000000000001" customHeight="1">
      <c r="A243" s="942"/>
      <c r="B243" s="945"/>
      <c r="C243" s="975"/>
      <c r="D243" s="663"/>
      <c r="E243" s="942"/>
      <c r="F243" s="943"/>
      <c r="G243" s="943"/>
      <c r="H243" s="943"/>
      <c r="I243" s="943"/>
      <c r="J243" s="944"/>
      <c r="K243" s="945"/>
      <c r="L243" s="942"/>
      <c r="M243" s="943"/>
      <c r="N243" s="943"/>
      <c r="O243" s="943"/>
      <c r="P243" s="943"/>
      <c r="Q243" s="944"/>
      <c r="R243" s="945"/>
      <c r="S243" s="927"/>
    </row>
    <row r="244" spans="1:19" ht="20.100000000000001" customHeight="1">
      <c r="A244" s="1023" t="s">
        <v>1142</v>
      </c>
      <c r="B244" s="1024"/>
      <c r="C244" s="923"/>
      <c r="D244" s="647"/>
      <c r="E244" s="949">
        <f>SUM(E238:E243)</f>
        <v>0</v>
      </c>
      <c r="F244" s="950">
        <f t="shared" ref="F244:P244" si="34">SUM(F238:F243)</f>
        <v>0</v>
      </c>
      <c r="G244" s="950">
        <f t="shared" si="34"/>
        <v>0</v>
      </c>
      <c r="H244" s="950">
        <f t="shared" si="34"/>
        <v>0</v>
      </c>
      <c r="I244" s="950">
        <f t="shared" si="34"/>
        <v>0</v>
      </c>
      <c r="J244" s="950">
        <f t="shared" si="34"/>
        <v>7.1099999999999994</v>
      </c>
      <c r="K244" s="951">
        <f t="shared" si="34"/>
        <v>7.1099999999999994</v>
      </c>
      <c r="L244" s="949">
        <f t="shared" si="34"/>
        <v>0</v>
      </c>
      <c r="M244" s="950">
        <f t="shared" si="34"/>
        <v>1.01</v>
      </c>
      <c r="N244" s="950">
        <f t="shared" si="34"/>
        <v>0</v>
      </c>
      <c r="O244" s="950">
        <f t="shared" si="34"/>
        <v>0</v>
      </c>
      <c r="P244" s="950">
        <f t="shared" si="34"/>
        <v>0</v>
      </c>
      <c r="Q244" s="950">
        <f>SUM(Q238:Q243)</f>
        <v>5.25</v>
      </c>
      <c r="R244" s="951">
        <f>SUM(R238:R243)</f>
        <v>5.25</v>
      </c>
      <c r="S244" s="952">
        <f t="shared" ref="S244" si="35">((R244/K244)-1)*100</f>
        <v>-26.160337552742607</v>
      </c>
    </row>
    <row r="245" spans="1:19" ht="20.100000000000001" customHeight="1">
      <c r="A245" s="970"/>
      <c r="B245" s="971"/>
      <c r="C245" s="972"/>
      <c r="D245" s="663"/>
      <c r="E245" s="957"/>
      <c r="F245" s="957"/>
      <c r="G245" s="957"/>
      <c r="H245" s="957"/>
      <c r="I245" s="957"/>
      <c r="J245" s="958"/>
      <c r="K245" s="957"/>
      <c r="L245" s="957"/>
      <c r="M245" s="957"/>
      <c r="N245" s="957"/>
      <c r="O245" s="957"/>
      <c r="P245" s="957"/>
      <c r="Q245" s="958"/>
      <c r="R245" s="957"/>
      <c r="S245" s="959"/>
    </row>
    <row r="246" spans="1:19" ht="20.100000000000001" hidden="1" customHeight="1">
      <c r="A246" s="906" t="s">
        <v>248</v>
      </c>
      <c r="B246" s="907" t="s">
        <v>57</v>
      </c>
      <c r="C246" s="908" t="s">
        <v>249</v>
      </c>
      <c r="D246" s="909" t="s">
        <v>250</v>
      </c>
      <c r="E246" s="1025" t="s">
        <v>595</v>
      </c>
      <c r="F246" s="1026"/>
      <c r="G246" s="1026"/>
      <c r="H246" s="1026"/>
      <c r="I246" s="1026"/>
      <c r="J246" s="1027"/>
      <c r="K246" s="1028"/>
      <c r="L246" s="1025" t="s">
        <v>620</v>
      </c>
      <c r="M246" s="1026"/>
      <c r="N246" s="1026"/>
      <c r="O246" s="1026"/>
      <c r="P246" s="1026"/>
      <c r="Q246" s="1027"/>
      <c r="R246" s="1028"/>
      <c r="S246" s="1029" t="s">
        <v>56</v>
      </c>
    </row>
    <row r="247" spans="1:19" ht="20.100000000000001" hidden="1" customHeight="1">
      <c r="A247" s="1030"/>
      <c r="B247" s="1031"/>
      <c r="C247" s="1032"/>
      <c r="D247" s="1033"/>
      <c r="E247" s="1034" t="s">
        <v>58</v>
      </c>
      <c r="F247" s="916" t="s">
        <v>420</v>
      </c>
      <c r="G247" s="916"/>
      <c r="H247" s="916"/>
      <c r="I247" s="916" t="s">
        <v>325</v>
      </c>
      <c r="J247" s="1035" t="s">
        <v>323</v>
      </c>
      <c r="K247" s="1036" t="s">
        <v>324</v>
      </c>
      <c r="L247" s="1034" t="s">
        <v>58</v>
      </c>
      <c r="M247" s="916" t="s">
        <v>420</v>
      </c>
      <c r="N247" s="916" t="s">
        <v>325</v>
      </c>
      <c r="O247" s="916"/>
      <c r="P247" s="916"/>
      <c r="Q247" s="1035" t="s">
        <v>323</v>
      </c>
      <c r="R247" s="1036" t="s">
        <v>324</v>
      </c>
      <c r="S247" s="920" t="s">
        <v>59</v>
      </c>
    </row>
    <row r="248" spans="1:19" ht="20.100000000000001" hidden="1" customHeight="1">
      <c r="A248" s="939"/>
      <c r="B248" s="1037"/>
      <c r="C248" s="941"/>
      <c r="D248" s="663"/>
      <c r="E248" s="942"/>
      <c r="F248" s="943"/>
      <c r="G248" s="943"/>
      <c r="H248" s="943"/>
      <c r="I248" s="943"/>
      <c r="J248" s="944"/>
      <c r="K248" s="945"/>
      <c r="L248" s="942"/>
      <c r="M248" s="943"/>
      <c r="N248" s="943"/>
      <c r="O248" s="943"/>
      <c r="P248" s="943"/>
      <c r="Q248" s="944"/>
      <c r="R248" s="945"/>
      <c r="S248" s="946"/>
    </row>
    <row r="249" spans="1:19" ht="20.100000000000001" hidden="1" customHeight="1">
      <c r="A249" s="1038" t="s">
        <v>864</v>
      </c>
      <c r="B249" s="1039" t="s">
        <v>875</v>
      </c>
      <c r="C249" s="923" t="s">
        <v>60</v>
      </c>
      <c r="D249" s="647"/>
      <c r="E249" s="924" t="s">
        <v>60</v>
      </c>
      <c r="F249" s="925"/>
      <c r="G249" s="925"/>
      <c r="H249" s="925"/>
      <c r="I249" s="925"/>
      <c r="J249" s="925" t="s">
        <v>60</v>
      </c>
      <c r="K249" s="926"/>
      <c r="L249" s="924" t="s">
        <v>60</v>
      </c>
      <c r="M249" s="925" t="s">
        <v>60</v>
      </c>
      <c r="N249" s="925"/>
      <c r="O249" s="925"/>
      <c r="P249" s="925"/>
      <c r="Q249" s="925"/>
      <c r="R249" s="926" t="s">
        <v>60</v>
      </c>
      <c r="S249" s="927"/>
    </row>
    <row r="250" spans="1:19" ht="20.100000000000001" hidden="1" customHeight="1">
      <c r="A250" s="966"/>
      <c r="B250" s="1040"/>
      <c r="C250" s="499"/>
      <c r="D250" s="1041"/>
      <c r="E250" s="928"/>
      <c r="F250" s="929"/>
      <c r="G250" s="929"/>
      <c r="H250" s="929"/>
      <c r="I250" s="929"/>
      <c r="J250" s="930"/>
      <c r="K250" s="931">
        <f t="shared" ref="K250:K256" si="36">I250+J250</f>
        <v>0</v>
      </c>
      <c r="L250" s="928"/>
      <c r="M250" s="929"/>
      <c r="N250" s="929"/>
      <c r="O250" s="929"/>
      <c r="P250" s="929"/>
      <c r="Q250" s="930"/>
      <c r="R250" s="931">
        <f t="shared" ref="R250:R256" si="37">N250+Q250</f>
        <v>0</v>
      </c>
      <c r="S250" s="932" t="e">
        <f t="shared" ref="S250:S256" si="38">((R250/K250)-1)*100</f>
        <v>#DIV/0!</v>
      </c>
    </row>
    <row r="251" spans="1:19" ht="20.100000000000001" hidden="1" customHeight="1">
      <c r="A251" s="966"/>
      <c r="B251" s="1040"/>
      <c r="C251" s="499"/>
      <c r="D251" s="1041"/>
      <c r="E251" s="928"/>
      <c r="F251" s="929"/>
      <c r="G251" s="929"/>
      <c r="H251" s="929"/>
      <c r="I251" s="929"/>
      <c r="J251" s="930"/>
      <c r="K251" s="931">
        <f t="shared" si="36"/>
        <v>0</v>
      </c>
      <c r="L251" s="928"/>
      <c r="M251" s="929"/>
      <c r="N251" s="929"/>
      <c r="O251" s="929"/>
      <c r="P251" s="929"/>
      <c r="Q251" s="930"/>
      <c r="R251" s="931">
        <f t="shared" si="37"/>
        <v>0</v>
      </c>
      <c r="S251" s="932" t="e">
        <f t="shared" si="38"/>
        <v>#DIV/0!</v>
      </c>
    </row>
    <row r="252" spans="1:19" ht="20.100000000000001" hidden="1" customHeight="1">
      <c r="A252" s="966"/>
      <c r="B252" s="1040"/>
      <c r="C252" s="499"/>
      <c r="D252" s="1041"/>
      <c r="E252" s="928"/>
      <c r="F252" s="929"/>
      <c r="G252" s="929"/>
      <c r="H252" s="929"/>
      <c r="I252" s="929"/>
      <c r="J252" s="930"/>
      <c r="K252" s="931">
        <f t="shared" si="36"/>
        <v>0</v>
      </c>
      <c r="L252" s="928"/>
      <c r="M252" s="929"/>
      <c r="N252" s="929"/>
      <c r="O252" s="929"/>
      <c r="P252" s="929"/>
      <c r="Q252" s="930"/>
      <c r="R252" s="931">
        <f t="shared" si="37"/>
        <v>0</v>
      </c>
      <c r="S252" s="932" t="e">
        <f t="shared" si="38"/>
        <v>#DIV/0!</v>
      </c>
    </row>
    <row r="253" spans="1:19" ht="20.100000000000001" hidden="1" customHeight="1">
      <c r="A253" s="966"/>
      <c r="B253" s="1040"/>
      <c r="C253" s="499"/>
      <c r="D253" s="1041"/>
      <c r="E253" s="928"/>
      <c r="F253" s="929"/>
      <c r="G253" s="929"/>
      <c r="H253" s="929"/>
      <c r="I253" s="929"/>
      <c r="J253" s="930"/>
      <c r="K253" s="931">
        <f t="shared" si="36"/>
        <v>0</v>
      </c>
      <c r="L253" s="928"/>
      <c r="M253" s="929"/>
      <c r="N253" s="929"/>
      <c r="O253" s="929"/>
      <c r="P253" s="929"/>
      <c r="Q253" s="930"/>
      <c r="R253" s="931">
        <f t="shared" si="37"/>
        <v>0</v>
      </c>
      <c r="S253" s="932" t="e">
        <f t="shared" si="38"/>
        <v>#DIV/0!</v>
      </c>
    </row>
    <row r="254" spans="1:19" ht="20.100000000000001" hidden="1" customHeight="1">
      <c r="A254" s="966"/>
      <c r="B254" s="1040"/>
      <c r="C254" s="499"/>
      <c r="D254" s="1041"/>
      <c r="E254" s="928"/>
      <c r="F254" s="929"/>
      <c r="G254" s="929"/>
      <c r="H254" s="929"/>
      <c r="I254" s="929"/>
      <c r="J254" s="930"/>
      <c r="K254" s="931">
        <f t="shared" si="36"/>
        <v>0</v>
      </c>
      <c r="L254" s="928"/>
      <c r="M254" s="929"/>
      <c r="N254" s="929"/>
      <c r="O254" s="929"/>
      <c r="P254" s="929"/>
      <c r="Q254" s="930"/>
      <c r="R254" s="931">
        <f t="shared" si="37"/>
        <v>0</v>
      </c>
      <c r="S254" s="932" t="e">
        <f t="shared" si="38"/>
        <v>#DIV/0!</v>
      </c>
    </row>
    <row r="255" spans="1:19" ht="20.100000000000001" hidden="1" customHeight="1">
      <c r="A255" s="966"/>
      <c r="B255" s="1040"/>
      <c r="C255" s="499"/>
      <c r="D255" s="1041"/>
      <c r="E255" s="928"/>
      <c r="F255" s="929"/>
      <c r="G255" s="929"/>
      <c r="H255" s="929"/>
      <c r="I255" s="929"/>
      <c r="J255" s="930"/>
      <c r="K255" s="931">
        <f t="shared" si="36"/>
        <v>0</v>
      </c>
      <c r="L255" s="928"/>
      <c r="M255" s="929"/>
      <c r="N255" s="929"/>
      <c r="O255" s="929"/>
      <c r="P255" s="929"/>
      <c r="Q255" s="930"/>
      <c r="R255" s="931">
        <f t="shared" si="37"/>
        <v>0</v>
      </c>
      <c r="S255" s="932" t="e">
        <f t="shared" si="38"/>
        <v>#DIV/0!</v>
      </c>
    </row>
    <row r="256" spans="1:19" ht="20.100000000000001" hidden="1" customHeight="1">
      <c r="A256" s="966"/>
      <c r="B256" s="1040"/>
      <c r="C256" s="499"/>
      <c r="D256" s="1041"/>
      <c r="E256" s="928"/>
      <c r="F256" s="929"/>
      <c r="G256" s="929"/>
      <c r="H256" s="929"/>
      <c r="I256" s="929"/>
      <c r="J256" s="930"/>
      <c r="K256" s="931">
        <f t="shared" si="36"/>
        <v>0</v>
      </c>
      <c r="L256" s="928"/>
      <c r="M256" s="929"/>
      <c r="N256" s="929"/>
      <c r="O256" s="929"/>
      <c r="P256" s="929"/>
      <c r="Q256" s="930"/>
      <c r="R256" s="931">
        <f t="shared" si="37"/>
        <v>0</v>
      </c>
      <c r="S256" s="932" t="e">
        <f t="shared" si="38"/>
        <v>#DIV/0!</v>
      </c>
    </row>
    <row r="257" spans="1:19" ht="20.100000000000001" hidden="1" customHeight="1">
      <c r="A257" s="966"/>
      <c r="B257" s="1042"/>
      <c r="C257" s="499"/>
      <c r="D257" s="663"/>
      <c r="E257" s="942"/>
      <c r="F257" s="943"/>
      <c r="G257" s="943"/>
      <c r="H257" s="943"/>
      <c r="I257" s="943"/>
      <c r="J257" s="944"/>
      <c r="K257" s="945"/>
      <c r="L257" s="942"/>
      <c r="M257" s="943"/>
      <c r="N257" s="943"/>
      <c r="O257" s="943"/>
      <c r="P257" s="943"/>
      <c r="Q257" s="944"/>
      <c r="R257" s="945"/>
      <c r="S257" s="946"/>
    </row>
    <row r="258" spans="1:19" ht="20.100000000000001" hidden="1" customHeight="1">
      <c r="A258" s="1043" t="s">
        <v>1143</v>
      </c>
      <c r="B258" s="1044"/>
      <c r="C258" s="923"/>
      <c r="D258" s="647"/>
      <c r="E258" s="949">
        <f t="shared" ref="E258:R258" si="39">SUM(E249:E257)</f>
        <v>0</v>
      </c>
      <c r="F258" s="950">
        <f t="shared" si="39"/>
        <v>0</v>
      </c>
      <c r="G258" s="950">
        <f t="shared" si="39"/>
        <v>0</v>
      </c>
      <c r="H258" s="950">
        <f t="shared" si="39"/>
        <v>0</v>
      </c>
      <c r="I258" s="950">
        <f t="shared" si="39"/>
        <v>0</v>
      </c>
      <c r="J258" s="950">
        <f t="shared" si="39"/>
        <v>0</v>
      </c>
      <c r="K258" s="951">
        <f t="shared" si="39"/>
        <v>0</v>
      </c>
      <c r="L258" s="949">
        <f t="shared" si="39"/>
        <v>0</v>
      </c>
      <c r="M258" s="950">
        <f t="shared" si="39"/>
        <v>0</v>
      </c>
      <c r="N258" s="950">
        <f t="shared" si="39"/>
        <v>0</v>
      </c>
      <c r="O258" s="950">
        <f t="shared" si="39"/>
        <v>0</v>
      </c>
      <c r="P258" s="950">
        <f t="shared" si="39"/>
        <v>0</v>
      </c>
      <c r="Q258" s="950">
        <f t="shared" si="39"/>
        <v>0</v>
      </c>
      <c r="R258" s="951">
        <f t="shared" si="39"/>
        <v>0</v>
      </c>
      <c r="S258" s="952" t="e">
        <f t="shared" ref="S258" si="40">((R258/K258)-1)*100</f>
        <v>#DIV/0!</v>
      </c>
    </row>
    <row r="259" spans="1:19" ht="19.5" hidden="1" customHeight="1">
      <c r="A259" s="953"/>
      <c r="B259" s="955"/>
      <c r="C259" s="955"/>
      <c r="D259" s="1045"/>
      <c r="E259" s="1046"/>
      <c r="F259" s="1046"/>
      <c r="G259" s="1046"/>
      <c r="H259" s="1046"/>
      <c r="I259" s="1046"/>
      <c r="J259" s="1047"/>
      <c r="K259" s="1046"/>
      <c r="L259" s="1046"/>
      <c r="M259" s="1046"/>
      <c r="N259" s="1046"/>
      <c r="O259" s="1046"/>
      <c r="P259" s="1046"/>
      <c r="Q259" s="1047"/>
      <c r="R259" s="1046"/>
      <c r="S259" s="1048"/>
    </row>
    <row r="260" spans="1:19" ht="20.100000000000001" customHeight="1">
      <c r="A260" s="1049" t="s">
        <v>1520</v>
      </c>
      <c r="B260" s="1050"/>
      <c r="C260" s="1051"/>
      <c r="D260" s="647"/>
      <c r="E260" s="1004">
        <f>SUM(E93:E259)/2</f>
        <v>0.40000000000000008</v>
      </c>
      <c r="F260" s="1005">
        <f t="shared" ref="F260:P260" si="41">SUM(F93:F259)/2</f>
        <v>81.170000000000059</v>
      </c>
      <c r="G260" s="1005">
        <f t="shared" si="41"/>
        <v>0.26</v>
      </c>
      <c r="H260" s="1005">
        <f t="shared" si="41"/>
        <v>0.1</v>
      </c>
      <c r="I260" s="1005">
        <f t="shared" si="41"/>
        <v>11.559999999999999</v>
      </c>
      <c r="J260" s="1005">
        <f t="shared" si="41"/>
        <v>1140.1100000000006</v>
      </c>
      <c r="K260" s="1006">
        <f t="shared" si="41"/>
        <v>1151.6700000000003</v>
      </c>
      <c r="L260" s="1004">
        <f t="shared" si="41"/>
        <v>0.37000000000000011</v>
      </c>
      <c r="M260" s="1005">
        <f t="shared" si="41"/>
        <v>79.569999999999979</v>
      </c>
      <c r="N260" s="1005">
        <f t="shared" si="41"/>
        <v>0.84000000000000019</v>
      </c>
      <c r="O260" s="1005">
        <f t="shared" si="41"/>
        <v>0</v>
      </c>
      <c r="P260" s="1005">
        <f t="shared" si="41"/>
        <v>11.09</v>
      </c>
      <c r="Q260" s="1005">
        <f>SUM(Q93:Q259)/2</f>
        <v>1051.0300000000004</v>
      </c>
      <c r="R260" s="1006">
        <f>SUM(R93:R259)/2</f>
        <v>1062.1200000000006</v>
      </c>
      <c r="S260" s="952">
        <f t="shared" ref="S260:S261" si="42">((R260/K260)-1)*100</f>
        <v>-7.7756649040089387</v>
      </c>
    </row>
    <row r="261" spans="1:19" ht="20.100000000000001" customHeight="1">
      <c r="A261" s="1049" t="s">
        <v>1521</v>
      </c>
      <c r="B261" s="1050"/>
      <c r="C261" s="1051"/>
      <c r="D261" s="647"/>
      <c r="E261" s="1004">
        <v>0.42</v>
      </c>
      <c r="F261" s="1005">
        <v>81.17</v>
      </c>
      <c r="G261" s="1005">
        <v>0.26</v>
      </c>
      <c r="H261" s="1005">
        <v>0.1</v>
      </c>
      <c r="I261" s="1005">
        <v>11.56</v>
      </c>
      <c r="J261" s="1005">
        <v>1140.08</v>
      </c>
      <c r="K261" s="1006">
        <f>SUM(I261:J261)</f>
        <v>1151.6399999999999</v>
      </c>
      <c r="L261" s="1004">
        <v>0.39</v>
      </c>
      <c r="M261" s="1005">
        <v>79.55</v>
      </c>
      <c r="N261" s="1005">
        <v>0.84</v>
      </c>
      <c r="O261" s="1005">
        <v>0</v>
      </c>
      <c r="P261" s="1005">
        <v>11.09</v>
      </c>
      <c r="Q261" s="1005">
        <v>1051.06</v>
      </c>
      <c r="R261" s="1006">
        <f>SUM(N261:Q261)</f>
        <v>1062.99</v>
      </c>
      <c r="S261" s="952">
        <f t="shared" si="42"/>
        <v>-7.6977180368865135</v>
      </c>
    </row>
    <row r="262" spans="1:19" ht="20.100000000000001" customHeight="1">
      <c r="A262" s="994"/>
      <c r="B262" s="995"/>
      <c r="C262" s="995"/>
      <c r="D262" s="996"/>
      <c r="E262" s="997"/>
      <c r="F262" s="997"/>
      <c r="G262" s="997"/>
      <c r="H262" s="997"/>
      <c r="I262" s="997"/>
      <c r="J262" s="998"/>
      <c r="K262" s="997"/>
      <c r="L262" s="997"/>
      <c r="M262" s="997"/>
      <c r="N262" s="997"/>
      <c r="O262" s="997"/>
      <c r="P262" s="997"/>
      <c r="Q262" s="998"/>
      <c r="R262" s="997"/>
      <c r="S262" s="999"/>
    </row>
    <row r="263" spans="1:19" ht="20.100000000000001" customHeight="1">
      <c r="A263" s="994"/>
      <c r="B263" s="995"/>
      <c r="C263" s="995"/>
      <c r="D263" s="996"/>
      <c r="E263" s="997"/>
      <c r="F263" s="997"/>
      <c r="G263" s="997"/>
      <c r="H263" s="997"/>
      <c r="I263" s="997"/>
      <c r="J263" s="998"/>
      <c r="K263" s="997"/>
      <c r="L263" s="997"/>
      <c r="M263" s="997"/>
      <c r="N263" s="997"/>
      <c r="O263" s="997"/>
      <c r="P263" s="997"/>
      <c r="Q263" s="998"/>
      <c r="R263" s="997"/>
      <c r="S263" s="999"/>
    </row>
    <row r="264" spans="1:19" ht="30" customHeight="1">
      <c r="A264" s="1052" t="s">
        <v>1465</v>
      </c>
      <c r="B264" s="1053" t="s">
        <v>1358</v>
      </c>
      <c r="C264" s="995"/>
      <c r="D264" s="996"/>
      <c r="E264" s="997"/>
      <c r="F264" s="997"/>
      <c r="G264" s="997"/>
      <c r="H264" s="997"/>
      <c r="I264" s="997"/>
      <c r="J264" s="998"/>
      <c r="K264" s="997"/>
      <c r="L264" s="997"/>
      <c r="M264" s="997"/>
      <c r="N264" s="997"/>
      <c r="O264" s="997"/>
      <c r="P264" s="997"/>
      <c r="Q264" s="998"/>
      <c r="R264" s="997"/>
      <c r="S264" s="999"/>
    </row>
    <row r="265" spans="1:19" ht="20.100000000000001" customHeight="1">
      <c r="A265" s="1054"/>
      <c r="B265" s="1055"/>
      <c r="C265" s="995"/>
      <c r="D265" s="996"/>
      <c r="E265" s="997"/>
      <c r="F265" s="997"/>
      <c r="G265" s="997"/>
      <c r="H265" s="997"/>
      <c r="I265" s="997"/>
      <c r="J265" s="998"/>
      <c r="K265" s="997"/>
      <c r="L265" s="997"/>
      <c r="M265" s="997"/>
      <c r="N265" s="997"/>
      <c r="O265" s="997"/>
      <c r="P265" s="997"/>
      <c r="Q265" s="998"/>
      <c r="R265" s="997"/>
      <c r="S265" s="999"/>
    </row>
    <row r="266" spans="1:19" ht="20.100000000000001" customHeight="1">
      <c r="A266" s="906"/>
      <c r="B266" s="907"/>
      <c r="C266" s="908"/>
      <c r="D266" s="909"/>
      <c r="E266" s="1386" t="s">
        <v>1467</v>
      </c>
      <c r="F266" s="1387"/>
      <c r="G266" s="1387"/>
      <c r="H266" s="1387"/>
      <c r="I266" s="1387"/>
      <c r="J266" s="1387"/>
      <c r="K266" s="1388"/>
      <c r="L266" s="1386" t="s">
        <v>1468</v>
      </c>
      <c r="M266" s="1387"/>
      <c r="N266" s="1387"/>
      <c r="O266" s="1387"/>
      <c r="P266" s="1387"/>
      <c r="Q266" s="1387"/>
      <c r="R266" s="1388"/>
      <c r="S266" s="910"/>
    </row>
    <row r="267" spans="1:19" ht="39.950000000000003" customHeight="1">
      <c r="A267" s="911" t="s">
        <v>248</v>
      </c>
      <c r="B267" s="912" t="s">
        <v>57</v>
      </c>
      <c r="C267" s="913" t="s">
        <v>249</v>
      </c>
      <c r="D267" s="914" t="s">
        <v>250</v>
      </c>
      <c r="E267" s="915" t="s">
        <v>1405</v>
      </c>
      <c r="F267" s="916" t="s">
        <v>1499</v>
      </c>
      <c r="G267" s="917" t="s">
        <v>1498</v>
      </c>
      <c r="H267" s="918" t="s">
        <v>1513</v>
      </c>
      <c r="I267" s="918" t="s">
        <v>1514</v>
      </c>
      <c r="J267" s="917" t="s">
        <v>1406</v>
      </c>
      <c r="K267" s="919" t="s">
        <v>1515</v>
      </c>
      <c r="L267" s="915" t="s">
        <v>1405</v>
      </c>
      <c r="M267" s="916" t="s">
        <v>1499</v>
      </c>
      <c r="N267" s="917" t="s">
        <v>1498</v>
      </c>
      <c r="O267" s="918" t="s">
        <v>1513</v>
      </c>
      <c r="P267" s="918" t="s">
        <v>1514</v>
      </c>
      <c r="Q267" s="917" t="s">
        <v>1406</v>
      </c>
      <c r="R267" s="919" t="s">
        <v>1515</v>
      </c>
      <c r="S267" s="920" t="s">
        <v>1140</v>
      </c>
    </row>
    <row r="268" spans="1:19" ht="20.100000000000001" customHeight="1">
      <c r="A268" s="964" t="s">
        <v>598</v>
      </c>
      <c r="B268" s="498" t="s">
        <v>599</v>
      </c>
      <c r="C268" s="499" t="s">
        <v>843</v>
      </c>
      <c r="D268" s="500" t="s">
        <v>130</v>
      </c>
      <c r="E268" s="928">
        <v>0</v>
      </c>
      <c r="F268" s="929">
        <v>0.5</v>
      </c>
      <c r="G268" s="929">
        <v>0</v>
      </c>
      <c r="H268" s="929">
        <v>0</v>
      </c>
      <c r="I268" s="929">
        <v>0</v>
      </c>
      <c r="J268" s="930">
        <v>0.76</v>
      </c>
      <c r="K268" s="931">
        <v>0.76</v>
      </c>
      <c r="L268" s="928">
        <v>0</v>
      </c>
      <c r="M268" s="929">
        <v>0.76</v>
      </c>
      <c r="N268" s="929">
        <v>0</v>
      </c>
      <c r="O268" s="929">
        <v>0</v>
      </c>
      <c r="P268" s="929">
        <v>0</v>
      </c>
      <c r="Q268" s="930">
        <v>2.5</v>
      </c>
      <c r="R268" s="931">
        <v>2.5</v>
      </c>
      <c r="S268" s="932">
        <f>((R268/K268)-1)*100</f>
        <v>228.9473684210526</v>
      </c>
    </row>
    <row r="269" spans="1:19" ht="20.100000000000001" customHeight="1">
      <c r="A269" s="964" t="s">
        <v>1105</v>
      </c>
      <c r="B269" s="498" t="s">
        <v>1104</v>
      </c>
      <c r="C269" s="499" t="s">
        <v>843</v>
      </c>
      <c r="D269" s="614" t="s">
        <v>851</v>
      </c>
      <c r="E269" s="928">
        <v>0.01</v>
      </c>
      <c r="F269" s="929">
        <v>1.31</v>
      </c>
      <c r="G269" s="929">
        <v>0</v>
      </c>
      <c r="H269" s="929">
        <v>0</v>
      </c>
      <c r="I269" s="929">
        <v>0</v>
      </c>
      <c r="J269" s="930">
        <v>2.33</v>
      </c>
      <c r="K269" s="931">
        <v>2.33</v>
      </c>
      <c r="L269" s="928">
        <v>0.01</v>
      </c>
      <c r="M269" s="929">
        <v>1.68</v>
      </c>
      <c r="N269" s="929">
        <v>0</v>
      </c>
      <c r="O269" s="929">
        <v>0</v>
      </c>
      <c r="P269" s="929">
        <v>0</v>
      </c>
      <c r="Q269" s="930">
        <v>3.89</v>
      </c>
      <c r="R269" s="931">
        <v>3.89</v>
      </c>
      <c r="S269" s="932">
        <f>((R269/K269)-1)*100</f>
        <v>66.952789699570815</v>
      </c>
    </row>
    <row r="270" spans="1:19" ht="20.100000000000001" customHeight="1">
      <c r="A270" s="497" t="s">
        <v>604</v>
      </c>
      <c r="B270" s="643" t="s">
        <v>1462</v>
      </c>
      <c r="C270" s="644" t="s">
        <v>842</v>
      </c>
      <c r="D270" s="645" t="s">
        <v>124</v>
      </c>
      <c r="E270" s="928">
        <v>0</v>
      </c>
      <c r="F270" s="929">
        <v>0.83</v>
      </c>
      <c r="G270" s="929">
        <v>0</v>
      </c>
      <c r="H270" s="929">
        <v>0</v>
      </c>
      <c r="I270" s="929">
        <v>0</v>
      </c>
      <c r="J270" s="930">
        <v>2.46</v>
      </c>
      <c r="K270" s="931">
        <v>2.46</v>
      </c>
      <c r="L270" s="928">
        <v>0</v>
      </c>
      <c r="M270" s="929">
        <v>1.1000000000000001</v>
      </c>
      <c r="N270" s="929">
        <v>0</v>
      </c>
      <c r="O270" s="929">
        <v>0</v>
      </c>
      <c r="P270" s="929">
        <v>0</v>
      </c>
      <c r="Q270" s="930">
        <v>2.5099999999999998</v>
      </c>
      <c r="R270" s="931">
        <v>2.5099999999999998</v>
      </c>
      <c r="S270" s="932">
        <f>((R270/K270)-1)*100</f>
        <v>2.0325203252032464</v>
      </c>
    </row>
    <row r="271" spans="1:19" ht="20.100000000000001" customHeight="1">
      <c r="A271" s="497" t="s">
        <v>1107</v>
      </c>
      <c r="B271" s="646" t="s">
        <v>1112</v>
      </c>
      <c r="C271" s="644" t="s">
        <v>842</v>
      </c>
      <c r="D271" s="647" t="s">
        <v>1113</v>
      </c>
      <c r="E271" s="1056">
        <v>0.03</v>
      </c>
      <c r="F271" s="929">
        <v>0.33</v>
      </c>
      <c r="G271" s="929">
        <v>0</v>
      </c>
      <c r="H271" s="929">
        <v>0</v>
      </c>
      <c r="I271" s="929">
        <v>0</v>
      </c>
      <c r="J271" s="930">
        <v>0.47</v>
      </c>
      <c r="K271" s="931">
        <v>0.47</v>
      </c>
      <c r="L271" s="928">
        <v>0.03</v>
      </c>
      <c r="M271" s="929">
        <v>0.89</v>
      </c>
      <c r="N271" s="929">
        <v>0</v>
      </c>
      <c r="O271" s="929">
        <v>0</v>
      </c>
      <c r="P271" s="929">
        <v>0</v>
      </c>
      <c r="Q271" s="930">
        <v>1.54</v>
      </c>
      <c r="R271" s="931">
        <v>1.54</v>
      </c>
      <c r="S271" s="946">
        <f t="shared" ref="S271:S279" si="43">((R271/K271)-1)*100</f>
        <v>227.65957446808511</v>
      </c>
    </row>
    <row r="272" spans="1:19" ht="20.100000000000001" customHeight="1">
      <c r="A272" s="497" t="s">
        <v>1339</v>
      </c>
      <c r="B272" s="646" t="s">
        <v>1463</v>
      </c>
      <c r="C272" s="644" t="s">
        <v>842</v>
      </c>
      <c r="D272" s="647" t="s">
        <v>1113</v>
      </c>
      <c r="E272" s="1056">
        <v>0</v>
      </c>
      <c r="F272" s="929">
        <v>0</v>
      </c>
      <c r="G272" s="929">
        <v>0</v>
      </c>
      <c r="H272" s="929">
        <v>0</v>
      </c>
      <c r="I272" s="929">
        <v>0</v>
      </c>
      <c r="J272" s="930">
        <v>0</v>
      </c>
      <c r="K272" s="931">
        <v>0</v>
      </c>
      <c r="L272" s="928">
        <v>0.02</v>
      </c>
      <c r="M272" s="929">
        <v>0</v>
      </c>
      <c r="N272" s="929">
        <v>0</v>
      </c>
      <c r="O272" s="929">
        <v>0</v>
      </c>
      <c r="P272" s="929">
        <v>0</v>
      </c>
      <c r="Q272" s="930">
        <v>0.17</v>
      </c>
      <c r="R272" s="931">
        <v>0.17</v>
      </c>
      <c r="S272" s="946" t="e">
        <f t="shared" si="43"/>
        <v>#DIV/0!</v>
      </c>
    </row>
    <row r="273" spans="1:19" ht="20.100000000000001" customHeight="1">
      <c r="A273" s="497" t="s">
        <v>1342</v>
      </c>
      <c r="B273" s="646" t="s">
        <v>1464</v>
      </c>
      <c r="C273" s="644" t="s">
        <v>842</v>
      </c>
      <c r="D273" s="647" t="s">
        <v>1113</v>
      </c>
      <c r="E273" s="1056">
        <v>0</v>
      </c>
      <c r="F273" s="929">
        <v>0</v>
      </c>
      <c r="G273" s="929">
        <v>0</v>
      </c>
      <c r="H273" s="929">
        <v>0</v>
      </c>
      <c r="I273" s="929">
        <v>0</v>
      </c>
      <c r="J273" s="930">
        <v>0</v>
      </c>
      <c r="K273" s="931">
        <v>0</v>
      </c>
      <c r="L273" s="928">
        <v>0.03</v>
      </c>
      <c r="M273" s="929">
        <v>0</v>
      </c>
      <c r="N273" s="929">
        <v>0</v>
      </c>
      <c r="O273" s="929">
        <v>0</v>
      </c>
      <c r="P273" s="929">
        <v>0</v>
      </c>
      <c r="Q273" s="930">
        <v>0.06</v>
      </c>
      <c r="R273" s="931">
        <v>0.06</v>
      </c>
      <c r="S273" s="946" t="e">
        <f t="shared" si="43"/>
        <v>#DIV/0!</v>
      </c>
    </row>
    <row r="274" spans="1:19" ht="20.100000000000001" customHeight="1">
      <c r="A274" s="497" t="s">
        <v>1302</v>
      </c>
      <c r="B274" s="646" t="s">
        <v>1461</v>
      </c>
      <c r="C274" s="644" t="s">
        <v>842</v>
      </c>
      <c r="D274" s="647" t="s">
        <v>1114</v>
      </c>
      <c r="E274" s="1056">
        <v>0</v>
      </c>
      <c r="F274" s="929">
        <v>0</v>
      </c>
      <c r="G274" s="929">
        <v>0</v>
      </c>
      <c r="H274" s="929">
        <v>0</v>
      </c>
      <c r="I274" s="929">
        <v>0</v>
      </c>
      <c r="J274" s="930">
        <v>0</v>
      </c>
      <c r="K274" s="931">
        <v>0</v>
      </c>
      <c r="L274" s="928">
        <v>0.01</v>
      </c>
      <c r="M274" s="929">
        <v>0</v>
      </c>
      <c r="N274" s="929">
        <v>0</v>
      </c>
      <c r="O274" s="929">
        <v>0</v>
      </c>
      <c r="P274" s="929">
        <v>0</v>
      </c>
      <c r="Q274" s="930">
        <v>0.06</v>
      </c>
      <c r="R274" s="931">
        <v>0.06</v>
      </c>
      <c r="S274" s="946" t="e">
        <f t="shared" si="43"/>
        <v>#DIV/0!</v>
      </c>
    </row>
    <row r="275" spans="1:19" ht="20.100000000000001" customHeight="1">
      <c r="A275" s="497" t="s">
        <v>1108</v>
      </c>
      <c r="B275" s="646" t="s">
        <v>1111</v>
      </c>
      <c r="C275" s="644" t="s">
        <v>842</v>
      </c>
      <c r="D275" s="647" t="s">
        <v>1114</v>
      </c>
      <c r="E275" s="1056">
        <v>0.02</v>
      </c>
      <c r="F275" s="929">
        <v>0.88</v>
      </c>
      <c r="G275" s="929">
        <v>0</v>
      </c>
      <c r="H275" s="929">
        <v>0</v>
      </c>
      <c r="I275" s="929">
        <v>0</v>
      </c>
      <c r="J275" s="930">
        <v>0.59</v>
      </c>
      <c r="K275" s="931">
        <v>0.59</v>
      </c>
      <c r="L275" s="928">
        <v>0.02</v>
      </c>
      <c r="M275" s="929">
        <v>0.62</v>
      </c>
      <c r="N275" s="929">
        <v>0</v>
      </c>
      <c r="O275" s="929">
        <v>0</v>
      </c>
      <c r="P275" s="929">
        <v>0</v>
      </c>
      <c r="Q275" s="930">
        <v>2.1800000000000002</v>
      </c>
      <c r="R275" s="931">
        <v>2.1800000000000002</v>
      </c>
      <c r="S275" s="946">
        <f t="shared" si="43"/>
        <v>269.49152542372883</v>
      </c>
    </row>
    <row r="276" spans="1:19" ht="20.100000000000001" customHeight="1">
      <c r="A276" s="497" t="s">
        <v>1109</v>
      </c>
      <c r="B276" s="646" t="s">
        <v>1110</v>
      </c>
      <c r="C276" s="644" t="s">
        <v>842</v>
      </c>
      <c r="D276" s="647" t="s">
        <v>1115</v>
      </c>
      <c r="E276" s="1056">
        <v>0</v>
      </c>
      <c r="F276" s="929">
        <v>0.64</v>
      </c>
      <c r="G276" s="929">
        <v>0</v>
      </c>
      <c r="H276" s="929">
        <v>0</v>
      </c>
      <c r="I276" s="929">
        <v>0</v>
      </c>
      <c r="J276" s="930">
        <v>0.83</v>
      </c>
      <c r="K276" s="931">
        <v>0.83</v>
      </c>
      <c r="L276" s="928">
        <v>0.05</v>
      </c>
      <c r="M276" s="929">
        <v>1.18</v>
      </c>
      <c r="N276" s="929">
        <v>0</v>
      </c>
      <c r="O276" s="929">
        <v>0</v>
      </c>
      <c r="P276" s="929">
        <v>0</v>
      </c>
      <c r="Q276" s="930">
        <v>1.89</v>
      </c>
      <c r="R276" s="931">
        <v>1.89</v>
      </c>
      <c r="S276" s="946">
        <f t="shared" si="43"/>
        <v>127.71084337349396</v>
      </c>
    </row>
    <row r="277" spans="1:19" ht="20.100000000000001" customHeight="1">
      <c r="A277" s="649"/>
      <c r="B277" s="650"/>
      <c r="C277" s="651"/>
      <c r="D277" s="647"/>
      <c r="E277" s="1056"/>
      <c r="F277" s="929"/>
      <c r="G277" s="929"/>
      <c r="H277" s="929"/>
      <c r="I277" s="929"/>
      <c r="J277" s="930"/>
      <c r="K277" s="931"/>
      <c r="L277" s="928"/>
      <c r="M277" s="929"/>
      <c r="N277" s="929"/>
      <c r="O277" s="929"/>
      <c r="P277" s="929"/>
      <c r="Q277" s="930"/>
      <c r="R277" s="931"/>
      <c r="S277" s="946"/>
    </row>
    <row r="278" spans="1:19" ht="20.100000000000001" customHeight="1">
      <c r="A278" s="1049" t="s">
        <v>1519</v>
      </c>
      <c r="B278" s="1050"/>
      <c r="C278" s="1051"/>
      <c r="D278" s="647"/>
      <c r="E278" s="1004">
        <f>SUM(E268:E277)</f>
        <v>0.06</v>
      </c>
      <c r="F278" s="1005">
        <f t="shared" ref="F278:J278" si="44">SUM(F268:F277)</f>
        <v>4.49</v>
      </c>
      <c r="G278" s="1005">
        <f t="shared" si="44"/>
        <v>0</v>
      </c>
      <c r="H278" s="1005">
        <f t="shared" si="44"/>
        <v>0</v>
      </c>
      <c r="I278" s="1005">
        <f t="shared" si="44"/>
        <v>0</v>
      </c>
      <c r="J278" s="1005">
        <f t="shared" si="44"/>
        <v>7.4399999999999995</v>
      </c>
      <c r="K278" s="1006">
        <f>SUM(I278:J278)</f>
        <v>7.4399999999999995</v>
      </c>
      <c r="L278" s="1004">
        <f t="shared" ref="L278:Q278" si="45">SUM(L268:L277)</f>
        <v>0.16999999999999998</v>
      </c>
      <c r="M278" s="1005">
        <f t="shared" si="45"/>
        <v>6.2299999999999995</v>
      </c>
      <c r="N278" s="1005">
        <f t="shared" si="45"/>
        <v>0</v>
      </c>
      <c r="O278" s="1005">
        <f t="shared" si="45"/>
        <v>0</v>
      </c>
      <c r="P278" s="1005">
        <f t="shared" si="45"/>
        <v>0</v>
      </c>
      <c r="Q278" s="1005">
        <f t="shared" si="45"/>
        <v>14.800000000000002</v>
      </c>
      <c r="R278" s="1006">
        <f>SUM(R268:R277)</f>
        <v>14.800000000000002</v>
      </c>
      <c r="S278" s="952">
        <f t="shared" si="43"/>
        <v>98.924731182795739</v>
      </c>
    </row>
    <row r="279" spans="1:19" ht="20.100000000000001" customHeight="1">
      <c r="A279" s="1049" t="s">
        <v>1522</v>
      </c>
      <c r="B279" s="1050"/>
      <c r="C279" s="1051"/>
      <c r="D279" s="647"/>
      <c r="E279" s="1004">
        <v>7.0000000000000007E-2</v>
      </c>
      <c r="F279" s="1005">
        <v>4.5</v>
      </c>
      <c r="G279" s="1005">
        <v>0</v>
      </c>
      <c r="H279" s="1005">
        <v>0</v>
      </c>
      <c r="I279" s="1005">
        <v>0</v>
      </c>
      <c r="J279" s="1005">
        <v>7.44</v>
      </c>
      <c r="K279" s="1006">
        <f>SUM(I279:J279)</f>
        <v>7.44</v>
      </c>
      <c r="L279" s="1004">
        <v>0.18</v>
      </c>
      <c r="M279" s="1005">
        <v>6.22</v>
      </c>
      <c r="N279" s="1005">
        <v>0</v>
      </c>
      <c r="O279" s="1005">
        <v>0</v>
      </c>
      <c r="P279" s="1005">
        <v>0</v>
      </c>
      <c r="Q279" s="1005">
        <v>14.8</v>
      </c>
      <c r="R279" s="1006">
        <f>SUM(P279:Q279)</f>
        <v>14.8</v>
      </c>
      <c r="S279" s="952">
        <f t="shared" si="43"/>
        <v>98.924731182795696</v>
      </c>
    </row>
    <row r="280" spans="1:19" ht="20.100000000000001" customHeight="1">
      <c r="A280" s="1057"/>
      <c r="B280" s="1058"/>
      <c r="C280" s="899"/>
      <c r="D280" s="1059"/>
      <c r="E280" s="1060"/>
      <c r="F280" s="1060"/>
      <c r="G280" s="1060"/>
      <c r="H280" s="1060"/>
      <c r="I280" s="1060"/>
      <c r="J280" s="1060"/>
      <c r="K280" s="1060"/>
      <c r="L280" s="1060"/>
      <c r="M280" s="1060"/>
      <c r="N280" s="1060"/>
      <c r="O280" s="1060"/>
      <c r="P280" s="1060"/>
      <c r="Q280" s="1060"/>
      <c r="R280" s="1060"/>
      <c r="S280" s="1061"/>
    </row>
    <row r="281" spans="1:19" ht="20.100000000000001" customHeight="1">
      <c r="A281" s="1057"/>
      <c r="B281" s="1058"/>
      <c r="C281" s="899"/>
      <c r="D281" s="1059"/>
      <c r="E281" s="1060"/>
      <c r="F281" s="1060"/>
      <c r="G281" s="1060"/>
      <c r="H281" s="1060"/>
      <c r="I281" s="1060"/>
      <c r="J281" s="1060"/>
      <c r="K281" s="1060"/>
      <c r="L281" s="1060"/>
      <c r="M281" s="1060"/>
      <c r="N281" s="1060"/>
      <c r="O281" s="1060"/>
      <c r="P281" s="1060"/>
      <c r="Q281" s="1060"/>
      <c r="R281" s="1060"/>
      <c r="S281" s="1061"/>
    </row>
    <row r="282" spans="1:19" ht="30" customHeight="1">
      <c r="A282" s="1062" t="s">
        <v>1506</v>
      </c>
      <c r="B282" s="1063" t="s">
        <v>296</v>
      </c>
      <c r="C282" s="1064"/>
      <c r="D282" s="1058"/>
      <c r="E282" s="1064"/>
      <c r="F282" s="1064"/>
      <c r="G282" s="1064"/>
      <c r="H282" s="1064"/>
      <c r="I282" s="1064"/>
      <c r="J282" s="1064"/>
      <c r="K282" s="901"/>
      <c r="L282" s="1064"/>
      <c r="M282" s="1064"/>
      <c r="N282" s="1064"/>
      <c r="O282" s="1064"/>
      <c r="P282" s="1064"/>
      <c r="Q282" s="1064"/>
      <c r="R282" s="1064"/>
      <c r="S282" s="902"/>
    </row>
    <row r="283" spans="1:19" ht="20.100000000000001" customHeight="1">
      <c r="A283" s="1013"/>
      <c r="B283" s="1013"/>
      <c r="C283" s="1013"/>
      <c r="D283" s="1065"/>
      <c r="E283" s="1013"/>
      <c r="F283" s="1013"/>
      <c r="G283" s="1013"/>
      <c r="H283" s="1013"/>
      <c r="I283" s="1013"/>
      <c r="J283" s="1015"/>
      <c r="K283" s="1013"/>
      <c r="L283" s="1013"/>
      <c r="M283" s="1013"/>
      <c r="N283" s="1013"/>
      <c r="O283" s="1013"/>
      <c r="P283" s="1013"/>
      <c r="Q283" s="1015"/>
      <c r="R283" s="1013"/>
      <c r="S283" s="1016"/>
    </row>
    <row r="284" spans="1:19" ht="20.100000000000001" customHeight="1">
      <c r="A284" s="906"/>
      <c r="B284" s="907"/>
      <c r="C284" s="908"/>
      <c r="D284" s="909"/>
      <c r="E284" s="1386" t="s">
        <v>1467</v>
      </c>
      <c r="F284" s="1387"/>
      <c r="G284" s="1387"/>
      <c r="H284" s="1387"/>
      <c r="I284" s="1387"/>
      <c r="J284" s="1387"/>
      <c r="K284" s="1388"/>
      <c r="L284" s="1386" t="s">
        <v>1468</v>
      </c>
      <c r="M284" s="1387"/>
      <c r="N284" s="1387"/>
      <c r="O284" s="1387"/>
      <c r="P284" s="1387"/>
      <c r="Q284" s="1387"/>
      <c r="R284" s="1388"/>
      <c r="S284" s="910"/>
    </row>
    <row r="285" spans="1:19" ht="39.950000000000003" customHeight="1">
      <c r="A285" s="911" t="s">
        <v>248</v>
      </c>
      <c r="B285" s="912" t="s">
        <v>57</v>
      </c>
      <c r="C285" s="913" t="s">
        <v>249</v>
      </c>
      <c r="D285" s="914" t="s">
        <v>250</v>
      </c>
      <c r="E285" s="915" t="s">
        <v>1405</v>
      </c>
      <c r="F285" s="916" t="s">
        <v>1499</v>
      </c>
      <c r="G285" s="917" t="s">
        <v>1498</v>
      </c>
      <c r="H285" s="918" t="s">
        <v>1513</v>
      </c>
      <c r="I285" s="918" t="s">
        <v>1514</v>
      </c>
      <c r="J285" s="917" t="s">
        <v>1406</v>
      </c>
      <c r="K285" s="919" t="s">
        <v>1515</v>
      </c>
      <c r="L285" s="915" t="s">
        <v>1405</v>
      </c>
      <c r="M285" s="916" t="s">
        <v>1499</v>
      </c>
      <c r="N285" s="917" t="s">
        <v>1498</v>
      </c>
      <c r="O285" s="918" t="s">
        <v>1513</v>
      </c>
      <c r="P285" s="918" t="s">
        <v>1514</v>
      </c>
      <c r="Q285" s="917" t="s">
        <v>1406</v>
      </c>
      <c r="R285" s="919" t="s">
        <v>1515</v>
      </c>
      <c r="S285" s="920" t="s">
        <v>1140</v>
      </c>
    </row>
    <row r="286" spans="1:19" ht="20.100000000000001" customHeight="1">
      <c r="A286" s="660" t="s">
        <v>374</v>
      </c>
      <c r="B286" s="612" t="s">
        <v>504</v>
      </c>
      <c r="C286" s="721" t="s">
        <v>17</v>
      </c>
      <c r="D286" s="653" t="s">
        <v>127</v>
      </c>
      <c r="E286" s="928">
        <v>0.01</v>
      </c>
      <c r="F286" s="929">
        <v>0.86</v>
      </c>
      <c r="G286" s="929">
        <v>0</v>
      </c>
      <c r="H286" s="929">
        <v>0</v>
      </c>
      <c r="I286" s="929">
        <v>0</v>
      </c>
      <c r="J286" s="930">
        <v>1.72</v>
      </c>
      <c r="K286" s="931">
        <v>1.72</v>
      </c>
      <c r="L286" s="928">
        <v>0.02</v>
      </c>
      <c r="M286" s="929">
        <v>1.1200000000000001</v>
      </c>
      <c r="N286" s="929">
        <v>0</v>
      </c>
      <c r="O286" s="929">
        <v>0</v>
      </c>
      <c r="P286" s="929">
        <v>0</v>
      </c>
      <c r="Q286" s="930">
        <v>1.82</v>
      </c>
      <c r="R286" s="931">
        <v>1.82</v>
      </c>
      <c r="S286" s="932">
        <f t="shared" ref="S286:S290" si="46">((R286/K286)-1)*100</f>
        <v>5.8139534883721034</v>
      </c>
    </row>
    <row r="287" spans="1:19" ht="20.100000000000001" customHeight="1">
      <c r="A287" s="497" t="s">
        <v>505</v>
      </c>
      <c r="B287" s="498" t="s">
        <v>567</v>
      </c>
      <c r="C287" s="499" t="s">
        <v>17</v>
      </c>
      <c r="D287" s="614" t="s">
        <v>128</v>
      </c>
      <c r="E287" s="1066">
        <v>0</v>
      </c>
      <c r="F287" s="1067">
        <v>4.51</v>
      </c>
      <c r="G287" s="1067">
        <v>0</v>
      </c>
      <c r="H287" s="1067">
        <v>0</v>
      </c>
      <c r="I287" s="1067">
        <v>0</v>
      </c>
      <c r="J287" s="1068">
        <v>15.26</v>
      </c>
      <c r="K287" s="1069">
        <v>15.26</v>
      </c>
      <c r="L287" s="1066">
        <v>0</v>
      </c>
      <c r="M287" s="1067">
        <v>10.43</v>
      </c>
      <c r="N287" s="1067">
        <v>0</v>
      </c>
      <c r="O287" s="1067">
        <v>0</v>
      </c>
      <c r="P287" s="1067">
        <v>0</v>
      </c>
      <c r="Q287" s="1068">
        <v>17.66</v>
      </c>
      <c r="R287" s="1069">
        <v>17.66</v>
      </c>
      <c r="S287" s="1070">
        <f>((R287/K287)-1)*100</f>
        <v>15.727391874180864</v>
      </c>
    </row>
    <row r="288" spans="1:19" ht="20.100000000000001" customHeight="1">
      <c r="A288" s="497" t="s">
        <v>509</v>
      </c>
      <c r="B288" s="498" t="s">
        <v>568</v>
      </c>
      <c r="C288" s="499" t="s">
        <v>17</v>
      </c>
      <c r="D288" s="653" t="s">
        <v>128</v>
      </c>
      <c r="E288" s="928">
        <v>0</v>
      </c>
      <c r="F288" s="929">
        <v>0.23</v>
      </c>
      <c r="G288" s="929">
        <v>0.18</v>
      </c>
      <c r="H288" s="929">
        <v>0</v>
      </c>
      <c r="I288" s="929">
        <v>0.66</v>
      </c>
      <c r="J288" s="930">
        <v>2.92</v>
      </c>
      <c r="K288" s="931">
        <v>3.58</v>
      </c>
      <c r="L288" s="928">
        <v>0.04</v>
      </c>
      <c r="M288" s="929">
        <v>0.13</v>
      </c>
      <c r="N288" s="929">
        <v>0.28999999999999998</v>
      </c>
      <c r="O288" s="929">
        <v>0</v>
      </c>
      <c r="P288" s="929">
        <v>1.2</v>
      </c>
      <c r="Q288" s="930">
        <v>1.6</v>
      </c>
      <c r="R288" s="931">
        <v>2.8</v>
      </c>
      <c r="S288" s="932">
        <f t="shared" si="46"/>
        <v>-21.787709497206709</v>
      </c>
    </row>
    <row r="289" spans="1:19" ht="20.100000000000001" customHeight="1">
      <c r="A289" s="497" t="s">
        <v>54</v>
      </c>
      <c r="B289" s="498" t="s">
        <v>239</v>
      </c>
      <c r="C289" s="499" t="s">
        <v>17</v>
      </c>
      <c r="D289" s="653" t="s">
        <v>128</v>
      </c>
      <c r="E289" s="928">
        <v>0</v>
      </c>
      <c r="F289" s="929">
        <v>1.24</v>
      </c>
      <c r="G289" s="929">
        <v>0</v>
      </c>
      <c r="H289" s="929">
        <v>0</v>
      </c>
      <c r="I289" s="929">
        <v>0</v>
      </c>
      <c r="J289" s="930">
        <v>10.050000000000001</v>
      </c>
      <c r="K289" s="931">
        <v>10.050000000000001</v>
      </c>
      <c r="L289" s="928">
        <v>0</v>
      </c>
      <c r="M289" s="929">
        <v>0.7</v>
      </c>
      <c r="N289" s="929">
        <v>1</v>
      </c>
      <c r="O289" s="929">
        <v>0</v>
      </c>
      <c r="P289" s="929">
        <v>0</v>
      </c>
      <c r="Q289" s="930">
        <v>6.42</v>
      </c>
      <c r="R289" s="931">
        <v>6.42</v>
      </c>
      <c r="S289" s="932">
        <f t="shared" si="46"/>
        <v>-36.119402985074636</v>
      </c>
    </row>
    <row r="290" spans="1:19" ht="20.100000000000001" customHeight="1">
      <c r="A290" s="497" t="s">
        <v>901</v>
      </c>
      <c r="B290" s="746" t="s">
        <v>900</v>
      </c>
      <c r="C290" s="499" t="s">
        <v>17</v>
      </c>
      <c r="D290" s="663" t="s">
        <v>864</v>
      </c>
      <c r="E290" s="928">
        <v>0.01</v>
      </c>
      <c r="F290" s="929">
        <v>0.54</v>
      </c>
      <c r="G290" s="929">
        <v>0</v>
      </c>
      <c r="H290" s="929">
        <v>0</v>
      </c>
      <c r="I290" s="929">
        <v>0</v>
      </c>
      <c r="J290" s="930">
        <v>0.47</v>
      </c>
      <c r="K290" s="931">
        <v>0.47</v>
      </c>
      <c r="L290" s="928">
        <v>0.02</v>
      </c>
      <c r="M290" s="929">
        <v>0.49</v>
      </c>
      <c r="N290" s="929">
        <v>0</v>
      </c>
      <c r="O290" s="929">
        <v>0</v>
      </c>
      <c r="P290" s="929">
        <v>0</v>
      </c>
      <c r="Q290" s="930">
        <v>1.31</v>
      </c>
      <c r="R290" s="931">
        <v>1.31</v>
      </c>
      <c r="S290" s="946">
        <f t="shared" si="46"/>
        <v>178.7234042553192</v>
      </c>
    </row>
    <row r="291" spans="1:19" ht="20.100000000000001" customHeight="1">
      <c r="A291" s="1071"/>
      <c r="B291" s="1042"/>
      <c r="C291" s="499"/>
      <c r="D291" s="663"/>
      <c r="E291" s="942"/>
      <c r="F291" s="943"/>
      <c r="G291" s="943"/>
      <c r="H291" s="943"/>
      <c r="I291" s="943"/>
      <c r="J291" s="944"/>
      <c r="K291" s="945"/>
      <c r="L291" s="942"/>
      <c r="M291" s="943"/>
      <c r="N291" s="943"/>
      <c r="O291" s="943"/>
      <c r="P291" s="943"/>
      <c r="Q291" s="944"/>
      <c r="R291" s="945"/>
      <c r="S291" s="946"/>
    </row>
    <row r="292" spans="1:19" ht="20.100000000000001" customHeight="1">
      <c r="A292" s="1049" t="s">
        <v>1523</v>
      </c>
      <c r="B292" s="1050"/>
      <c r="C292" s="1051"/>
      <c r="D292" s="647"/>
      <c r="E292" s="1004">
        <f>SUM(E286:E291)</f>
        <v>0.02</v>
      </c>
      <c r="F292" s="1005">
        <f t="shared" ref="F292:P292" si="47">SUM(F286:F291)</f>
        <v>7.3800000000000008</v>
      </c>
      <c r="G292" s="1005">
        <f t="shared" si="47"/>
        <v>0.18</v>
      </c>
      <c r="H292" s="1005">
        <f t="shared" si="47"/>
        <v>0</v>
      </c>
      <c r="I292" s="1005">
        <f t="shared" si="47"/>
        <v>0.66</v>
      </c>
      <c r="J292" s="1005">
        <f t="shared" si="47"/>
        <v>30.419999999999998</v>
      </c>
      <c r="K292" s="1006">
        <f t="shared" si="47"/>
        <v>31.080000000000002</v>
      </c>
      <c r="L292" s="1004">
        <f t="shared" si="47"/>
        <v>0.08</v>
      </c>
      <c r="M292" s="1005">
        <f t="shared" si="47"/>
        <v>12.870000000000001</v>
      </c>
      <c r="N292" s="1005">
        <f t="shared" si="47"/>
        <v>1.29</v>
      </c>
      <c r="O292" s="1005">
        <f t="shared" si="47"/>
        <v>0</v>
      </c>
      <c r="P292" s="1005">
        <f t="shared" si="47"/>
        <v>1.2</v>
      </c>
      <c r="Q292" s="1005">
        <f>SUM(Q286:Q291)</f>
        <v>28.81</v>
      </c>
      <c r="R292" s="1006">
        <f>SUM(R286:R291)</f>
        <v>30.01</v>
      </c>
      <c r="S292" s="952">
        <f t="shared" ref="S292:S293" si="48">((R292/K292)-1)*100</f>
        <v>-3.4427284427284488</v>
      </c>
    </row>
    <row r="293" spans="1:19" ht="20.100000000000001" customHeight="1">
      <c r="A293" s="1049" t="s">
        <v>1524</v>
      </c>
      <c r="B293" s="1050"/>
      <c r="C293" s="1051"/>
      <c r="D293" s="647"/>
      <c r="E293" s="1004">
        <v>0.02</v>
      </c>
      <c r="F293" s="1005">
        <v>7.39</v>
      </c>
      <c r="G293" s="1005">
        <v>0.18</v>
      </c>
      <c r="H293" s="1005">
        <v>0</v>
      </c>
      <c r="I293" s="1005">
        <v>0.66</v>
      </c>
      <c r="J293" s="1005">
        <v>30.41</v>
      </c>
      <c r="K293" s="1006">
        <f>SUM(I293:J293)</f>
        <v>31.07</v>
      </c>
      <c r="L293" s="1004">
        <v>7.0000000000000007E-2</v>
      </c>
      <c r="M293" s="1005">
        <v>12.87</v>
      </c>
      <c r="N293" s="1005">
        <v>1.29</v>
      </c>
      <c r="O293" s="1005">
        <v>0</v>
      </c>
      <c r="P293" s="1005">
        <v>1.2</v>
      </c>
      <c r="Q293" s="1005">
        <v>28.8</v>
      </c>
      <c r="R293" s="1006">
        <f>SUM(N293:Q293)</f>
        <v>31.29</v>
      </c>
      <c r="S293" s="952">
        <f t="shared" si="48"/>
        <v>0.70807853234631235</v>
      </c>
    </row>
    <row r="294" spans="1:19" ht="20.100000000000001" customHeight="1">
      <c r="A294" s="994"/>
      <c r="B294" s="995"/>
      <c r="C294" s="995"/>
      <c r="D294" s="996"/>
      <c r="E294" s="997"/>
      <c r="F294" s="997"/>
      <c r="G294" s="997"/>
      <c r="H294" s="997"/>
      <c r="I294" s="997"/>
      <c r="J294" s="998"/>
      <c r="K294" s="997"/>
      <c r="L294" s="997"/>
      <c r="M294" s="997"/>
      <c r="N294" s="997"/>
      <c r="O294" s="997"/>
      <c r="P294" s="997"/>
      <c r="Q294" s="998"/>
      <c r="R294" s="997"/>
      <c r="S294" s="999"/>
    </row>
    <row r="295" spans="1:19" ht="20.100000000000001" customHeight="1">
      <c r="A295" s="994"/>
      <c r="B295" s="995"/>
      <c r="C295" s="995"/>
      <c r="D295" s="996"/>
      <c r="E295" s="997"/>
      <c r="F295" s="997"/>
      <c r="G295" s="997"/>
      <c r="H295" s="997"/>
      <c r="I295" s="997"/>
      <c r="J295" s="998"/>
      <c r="K295" s="997"/>
      <c r="L295" s="997"/>
      <c r="M295" s="997"/>
      <c r="N295" s="997"/>
      <c r="O295" s="997"/>
      <c r="P295" s="997"/>
      <c r="Q295" s="998"/>
      <c r="R295" s="997"/>
      <c r="S295" s="999"/>
    </row>
    <row r="296" spans="1:19" ht="30" customHeight="1">
      <c r="A296" s="1222" t="s">
        <v>299</v>
      </c>
      <c r="B296" s="1063" t="s">
        <v>7</v>
      </c>
      <c r="C296" s="1064"/>
      <c r="D296" s="1058"/>
      <c r="E296" s="1064"/>
      <c r="F296" s="1064"/>
      <c r="G296" s="1064"/>
      <c r="H296" s="1064"/>
      <c r="I296" s="1064"/>
      <c r="J296" s="1064"/>
      <c r="K296" s="901"/>
      <c r="L296" s="1064"/>
      <c r="M296" s="1064"/>
      <c r="N296" s="1064"/>
      <c r="O296" s="1064"/>
      <c r="P296" s="1064"/>
      <c r="Q296" s="1064"/>
      <c r="R296" s="1064"/>
      <c r="S296" s="902"/>
    </row>
    <row r="297" spans="1:19" ht="20.100000000000001" customHeight="1">
      <c r="A297" s="1013"/>
      <c r="B297" s="1013"/>
      <c r="C297" s="1013"/>
      <c r="D297" s="1065"/>
      <c r="E297" s="1013"/>
      <c r="F297" s="1013"/>
      <c r="G297" s="1013"/>
      <c r="H297" s="1013"/>
      <c r="I297" s="1013"/>
      <c r="J297" s="1015"/>
      <c r="K297" s="1013"/>
      <c r="L297" s="1013"/>
      <c r="M297" s="1013"/>
      <c r="N297" s="1013"/>
      <c r="O297" s="1013"/>
      <c r="P297" s="1013"/>
      <c r="Q297" s="1015"/>
      <c r="R297" s="1013"/>
      <c r="S297" s="1016"/>
    </row>
    <row r="298" spans="1:19" ht="20.100000000000001" customHeight="1">
      <c r="A298" s="906"/>
      <c r="B298" s="907"/>
      <c r="C298" s="908"/>
      <c r="D298" s="909"/>
      <c r="E298" s="1386" t="s">
        <v>1467</v>
      </c>
      <c r="F298" s="1387"/>
      <c r="G298" s="1387"/>
      <c r="H298" s="1387"/>
      <c r="I298" s="1387"/>
      <c r="J298" s="1387"/>
      <c r="K298" s="1388"/>
      <c r="L298" s="1386" t="s">
        <v>1468</v>
      </c>
      <c r="M298" s="1387"/>
      <c r="N298" s="1387"/>
      <c r="O298" s="1387"/>
      <c r="P298" s="1387"/>
      <c r="Q298" s="1387"/>
      <c r="R298" s="1388"/>
      <c r="S298" s="910"/>
    </row>
    <row r="299" spans="1:19" ht="39.950000000000003" customHeight="1">
      <c r="A299" s="911" t="s">
        <v>248</v>
      </c>
      <c r="B299" s="912" t="s">
        <v>57</v>
      </c>
      <c r="C299" s="913" t="s">
        <v>249</v>
      </c>
      <c r="D299" s="914" t="s">
        <v>250</v>
      </c>
      <c r="E299" s="915" t="s">
        <v>1405</v>
      </c>
      <c r="F299" s="916" t="s">
        <v>1499</v>
      </c>
      <c r="G299" s="917" t="s">
        <v>1498</v>
      </c>
      <c r="H299" s="918" t="s">
        <v>1513</v>
      </c>
      <c r="I299" s="918" t="s">
        <v>1514</v>
      </c>
      <c r="J299" s="917" t="s">
        <v>1406</v>
      </c>
      <c r="K299" s="919" t="s">
        <v>1515</v>
      </c>
      <c r="L299" s="915" t="s">
        <v>1405</v>
      </c>
      <c r="M299" s="916" t="s">
        <v>1499</v>
      </c>
      <c r="N299" s="917" t="s">
        <v>1498</v>
      </c>
      <c r="O299" s="918" t="s">
        <v>1513</v>
      </c>
      <c r="P299" s="918" t="s">
        <v>1514</v>
      </c>
      <c r="Q299" s="917" t="s">
        <v>1406</v>
      </c>
      <c r="R299" s="919" t="s">
        <v>1515</v>
      </c>
      <c r="S299" s="920" t="s">
        <v>1140</v>
      </c>
    </row>
    <row r="300" spans="1:19" ht="20.100000000000001" customHeight="1">
      <c r="A300" s="660" t="s">
        <v>375</v>
      </c>
      <c r="B300" s="612" t="s">
        <v>506</v>
      </c>
      <c r="C300" s="499" t="s">
        <v>23</v>
      </c>
      <c r="D300" s="614" t="s">
        <v>128</v>
      </c>
      <c r="E300" s="1073" t="s">
        <v>1426</v>
      </c>
      <c r="F300" s="929">
        <v>0.42</v>
      </c>
      <c r="G300" s="929">
        <v>0</v>
      </c>
      <c r="H300" s="929">
        <v>0</v>
      </c>
      <c r="I300" s="929">
        <v>0</v>
      </c>
      <c r="J300" s="930">
        <v>1.17</v>
      </c>
      <c r="K300" s="931">
        <v>1.17</v>
      </c>
      <c r="L300" s="928">
        <v>0</v>
      </c>
      <c r="M300" s="929">
        <v>0</v>
      </c>
      <c r="N300" s="929">
        <v>0</v>
      </c>
      <c r="O300" s="929">
        <v>0</v>
      </c>
      <c r="P300" s="929">
        <v>0</v>
      </c>
      <c r="Q300" s="930">
        <v>1.42</v>
      </c>
      <c r="R300" s="931">
        <v>1.42</v>
      </c>
      <c r="S300" s="932">
        <f t="shared" ref="S300:S304" si="49">((R300/K300)-1)*100</f>
        <v>21.367521367521359</v>
      </c>
    </row>
    <row r="301" spans="1:19" ht="20.100000000000001" customHeight="1">
      <c r="A301" s="660" t="s">
        <v>507</v>
      </c>
      <c r="B301" s="612" t="s">
        <v>508</v>
      </c>
      <c r="C301" s="499" t="s">
        <v>23</v>
      </c>
      <c r="D301" s="614" t="s">
        <v>128</v>
      </c>
      <c r="E301" s="1073" t="s">
        <v>1426</v>
      </c>
      <c r="F301" s="929">
        <v>3.38</v>
      </c>
      <c r="G301" s="929">
        <v>0</v>
      </c>
      <c r="H301" s="929">
        <v>0</v>
      </c>
      <c r="I301" s="929">
        <v>0</v>
      </c>
      <c r="J301" s="930">
        <v>1.06</v>
      </c>
      <c r="K301" s="931">
        <v>1.06</v>
      </c>
      <c r="L301" s="928">
        <v>0</v>
      </c>
      <c r="M301" s="929">
        <v>3.34</v>
      </c>
      <c r="N301" s="929">
        <v>0</v>
      </c>
      <c r="O301" s="929">
        <v>0</v>
      </c>
      <c r="P301" s="929">
        <v>0</v>
      </c>
      <c r="Q301" s="930">
        <v>0.52</v>
      </c>
      <c r="R301" s="931">
        <v>0.52</v>
      </c>
      <c r="S301" s="932">
        <f t="shared" si="49"/>
        <v>-50.943396226415096</v>
      </c>
    </row>
    <row r="302" spans="1:19" ht="20.100000000000001" customHeight="1">
      <c r="A302" s="660" t="s">
        <v>242</v>
      </c>
      <c r="B302" s="612" t="s">
        <v>241</v>
      </c>
      <c r="C302" s="499" t="s">
        <v>23</v>
      </c>
      <c r="D302" s="614" t="s">
        <v>128</v>
      </c>
      <c r="E302" s="1073" t="s">
        <v>1426</v>
      </c>
      <c r="F302" s="929">
        <v>5.05</v>
      </c>
      <c r="G302" s="929">
        <v>0</v>
      </c>
      <c r="H302" s="929">
        <v>0</v>
      </c>
      <c r="I302" s="929">
        <v>0</v>
      </c>
      <c r="J302" s="930">
        <v>1.25</v>
      </c>
      <c r="K302" s="931">
        <v>1.25</v>
      </c>
      <c r="L302" s="928">
        <v>0</v>
      </c>
      <c r="M302" s="929">
        <v>5.07</v>
      </c>
      <c r="N302" s="929">
        <v>0</v>
      </c>
      <c r="O302" s="929">
        <v>0</v>
      </c>
      <c r="P302" s="929">
        <v>0</v>
      </c>
      <c r="Q302" s="930">
        <v>1.57</v>
      </c>
      <c r="R302" s="931">
        <v>1.57</v>
      </c>
      <c r="S302" s="932">
        <f t="shared" si="49"/>
        <v>25.6</v>
      </c>
    </row>
    <row r="303" spans="1:19" ht="20.100000000000001" customHeight="1">
      <c r="A303" s="660" t="s">
        <v>53</v>
      </c>
      <c r="B303" s="612" t="s">
        <v>240</v>
      </c>
      <c r="C303" s="499" t="s">
        <v>23</v>
      </c>
      <c r="D303" s="614" t="s">
        <v>128</v>
      </c>
      <c r="E303" s="1073" t="s">
        <v>1426</v>
      </c>
      <c r="F303" s="929">
        <v>0</v>
      </c>
      <c r="G303" s="929">
        <v>0</v>
      </c>
      <c r="H303" s="929">
        <v>0</v>
      </c>
      <c r="I303" s="929">
        <v>0</v>
      </c>
      <c r="J303" s="930">
        <v>8.3699999999999992</v>
      </c>
      <c r="K303" s="931">
        <v>8.3699999999999992</v>
      </c>
      <c r="L303" s="928">
        <v>0</v>
      </c>
      <c r="M303" s="929">
        <v>0</v>
      </c>
      <c r="N303" s="929">
        <v>0</v>
      </c>
      <c r="O303" s="929">
        <v>0</v>
      </c>
      <c r="P303" s="929">
        <v>0</v>
      </c>
      <c r="Q303" s="930">
        <v>8.11</v>
      </c>
      <c r="R303" s="931">
        <v>8.11</v>
      </c>
      <c r="S303" s="932">
        <f t="shared" si="49"/>
        <v>-3.1063321385901954</v>
      </c>
    </row>
    <row r="304" spans="1:19" ht="20.100000000000001" customHeight="1">
      <c r="A304" s="660" t="s">
        <v>317</v>
      </c>
      <c r="B304" s="612" t="s">
        <v>569</v>
      </c>
      <c r="C304" s="499" t="s">
        <v>23</v>
      </c>
      <c r="D304" s="614" t="s">
        <v>128</v>
      </c>
      <c r="E304" s="1073" t="s">
        <v>1426</v>
      </c>
      <c r="F304" s="1067">
        <v>0.28999999999999998</v>
      </c>
      <c r="G304" s="1067">
        <v>0</v>
      </c>
      <c r="H304" s="1067">
        <v>0</v>
      </c>
      <c r="I304" s="1067">
        <v>0</v>
      </c>
      <c r="J304" s="1068">
        <v>2.82</v>
      </c>
      <c r="K304" s="1069">
        <v>2.82</v>
      </c>
      <c r="L304" s="1066">
        <v>0</v>
      </c>
      <c r="M304" s="1067">
        <v>0</v>
      </c>
      <c r="N304" s="1067">
        <v>0</v>
      </c>
      <c r="O304" s="1067">
        <v>0</v>
      </c>
      <c r="P304" s="1067">
        <v>0</v>
      </c>
      <c r="Q304" s="1068">
        <v>2.9</v>
      </c>
      <c r="R304" s="1069">
        <v>2.9</v>
      </c>
      <c r="S304" s="1070">
        <f t="shared" si="49"/>
        <v>2.8368794326241176</v>
      </c>
    </row>
    <row r="305" spans="1:19" ht="20.100000000000001" customHeight="1">
      <c r="A305" s="1071"/>
      <c r="B305" s="1074"/>
      <c r="C305" s="499"/>
      <c r="D305" s="663"/>
      <c r="E305" s="976"/>
      <c r="F305" s="943"/>
      <c r="G305" s="943"/>
      <c r="H305" s="943"/>
      <c r="I305" s="943"/>
      <c r="J305" s="944"/>
      <c r="K305" s="945"/>
      <c r="L305" s="942"/>
      <c r="M305" s="943"/>
      <c r="N305" s="943"/>
      <c r="O305" s="943"/>
      <c r="P305" s="943"/>
      <c r="Q305" s="944"/>
      <c r="R305" s="945"/>
      <c r="S305" s="946"/>
    </row>
    <row r="306" spans="1:19" ht="20.100000000000001" customHeight="1">
      <c r="A306" s="1049" t="s">
        <v>300</v>
      </c>
      <c r="B306" s="1050"/>
      <c r="C306" s="1051"/>
      <c r="D306" s="647"/>
      <c r="E306" s="1004">
        <f>SUM(E300:E305)</f>
        <v>0</v>
      </c>
      <c r="F306" s="1005">
        <f t="shared" ref="F306:Q306" si="50">SUM(F300:F305)</f>
        <v>9.1399999999999988</v>
      </c>
      <c r="G306" s="1005">
        <f t="shared" si="50"/>
        <v>0</v>
      </c>
      <c r="H306" s="1005">
        <f t="shared" si="50"/>
        <v>0</v>
      </c>
      <c r="I306" s="1005">
        <f t="shared" si="50"/>
        <v>0</v>
      </c>
      <c r="J306" s="1005">
        <f t="shared" si="50"/>
        <v>14.67</v>
      </c>
      <c r="K306" s="1006">
        <f>SUM(K300:K305)</f>
        <v>14.67</v>
      </c>
      <c r="L306" s="1004">
        <f t="shared" si="50"/>
        <v>0</v>
      </c>
      <c r="M306" s="1005">
        <f t="shared" si="50"/>
        <v>8.41</v>
      </c>
      <c r="N306" s="1005">
        <f t="shared" si="50"/>
        <v>0</v>
      </c>
      <c r="O306" s="1005">
        <f t="shared" si="50"/>
        <v>0</v>
      </c>
      <c r="P306" s="1005">
        <f t="shared" si="50"/>
        <v>0</v>
      </c>
      <c r="Q306" s="1005">
        <f t="shared" si="50"/>
        <v>14.52</v>
      </c>
      <c r="R306" s="1006">
        <f>SUM(R300:R305)</f>
        <v>14.52</v>
      </c>
      <c r="S306" s="952">
        <f t="shared" ref="S306:S307" si="51">((R306/K306)-1)*100</f>
        <v>-1.0224948875255602</v>
      </c>
    </row>
    <row r="307" spans="1:19" ht="20.100000000000001" customHeight="1">
      <c r="A307" s="1049" t="s">
        <v>301</v>
      </c>
      <c r="B307" s="1050"/>
      <c r="C307" s="1051"/>
      <c r="D307" s="647"/>
      <c r="E307" s="1075">
        <v>0</v>
      </c>
      <c r="F307" s="1076">
        <v>9.1300000000000008</v>
      </c>
      <c r="G307" s="1076">
        <v>0</v>
      </c>
      <c r="H307" s="1076">
        <v>0</v>
      </c>
      <c r="I307" s="1076">
        <v>0</v>
      </c>
      <c r="J307" s="1076">
        <v>14.67</v>
      </c>
      <c r="K307" s="1077">
        <f>SUM(I307:J307)</f>
        <v>14.67</v>
      </c>
      <c r="L307" s="1075">
        <v>0</v>
      </c>
      <c r="M307" s="1076">
        <v>8.41</v>
      </c>
      <c r="N307" s="1076">
        <v>0</v>
      </c>
      <c r="O307" s="1076">
        <v>0</v>
      </c>
      <c r="P307" s="1076">
        <v>0</v>
      </c>
      <c r="Q307" s="1076">
        <v>14.52</v>
      </c>
      <c r="R307" s="1077">
        <f>SUM(N307:Q307)</f>
        <v>14.52</v>
      </c>
      <c r="S307" s="952">
        <f t="shared" si="51"/>
        <v>-1.0224948875255602</v>
      </c>
    </row>
    <row r="308" spans="1:19" ht="30" customHeight="1">
      <c r="A308" s="897" t="s">
        <v>277</v>
      </c>
      <c r="B308" s="898" t="s">
        <v>1624</v>
      </c>
      <c r="C308" s="1078" t="s">
        <v>1629</v>
      </c>
      <c r="D308" s="900"/>
      <c r="E308" s="901"/>
      <c r="F308" s="901"/>
      <c r="G308" s="901"/>
      <c r="H308" s="901"/>
      <c r="I308" s="901"/>
      <c r="J308" s="901"/>
      <c r="K308" s="901"/>
      <c r="L308" s="901"/>
      <c r="M308" s="901"/>
      <c r="N308" s="901"/>
      <c r="O308" s="901"/>
      <c r="P308" s="901"/>
      <c r="Q308" s="901"/>
      <c r="R308" s="901"/>
      <c r="S308" s="902"/>
    </row>
    <row r="309" spans="1:19" ht="20.100000000000001" customHeight="1">
      <c r="A309" s="1013"/>
      <c r="B309" s="1013"/>
      <c r="C309" s="1013"/>
      <c r="D309" s="1014"/>
      <c r="E309" s="1013"/>
      <c r="F309" s="1013"/>
      <c r="G309" s="1013"/>
      <c r="H309" s="1013"/>
      <c r="I309" s="1013"/>
      <c r="J309" s="1015"/>
      <c r="K309" s="1013"/>
      <c r="L309" s="1013"/>
      <c r="M309" s="1013"/>
      <c r="N309" s="1013"/>
      <c r="O309" s="1013"/>
      <c r="P309" s="1013"/>
      <c r="Q309" s="1015"/>
      <c r="R309" s="1013"/>
      <c r="S309" s="1016"/>
    </row>
    <row r="310" spans="1:19" ht="20.100000000000001" customHeight="1">
      <c r="A310" s="906"/>
      <c r="B310" s="907"/>
      <c r="C310" s="908"/>
      <c r="D310" s="909"/>
      <c r="E310" s="1386" t="s">
        <v>1467</v>
      </c>
      <c r="F310" s="1387"/>
      <c r="G310" s="1387"/>
      <c r="H310" s="1387"/>
      <c r="I310" s="1387"/>
      <c r="J310" s="1387"/>
      <c r="K310" s="1388"/>
      <c r="L310" s="1386" t="s">
        <v>1468</v>
      </c>
      <c r="M310" s="1387"/>
      <c r="N310" s="1387"/>
      <c r="O310" s="1387"/>
      <c r="P310" s="1387"/>
      <c r="Q310" s="1387"/>
      <c r="R310" s="1388"/>
      <c r="S310" s="910"/>
    </row>
    <row r="311" spans="1:19" ht="39.950000000000003" customHeight="1">
      <c r="A311" s="911" t="s">
        <v>248</v>
      </c>
      <c r="B311" s="912" t="s">
        <v>57</v>
      </c>
      <c r="C311" s="913" t="s">
        <v>249</v>
      </c>
      <c r="D311" s="914" t="s">
        <v>250</v>
      </c>
      <c r="E311" s="915" t="s">
        <v>1405</v>
      </c>
      <c r="F311" s="916" t="s">
        <v>1499</v>
      </c>
      <c r="G311" s="917" t="s">
        <v>1498</v>
      </c>
      <c r="H311" s="918" t="s">
        <v>1513</v>
      </c>
      <c r="I311" s="918" t="s">
        <v>1514</v>
      </c>
      <c r="J311" s="917" t="s">
        <v>1406</v>
      </c>
      <c r="K311" s="919" t="s">
        <v>1515</v>
      </c>
      <c r="L311" s="915" t="s">
        <v>1405</v>
      </c>
      <c r="M311" s="916" t="s">
        <v>1499</v>
      </c>
      <c r="N311" s="917" t="s">
        <v>1498</v>
      </c>
      <c r="O311" s="918" t="s">
        <v>1513</v>
      </c>
      <c r="P311" s="918" t="s">
        <v>1514</v>
      </c>
      <c r="Q311" s="917" t="s">
        <v>1406</v>
      </c>
      <c r="R311" s="919" t="s">
        <v>1515</v>
      </c>
      <c r="S311" s="920" t="s">
        <v>1140</v>
      </c>
    </row>
    <row r="312" spans="1:19" ht="20.100000000000001" customHeight="1">
      <c r="A312" s="960" t="s">
        <v>1638</v>
      </c>
      <c r="B312" s="961" t="s">
        <v>1639</v>
      </c>
      <c r="C312" s="923" t="s">
        <v>60</v>
      </c>
      <c r="D312" s="647"/>
      <c r="E312" s="924" t="s">
        <v>60</v>
      </c>
      <c r="F312" s="925"/>
      <c r="G312" s="925"/>
      <c r="H312" s="925"/>
      <c r="I312" s="925"/>
      <c r="J312" s="1079" t="s">
        <v>60</v>
      </c>
      <c r="K312" s="926"/>
      <c r="L312" s="924" t="s">
        <v>60</v>
      </c>
      <c r="M312" s="925" t="s">
        <v>60</v>
      </c>
      <c r="N312" s="925"/>
      <c r="O312" s="925"/>
      <c r="P312" s="925"/>
      <c r="Q312" s="925"/>
      <c r="R312" s="926" t="s">
        <v>60</v>
      </c>
      <c r="S312" s="927"/>
    </row>
    <row r="313" spans="1:19" ht="20.100000000000001" customHeight="1">
      <c r="A313" s="497" t="s">
        <v>704</v>
      </c>
      <c r="B313" s="498" t="s">
        <v>705</v>
      </c>
      <c r="C313" s="499" t="s">
        <v>9</v>
      </c>
      <c r="D313" s="614" t="s">
        <v>127</v>
      </c>
      <c r="E313" s="928">
        <v>0</v>
      </c>
      <c r="F313" s="929">
        <v>0</v>
      </c>
      <c r="G313" s="929">
        <v>0.67</v>
      </c>
      <c r="H313" s="929">
        <v>0</v>
      </c>
      <c r="I313" s="929">
        <v>0</v>
      </c>
      <c r="J313" s="930">
        <v>1.25</v>
      </c>
      <c r="K313" s="931">
        <v>1.25</v>
      </c>
      <c r="L313" s="928">
        <v>0</v>
      </c>
      <c r="M313" s="929">
        <v>0.11</v>
      </c>
      <c r="N313" s="929">
        <v>0.55000000000000004</v>
      </c>
      <c r="O313" s="929">
        <v>0</v>
      </c>
      <c r="P313" s="929">
        <v>0</v>
      </c>
      <c r="Q313" s="930">
        <v>2.08</v>
      </c>
      <c r="R313" s="931">
        <v>2.08</v>
      </c>
      <c r="S313" s="932">
        <f t="shared" ref="S313:S349" si="52">((R313/K313)-1)*100</f>
        <v>66.40000000000002</v>
      </c>
    </row>
    <row r="314" spans="1:19" ht="20.100000000000001" customHeight="1">
      <c r="A314" s="497" t="s">
        <v>706</v>
      </c>
      <c r="B314" s="498" t="s">
        <v>707</v>
      </c>
      <c r="C314" s="499" t="s">
        <v>9</v>
      </c>
      <c r="D314" s="614" t="s">
        <v>127</v>
      </c>
      <c r="E314" s="928">
        <v>0</v>
      </c>
      <c r="F314" s="929">
        <v>0</v>
      </c>
      <c r="G314" s="929">
        <v>7.0000000000000007E-2</v>
      </c>
      <c r="H314" s="929">
        <v>0</v>
      </c>
      <c r="I314" s="929">
        <v>0</v>
      </c>
      <c r="J314" s="930">
        <v>0.26</v>
      </c>
      <c r="K314" s="931">
        <v>0.26</v>
      </c>
      <c r="L314" s="928">
        <v>0</v>
      </c>
      <c r="M314" s="929">
        <v>0</v>
      </c>
      <c r="N314" s="929">
        <v>0.24</v>
      </c>
      <c r="O314" s="929">
        <v>0</v>
      </c>
      <c r="P314" s="929">
        <v>0</v>
      </c>
      <c r="Q314" s="930">
        <v>0</v>
      </c>
      <c r="R314" s="931">
        <v>0</v>
      </c>
      <c r="S314" s="932">
        <f t="shared" si="52"/>
        <v>-100</v>
      </c>
    </row>
    <row r="315" spans="1:19" ht="20.100000000000001" customHeight="1">
      <c r="A315" s="497" t="s">
        <v>435</v>
      </c>
      <c r="B315" s="498" t="s">
        <v>436</v>
      </c>
      <c r="C315" s="499" t="s">
        <v>9</v>
      </c>
      <c r="D315" s="614" t="s">
        <v>127</v>
      </c>
      <c r="E315" s="928">
        <v>0</v>
      </c>
      <c r="F315" s="929">
        <v>0.19</v>
      </c>
      <c r="G315" s="929">
        <v>1.92</v>
      </c>
      <c r="H315" s="929">
        <v>0</v>
      </c>
      <c r="I315" s="929">
        <v>2.13</v>
      </c>
      <c r="J315" s="930">
        <v>5.0999999999999996</v>
      </c>
      <c r="K315" s="931">
        <v>7.2299999999999995</v>
      </c>
      <c r="L315" s="928">
        <v>0</v>
      </c>
      <c r="M315" s="929">
        <v>0.16</v>
      </c>
      <c r="N315" s="929">
        <v>2.5099999999999998</v>
      </c>
      <c r="O315" s="929">
        <v>0</v>
      </c>
      <c r="P315" s="929">
        <v>2.38</v>
      </c>
      <c r="Q315" s="930">
        <v>5.57</v>
      </c>
      <c r="R315" s="931">
        <v>7.95</v>
      </c>
      <c r="S315" s="932">
        <f t="shared" si="52"/>
        <v>9.9585062240663991</v>
      </c>
    </row>
    <row r="316" spans="1:19" ht="20.100000000000001" customHeight="1">
      <c r="A316" s="497" t="s">
        <v>347</v>
      </c>
      <c r="B316" s="498" t="s">
        <v>437</v>
      </c>
      <c r="C316" s="499" t="s">
        <v>9</v>
      </c>
      <c r="D316" s="614" t="s">
        <v>127</v>
      </c>
      <c r="E316" s="928">
        <v>0</v>
      </c>
      <c r="F316" s="929">
        <v>0.22</v>
      </c>
      <c r="G316" s="929">
        <v>0.59</v>
      </c>
      <c r="H316" s="929">
        <v>0</v>
      </c>
      <c r="I316" s="929">
        <v>0.31</v>
      </c>
      <c r="J316" s="930">
        <v>0.89</v>
      </c>
      <c r="K316" s="931">
        <v>1.2</v>
      </c>
      <c r="L316" s="928">
        <v>0</v>
      </c>
      <c r="M316" s="929">
        <v>0.19</v>
      </c>
      <c r="N316" s="929">
        <v>0.91</v>
      </c>
      <c r="O316" s="929">
        <v>0</v>
      </c>
      <c r="P316" s="929">
        <v>0</v>
      </c>
      <c r="Q316" s="930">
        <v>0.74</v>
      </c>
      <c r="R316" s="931">
        <v>0.74</v>
      </c>
      <c r="S316" s="932">
        <f t="shared" si="52"/>
        <v>-38.333333333333329</v>
      </c>
    </row>
    <row r="317" spans="1:19" ht="20.100000000000001" customHeight="1">
      <c r="A317" s="497" t="s">
        <v>708</v>
      </c>
      <c r="B317" s="498" t="s">
        <v>709</v>
      </c>
      <c r="C317" s="499" t="s">
        <v>9</v>
      </c>
      <c r="D317" s="614" t="s">
        <v>127</v>
      </c>
      <c r="E317" s="928">
        <v>0</v>
      </c>
      <c r="F317" s="929">
        <v>0.66</v>
      </c>
      <c r="G317" s="929">
        <v>0</v>
      </c>
      <c r="H317" s="929">
        <v>0</v>
      </c>
      <c r="I317" s="929">
        <v>0</v>
      </c>
      <c r="J317" s="930">
        <v>0</v>
      </c>
      <c r="K317" s="931">
        <v>0</v>
      </c>
      <c r="L317" s="928">
        <v>0</v>
      </c>
      <c r="M317" s="929">
        <v>0</v>
      </c>
      <c r="N317" s="929">
        <v>0</v>
      </c>
      <c r="O317" s="929">
        <v>0</v>
      </c>
      <c r="P317" s="929">
        <v>0</v>
      </c>
      <c r="Q317" s="930">
        <v>0</v>
      </c>
      <c r="R317" s="931">
        <v>0</v>
      </c>
      <c r="S317" s="932" t="e">
        <f t="shared" si="52"/>
        <v>#DIV/0!</v>
      </c>
    </row>
    <row r="318" spans="1:19" ht="20.100000000000001" customHeight="1">
      <c r="A318" s="497" t="s">
        <v>710</v>
      </c>
      <c r="B318" s="498" t="s">
        <v>711</v>
      </c>
      <c r="C318" s="499" t="s">
        <v>9</v>
      </c>
      <c r="D318" s="614" t="s">
        <v>127</v>
      </c>
      <c r="E318" s="928">
        <v>0</v>
      </c>
      <c r="F318" s="929">
        <v>0.31</v>
      </c>
      <c r="G318" s="929">
        <v>0</v>
      </c>
      <c r="H318" s="929">
        <v>0</v>
      </c>
      <c r="I318" s="929">
        <v>0</v>
      </c>
      <c r="J318" s="930">
        <v>0.88</v>
      </c>
      <c r="K318" s="931">
        <v>0.88</v>
      </c>
      <c r="L318" s="928">
        <v>0</v>
      </c>
      <c r="M318" s="929">
        <v>0</v>
      </c>
      <c r="N318" s="929">
        <v>0</v>
      </c>
      <c r="O318" s="929">
        <v>0</v>
      </c>
      <c r="P318" s="929">
        <v>0</v>
      </c>
      <c r="Q318" s="930">
        <v>0</v>
      </c>
      <c r="R318" s="931">
        <v>0</v>
      </c>
      <c r="S318" s="932">
        <f t="shared" si="52"/>
        <v>-100</v>
      </c>
    </row>
    <row r="319" spans="1:19" ht="20.100000000000001" customHeight="1">
      <c r="A319" s="497" t="s">
        <v>521</v>
      </c>
      <c r="B319" s="498" t="s">
        <v>553</v>
      </c>
      <c r="C319" s="499" t="s">
        <v>9</v>
      </c>
      <c r="D319" s="614" t="s">
        <v>127</v>
      </c>
      <c r="E319" s="928">
        <v>0</v>
      </c>
      <c r="F319" s="929">
        <v>0.02</v>
      </c>
      <c r="G319" s="929">
        <v>0.43</v>
      </c>
      <c r="H319" s="929">
        <v>0</v>
      </c>
      <c r="I319" s="929">
        <v>0.14000000000000001</v>
      </c>
      <c r="J319" s="930">
        <v>2.1</v>
      </c>
      <c r="K319" s="931">
        <v>2.2400000000000002</v>
      </c>
      <c r="L319" s="928">
        <v>0</v>
      </c>
      <c r="M319" s="929">
        <v>0</v>
      </c>
      <c r="N319" s="929">
        <v>0.28999999999999998</v>
      </c>
      <c r="O319" s="929">
        <v>0</v>
      </c>
      <c r="P319" s="929">
        <v>0.65</v>
      </c>
      <c r="Q319" s="930">
        <v>1.53</v>
      </c>
      <c r="R319" s="931">
        <v>2.1800000000000002</v>
      </c>
      <c r="S319" s="932">
        <f t="shared" si="52"/>
        <v>-2.6785714285714302</v>
      </c>
    </row>
    <row r="320" spans="1:19" ht="20.100000000000001" customHeight="1">
      <c r="A320" s="497" t="s">
        <v>76</v>
      </c>
      <c r="B320" s="498" t="s">
        <v>185</v>
      </c>
      <c r="C320" s="499" t="s">
        <v>9</v>
      </c>
      <c r="D320" s="653" t="s">
        <v>1114</v>
      </c>
      <c r="E320" s="928">
        <v>0.01</v>
      </c>
      <c r="F320" s="929">
        <v>0</v>
      </c>
      <c r="G320" s="929">
        <v>0.65</v>
      </c>
      <c r="H320" s="929">
        <v>0</v>
      </c>
      <c r="I320" s="929">
        <v>0.86</v>
      </c>
      <c r="J320" s="930">
        <v>1.93</v>
      </c>
      <c r="K320" s="931">
        <v>2.79</v>
      </c>
      <c r="L320" s="928">
        <v>0.01</v>
      </c>
      <c r="M320" s="929">
        <v>0</v>
      </c>
      <c r="N320" s="929">
        <v>0.91</v>
      </c>
      <c r="O320" s="929">
        <v>0</v>
      </c>
      <c r="P320" s="929">
        <v>0.93</v>
      </c>
      <c r="Q320" s="930">
        <v>2.13</v>
      </c>
      <c r="R320" s="931">
        <v>3.06</v>
      </c>
      <c r="S320" s="932">
        <f>((R320/K320)-1)*100</f>
        <v>9.6774193548387011</v>
      </c>
    </row>
    <row r="321" spans="1:19" ht="20.100000000000001" customHeight="1">
      <c r="A321" s="497" t="s">
        <v>69</v>
      </c>
      <c r="B321" s="498" t="s">
        <v>181</v>
      </c>
      <c r="C321" s="499" t="s">
        <v>9</v>
      </c>
      <c r="D321" s="614" t="s">
        <v>127</v>
      </c>
      <c r="E321" s="928">
        <v>0</v>
      </c>
      <c r="F321" s="929">
        <v>0.32</v>
      </c>
      <c r="G321" s="929">
        <v>2.65</v>
      </c>
      <c r="H321" s="929">
        <v>0</v>
      </c>
      <c r="I321" s="929">
        <v>0.28000000000000003</v>
      </c>
      <c r="J321" s="930">
        <v>8.11</v>
      </c>
      <c r="K321" s="931">
        <v>8.3899999999999988</v>
      </c>
      <c r="L321" s="928">
        <v>0</v>
      </c>
      <c r="M321" s="929">
        <v>0.42</v>
      </c>
      <c r="N321" s="929">
        <v>1.1200000000000001</v>
      </c>
      <c r="O321" s="929">
        <v>0</v>
      </c>
      <c r="P321" s="929">
        <v>0.43</v>
      </c>
      <c r="Q321" s="930">
        <v>6.38</v>
      </c>
      <c r="R321" s="931">
        <v>6.81</v>
      </c>
      <c r="S321" s="932">
        <f t="shared" si="52"/>
        <v>-18.83194278903456</v>
      </c>
    </row>
    <row r="322" spans="1:19" ht="20.100000000000001" customHeight="1">
      <c r="A322" s="497" t="s">
        <v>714</v>
      </c>
      <c r="B322" s="498" t="s">
        <v>715</v>
      </c>
      <c r="C322" s="499" t="s">
        <v>9</v>
      </c>
      <c r="D322" s="614" t="s">
        <v>127</v>
      </c>
      <c r="E322" s="928">
        <v>0</v>
      </c>
      <c r="F322" s="929">
        <v>0.47</v>
      </c>
      <c r="G322" s="929">
        <v>0</v>
      </c>
      <c r="H322" s="929">
        <v>0</v>
      </c>
      <c r="I322" s="929">
        <v>0</v>
      </c>
      <c r="J322" s="930">
        <v>0.28000000000000003</v>
      </c>
      <c r="K322" s="931">
        <v>0.28000000000000003</v>
      </c>
      <c r="L322" s="928">
        <v>0</v>
      </c>
      <c r="M322" s="929">
        <v>0</v>
      </c>
      <c r="N322" s="929">
        <v>0</v>
      </c>
      <c r="O322" s="929">
        <v>0</v>
      </c>
      <c r="P322" s="929">
        <v>0</v>
      </c>
      <c r="Q322" s="930">
        <v>0</v>
      </c>
      <c r="R322" s="931">
        <v>0</v>
      </c>
      <c r="S322" s="932">
        <f t="shared" si="52"/>
        <v>-100</v>
      </c>
    </row>
    <row r="323" spans="1:19" ht="20.100000000000001" customHeight="1">
      <c r="A323" s="497" t="s">
        <v>716</v>
      </c>
      <c r="B323" s="498" t="s">
        <v>717</v>
      </c>
      <c r="C323" s="499" t="s">
        <v>9</v>
      </c>
      <c r="D323" s="614" t="s">
        <v>127</v>
      </c>
      <c r="E323" s="928">
        <v>0</v>
      </c>
      <c r="F323" s="929">
        <v>0.22</v>
      </c>
      <c r="G323" s="929">
        <v>0</v>
      </c>
      <c r="H323" s="929">
        <v>0</v>
      </c>
      <c r="I323" s="929">
        <v>0</v>
      </c>
      <c r="J323" s="930">
        <v>1.33</v>
      </c>
      <c r="K323" s="931">
        <v>1.33</v>
      </c>
      <c r="L323" s="928">
        <v>0</v>
      </c>
      <c r="M323" s="929">
        <v>0</v>
      </c>
      <c r="N323" s="929">
        <v>0.85</v>
      </c>
      <c r="O323" s="929">
        <v>0</v>
      </c>
      <c r="P323" s="929">
        <v>0.14000000000000001</v>
      </c>
      <c r="Q323" s="930">
        <v>0.3</v>
      </c>
      <c r="R323" s="931">
        <v>0.44</v>
      </c>
      <c r="S323" s="932">
        <f t="shared" si="52"/>
        <v>-66.917293233082702</v>
      </c>
    </row>
    <row r="324" spans="1:19" ht="20.100000000000001" customHeight="1">
      <c r="A324" s="497" t="s">
        <v>522</v>
      </c>
      <c r="B324" s="498" t="s">
        <v>554</v>
      </c>
      <c r="C324" s="499" t="s">
        <v>9</v>
      </c>
      <c r="D324" s="614" t="s">
        <v>127</v>
      </c>
      <c r="E324" s="928">
        <v>0</v>
      </c>
      <c r="F324" s="929">
        <v>0.33</v>
      </c>
      <c r="G324" s="929">
        <v>0.47</v>
      </c>
      <c r="H324" s="929">
        <v>0</v>
      </c>
      <c r="I324" s="929">
        <v>0.36</v>
      </c>
      <c r="J324" s="930">
        <v>1.67</v>
      </c>
      <c r="K324" s="931">
        <v>2.0299999999999998</v>
      </c>
      <c r="L324" s="928">
        <v>0</v>
      </c>
      <c r="M324" s="929">
        <v>0.6</v>
      </c>
      <c r="N324" s="929">
        <v>1.52</v>
      </c>
      <c r="O324" s="929">
        <v>0</v>
      </c>
      <c r="P324" s="929">
        <v>0.24</v>
      </c>
      <c r="Q324" s="930">
        <v>2.4500000000000002</v>
      </c>
      <c r="R324" s="931">
        <v>2.6900000000000004</v>
      </c>
      <c r="S324" s="932">
        <f t="shared" si="52"/>
        <v>32.512315270935986</v>
      </c>
    </row>
    <row r="325" spans="1:19" ht="20.100000000000001" customHeight="1">
      <c r="A325" s="497" t="s">
        <v>718</v>
      </c>
      <c r="B325" s="498" t="s">
        <v>719</v>
      </c>
      <c r="C325" s="499" t="s">
        <v>9</v>
      </c>
      <c r="D325" s="614" t="s">
        <v>127</v>
      </c>
      <c r="E325" s="928">
        <v>0</v>
      </c>
      <c r="F325" s="929">
        <v>0</v>
      </c>
      <c r="G325" s="929">
        <v>0.16</v>
      </c>
      <c r="H325" s="929">
        <v>0</v>
      </c>
      <c r="I325" s="929">
        <v>0</v>
      </c>
      <c r="J325" s="930">
        <v>0.68</v>
      </c>
      <c r="K325" s="931">
        <v>0.68</v>
      </c>
      <c r="L325" s="928">
        <v>0</v>
      </c>
      <c r="M325" s="929">
        <v>0</v>
      </c>
      <c r="N325" s="929">
        <v>0.14000000000000001</v>
      </c>
      <c r="O325" s="929">
        <v>0</v>
      </c>
      <c r="P325" s="929">
        <v>0.05</v>
      </c>
      <c r="Q325" s="930">
        <v>0.74</v>
      </c>
      <c r="R325" s="931">
        <v>0.79</v>
      </c>
      <c r="S325" s="932">
        <f t="shared" si="52"/>
        <v>16.176470588235283</v>
      </c>
    </row>
    <row r="326" spans="1:19" ht="20.100000000000001" customHeight="1">
      <c r="A326" s="497" t="s">
        <v>720</v>
      </c>
      <c r="B326" s="498" t="s">
        <v>721</v>
      </c>
      <c r="C326" s="499" t="s">
        <v>9</v>
      </c>
      <c r="D326" s="614" t="s">
        <v>127</v>
      </c>
      <c r="E326" s="928">
        <v>0</v>
      </c>
      <c r="F326" s="929">
        <v>0</v>
      </c>
      <c r="G326" s="929">
        <v>0</v>
      </c>
      <c r="H326" s="929">
        <v>0</v>
      </c>
      <c r="I326" s="929">
        <v>0</v>
      </c>
      <c r="J326" s="930">
        <v>0.19</v>
      </c>
      <c r="K326" s="931">
        <v>0.19</v>
      </c>
      <c r="L326" s="928">
        <v>0</v>
      </c>
      <c r="M326" s="929">
        <v>0</v>
      </c>
      <c r="N326" s="929">
        <v>0</v>
      </c>
      <c r="O326" s="929">
        <v>0</v>
      </c>
      <c r="P326" s="929">
        <v>0</v>
      </c>
      <c r="Q326" s="930">
        <v>0</v>
      </c>
      <c r="R326" s="931">
        <v>0</v>
      </c>
      <c r="S326" s="932">
        <f t="shared" si="52"/>
        <v>-100</v>
      </c>
    </row>
    <row r="327" spans="1:19" ht="20.100000000000001" customHeight="1">
      <c r="A327" s="497" t="s">
        <v>722</v>
      </c>
      <c r="B327" s="498" t="s">
        <v>723</v>
      </c>
      <c r="C327" s="499" t="s">
        <v>9</v>
      </c>
      <c r="D327" s="614" t="s">
        <v>127</v>
      </c>
      <c r="E327" s="928">
        <v>0</v>
      </c>
      <c r="F327" s="929">
        <v>0</v>
      </c>
      <c r="G327" s="929">
        <v>0.92</v>
      </c>
      <c r="H327" s="929">
        <v>0</v>
      </c>
      <c r="I327" s="929">
        <v>0</v>
      </c>
      <c r="J327" s="930">
        <v>1.52</v>
      </c>
      <c r="K327" s="931">
        <v>1.52</v>
      </c>
      <c r="L327" s="928">
        <v>0</v>
      </c>
      <c r="M327" s="929">
        <v>0.22</v>
      </c>
      <c r="N327" s="929">
        <v>1.6</v>
      </c>
      <c r="O327" s="929">
        <v>0</v>
      </c>
      <c r="P327" s="929">
        <v>0.21</v>
      </c>
      <c r="Q327" s="930">
        <v>3.14</v>
      </c>
      <c r="R327" s="931">
        <v>3.35</v>
      </c>
      <c r="S327" s="932">
        <f t="shared" si="52"/>
        <v>120.39473684210526</v>
      </c>
    </row>
    <row r="328" spans="1:19" ht="20.100000000000001" customHeight="1">
      <c r="A328" s="497" t="s">
        <v>915</v>
      </c>
      <c r="B328" s="498" t="s">
        <v>916</v>
      </c>
      <c r="C328" s="499" t="s">
        <v>904</v>
      </c>
      <c r="D328" s="614" t="s">
        <v>1114</v>
      </c>
      <c r="E328" s="928">
        <v>0</v>
      </c>
      <c r="F328" s="929">
        <v>7.0000000000000007E-2</v>
      </c>
      <c r="G328" s="929">
        <v>0</v>
      </c>
      <c r="H328" s="929">
        <v>0</v>
      </c>
      <c r="I328" s="929">
        <v>0</v>
      </c>
      <c r="J328" s="930">
        <v>0.04</v>
      </c>
      <c r="K328" s="931">
        <v>0.04</v>
      </c>
      <c r="L328" s="928">
        <v>0</v>
      </c>
      <c r="M328" s="929">
        <v>0</v>
      </c>
      <c r="N328" s="929">
        <v>0</v>
      </c>
      <c r="O328" s="929">
        <v>0</v>
      </c>
      <c r="P328" s="929">
        <v>0</v>
      </c>
      <c r="Q328" s="930">
        <v>0</v>
      </c>
      <c r="R328" s="931">
        <v>0</v>
      </c>
      <c r="S328" s="932">
        <f t="shared" si="52"/>
        <v>-100</v>
      </c>
    </row>
    <row r="329" spans="1:19" ht="20.100000000000001" customHeight="1">
      <c r="A329" s="497" t="s">
        <v>0</v>
      </c>
      <c r="B329" s="498" t="s">
        <v>183</v>
      </c>
      <c r="C329" s="499" t="s">
        <v>9</v>
      </c>
      <c r="D329" s="614" t="s">
        <v>1114</v>
      </c>
      <c r="E329" s="928">
        <v>7.0000000000000007E-2</v>
      </c>
      <c r="F329" s="929">
        <v>2.5299999999999998</v>
      </c>
      <c r="G329" s="929">
        <v>5.75</v>
      </c>
      <c r="H329" s="929">
        <v>0</v>
      </c>
      <c r="I329" s="929">
        <v>6.87</v>
      </c>
      <c r="J329" s="930">
        <v>26.42</v>
      </c>
      <c r="K329" s="931">
        <v>33.29</v>
      </c>
      <c r="L329" s="928">
        <v>0.05</v>
      </c>
      <c r="M329" s="929">
        <v>0.77</v>
      </c>
      <c r="N329" s="929">
        <v>3.51</v>
      </c>
      <c r="O329" s="929">
        <v>0</v>
      </c>
      <c r="P329" s="929">
        <v>11.32</v>
      </c>
      <c r="Q329" s="930">
        <v>19.920000000000002</v>
      </c>
      <c r="R329" s="931">
        <v>31.240000000000002</v>
      </c>
      <c r="S329" s="932">
        <f t="shared" si="52"/>
        <v>-6.1580054070291323</v>
      </c>
    </row>
    <row r="330" spans="1:19" ht="20.100000000000001" customHeight="1">
      <c r="A330" s="497" t="s">
        <v>382</v>
      </c>
      <c r="B330" s="498" t="s">
        <v>440</v>
      </c>
      <c r="C330" s="499" t="s">
        <v>9</v>
      </c>
      <c r="D330" s="614" t="s">
        <v>127</v>
      </c>
      <c r="E330" s="928">
        <v>0</v>
      </c>
      <c r="F330" s="929">
        <v>0</v>
      </c>
      <c r="G330" s="929">
        <v>0.47</v>
      </c>
      <c r="H330" s="929">
        <v>0</v>
      </c>
      <c r="I330" s="929">
        <v>0.51</v>
      </c>
      <c r="J330" s="930">
        <v>2.36</v>
      </c>
      <c r="K330" s="931">
        <v>2.87</v>
      </c>
      <c r="L330" s="928">
        <v>0</v>
      </c>
      <c r="M330" s="929">
        <v>0</v>
      </c>
      <c r="N330" s="929">
        <v>0.49</v>
      </c>
      <c r="O330" s="929">
        <v>0</v>
      </c>
      <c r="P330" s="929">
        <v>0.43</v>
      </c>
      <c r="Q330" s="930">
        <v>1.1599999999999999</v>
      </c>
      <c r="R330" s="931">
        <v>1.5899999999999999</v>
      </c>
      <c r="S330" s="932">
        <f t="shared" si="52"/>
        <v>-44.599303135888512</v>
      </c>
    </row>
    <row r="331" spans="1:19" ht="20.100000000000001" customHeight="1">
      <c r="A331" s="497" t="s">
        <v>348</v>
      </c>
      <c r="B331" s="498" t="s">
        <v>441</v>
      </c>
      <c r="C331" s="499" t="s">
        <v>9</v>
      </c>
      <c r="D331" s="614" t="s">
        <v>127</v>
      </c>
      <c r="E331" s="928">
        <v>0.03</v>
      </c>
      <c r="F331" s="929">
        <v>0.04</v>
      </c>
      <c r="G331" s="929">
        <v>0.04</v>
      </c>
      <c r="H331" s="929">
        <v>0</v>
      </c>
      <c r="I331" s="929">
        <v>0</v>
      </c>
      <c r="J331" s="930">
        <v>0.5</v>
      </c>
      <c r="K331" s="931">
        <v>0.5</v>
      </c>
      <c r="L331" s="928">
        <v>0.04</v>
      </c>
      <c r="M331" s="929">
        <v>0.14000000000000001</v>
      </c>
      <c r="N331" s="929">
        <v>0.15</v>
      </c>
      <c r="O331" s="929">
        <v>0</v>
      </c>
      <c r="P331" s="929">
        <v>0</v>
      </c>
      <c r="Q331" s="930">
        <v>0.32</v>
      </c>
      <c r="R331" s="931">
        <v>0.32</v>
      </c>
      <c r="S331" s="932">
        <f t="shared" si="52"/>
        <v>-36</v>
      </c>
    </row>
    <row r="332" spans="1:19" ht="20.100000000000001" customHeight="1">
      <c r="A332" s="497" t="s">
        <v>442</v>
      </c>
      <c r="B332" s="498" t="s">
        <v>443</v>
      </c>
      <c r="C332" s="499" t="s">
        <v>9</v>
      </c>
      <c r="D332" s="614" t="s">
        <v>127</v>
      </c>
      <c r="E332" s="928">
        <v>0</v>
      </c>
      <c r="F332" s="929">
        <v>0</v>
      </c>
      <c r="G332" s="929">
        <v>1.7</v>
      </c>
      <c r="H332" s="929">
        <v>0</v>
      </c>
      <c r="I332" s="929">
        <v>1.5</v>
      </c>
      <c r="J332" s="930">
        <v>3.27</v>
      </c>
      <c r="K332" s="931">
        <v>4.7699999999999996</v>
      </c>
      <c r="L332" s="928">
        <v>0</v>
      </c>
      <c r="M332" s="929">
        <v>0</v>
      </c>
      <c r="N332" s="929">
        <v>1.03</v>
      </c>
      <c r="O332" s="929">
        <v>0</v>
      </c>
      <c r="P332" s="929">
        <v>1.1599999999999999</v>
      </c>
      <c r="Q332" s="930">
        <v>3.88</v>
      </c>
      <c r="R332" s="931">
        <v>5.04</v>
      </c>
      <c r="S332" s="932">
        <f t="shared" si="52"/>
        <v>5.660377358490587</v>
      </c>
    </row>
    <row r="333" spans="1:19" ht="20.100000000000001" customHeight="1">
      <c r="A333" s="497" t="s">
        <v>724</v>
      </c>
      <c r="B333" s="498" t="s">
        <v>725</v>
      </c>
      <c r="C333" s="499" t="s">
        <v>9</v>
      </c>
      <c r="D333" s="614" t="s">
        <v>127</v>
      </c>
      <c r="E333" s="928">
        <v>0</v>
      </c>
      <c r="F333" s="929">
        <v>0.17</v>
      </c>
      <c r="G333" s="929">
        <v>0</v>
      </c>
      <c r="H333" s="929">
        <v>0</v>
      </c>
      <c r="I333" s="929">
        <v>0</v>
      </c>
      <c r="J333" s="930">
        <v>0.6</v>
      </c>
      <c r="K333" s="931">
        <v>0.6</v>
      </c>
      <c r="L333" s="928">
        <v>0</v>
      </c>
      <c r="M333" s="929">
        <v>0</v>
      </c>
      <c r="N333" s="929">
        <v>0</v>
      </c>
      <c r="O333" s="929">
        <v>0</v>
      </c>
      <c r="P333" s="929">
        <v>0</v>
      </c>
      <c r="Q333" s="930">
        <v>0</v>
      </c>
      <c r="R333" s="931">
        <v>0</v>
      </c>
      <c r="S333" s="932">
        <f t="shared" si="52"/>
        <v>-100</v>
      </c>
    </row>
    <row r="334" spans="1:19" ht="20.100000000000001" customHeight="1">
      <c r="A334" s="497" t="s">
        <v>726</v>
      </c>
      <c r="B334" s="498" t="s">
        <v>727</v>
      </c>
      <c r="C334" s="499" t="s">
        <v>9</v>
      </c>
      <c r="D334" s="614" t="s">
        <v>127</v>
      </c>
      <c r="E334" s="928">
        <v>0</v>
      </c>
      <c r="F334" s="929">
        <v>0.38</v>
      </c>
      <c r="G334" s="929">
        <v>0</v>
      </c>
      <c r="H334" s="929">
        <v>0</v>
      </c>
      <c r="I334" s="929">
        <v>0</v>
      </c>
      <c r="J334" s="930">
        <v>0.25</v>
      </c>
      <c r="K334" s="931">
        <v>0.25</v>
      </c>
      <c r="L334" s="928">
        <v>0</v>
      </c>
      <c r="M334" s="929">
        <v>0</v>
      </c>
      <c r="N334" s="929">
        <v>0</v>
      </c>
      <c r="O334" s="929">
        <v>0</v>
      </c>
      <c r="P334" s="929">
        <v>0</v>
      </c>
      <c r="Q334" s="930">
        <v>0</v>
      </c>
      <c r="R334" s="931">
        <v>0</v>
      </c>
      <c r="S334" s="932">
        <f t="shared" si="52"/>
        <v>-100</v>
      </c>
    </row>
    <row r="335" spans="1:19" ht="20.100000000000001" customHeight="1">
      <c r="A335" s="497" t="s">
        <v>349</v>
      </c>
      <c r="B335" s="498" t="s">
        <v>1121</v>
      </c>
      <c r="C335" s="499" t="s">
        <v>9</v>
      </c>
      <c r="D335" s="614" t="s">
        <v>127</v>
      </c>
      <c r="E335" s="928">
        <v>0</v>
      </c>
      <c r="F335" s="929">
        <v>0.26</v>
      </c>
      <c r="G335" s="929">
        <v>0.66</v>
      </c>
      <c r="H335" s="929">
        <v>0</v>
      </c>
      <c r="I335" s="929">
        <v>0.1</v>
      </c>
      <c r="J335" s="930">
        <v>1.29</v>
      </c>
      <c r="K335" s="931">
        <v>1.3900000000000001</v>
      </c>
      <c r="L335" s="928">
        <v>0</v>
      </c>
      <c r="M335" s="929">
        <v>0</v>
      </c>
      <c r="N335" s="929">
        <v>0</v>
      </c>
      <c r="O335" s="929">
        <v>0</v>
      </c>
      <c r="P335" s="929">
        <v>0</v>
      </c>
      <c r="Q335" s="930">
        <v>0</v>
      </c>
      <c r="R335" s="931">
        <v>0</v>
      </c>
      <c r="S335" s="932">
        <f t="shared" si="52"/>
        <v>-100</v>
      </c>
    </row>
    <row r="336" spans="1:19" ht="20.100000000000001" customHeight="1">
      <c r="A336" s="497" t="s">
        <v>892</v>
      </c>
      <c r="B336" s="498" t="s">
        <v>893</v>
      </c>
      <c r="C336" s="499" t="s">
        <v>9</v>
      </c>
      <c r="D336" s="614" t="s">
        <v>1114</v>
      </c>
      <c r="E336" s="928">
        <v>0</v>
      </c>
      <c r="F336" s="929">
        <v>0</v>
      </c>
      <c r="G336" s="929">
        <v>7.0000000000000007E-2</v>
      </c>
      <c r="H336" s="929">
        <v>0</v>
      </c>
      <c r="I336" s="929">
        <v>0</v>
      </c>
      <c r="J336" s="930">
        <v>0.14000000000000001</v>
      </c>
      <c r="K336" s="931">
        <v>0.14000000000000001</v>
      </c>
      <c r="L336" s="928">
        <v>0</v>
      </c>
      <c r="M336" s="929">
        <v>0</v>
      </c>
      <c r="N336" s="929">
        <v>0.1</v>
      </c>
      <c r="O336" s="929">
        <v>0</v>
      </c>
      <c r="P336" s="929">
        <v>0</v>
      </c>
      <c r="Q336" s="930">
        <v>0.23</v>
      </c>
      <c r="R336" s="931">
        <v>0.23</v>
      </c>
      <c r="S336" s="932">
        <f t="shared" si="52"/>
        <v>64.285714285714278</v>
      </c>
    </row>
    <row r="337" spans="1:19" ht="20.100000000000001" customHeight="1">
      <c r="A337" s="497" t="s">
        <v>407</v>
      </c>
      <c r="B337" s="498" t="s">
        <v>417</v>
      </c>
      <c r="C337" s="499" t="s">
        <v>9</v>
      </c>
      <c r="D337" s="614" t="s">
        <v>127</v>
      </c>
      <c r="E337" s="928">
        <v>0</v>
      </c>
      <c r="F337" s="929">
        <v>0.09</v>
      </c>
      <c r="G337" s="929">
        <v>1.32</v>
      </c>
      <c r="H337" s="929">
        <v>0</v>
      </c>
      <c r="I337" s="929">
        <v>1.19</v>
      </c>
      <c r="J337" s="930">
        <v>6.4</v>
      </c>
      <c r="K337" s="931">
        <v>7.59</v>
      </c>
      <c r="L337" s="928">
        <v>0</v>
      </c>
      <c r="M337" s="929">
        <v>0.23</v>
      </c>
      <c r="N337" s="929">
        <v>2.54</v>
      </c>
      <c r="O337" s="929">
        <v>0</v>
      </c>
      <c r="P337" s="929">
        <v>1.86</v>
      </c>
      <c r="Q337" s="930">
        <v>2.65</v>
      </c>
      <c r="R337" s="931">
        <v>4.51</v>
      </c>
      <c r="S337" s="932">
        <f t="shared" si="52"/>
        <v>-40.579710144927539</v>
      </c>
    </row>
    <row r="338" spans="1:19" ht="20.100000000000001" customHeight="1">
      <c r="A338" s="497" t="s">
        <v>525</v>
      </c>
      <c r="B338" s="498" t="s">
        <v>555</v>
      </c>
      <c r="C338" s="499" t="s">
        <v>9</v>
      </c>
      <c r="D338" s="614" t="s">
        <v>127</v>
      </c>
      <c r="E338" s="928">
        <v>0</v>
      </c>
      <c r="F338" s="929">
        <v>0</v>
      </c>
      <c r="G338" s="929">
        <v>0.15</v>
      </c>
      <c r="H338" s="929">
        <v>0</v>
      </c>
      <c r="I338" s="929">
        <v>0.36</v>
      </c>
      <c r="J338" s="930">
        <v>0.8</v>
      </c>
      <c r="K338" s="931">
        <v>1.1600000000000001</v>
      </c>
      <c r="L338" s="928">
        <v>0</v>
      </c>
      <c r="M338" s="929">
        <v>0</v>
      </c>
      <c r="N338" s="929">
        <v>0.14000000000000001</v>
      </c>
      <c r="O338" s="929">
        <v>0</v>
      </c>
      <c r="P338" s="929">
        <v>0.23</v>
      </c>
      <c r="Q338" s="930">
        <v>0.53</v>
      </c>
      <c r="R338" s="931">
        <v>0.76</v>
      </c>
      <c r="S338" s="932">
        <f t="shared" si="52"/>
        <v>-34.482758620689658</v>
      </c>
    </row>
    <row r="339" spans="1:19" ht="20.100000000000001" customHeight="1">
      <c r="A339" s="497" t="s">
        <v>728</v>
      </c>
      <c r="B339" s="498" t="s">
        <v>729</v>
      </c>
      <c r="C339" s="499" t="s">
        <v>9</v>
      </c>
      <c r="D339" s="614" t="s">
        <v>127</v>
      </c>
      <c r="E339" s="928">
        <v>0</v>
      </c>
      <c r="F339" s="929">
        <v>0.35</v>
      </c>
      <c r="G339" s="929">
        <v>0</v>
      </c>
      <c r="H339" s="929">
        <v>0</v>
      </c>
      <c r="I339" s="929">
        <v>0</v>
      </c>
      <c r="J339" s="930">
        <v>0.4</v>
      </c>
      <c r="K339" s="931">
        <v>0.4</v>
      </c>
      <c r="L339" s="928">
        <v>0</v>
      </c>
      <c r="M339" s="929">
        <v>0</v>
      </c>
      <c r="N339" s="929">
        <v>0</v>
      </c>
      <c r="O339" s="929">
        <v>0</v>
      </c>
      <c r="P339" s="929">
        <v>0</v>
      </c>
      <c r="Q339" s="930">
        <v>0</v>
      </c>
      <c r="R339" s="931">
        <v>0</v>
      </c>
      <c r="S339" s="932">
        <f t="shared" si="52"/>
        <v>-100</v>
      </c>
    </row>
    <row r="340" spans="1:19" ht="20.100000000000001" customHeight="1">
      <c r="A340" s="497" t="s">
        <v>730</v>
      </c>
      <c r="B340" s="498" t="s">
        <v>731</v>
      </c>
      <c r="C340" s="499" t="s">
        <v>9</v>
      </c>
      <c r="D340" s="614" t="s">
        <v>127</v>
      </c>
      <c r="E340" s="928">
        <v>0</v>
      </c>
      <c r="F340" s="929">
        <v>0</v>
      </c>
      <c r="G340" s="929">
        <v>0</v>
      </c>
      <c r="H340" s="929">
        <v>0</v>
      </c>
      <c r="I340" s="929">
        <v>0</v>
      </c>
      <c r="J340" s="930">
        <v>0.6</v>
      </c>
      <c r="K340" s="931">
        <v>0.6</v>
      </c>
      <c r="L340" s="928">
        <v>0</v>
      </c>
      <c r="M340" s="929">
        <v>0</v>
      </c>
      <c r="N340" s="929">
        <v>0</v>
      </c>
      <c r="O340" s="929">
        <v>0</v>
      </c>
      <c r="P340" s="929">
        <v>0</v>
      </c>
      <c r="Q340" s="930">
        <v>0</v>
      </c>
      <c r="R340" s="931">
        <v>0</v>
      </c>
      <c r="S340" s="932">
        <f t="shared" si="52"/>
        <v>-100</v>
      </c>
    </row>
    <row r="341" spans="1:19" ht="20.100000000000001" customHeight="1">
      <c r="A341" s="497" t="s">
        <v>44</v>
      </c>
      <c r="B341" s="498" t="s">
        <v>178</v>
      </c>
      <c r="C341" s="499" t="s">
        <v>9</v>
      </c>
      <c r="D341" s="614" t="s">
        <v>127</v>
      </c>
      <c r="E341" s="928">
        <v>0</v>
      </c>
      <c r="F341" s="929">
        <v>0</v>
      </c>
      <c r="G341" s="929">
        <v>0.41</v>
      </c>
      <c r="H341" s="929">
        <v>0</v>
      </c>
      <c r="I341" s="929">
        <v>0.03</v>
      </c>
      <c r="J341" s="930">
        <v>0.54</v>
      </c>
      <c r="K341" s="931">
        <v>0.57000000000000006</v>
      </c>
      <c r="L341" s="928">
        <v>0</v>
      </c>
      <c r="M341" s="929">
        <v>0</v>
      </c>
      <c r="N341" s="929">
        <v>0.47</v>
      </c>
      <c r="O341" s="929">
        <v>0</v>
      </c>
      <c r="P341" s="929">
        <v>0</v>
      </c>
      <c r="Q341" s="930">
        <v>0.76</v>
      </c>
      <c r="R341" s="931">
        <v>0.76</v>
      </c>
      <c r="S341" s="932">
        <f t="shared" si="52"/>
        <v>33.333333333333329</v>
      </c>
    </row>
    <row r="342" spans="1:19" ht="20.100000000000001" customHeight="1">
      <c r="A342" s="497" t="s">
        <v>732</v>
      </c>
      <c r="B342" s="498" t="s">
        <v>733</v>
      </c>
      <c r="C342" s="499" t="s">
        <v>9</v>
      </c>
      <c r="D342" s="614" t="s">
        <v>127</v>
      </c>
      <c r="E342" s="928">
        <v>0</v>
      </c>
      <c r="F342" s="929">
        <v>0.39</v>
      </c>
      <c r="G342" s="929">
        <v>0</v>
      </c>
      <c r="H342" s="929">
        <v>0</v>
      </c>
      <c r="I342" s="929">
        <v>0</v>
      </c>
      <c r="J342" s="930">
        <v>0.54</v>
      </c>
      <c r="K342" s="931">
        <v>0.54</v>
      </c>
      <c r="L342" s="928">
        <v>0</v>
      </c>
      <c r="M342" s="929">
        <v>0</v>
      </c>
      <c r="N342" s="929">
        <v>0</v>
      </c>
      <c r="O342" s="929">
        <v>0</v>
      </c>
      <c r="P342" s="929">
        <v>0</v>
      </c>
      <c r="Q342" s="930">
        <v>0</v>
      </c>
      <c r="R342" s="931">
        <v>0</v>
      </c>
      <c r="S342" s="932">
        <f t="shared" si="52"/>
        <v>-100</v>
      </c>
    </row>
    <row r="343" spans="1:19" ht="20.100000000000001" customHeight="1">
      <c r="A343" s="497" t="s">
        <v>1061</v>
      </c>
      <c r="B343" s="498" t="s">
        <v>1062</v>
      </c>
      <c r="C343" s="499" t="s">
        <v>9</v>
      </c>
      <c r="D343" s="614" t="s">
        <v>127</v>
      </c>
      <c r="E343" s="928">
        <v>0</v>
      </c>
      <c r="F343" s="929">
        <v>0</v>
      </c>
      <c r="G343" s="929">
        <v>0</v>
      </c>
      <c r="H343" s="929">
        <v>0</v>
      </c>
      <c r="I343" s="929">
        <v>0</v>
      </c>
      <c r="J343" s="930">
        <v>0.05</v>
      </c>
      <c r="K343" s="931">
        <v>0.05</v>
      </c>
      <c r="L343" s="928">
        <v>0</v>
      </c>
      <c r="M343" s="929">
        <v>0</v>
      </c>
      <c r="N343" s="929">
        <v>0.02</v>
      </c>
      <c r="O343" s="929">
        <v>0</v>
      </c>
      <c r="P343" s="929">
        <v>0</v>
      </c>
      <c r="Q343" s="930">
        <v>0.02</v>
      </c>
      <c r="R343" s="931">
        <v>0.02</v>
      </c>
      <c r="S343" s="932">
        <f t="shared" si="52"/>
        <v>-60.000000000000007</v>
      </c>
    </row>
    <row r="344" spans="1:19" ht="20.100000000000001" customHeight="1">
      <c r="A344" s="497" t="s">
        <v>46</v>
      </c>
      <c r="B344" s="498" t="s">
        <v>182</v>
      </c>
      <c r="C344" s="499" t="s">
        <v>9</v>
      </c>
      <c r="D344" s="614" t="s">
        <v>1114</v>
      </c>
      <c r="E344" s="928">
        <v>0.11</v>
      </c>
      <c r="F344" s="929">
        <v>7.61</v>
      </c>
      <c r="G344" s="929">
        <v>23.57</v>
      </c>
      <c r="H344" s="929">
        <v>0</v>
      </c>
      <c r="I344" s="929">
        <v>17.95</v>
      </c>
      <c r="J344" s="930">
        <v>123.92</v>
      </c>
      <c r="K344" s="931">
        <v>141.87</v>
      </c>
      <c r="L344" s="928">
        <v>0.12</v>
      </c>
      <c r="M344" s="929">
        <v>7.99</v>
      </c>
      <c r="N344" s="929">
        <v>26</v>
      </c>
      <c r="O344" s="929">
        <v>0</v>
      </c>
      <c r="P344" s="929">
        <v>28.79</v>
      </c>
      <c r="Q344" s="930">
        <v>85.31</v>
      </c>
      <c r="R344" s="931">
        <v>114.1</v>
      </c>
      <c r="S344" s="932">
        <f t="shared" si="52"/>
        <v>-19.574258123634326</v>
      </c>
    </row>
    <row r="345" spans="1:19" ht="20.100000000000001" customHeight="1">
      <c r="A345" s="497" t="s">
        <v>47</v>
      </c>
      <c r="B345" s="498" t="s">
        <v>177</v>
      </c>
      <c r="C345" s="499" t="s">
        <v>9</v>
      </c>
      <c r="D345" s="614" t="s">
        <v>127</v>
      </c>
      <c r="E345" s="928">
        <v>0.01</v>
      </c>
      <c r="F345" s="929">
        <v>0</v>
      </c>
      <c r="G345" s="929">
        <v>1.43</v>
      </c>
      <c r="H345" s="929">
        <v>0</v>
      </c>
      <c r="I345" s="929">
        <v>2.0499999999999998</v>
      </c>
      <c r="J345" s="930">
        <v>1.62</v>
      </c>
      <c r="K345" s="931">
        <v>3.67</v>
      </c>
      <c r="L345" s="928">
        <v>0.01</v>
      </c>
      <c r="M345" s="929">
        <v>0</v>
      </c>
      <c r="N345" s="929">
        <v>0.47</v>
      </c>
      <c r="O345" s="929">
        <v>0</v>
      </c>
      <c r="P345" s="929">
        <v>2.5299999999999998</v>
      </c>
      <c r="Q345" s="930">
        <v>1.63</v>
      </c>
      <c r="R345" s="931">
        <v>4.16</v>
      </c>
      <c r="S345" s="932">
        <f t="shared" si="52"/>
        <v>13.351498637602187</v>
      </c>
    </row>
    <row r="346" spans="1:19" ht="20.100000000000001" customHeight="1">
      <c r="A346" s="497" t="s">
        <v>1153</v>
      </c>
      <c r="B346" s="498" t="s">
        <v>1154</v>
      </c>
      <c r="C346" s="499" t="s">
        <v>9</v>
      </c>
      <c r="D346" s="614" t="s">
        <v>127</v>
      </c>
      <c r="E346" s="928">
        <v>0</v>
      </c>
      <c r="F346" s="929">
        <v>0</v>
      </c>
      <c r="G346" s="929">
        <v>0.32</v>
      </c>
      <c r="H346" s="929">
        <v>0</v>
      </c>
      <c r="I346" s="929">
        <v>0</v>
      </c>
      <c r="J346" s="930">
        <v>0.02</v>
      </c>
      <c r="K346" s="931">
        <v>0.02</v>
      </c>
      <c r="L346" s="928">
        <v>0</v>
      </c>
      <c r="M346" s="929">
        <v>0</v>
      </c>
      <c r="N346" s="929">
        <v>0.09</v>
      </c>
      <c r="O346" s="929">
        <v>0</v>
      </c>
      <c r="P346" s="929">
        <v>0</v>
      </c>
      <c r="Q346" s="930">
        <v>0.17</v>
      </c>
      <c r="R346" s="931">
        <v>0.17</v>
      </c>
      <c r="S346" s="932">
        <f t="shared" si="52"/>
        <v>750</v>
      </c>
    </row>
    <row r="347" spans="1:19" ht="20.100000000000001" customHeight="1">
      <c r="A347" s="497" t="s">
        <v>734</v>
      </c>
      <c r="B347" s="498" t="s">
        <v>735</v>
      </c>
      <c r="C347" s="499" t="s">
        <v>9</v>
      </c>
      <c r="D347" s="614" t="s">
        <v>127</v>
      </c>
      <c r="E347" s="928">
        <v>0</v>
      </c>
      <c r="F347" s="929">
        <v>7.0000000000000007E-2</v>
      </c>
      <c r="G347" s="929">
        <v>0</v>
      </c>
      <c r="H347" s="929">
        <v>0</v>
      </c>
      <c r="I347" s="929">
        <v>0</v>
      </c>
      <c r="J347" s="930">
        <v>0.11</v>
      </c>
      <c r="K347" s="931">
        <v>0.11</v>
      </c>
      <c r="L347" s="928">
        <v>0</v>
      </c>
      <c r="M347" s="929">
        <v>0</v>
      </c>
      <c r="N347" s="929">
        <v>0</v>
      </c>
      <c r="O347" s="929">
        <v>0</v>
      </c>
      <c r="P347" s="929">
        <v>0</v>
      </c>
      <c r="Q347" s="930">
        <v>0</v>
      </c>
      <c r="R347" s="931">
        <v>0</v>
      </c>
      <c r="S347" s="932">
        <f t="shared" si="52"/>
        <v>-100</v>
      </c>
    </row>
    <row r="348" spans="1:19" ht="20.100000000000001" customHeight="1">
      <c r="A348" s="497" t="s">
        <v>176</v>
      </c>
      <c r="B348" s="498" t="s">
        <v>175</v>
      </c>
      <c r="C348" s="499" t="s">
        <v>9</v>
      </c>
      <c r="D348" s="614" t="s">
        <v>127</v>
      </c>
      <c r="E348" s="928">
        <v>0</v>
      </c>
      <c r="F348" s="929">
        <v>0</v>
      </c>
      <c r="G348" s="929">
        <v>0.74</v>
      </c>
      <c r="H348" s="929">
        <v>0</v>
      </c>
      <c r="I348" s="929">
        <v>1.05</v>
      </c>
      <c r="J348" s="930">
        <v>2.0699999999999998</v>
      </c>
      <c r="K348" s="931">
        <v>3.12</v>
      </c>
      <c r="L348" s="928">
        <v>0</v>
      </c>
      <c r="M348" s="929">
        <v>0</v>
      </c>
      <c r="N348" s="929">
        <v>0.66</v>
      </c>
      <c r="O348" s="929">
        <v>0</v>
      </c>
      <c r="P348" s="929">
        <v>0.48</v>
      </c>
      <c r="Q348" s="930">
        <v>1.74</v>
      </c>
      <c r="R348" s="931">
        <v>2.2199999999999998</v>
      </c>
      <c r="S348" s="932">
        <f t="shared" si="52"/>
        <v>-28.846153846153854</v>
      </c>
    </row>
    <row r="349" spans="1:19" ht="20.100000000000001" customHeight="1">
      <c r="A349" s="497" t="s">
        <v>736</v>
      </c>
      <c r="B349" s="498" t="s">
        <v>737</v>
      </c>
      <c r="C349" s="499" t="s">
        <v>9</v>
      </c>
      <c r="D349" s="614" t="s">
        <v>127</v>
      </c>
      <c r="E349" s="928">
        <v>0</v>
      </c>
      <c r="F349" s="929">
        <v>0</v>
      </c>
      <c r="G349" s="929">
        <v>0.21</v>
      </c>
      <c r="H349" s="929">
        <v>0</v>
      </c>
      <c r="I349" s="929">
        <v>0</v>
      </c>
      <c r="J349" s="930">
        <v>0.05</v>
      </c>
      <c r="K349" s="931">
        <v>0.05</v>
      </c>
      <c r="L349" s="928">
        <v>0</v>
      </c>
      <c r="M349" s="929">
        <v>0</v>
      </c>
      <c r="N349" s="929">
        <v>0.12</v>
      </c>
      <c r="O349" s="929">
        <v>0</v>
      </c>
      <c r="P349" s="929">
        <v>0</v>
      </c>
      <c r="Q349" s="930">
        <v>0.23</v>
      </c>
      <c r="R349" s="931">
        <v>0.23</v>
      </c>
      <c r="S349" s="932">
        <f t="shared" si="52"/>
        <v>359.99999999999994</v>
      </c>
    </row>
    <row r="350" spans="1:19" ht="20.100000000000001" customHeight="1">
      <c r="A350" s="497" t="s">
        <v>309</v>
      </c>
      <c r="B350" s="498" t="s">
        <v>310</v>
      </c>
      <c r="C350" s="499" t="s">
        <v>9</v>
      </c>
      <c r="D350" s="614" t="s">
        <v>1483</v>
      </c>
      <c r="E350" s="928">
        <v>0.01</v>
      </c>
      <c r="F350" s="929">
        <v>2.13</v>
      </c>
      <c r="G350" s="929">
        <v>0.92</v>
      </c>
      <c r="H350" s="929">
        <v>0</v>
      </c>
      <c r="I350" s="929">
        <v>1.61</v>
      </c>
      <c r="J350" s="930">
        <v>4.91</v>
      </c>
      <c r="K350" s="931">
        <v>6.5200000000000005</v>
      </c>
      <c r="L350" s="928">
        <v>0</v>
      </c>
      <c r="M350" s="929">
        <v>0.75</v>
      </c>
      <c r="N350" s="929">
        <v>1.02</v>
      </c>
      <c r="O350" s="929">
        <v>0</v>
      </c>
      <c r="P350" s="929">
        <v>3.68</v>
      </c>
      <c r="Q350" s="930">
        <v>7.26</v>
      </c>
      <c r="R350" s="931">
        <v>10.94</v>
      </c>
      <c r="S350" s="932">
        <f>((R350/K350)-1)*100</f>
        <v>67.791411042944773</v>
      </c>
    </row>
    <row r="351" spans="1:19" ht="20.100000000000001" customHeight="1">
      <c r="A351" s="497" t="s">
        <v>1276</v>
      </c>
      <c r="B351" s="498" t="s">
        <v>1595</v>
      </c>
      <c r="C351" s="499" t="s">
        <v>904</v>
      </c>
      <c r="D351" s="659" t="s">
        <v>1631</v>
      </c>
      <c r="E351" s="928">
        <v>0</v>
      </c>
      <c r="F351" s="929">
        <v>0</v>
      </c>
      <c r="G351" s="929">
        <v>0</v>
      </c>
      <c r="H351" s="929">
        <v>0</v>
      </c>
      <c r="I351" s="929">
        <v>0</v>
      </c>
      <c r="J351" s="930">
        <v>0</v>
      </c>
      <c r="K351" s="931">
        <v>0</v>
      </c>
      <c r="L351" s="928">
        <v>0</v>
      </c>
      <c r="M351" s="929">
        <v>0</v>
      </c>
      <c r="N351" s="929">
        <v>0</v>
      </c>
      <c r="O351" s="929">
        <v>0</v>
      </c>
      <c r="P351" s="929">
        <v>0</v>
      </c>
      <c r="Q351" s="930">
        <v>0.04</v>
      </c>
      <c r="R351" s="931">
        <v>0.04</v>
      </c>
      <c r="S351" s="933" t="e">
        <f>((R351/K351)-1)*100</f>
        <v>#DIV/0!</v>
      </c>
    </row>
    <row r="352" spans="1:19" ht="20.100000000000001" customHeight="1">
      <c r="A352" s="942"/>
      <c r="B352" s="945"/>
      <c r="C352" s="975"/>
      <c r="D352" s="1083"/>
      <c r="E352" s="942"/>
      <c r="F352" s="943"/>
      <c r="G352" s="943"/>
      <c r="H352" s="943"/>
      <c r="I352" s="943"/>
      <c r="J352" s="944"/>
      <c r="K352" s="945"/>
      <c r="L352" s="942"/>
      <c r="M352" s="943"/>
      <c r="N352" s="943"/>
      <c r="O352" s="943"/>
      <c r="P352" s="943"/>
      <c r="Q352" s="944"/>
      <c r="R352" s="945"/>
      <c r="S352" s="946"/>
    </row>
    <row r="353" spans="1:19" ht="20.100000000000001" customHeight="1">
      <c r="A353" s="1402" t="s">
        <v>1640</v>
      </c>
      <c r="B353" s="1403"/>
      <c r="C353" s="923"/>
      <c r="D353" s="647"/>
      <c r="E353" s="949">
        <f t="shared" ref="E353:R353" si="53">SUM(E312:E352)</f>
        <v>0.24000000000000002</v>
      </c>
      <c r="F353" s="950">
        <f t="shared" si="53"/>
        <v>16.829999999999998</v>
      </c>
      <c r="G353" s="950">
        <f t="shared" si="53"/>
        <v>46.290000000000006</v>
      </c>
      <c r="H353" s="950">
        <f t="shared" si="53"/>
        <v>0</v>
      </c>
      <c r="I353" s="950">
        <f t="shared" si="53"/>
        <v>37.29999999999999</v>
      </c>
      <c r="J353" s="950">
        <f t="shared" si="53"/>
        <v>203.09000000000003</v>
      </c>
      <c r="K353" s="951">
        <f t="shared" si="53"/>
        <v>240.39000000000001</v>
      </c>
      <c r="L353" s="949">
        <f t="shared" si="53"/>
        <v>0.23</v>
      </c>
      <c r="M353" s="950">
        <f t="shared" si="53"/>
        <v>11.58</v>
      </c>
      <c r="N353" s="950">
        <f t="shared" si="53"/>
        <v>47.45</v>
      </c>
      <c r="O353" s="950">
        <f t="shared" si="53"/>
        <v>0</v>
      </c>
      <c r="P353" s="950">
        <f t="shared" si="53"/>
        <v>55.51</v>
      </c>
      <c r="Q353" s="950">
        <f t="shared" si="53"/>
        <v>150.90999999999997</v>
      </c>
      <c r="R353" s="951">
        <f t="shared" si="53"/>
        <v>206.42</v>
      </c>
      <c r="S353" s="952">
        <f t="shared" ref="S353" si="54">((R353/K353)-1)*100</f>
        <v>-14.131203461042485</v>
      </c>
    </row>
    <row r="354" spans="1:19" ht="20.100000000000001" customHeight="1">
      <c r="A354" s="970"/>
      <c r="B354" s="971"/>
      <c r="C354" s="972"/>
      <c r="D354" s="663"/>
      <c r="E354" s="957"/>
      <c r="F354" s="957"/>
      <c r="G354" s="957"/>
      <c r="H354" s="957"/>
      <c r="I354" s="957"/>
      <c r="J354" s="958"/>
      <c r="K354" s="957"/>
      <c r="L354" s="957"/>
      <c r="M354" s="957"/>
      <c r="N354" s="957"/>
      <c r="O354" s="957"/>
      <c r="P354" s="957"/>
      <c r="Q354" s="958"/>
      <c r="R354" s="957"/>
      <c r="S354" s="959"/>
    </row>
    <row r="355" spans="1:19" ht="20.100000000000001" customHeight="1">
      <c r="A355" s="906"/>
      <c r="B355" s="907"/>
      <c r="C355" s="908"/>
      <c r="D355" s="909"/>
      <c r="E355" s="1386" t="s">
        <v>1467</v>
      </c>
      <c r="F355" s="1387"/>
      <c r="G355" s="1387"/>
      <c r="H355" s="1387"/>
      <c r="I355" s="1387"/>
      <c r="J355" s="1387"/>
      <c r="K355" s="1388"/>
      <c r="L355" s="1386" t="s">
        <v>1468</v>
      </c>
      <c r="M355" s="1387"/>
      <c r="N355" s="1387"/>
      <c r="O355" s="1387"/>
      <c r="P355" s="1387"/>
      <c r="Q355" s="1387"/>
      <c r="R355" s="1388"/>
      <c r="S355" s="910"/>
    </row>
    <row r="356" spans="1:19" ht="39.950000000000003" customHeight="1">
      <c r="A356" s="911" t="s">
        <v>248</v>
      </c>
      <c r="B356" s="912" t="s">
        <v>57</v>
      </c>
      <c r="C356" s="913" t="s">
        <v>249</v>
      </c>
      <c r="D356" s="914" t="s">
        <v>250</v>
      </c>
      <c r="E356" s="915" t="s">
        <v>1405</v>
      </c>
      <c r="F356" s="916" t="s">
        <v>1499</v>
      </c>
      <c r="G356" s="917" t="s">
        <v>1498</v>
      </c>
      <c r="H356" s="918" t="s">
        <v>1513</v>
      </c>
      <c r="I356" s="918" t="s">
        <v>1514</v>
      </c>
      <c r="J356" s="917" t="s">
        <v>1406</v>
      </c>
      <c r="K356" s="919" t="s">
        <v>1515</v>
      </c>
      <c r="L356" s="915" t="s">
        <v>1405</v>
      </c>
      <c r="M356" s="916" t="s">
        <v>1499</v>
      </c>
      <c r="N356" s="917" t="s">
        <v>1498</v>
      </c>
      <c r="O356" s="918" t="s">
        <v>1513</v>
      </c>
      <c r="P356" s="918" t="s">
        <v>1514</v>
      </c>
      <c r="Q356" s="917" t="s">
        <v>1406</v>
      </c>
      <c r="R356" s="919" t="s">
        <v>1515</v>
      </c>
      <c r="S356" s="920" t="s">
        <v>1140</v>
      </c>
    </row>
    <row r="357" spans="1:19" ht="20.100000000000001" customHeight="1">
      <c r="A357" s="973" t="s">
        <v>1641</v>
      </c>
      <c r="B357" s="974" t="s">
        <v>1642</v>
      </c>
      <c r="C357" s="923" t="s">
        <v>60</v>
      </c>
      <c r="D357" s="647"/>
      <c r="E357" s="924" t="s">
        <v>60</v>
      </c>
      <c r="F357" s="925"/>
      <c r="G357" s="925"/>
      <c r="H357" s="925"/>
      <c r="I357" s="925"/>
      <c r="J357" s="925" t="s">
        <v>60</v>
      </c>
      <c r="K357" s="926"/>
      <c r="L357" s="924" t="s">
        <v>60</v>
      </c>
      <c r="M357" s="925" t="s">
        <v>60</v>
      </c>
      <c r="N357" s="925"/>
      <c r="O357" s="925"/>
      <c r="P357" s="925"/>
      <c r="Q357" s="925"/>
      <c r="R357" s="926" t="s">
        <v>60</v>
      </c>
      <c r="S357" s="927"/>
    </row>
    <row r="358" spans="1:19" ht="20.100000000000001" customHeight="1">
      <c r="A358" s="497" t="s">
        <v>378</v>
      </c>
      <c r="B358" s="498" t="s">
        <v>452</v>
      </c>
      <c r="C358" s="499" t="s">
        <v>9</v>
      </c>
      <c r="D358" s="653" t="s">
        <v>128</v>
      </c>
      <c r="E358" s="928">
        <v>0.01</v>
      </c>
      <c r="F358" s="929">
        <v>0</v>
      </c>
      <c r="G358" s="929">
        <v>0.55000000000000004</v>
      </c>
      <c r="H358" s="929">
        <v>0</v>
      </c>
      <c r="I358" s="929">
        <v>0</v>
      </c>
      <c r="J358" s="930">
        <v>0.32</v>
      </c>
      <c r="K358" s="931">
        <v>0.32</v>
      </c>
      <c r="L358" s="928">
        <v>0.01</v>
      </c>
      <c r="M358" s="929">
        <v>0</v>
      </c>
      <c r="N358" s="929">
        <v>0.93</v>
      </c>
      <c r="O358" s="929">
        <v>0</v>
      </c>
      <c r="P358" s="929">
        <v>0</v>
      </c>
      <c r="Q358" s="930">
        <v>0.93</v>
      </c>
      <c r="R358" s="931">
        <v>0.93</v>
      </c>
      <c r="S358" s="932">
        <f t="shared" ref="S358:S389" si="55">((R358/K358)-1)*100</f>
        <v>190.625</v>
      </c>
    </row>
    <row r="359" spans="1:19" ht="20.100000000000001" customHeight="1">
      <c r="A359" s="497" t="s">
        <v>311</v>
      </c>
      <c r="B359" s="498" t="s">
        <v>312</v>
      </c>
      <c r="C359" s="499" t="s">
        <v>9</v>
      </c>
      <c r="D359" s="614" t="s">
        <v>128</v>
      </c>
      <c r="E359" s="928">
        <v>0</v>
      </c>
      <c r="F359" s="929">
        <v>0.32</v>
      </c>
      <c r="G359" s="929">
        <v>0</v>
      </c>
      <c r="H359" s="929">
        <v>0</v>
      </c>
      <c r="I359" s="929">
        <v>0</v>
      </c>
      <c r="J359" s="930">
        <v>1.79</v>
      </c>
      <c r="K359" s="931">
        <v>1.79</v>
      </c>
      <c r="L359" s="928">
        <v>0</v>
      </c>
      <c r="M359" s="929">
        <v>0</v>
      </c>
      <c r="N359" s="929">
        <v>0</v>
      </c>
      <c r="O359" s="929">
        <v>0</v>
      </c>
      <c r="P359" s="929">
        <v>0</v>
      </c>
      <c r="Q359" s="930">
        <v>0.19</v>
      </c>
      <c r="R359" s="931">
        <v>0.19</v>
      </c>
      <c r="S359" s="932">
        <f t="shared" si="55"/>
        <v>-89.385474860335194</v>
      </c>
    </row>
    <row r="360" spans="1:19" ht="20.100000000000001" customHeight="1">
      <c r="A360" s="497" t="s">
        <v>350</v>
      </c>
      <c r="B360" s="498" t="s">
        <v>453</v>
      </c>
      <c r="C360" s="499" t="s">
        <v>9</v>
      </c>
      <c r="D360" s="614" t="s">
        <v>128</v>
      </c>
      <c r="E360" s="928">
        <v>0</v>
      </c>
      <c r="F360" s="929">
        <v>0.19</v>
      </c>
      <c r="G360" s="929">
        <v>0.19</v>
      </c>
      <c r="H360" s="929">
        <v>0</v>
      </c>
      <c r="I360" s="929">
        <v>0.56999999999999995</v>
      </c>
      <c r="J360" s="930">
        <v>2.2000000000000002</v>
      </c>
      <c r="K360" s="931">
        <v>2.77</v>
      </c>
      <c r="L360" s="928">
        <v>0</v>
      </c>
      <c r="M360" s="929">
        <v>0</v>
      </c>
      <c r="N360" s="929">
        <v>0</v>
      </c>
      <c r="O360" s="929">
        <v>0</v>
      </c>
      <c r="P360" s="929">
        <v>0</v>
      </c>
      <c r="Q360" s="930">
        <v>0</v>
      </c>
      <c r="R360" s="931">
        <v>0</v>
      </c>
      <c r="S360" s="932">
        <f t="shared" si="55"/>
        <v>-100</v>
      </c>
    </row>
    <row r="361" spans="1:19" ht="20.100000000000001" customHeight="1">
      <c r="A361" s="497" t="s">
        <v>16</v>
      </c>
      <c r="B361" s="498" t="s">
        <v>194</v>
      </c>
      <c r="C361" s="499" t="s">
        <v>9</v>
      </c>
      <c r="D361" s="614" t="s">
        <v>128</v>
      </c>
      <c r="E361" s="928">
        <v>0</v>
      </c>
      <c r="F361" s="929">
        <v>0.14000000000000001</v>
      </c>
      <c r="G361" s="929">
        <v>2.12</v>
      </c>
      <c r="H361" s="929">
        <v>0</v>
      </c>
      <c r="I361" s="929">
        <v>1.79</v>
      </c>
      <c r="J361" s="930">
        <v>2.76</v>
      </c>
      <c r="K361" s="931">
        <v>4.55</v>
      </c>
      <c r="L361" s="928">
        <v>0</v>
      </c>
      <c r="M361" s="929">
        <v>0.28000000000000003</v>
      </c>
      <c r="N361" s="929">
        <v>1.72</v>
      </c>
      <c r="O361" s="929">
        <v>0</v>
      </c>
      <c r="P361" s="929">
        <v>2.23</v>
      </c>
      <c r="Q361" s="930">
        <v>4.0199999999999996</v>
      </c>
      <c r="R361" s="931">
        <v>6.25</v>
      </c>
      <c r="S361" s="932">
        <f t="shared" si="55"/>
        <v>37.362637362637365</v>
      </c>
    </row>
    <row r="362" spans="1:19" ht="20.100000000000001" customHeight="1">
      <c r="A362" s="497" t="s">
        <v>454</v>
      </c>
      <c r="B362" s="498" t="s">
        <v>455</v>
      </c>
      <c r="C362" s="499" t="s">
        <v>9</v>
      </c>
      <c r="D362" s="614" t="s">
        <v>128</v>
      </c>
      <c r="E362" s="928">
        <v>0</v>
      </c>
      <c r="F362" s="929">
        <v>0.02</v>
      </c>
      <c r="G362" s="929">
        <v>1.34</v>
      </c>
      <c r="H362" s="929">
        <v>0</v>
      </c>
      <c r="I362" s="929">
        <v>1.5</v>
      </c>
      <c r="J362" s="930">
        <v>5.07</v>
      </c>
      <c r="K362" s="931">
        <v>6.57</v>
      </c>
      <c r="L362" s="928">
        <v>0</v>
      </c>
      <c r="M362" s="929">
        <v>0</v>
      </c>
      <c r="N362" s="929">
        <v>1.69</v>
      </c>
      <c r="O362" s="929">
        <v>0</v>
      </c>
      <c r="P362" s="929">
        <v>0.75</v>
      </c>
      <c r="Q362" s="930">
        <v>4</v>
      </c>
      <c r="R362" s="931">
        <v>4.75</v>
      </c>
      <c r="S362" s="932">
        <f t="shared" si="55"/>
        <v>-27.701674277016743</v>
      </c>
    </row>
    <row r="363" spans="1:19" ht="20.100000000000001" customHeight="1">
      <c r="A363" s="497" t="s">
        <v>754</v>
      </c>
      <c r="B363" s="498" t="s">
        <v>755</v>
      </c>
      <c r="C363" s="499" t="s">
        <v>9</v>
      </c>
      <c r="D363" s="614" t="s">
        <v>128</v>
      </c>
      <c r="E363" s="928">
        <v>0</v>
      </c>
      <c r="F363" s="929">
        <v>0</v>
      </c>
      <c r="G363" s="929">
        <v>0.14000000000000001</v>
      </c>
      <c r="H363" s="929">
        <v>0</v>
      </c>
      <c r="I363" s="929">
        <v>0</v>
      </c>
      <c r="J363" s="930">
        <v>0.51</v>
      </c>
      <c r="K363" s="931">
        <v>0.51</v>
      </c>
      <c r="L363" s="928">
        <v>0</v>
      </c>
      <c r="M363" s="929">
        <v>0</v>
      </c>
      <c r="N363" s="929">
        <v>0.28000000000000003</v>
      </c>
      <c r="O363" s="929">
        <v>0</v>
      </c>
      <c r="P363" s="929">
        <v>0</v>
      </c>
      <c r="Q363" s="930">
        <v>0.59</v>
      </c>
      <c r="R363" s="931">
        <v>0.59</v>
      </c>
      <c r="S363" s="932">
        <f t="shared" si="55"/>
        <v>15.68627450980391</v>
      </c>
    </row>
    <row r="364" spans="1:19" ht="20.100000000000001" customHeight="1">
      <c r="A364" s="497" t="s">
        <v>21</v>
      </c>
      <c r="B364" s="498" t="s">
        <v>193</v>
      </c>
      <c r="C364" s="499" t="s">
        <v>9</v>
      </c>
      <c r="D364" s="614" t="s">
        <v>128</v>
      </c>
      <c r="E364" s="928">
        <v>0</v>
      </c>
      <c r="F364" s="929">
        <v>0.28999999999999998</v>
      </c>
      <c r="G364" s="929">
        <v>3.56</v>
      </c>
      <c r="H364" s="929">
        <v>0</v>
      </c>
      <c r="I364" s="929">
        <v>4.37</v>
      </c>
      <c r="J364" s="930">
        <v>12.4</v>
      </c>
      <c r="K364" s="931">
        <v>16.77</v>
      </c>
      <c r="L364" s="928">
        <v>0</v>
      </c>
      <c r="M364" s="929">
        <v>0</v>
      </c>
      <c r="N364" s="929">
        <v>1.81</v>
      </c>
      <c r="O364" s="929">
        <v>0</v>
      </c>
      <c r="P364" s="929">
        <v>4.29</v>
      </c>
      <c r="Q364" s="930">
        <v>11.93</v>
      </c>
      <c r="R364" s="931">
        <v>16.22</v>
      </c>
      <c r="S364" s="932">
        <f t="shared" si="55"/>
        <v>-3.2796660703637515</v>
      </c>
    </row>
    <row r="365" spans="1:19" ht="20.100000000000001" customHeight="1">
      <c r="A365" s="497" t="s">
        <v>756</v>
      </c>
      <c r="B365" s="498" t="s">
        <v>757</v>
      </c>
      <c r="C365" s="499" t="s">
        <v>9</v>
      </c>
      <c r="D365" s="614" t="s">
        <v>128</v>
      </c>
      <c r="E365" s="928">
        <v>0</v>
      </c>
      <c r="F365" s="929">
        <v>0</v>
      </c>
      <c r="G365" s="929">
        <v>0.54</v>
      </c>
      <c r="H365" s="929">
        <v>0</v>
      </c>
      <c r="I365" s="929">
        <v>0.19</v>
      </c>
      <c r="J365" s="930">
        <v>1.18</v>
      </c>
      <c r="K365" s="931">
        <v>1.3699999999999999</v>
      </c>
      <c r="L365" s="928">
        <v>0</v>
      </c>
      <c r="M365" s="929">
        <v>0</v>
      </c>
      <c r="N365" s="929">
        <v>0.49</v>
      </c>
      <c r="O365" s="929">
        <v>0</v>
      </c>
      <c r="P365" s="929">
        <v>0.03</v>
      </c>
      <c r="Q365" s="930">
        <v>2.1</v>
      </c>
      <c r="R365" s="931">
        <v>2.13</v>
      </c>
      <c r="S365" s="932">
        <f t="shared" si="55"/>
        <v>55.474452554744524</v>
      </c>
    </row>
    <row r="366" spans="1:19" ht="20.100000000000001" customHeight="1">
      <c r="A366" s="497" t="s">
        <v>28</v>
      </c>
      <c r="B366" s="498" t="s">
        <v>1125</v>
      </c>
      <c r="C366" s="499" t="s">
        <v>9</v>
      </c>
      <c r="D366" s="614" t="s">
        <v>128</v>
      </c>
      <c r="E366" s="928">
        <v>0.06</v>
      </c>
      <c r="F366" s="929">
        <v>1.29</v>
      </c>
      <c r="G366" s="929">
        <v>1.55</v>
      </c>
      <c r="H366" s="929">
        <v>0</v>
      </c>
      <c r="I366" s="929">
        <v>0.55000000000000004</v>
      </c>
      <c r="J366" s="930">
        <v>6.15</v>
      </c>
      <c r="K366" s="931">
        <v>6.7</v>
      </c>
      <c r="L366" s="928">
        <v>7.0000000000000007E-2</v>
      </c>
      <c r="M366" s="929">
        <v>0.84</v>
      </c>
      <c r="N366" s="929">
        <v>1.74</v>
      </c>
      <c r="O366" s="929">
        <v>0</v>
      </c>
      <c r="P366" s="929">
        <v>2.48</v>
      </c>
      <c r="Q366" s="930">
        <v>5.79</v>
      </c>
      <c r="R366" s="931">
        <v>8.27</v>
      </c>
      <c r="S366" s="932">
        <f t="shared" si="55"/>
        <v>23.432835820895505</v>
      </c>
    </row>
    <row r="367" spans="1:19" ht="20.100000000000001" customHeight="1">
      <c r="A367" s="497" t="s">
        <v>406</v>
      </c>
      <c r="B367" s="498" t="s">
        <v>613</v>
      </c>
      <c r="C367" s="499" t="s">
        <v>9</v>
      </c>
      <c r="D367" s="614" t="s">
        <v>128</v>
      </c>
      <c r="E367" s="928">
        <v>0.02</v>
      </c>
      <c r="F367" s="929">
        <v>0</v>
      </c>
      <c r="G367" s="929">
        <v>0.92</v>
      </c>
      <c r="H367" s="929">
        <v>0</v>
      </c>
      <c r="I367" s="929">
        <v>1.24</v>
      </c>
      <c r="J367" s="930">
        <v>3.12</v>
      </c>
      <c r="K367" s="931">
        <v>4.3600000000000003</v>
      </c>
      <c r="L367" s="928">
        <v>0.03</v>
      </c>
      <c r="M367" s="929">
        <v>0</v>
      </c>
      <c r="N367" s="929">
        <v>1.59</v>
      </c>
      <c r="O367" s="929">
        <v>0</v>
      </c>
      <c r="P367" s="929">
        <v>0.92</v>
      </c>
      <c r="Q367" s="930">
        <v>3.17</v>
      </c>
      <c r="R367" s="931">
        <v>4.09</v>
      </c>
      <c r="S367" s="932">
        <f t="shared" si="55"/>
        <v>-6.1926605504587284</v>
      </c>
    </row>
    <row r="368" spans="1:19" ht="20.100000000000001" customHeight="1">
      <c r="A368" s="497" t="s">
        <v>911</v>
      </c>
      <c r="B368" s="498" t="s">
        <v>912</v>
      </c>
      <c r="C368" s="499" t="s">
        <v>9</v>
      </c>
      <c r="D368" s="614" t="s">
        <v>128</v>
      </c>
      <c r="E368" s="928">
        <v>0</v>
      </c>
      <c r="F368" s="929">
        <v>0</v>
      </c>
      <c r="G368" s="929">
        <v>0.28000000000000003</v>
      </c>
      <c r="H368" s="929">
        <v>0</v>
      </c>
      <c r="I368" s="929">
        <v>0.08</v>
      </c>
      <c r="J368" s="930">
        <v>0.39</v>
      </c>
      <c r="K368" s="931">
        <v>0.47000000000000003</v>
      </c>
      <c r="L368" s="928">
        <v>0</v>
      </c>
      <c r="M368" s="929">
        <v>0</v>
      </c>
      <c r="N368" s="929">
        <v>0</v>
      </c>
      <c r="O368" s="929">
        <v>0</v>
      </c>
      <c r="P368" s="929">
        <v>0.23</v>
      </c>
      <c r="Q368" s="930">
        <v>0.59</v>
      </c>
      <c r="R368" s="931">
        <v>0.82</v>
      </c>
      <c r="S368" s="932">
        <f t="shared" si="55"/>
        <v>74.468085106382958</v>
      </c>
    </row>
    <row r="369" spans="1:19" ht="20.100000000000001" customHeight="1">
      <c r="A369" s="497" t="s">
        <v>758</v>
      </c>
      <c r="B369" s="498" t="s">
        <v>759</v>
      </c>
      <c r="C369" s="499" t="s">
        <v>9</v>
      </c>
      <c r="D369" s="614" t="s">
        <v>128</v>
      </c>
      <c r="E369" s="928">
        <v>0</v>
      </c>
      <c r="F369" s="929">
        <v>0</v>
      </c>
      <c r="G369" s="929">
        <v>0</v>
      </c>
      <c r="H369" s="929">
        <v>0</v>
      </c>
      <c r="I369" s="929">
        <v>0.21</v>
      </c>
      <c r="J369" s="930">
        <v>0.48</v>
      </c>
      <c r="K369" s="931">
        <v>0.69</v>
      </c>
      <c r="L369" s="928">
        <v>0</v>
      </c>
      <c r="M369" s="929">
        <v>0</v>
      </c>
      <c r="N369" s="929">
        <v>0</v>
      </c>
      <c r="O369" s="929">
        <v>0</v>
      </c>
      <c r="P369" s="929">
        <v>0</v>
      </c>
      <c r="Q369" s="930">
        <v>0.23</v>
      </c>
      <c r="R369" s="931">
        <v>0.23</v>
      </c>
      <c r="S369" s="932">
        <f t="shared" si="55"/>
        <v>-66.666666666666657</v>
      </c>
    </row>
    <row r="370" spans="1:19" ht="20.100000000000001" customHeight="1">
      <c r="A370" s="497" t="s">
        <v>72</v>
      </c>
      <c r="B370" s="498" t="s">
        <v>192</v>
      </c>
      <c r="C370" s="499" t="s">
        <v>9</v>
      </c>
      <c r="D370" s="614" t="s">
        <v>128</v>
      </c>
      <c r="E370" s="928">
        <v>0</v>
      </c>
      <c r="F370" s="929">
        <v>0.2</v>
      </c>
      <c r="G370" s="929">
        <v>2.92</v>
      </c>
      <c r="H370" s="929">
        <v>0</v>
      </c>
      <c r="I370" s="929">
        <v>0</v>
      </c>
      <c r="J370" s="930">
        <v>12.1</v>
      </c>
      <c r="K370" s="931">
        <v>12.1</v>
      </c>
      <c r="L370" s="928">
        <v>0</v>
      </c>
      <c r="M370" s="929">
        <v>0.35</v>
      </c>
      <c r="N370" s="929">
        <v>3.38</v>
      </c>
      <c r="O370" s="929">
        <v>0</v>
      </c>
      <c r="P370" s="929">
        <v>0</v>
      </c>
      <c r="Q370" s="930">
        <v>8.0299999999999994</v>
      </c>
      <c r="R370" s="931">
        <v>8.0299999999999994</v>
      </c>
      <c r="S370" s="932">
        <f t="shared" si="55"/>
        <v>-33.63636363636364</v>
      </c>
    </row>
    <row r="371" spans="1:19" ht="20.100000000000001" customHeight="1">
      <c r="A371" s="497" t="s">
        <v>38</v>
      </c>
      <c r="B371" s="498" t="s">
        <v>191</v>
      </c>
      <c r="C371" s="499" t="s">
        <v>9</v>
      </c>
      <c r="D371" s="614" t="s">
        <v>128</v>
      </c>
      <c r="E371" s="928">
        <v>0</v>
      </c>
      <c r="F371" s="929">
        <v>0</v>
      </c>
      <c r="G371" s="929">
        <v>0</v>
      </c>
      <c r="H371" s="929">
        <v>0</v>
      </c>
      <c r="I371" s="929">
        <v>0.22</v>
      </c>
      <c r="J371" s="930">
        <v>1.64</v>
      </c>
      <c r="K371" s="931">
        <v>1.8599999999999999</v>
      </c>
      <c r="L371" s="928">
        <v>0</v>
      </c>
      <c r="M371" s="929">
        <v>0</v>
      </c>
      <c r="N371" s="929">
        <v>0</v>
      </c>
      <c r="O371" s="929">
        <v>0</v>
      </c>
      <c r="P371" s="929">
        <v>0</v>
      </c>
      <c r="Q371" s="930">
        <v>0.25</v>
      </c>
      <c r="R371" s="931">
        <v>0.25</v>
      </c>
      <c r="S371" s="932">
        <f t="shared" si="55"/>
        <v>-86.55913978494624</v>
      </c>
    </row>
    <row r="372" spans="1:19" ht="20.100000000000001" customHeight="1">
      <c r="A372" s="497" t="s">
        <v>190</v>
      </c>
      <c r="B372" s="498" t="s">
        <v>189</v>
      </c>
      <c r="C372" s="499" t="s">
        <v>9</v>
      </c>
      <c r="D372" s="614" t="s">
        <v>128</v>
      </c>
      <c r="E372" s="928">
        <v>0.08</v>
      </c>
      <c r="F372" s="929">
        <v>0.95</v>
      </c>
      <c r="G372" s="929">
        <v>2.66</v>
      </c>
      <c r="H372" s="929">
        <v>0</v>
      </c>
      <c r="I372" s="929">
        <v>0</v>
      </c>
      <c r="J372" s="930">
        <v>8.93</v>
      </c>
      <c r="K372" s="931">
        <v>8.93</v>
      </c>
      <c r="L372" s="928">
        <v>0.11</v>
      </c>
      <c r="M372" s="929">
        <v>1.78</v>
      </c>
      <c r="N372" s="929">
        <v>3.88</v>
      </c>
      <c r="O372" s="929">
        <v>0</v>
      </c>
      <c r="P372" s="929">
        <v>0.4</v>
      </c>
      <c r="Q372" s="930">
        <v>7.09</v>
      </c>
      <c r="R372" s="931">
        <v>7.49</v>
      </c>
      <c r="S372" s="932">
        <f t="shared" si="55"/>
        <v>-16.125419932810747</v>
      </c>
    </row>
    <row r="373" spans="1:19" ht="20.100000000000001" customHeight="1">
      <c r="A373" s="497" t="s">
        <v>456</v>
      </c>
      <c r="B373" s="498" t="s">
        <v>457</v>
      </c>
      <c r="C373" s="499" t="s">
        <v>9</v>
      </c>
      <c r="D373" s="614" t="s">
        <v>128</v>
      </c>
      <c r="E373" s="928">
        <v>0.02</v>
      </c>
      <c r="F373" s="929">
        <v>0.61</v>
      </c>
      <c r="G373" s="929">
        <v>6.58</v>
      </c>
      <c r="H373" s="929">
        <v>0</v>
      </c>
      <c r="I373" s="929">
        <v>4.32</v>
      </c>
      <c r="J373" s="930">
        <v>16.760000000000002</v>
      </c>
      <c r="K373" s="931">
        <v>21.080000000000002</v>
      </c>
      <c r="L373" s="928">
        <v>0</v>
      </c>
      <c r="M373" s="929">
        <v>2.1800000000000002</v>
      </c>
      <c r="N373" s="929">
        <v>5.21</v>
      </c>
      <c r="O373" s="929">
        <v>0</v>
      </c>
      <c r="P373" s="929">
        <v>2.2000000000000002</v>
      </c>
      <c r="Q373" s="930">
        <v>23.11</v>
      </c>
      <c r="R373" s="931">
        <v>25.31</v>
      </c>
      <c r="S373" s="932">
        <f t="shared" si="55"/>
        <v>20.066413662239068</v>
      </c>
    </row>
    <row r="374" spans="1:19" ht="20.100000000000001" customHeight="1">
      <c r="A374" s="497" t="s">
        <v>409</v>
      </c>
      <c r="B374" s="498" t="s">
        <v>188</v>
      </c>
      <c r="C374" s="499" t="s">
        <v>9</v>
      </c>
      <c r="D374" s="614" t="s">
        <v>128</v>
      </c>
      <c r="E374" s="928">
        <v>7.0000000000000007E-2</v>
      </c>
      <c r="F374" s="929">
        <v>2.2799999999999998</v>
      </c>
      <c r="G374" s="929">
        <v>8.93</v>
      </c>
      <c r="H374" s="929">
        <v>0.37</v>
      </c>
      <c r="I374" s="929">
        <v>14.98</v>
      </c>
      <c r="J374" s="930">
        <v>43.1</v>
      </c>
      <c r="K374" s="931">
        <v>58.08</v>
      </c>
      <c r="L374" s="928">
        <v>0.04</v>
      </c>
      <c r="M374" s="929">
        <v>0</v>
      </c>
      <c r="N374" s="929">
        <v>7.7</v>
      </c>
      <c r="O374" s="929">
        <v>0</v>
      </c>
      <c r="P374" s="929">
        <v>16.260000000000002</v>
      </c>
      <c r="Q374" s="930">
        <v>37.93</v>
      </c>
      <c r="R374" s="931">
        <v>54.19</v>
      </c>
      <c r="S374" s="932">
        <f t="shared" si="55"/>
        <v>-6.6976584022038548</v>
      </c>
    </row>
    <row r="375" spans="1:19" ht="20.100000000000001" customHeight="1">
      <c r="A375" s="497" t="s">
        <v>1059</v>
      </c>
      <c r="B375" s="498" t="s">
        <v>1060</v>
      </c>
      <c r="C375" s="499" t="s">
        <v>9</v>
      </c>
      <c r="D375" s="614" t="s">
        <v>128</v>
      </c>
      <c r="E375" s="928">
        <v>0</v>
      </c>
      <c r="F375" s="929">
        <v>0</v>
      </c>
      <c r="G375" s="929">
        <v>0.32</v>
      </c>
      <c r="H375" s="929">
        <v>0</v>
      </c>
      <c r="I375" s="929">
        <v>0</v>
      </c>
      <c r="J375" s="930">
        <v>0.95</v>
      </c>
      <c r="K375" s="931">
        <v>0.95</v>
      </c>
      <c r="L375" s="928">
        <v>0</v>
      </c>
      <c r="M375" s="929">
        <v>0</v>
      </c>
      <c r="N375" s="929">
        <v>0.05</v>
      </c>
      <c r="O375" s="929">
        <v>0</v>
      </c>
      <c r="P375" s="929">
        <v>0</v>
      </c>
      <c r="Q375" s="930">
        <v>0.66</v>
      </c>
      <c r="R375" s="931">
        <v>0.66</v>
      </c>
      <c r="S375" s="932">
        <f t="shared" si="55"/>
        <v>-30.526315789473678</v>
      </c>
    </row>
    <row r="376" spans="1:19" ht="20.100000000000001" customHeight="1">
      <c r="A376" s="497" t="s">
        <v>351</v>
      </c>
      <c r="B376" s="498" t="s">
        <v>460</v>
      </c>
      <c r="C376" s="499" t="s">
        <v>9</v>
      </c>
      <c r="D376" s="614" t="s">
        <v>128</v>
      </c>
      <c r="E376" s="928">
        <v>0.01</v>
      </c>
      <c r="F376" s="929">
        <v>0.06</v>
      </c>
      <c r="G376" s="929">
        <v>2.3199999999999998</v>
      </c>
      <c r="H376" s="929">
        <v>0</v>
      </c>
      <c r="I376" s="929">
        <v>2.2999999999999998</v>
      </c>
      <c r="J376" s="930">
        <v>4.0199999999999996</v>
      </c>
      <c r="K376" s="931">
        <v>6.3199999999999994</v>
      </c>
      <c r="L376" s="928">
        <v>0</v>
      </c>
      <c r="M376" s="929">
        <v>0.03</v>
      </c>
      <c r="N376" s="929">
        <v>3.89</v>
      </c>
      <c r="O376" s="929">
        <v>0</v>
      </c>
      <c r="P376" s="929">
        <v>1.9</v>
      </c>
      <c r="Q376" s="930">
        <v>5.68</v>
      </c>
      <c r="R376" s="931">
        <v>7.58</v>
      </c>
      <c r="S376" s="932">
        <f t="shared" si="55"/>
        <v>19.936708860759509</v>
      </c>
    </row>
    <row r="377" spans="1:19" ht="20.100000000000001" customHeight="1">
      <c r="A377" s="497" t="s">
        <v>45</v>
      </c>
      <c r="B377" s="498" t="s">
        <v>187</v>
      </c>
      <c r="C377" s="499" t="s">
        <v>9</v>
      </c>
      <c r="D377" s="614" t="s">
        <v>128</v>
      </c>
      <c r="E377" s="928">
        <v>0.09</v>
      </c>
      <c r="F377" s="929">
        <v>5.77</v>
      </c>
      <c r="G377" s="929">
        <v>30.13</v>
      </c>
      <c r="H377" s="929">
        <v>0</v>
      </c>
      <c r="I377" s="929">
        <v>17.5</v>
      </c>
      <c r="J377" s="930">
        <v>108.54</v>
      </c>
      <c r="K377" s="931">
        <v>126.04</v>
      </c>
      <c r="L377" s="928">
        <v>0.05</v>
      </c>
      <c r="M377" s="929">
        <v>3.84</v>
      </c>
      <c r="N377" s="929">
        <v>23.72</v>
      </c>
      <c r="O377" s="929">
        <v>0</v>
      </c>
      <c r="P377" s="929">
        <v>25.25</v>
      </c>
      <c r="Q377" s="930">
        <v>107.15</v>
      </c>
      <c r="R377" s="931">
        <v>132.4</v>
      </c>
      <c r="S377" s="932">
        <f t="shared" si="55"/>
        <v>5.0460171374167029</v>
      </c>
    </row>
    <row r="378" spans="1:19" ht="20.100000000000001" customHeight="1">
      <c r="A378" s="497" t="s">
        <v>313</v>
      </c>
      <c r="B378" s="498" t="s">
        <v>314</v>
      </c>
      <c r="C378" s="499" t="s">
        <v>9</v>
      </c>
      <c r="D378" s="614" t="s">
        <v>128</v>
      </c>
      <c r="E378" s="928">
        <v>7.0000000000000007E-2</v>
      </c>
      <c r="F378" s="929">
        <v>1.71</v>
      </c>
      <c r="G378" s="929">
        <v>8.02</v>
      </c>
      <c r="H378" s="929">
        <v>0</v>
      </c>
      <c r="I378" s="929">
        <v>4.26</v>
      </c>
      <c r="J378" s="930">
        <v>18.350000000000001</v>
      </c>
      <c r="K378" s="931">
        <v>22.61</v>
      </c>
      <c r="L378" s="928">
        <v>0.08</v>
      </c>
      <c r="M378" s="929">
        <v>1.61</v>
      </c>
      <c r="N378" s="929">
        <v>6.38</v>
      </c>
      <c r="O378" s="929">
        <v>0</v>
      </c>
      <c r="P378" s="929">
        <v>4.9800000000000004</v>
      </c>
      <c r="Q378" s="930">
        <v>20.67</v>
      </c>
      <c r="R378" s="931">
        <v>25.650000000000002</v>
      </c>
      <c r="S378" s="932">
        <f t="shared" si="55"/>
        <v>13.445378151260524</v>
      </c>
    </row>
    <row r="379" spans="1:19" ht="20.100000000000001" customHeight="1">
      <c r="A379" s="497" t="s">
        <v>526</v>
      </c>
      <c r="B379" s="498" t="s">
        <v>556</v>
      </c>
      <c r="C379" s="499" t="s">
        <v>9</v>
      </c>
      <c r="D379" s="614" t="s">
        <v>128</v>
      </c>
      <c r="E379" s="928">
        <v>0</v>
      </c>
      <c r="F379" s="929">
        <v>0.14000000000000001</v>
      </c>
      <c r="G379" s="929">
        <v>1.26</v>
      </c>
      <c r="H379" s="929">
        <v>0</v>
      </c>
      <c r="I379" s="929">
        <v>1.0900000000000001</v>
      </c>
      <c r="J379" s="930">
        <v>2.68</v>
      </c>
      <c r="K379" s="931">
        <v>3.7700000000000005</v>
      </c>
      <c r="L379" s="928">
        <v>0</v>
      </c>
      <c r="M379" s="929">
        <v>0</v>
      </c>
      <c r="N379" s="929">
        <v>1.7</v>
      </c>
      <c r="O379" s="929">
        <v>0</v>
      </c>
      <c r="P379" s="929">
        <v>0.57999999999999996</v>
      </c>
      <c r="Q379" s="930">
        <v>3.97</v>
      </c>
      <c r="R379" s="931">
        <v>4.55</v>
      </c>
      <c r="S379" s="932">
        <f t="shared" si="55"/>
        <v>20.689655172413769</v>
      </c>
    </row>
    <row r="380" spans="1:19" ht="20.100000000000001" customHeight="1">
      <c r="A380" s="497" t="s">
        <v>463</v>
      </c>
      <c r="B380" s="498" t="s">
        <v>464</v>
      </c>
      <c r="C380" s="499" t="s">
        <v>9</v>
      </c>
      <c r="D380" s="614" t="s">
        <v>128</v>
      </c>
      <c r="E380" s="928">
        <v>0</v>
      </c>
      <c r="F380" s="929">
        <v>0.1</v>
      </c>
      <c r="G380" s="929">
        <v>0.98</v>
      </c>
      <c r="H380" s="929">
        <v>0</v>
      </c>
      <c r="I380" s="929">
        <v>0.46</v>
      </c>
      <c r="J380" s="930">
        <v>1.34</v>
      </c>
      <c r="K380" s="931">
        <v>1.8</v>
      </c>
      <c r="L380" s="928">
        <v>0</v>
      </c>
      <c r="M380" s="929">
        <v>0</v>
      </c>
      <c r="N380" s="929">
        <v>0.27</v>
      </c>
      <c r="O380" s="929">
        <v>0</v>
      </c>
      <c r="P380" s="929">
        <v>0.65</v>
      </c>
      <c r="Q380" s="930">
        <v>0.26</v>
      </c>
      <c r="R380" s="931">
        <v>0.91</v>
      </c>
      <c r="S380" s="932">
        <f t="shared" si="55"/>
        <v>-49.444444444444443</v>
      </c>
    </row>
    <row r="381" spans="1:19" ht="20.100000000000001" customHeight="1">
      <c r="A381" s="497" t="s">
        <v>52</v>
      </c>
      <c r="B381" s="498" t="s">
        <v>186</v>
      </c>
      <c r="C381" s="499" t="s">
        <v>9</v>
      </c>
      <c r="D381" s="614" t="s">
        <v>128</v>
      </c>
      <c r="E381" s="928">
        <v>0</v>
      </c>
      <c r="F381" s="929">
        <v>0</v>
      </c>
      <c r="G381" s="929">
        <v>0.94</v>
      </c>
      <c r="H381" s="929">
        <v>0</v>
      </c>
      <c r="I381" s="929">
        <v>1.51</v>
      </c>
      <c r="J381" s="930">
        <v>2.31</v>
      </c>
      <c r="K381" s="931">
        <v>3.8200000000000003</v>
      </c>
      <c r="L381" s="928">
        <v>0</v>
      </c>
      <c r="M381" s="929">
        <v>0</v>
      </c>
      <c r="N381" s="929">
        <v>0.63</v>
      </c>
      <c r="O381" s="929">
        <v>0</v>
      </c>
      <c r="P381" s="929">
        <v>1.74</v>
      </c>
      <c r="Q381" s="930">
        <v>4.22</v>
      </c>
      <c r="R381" s="931">
        <v>5.96</v>
      </c>
      <c r="S381" s="932">
        <f t="shared" si="55"/>
        <v>56.02094240837696</v>
      </c>
    </row>
    <row r="382" spans="1:19" ht="20.100000000000001" customHeight="1">
      <c r="A382" s="497" t="s">
        <v>760</v>
      </c>
      <c r="B382" s="498" t="s">
        <v>761</v>
      </c>
      <c r="C382" s="499" t="s">
        <v>9</v>
      </c>
      <c r="D382" s="614" t="s">
        <v>128</v>
      </c>
      <c r="E382" s="928">
        <v>0</v>
      </c>
      <c r="F382" s="929">
        <v>0.28999999999999998</v>
      </c>
      <c r="G382" s="929">
        <v>0</v>
      </c>
      <c r="H382" s="929">
        <v>0</v>
      </c>
      <c r="I382" s="929">
        <v>0</v>
      </c>
      <c r="J382" s="930">
        <v>1.45</v>
      </c>
      <c r="K382" s="931">
        <v>1.45</v>
      </c>
      <c r="L382" s="928">
        <v>0</v>
      </c>
      <c r="M382" s="929">
        <v>0</v>
      </c>
      <c r="N382" s="929">
        <v>0.39</v>
      </c>
      <c r="O382" s="929">
        <v>0</v>
      </c>
      <c r="P382" s="929">
        <v>0.3</v>
      </c>
      <c r="Q382" s="930">
        <v>0.92</v>
      </c>
      <c r="R382" s="931">
        <v>1.22</v>
      </c>
      <c r="S382" s="932">
        <f t="shared" si="55"/>
        <v>-15.86206896551724</v>
      </c>
    </row>
    <row r="383" spans="1:19" ht="20.100000000000001" customHeight="1">
      <c r="A383" s="497" t="s">
        <v>762</v>
      </c>
      <c r="B383" s="498" t="s">
        <v>763</v>
      </c>
      <c r="C383" s="499" t="s">
        <v>9</v>
      </c>
      <c r="D383" s="614" t="s">
        <v>128</v>
      </c>
      <c r="E383" s="928">
        <v>0</v>
      </c>
      <c r="F383" s="929">
        <v>0.25</v>
      </c>
      <c r="G383" s="929">
        <v>0.19</v>
      </c>
      <c r="H383" s="929">
        <v>0</v>
      </c>
      <c r="I383" s="929">
        <v>0.31</v>
      </c>
      <c r="J383" s="930">
        <v>0.48</v>
      </c>
      <c r="K383" s="931">
        <v>0.79</v>
      </c>
      <c r="L383" s="928">
        <v>0</v>
      </c>
      <c r="M383" s="929">
        <v>0.19</v>
      </c>
      <c r="N383" s="929">
        <v>0.22</v>
      </c>
      <c r="O383" s="929">
        <v>0</v>
      </c>
      <c r="P383" s="929">
        <v>0.15</v>
      </c>
      <c r="Q383" s="930">
        <v>0.67</v>
      </c>
      <c r="R383" s="931">
        <v>0.82000000000000006</v>
      </c>
      <c r="S383" s="932">
        <f t="shared" si="55"/>
        <v>3.7974683544303778</v>
      </c>
    </row>
    <row r="384" spans="1:19" ht="20.100000000000001" customHeight="1">
      <c r="A384" s="497" t="s">
        <v>764</v>
      </c>
      <c r="B384" s="498" t="s">
        <v>765</v>
      </c>
      <c r="C384" s="499" t="s">
        <v>9</v>
      </c>
      <c r="D384" s="614" t="s">
        <v>128</v>
      </c>
      <c r="E384" s="928">
        <v>0</v>
      </c>
      <c r="F384" s="929">
        <v>0.33</v>
      </c>
      <c r="G384" s="929">
        <v>0</v>
      </c>
      <c r="H384" s="929">
        <v>0</v>
      </c>
      <c r="I384" s="929">
        <v>0</v>
      </c>
      <c r="J384" s="930">
        <v>0.94</v>
      </c>
      <c r="K384" s="931">
        <v>0.94</v>
      </c>
      <c r="L384" s="928">
        <v>0</v>
      </c>
      <c r="M384" s="929">
        <v>0</v>
      </c>
      <c r="N384" s="929">
        <v>0.57999999999999996</v>
      </c>
      <c r="O384" s="929">
        <v>0</v>
      </c>
      <c r="P384" s="929">
        <v>0</v>
      </c>
      <c r="Q384" s="930">
        <v>1.59</v>
      </c>
      <c r="R384" s="931">
        <v>1.59</v>
      </c>
      <c r="S384" s="932">
        <f t="shared" si="55"/>
        <v>69.148936170212778</v>
      </c>
    </row>
    <row r="385" spans="1:19" ht="20.100000000000001" customHeight="1">
      <c r="A385" s="497" t="s">
        <v>527</v>
      </c>
      <c r="B385" s="498" t="s">
        <v>557</v>
      </c>
      <c r="C385" s="499" t="s">
        <v>9</v>
      </c>
      <c r="D385" s="614" t="s">
        <v>128</v>
      </c>
      <c r="E385" s="928">
        <v>0.02</v>
      </c>
      <c r="F385" s="929">
        <v>0</v>
      </c>
      <c r="G385" s="929">
        <v>2.52</v>
      </c>
      <c r="H385" s="929">
        <v>0</v>
      </c>
      <c r="I385" s="929">
        <v>1.4</v>
      </c>
      <c r="J385" s="930">
        <v>4.83</v>
      </c>
      <c r="K385" s="931">
        <v>6.23</v>
      </c>
      <c r="L385" s="928">
        <v>0</v>
      </c>
      <c r="M385" s="929">
        <v>0</v>
      </c>
      <c r="N385" s="929">
        <v>4.53</v>
      </c>
      <c r="O385" s="929">
        <v>0</v>
      </c>
      <c r="P385" s="929">
        <v>2.8</v>
      </c>
      <c r="Q385" s="930">
        <v>7.98</v>
      </c>
      <c r="R385" s="931">
        <v>10.780000000000001</v>
      </c>
      <c r="S385" s="932">
        <f t="shared" si="55"/>
        <v>73.033707865168537</v>
      </c>
    </row>
    <row r="386" spans="1:19" ht="20.100000000000001" customHeight="1">
      <c r="A386" s="497" t="s">
        <v>766</v>
      </c>
      <c r="B386" s="498" t="s">
        <v>767</v>
      </c>
      <c r="C386" s="499" t="s">
        <v>9</v>
      </c>
      <c r="D386" s="614" t="s">
        <v>128</v>
      </c>
      <c r="E386" s="928">
        <v>0</v>
      </c>
      <c r="F386" s="929">
        <v>0.12</v>
      </c>
      <c r="G386" s="929">
        <v>0</v>
      </c>
      <c r="H386" s="929">
        <v>0</v>
      </c>
      <c r="I386" s="929">
        <v>0</v>
      </c>
      <c r="J386" s="930">
        <v>0.11</v>
      </c>
      <c r="K386" s="931">
        <v>0.11</v>
      </c>
      <c r="L386" s="928">
        <v>0</v>
      </c>
      <c r="M386" s="929">
        <v>0</v>
      </c>
      <c r="N386" s="929">
        <v>0</v>
      </c>
      <c r="O386" s="929">
        <v>0</v>
      </c>
      <c r="P386" s="929">
        <v>0</v>
      </c>
      <c r="Q386" s="930">
        <v>0</v>
      </c>
      <c r="R386" s="931">
        <v>0</v>
      </c>
      <c r="S386" s="932">
        <f t="shared" si="55"/>
        <v>-100</v>
      </c>
    </row>
    <row r="387" spans="1:19" ht="20.100000000000001" customHeight="1">
      <c r="A387" s="497" t="s">
        <v>768</v>
      </c>
      <c r="B387" s="498" t="s">
        <v>769</v>
      </c>
      <c r="C387" s="499" t="s">
        <v>9</v>
      </c>
      <c r="D387" s="614" t="s">
        <v>128</v>
      </c>
      <c r="E387" s="928">
        <v>0</v>
      </c>
      <c r="F387" s="929">
        <v>0.08</v>
      </c>
      <c r="G387" s="929">
        <v>0</v>
      </c>
      <c r="H387" s="929">
        <v>0</v>
      </c>
      <c r="I387" s="929">
        <v>0</v>
      </c>
      <c r="J387" s="930">
        <v>0.67</v>
      </c>
      <c r="K387" s="931">
        <v>0.67</v>
      </c>
      <c r="L387" s="928">
        <v>0</v>
      </c>
      <c r="M387" s="929">
        <v>0</v>
      </c>
      <c r="N387" s="929">
        <v>0</v>
      </c>
      <c r="O387" s="929">
        <v>0</v>
      </c>
      <c r="P387" s="929">
        <v>0</v>
      </c>
      <c r="Q387" s="930">
        <v>0</v>
      </c>
      <c r="R387" s="931">
        <v>0</v>
      </c>
      <c r="S387" s="932">
        <f t="shared" si="55"/>
        <v>-100</v>
      </c>
    </row>
    <row r="388" spans="1:19" ht="20.100000000000001" customHeight="1">
      <c r="A388" s="497" t="s">
        <v>1063</v>
      </c>
      <c r="B388" s="498" t="s">
        <v>1064</v>
      </c>
      <c r="C388" s="499" t="s">
        <v>9</v>
      </c>
      <c r="D388" s="614" t="s">
        <v>128</v>
      </c>
      <c r="E388" s="928">
        <v>0</v>
      </c>
      <c r="F388" s="929">
        <v>0</v>
      </c>
      <c r="G388" s="929">
        <v>0</v>
      </c>
      <c r="H388" s="929">
        <v>0</v>
      </c>
      <c r="I388" s="929">
        <v>0</v>
      </c>
      <c r="J388" s="930">
        <v>0.18</v>
      </c>
      <c r="K388" s="931">
        <v>0.18</v>
      </c>
      <c r="L388" s="928">
        <v>0</v>
      </c>
      <c r="M388" s="929">
        <v>0</v>
      </c>
      <c r="N388" s="929">
        <v>0.2</v>
      </c>
      <c r="O388" s="929">
        <v>0</v>
      </c>
      <c r="P388" s="929">
        <v>0.05</v>
      </c>
      <c r="Q388" s="930">
        <v>0</v>
      </c>
      <c r="R388" s="931">
        <v>0.05</v>
      </c>
      <c r="S388" s="932">
        <f t="shared" si="55"/>
        <v>-72.222222222222214</v>
      </c>
    </row>
    <row r="389" spans="1:19" ht="20.100000000000001" customHeight="1">
      <c r="A389" s="497" t="s">
        <v>1334</v>
      </c>
      <c r="B389" s="498" t="s">
        <v>1444</v>
      </c>
      <c r="C389" s="499" t="s">
        <v>9</v>
      </c>
      <c r="D389" s="659" t="s">
        <v>1482</v>
      </c>
      <c r="E389" s="928">
        <v>0</v>
      </c>
      <c r="F389" s="929">
        <v>0</v>
      </c>
      <c r="G389" s="929">
        <v>0</v>
      </c>
      <c r="H389" s="929">
        <v>0</v>
      </c>
      <c r="I389" s="929">
        <v>0</v>
      </c>
      <c r="J389" s="930">
        <v>0</v>
      </c>
      <c r="K389" s="931">
        <v>0</v>
      </c>
      <c r="L389" s="928">
        <v>0</v>
      </c>
      <c r="M389" s="929">
        <v>0</v>
      </c>
      <c r="N389" s="929">
        <v>0.6</v>
      </c>
      <c r="O389" s="929">
        <v>0</v>
      </c>
      <c r="P389" s="929">
        <v>0</v>
      </c>
      <c r="Q389" s="930">
        <v>0.9</v>
      </c>
      <c r="R389" s="931">
        <v>0.9</v>
      </c>
      <c r="S389" s="933" t="e">
        <f t="shared" si="55"/>
        <v>#DIV/0!</v>
      </c>
    </row>
    <row r="390" spans="1:19" ht="20.100000000000001" customHeight="1">
      <c r="A390" s="942"/>
      <c r="B390" s="945"/>
      <c r="C390" s="975"/>
      <c r="D390" s="982"/>
      <c r="E390" s="942"/>
      <c r="F390" s="943"/>
      <c r="G390" s="943"/>
      <c r="H390" s="943"/>
      <c r="I390" s="943"/>
      <c r="J390" s="944"/>
      <c r="K390" s="945"/>
      <c r="L390" s="942"/>
      <c r="M390" s="943"/>
      <c r="N390" s="943"/>
      <c r="O390" s="943"/>
      <c r="P390" s="943"/>
      <c r="Q390" s="944"/>
      <c r="R390" s="945"/>
      <c r="S390" s="946"/>
    </row>
    <row r="391" spans="1:19" ht="20.100000000000001" customHeight="1">
      <c r="A391" s="1404" t="s">
        <v>1643</v>
      </c>
      <c r="B391" s="1405"/>
      <c r="C391" s="923"/>
      <c r="D391" s="647"/>
      <c r="E391" s="949">
        <f t="shared" ref="E391:R391" si="56">SUM(E357:E390)</f>
        <v>0.45</v>
      </c>
      <c r="F391" s="950">
        <f t="shared" si="56"/>
        <v>15.14</v>
      </c>
      <c r="G391" s="950">
        <f t="shared" si="56"/>
        <v>78.959999999999994</v>
      </c>
      <c r="H391" s="950">
        <f t="shared" si="56"/>
        <v>0.37</v>
      </c>
      <c r="I391" s="950">
        <f t="shared" si="56"/>
        <v>58.85</v>
      </c>
      <c r="J391" s="950">
        <f t="shared" si="56"/>
        <v>265.75000000000006</v>
      </c>
      <c r="K391" s="951">
        <f t="shared" si="56"/>
        <v>324.60000000000002</v>
      </c>
      <c r="L391" s="949">
        <f t="shared" si="56"/>
        <v>0.39</v>
      </c>
      <c r="M391" s="950">
        <f t="shared" si="56"/>
        <v>11.1</v>
      </c>
      <c r="N391" s="950">
        <f t="shared" si="56"/>
        <v>73.579999999999984</v>
      </c>
      <c r="O391" s="950">
        <f t="shared" si="56"/>
        <v>0</v>
      </c>
      <c r="P391" s="950">
        <f t="shared" si="56"/>
        <v>68.19</v>
      </c>
      <c r="Q391" s="950">
        <f t="shared" si="56"/>
        <v>264.61999999999995</v>
      </c>
      <c r="R391" s="951">
        <f t="shared" si="56"/>
        <v>332.81</v>
      </c>
      <c r="S391" s="952">
        <f t="shared" ref="S391" si="57">((R391/K391)-1)*100</f>
        <v>2.5292667898952459</v>
      </c>
    </row>
    <row r="392" spans="1:19" ht="20.100000000000001" customHeight="1">
      <c r="A392" s="970"/>
      <c r="B392" s="971"/>
      <c r="C392" s="972"/>
      <c r="D392" s="663"/>
      <c r="E392" s="957"/>
      <c r="F392" s="957"/>
      <c r="G392" s="957"/>
      <c r="H392" s="957"/>
      <c r="I392" s="957"/>
      <c r="J392" s="958"/>
      <c r="K392" s="957"/>
      <c r="L392" s="957"/>
      <c r="M392" s="957"/>
      <c r="N392" s="957"/>
      <c r="O392" s="957"/>
      <c r="P392" s="957"/>
      <c r="Q392" s="958"/>
      <c r="R392" s="957"/>
      <c r="S392" s="959"/>
    </row>
    <row r="393" spans="1:19" ht="20.100000000000001" customHeight="1">
      <c r="A393" s="906"/>
      <c r="B393" s="907"/>
      <c r="C393" s="908"/>
      <c r="D393" s="909"/>
      <c r="E393" s="1386" t="s">
        <v>1467</v>
      </c>
      <c r="F393" s="1387"/>
      <c r="G393" s="1387"/>
      <c r="H393" s="1387"/>
      <c r="I393" s="1387"/>
      <c r="J393" s="1387"/>
      <c r="K393" s="1388"/>
      <c r="L393" s="1386" t="s">
        <v>1468</v>
      </c>
      <c r="M393" s="1387"/>
      <c r="N393" s="1387"/>
      <c r="O393" s="1387"/>
      <c r="P393" s="1387"/>
      <c r="Q393" s="1387"/>
      <c r="R393" s="1388"/>
      <c r="S393" s="910"/>
    </row>
    <row r="394" spans="1:19" ht="39.950000000000003" customHeight="1">
      <c r="A394" s="911" t="s">
        <v>248</v>
      </c>
      <c r="B394" s="912" t="s">
        <v>57</v>
      </c>
      <c r="C394" s="913" t="s">
        <v>249</v>
      </c>
      <c r="D394" s="914" t="s">
        <v>250</v>
      </c>
      <c r="E394" s="915" t="s">
        <v>1405</v>
      </c>
      <c r="F394" s="916" t="s">
        <v>1499</v>
      </c>
      <c r="G394" s="917" t="s">
        <v>1498</v>
      </c>
      <c r="H394" s="918" t="s">
        <v>1513</v>
      </c>
      <c r="I394" s="918" t="s">
        <v>1514</v>
      </c>
      <c r="J394" s="917" t="s">
        <v>1406</v>
      </c>
      <c r="K394" s="919" t="s">
        <v>1515</v>
      </c>
      <c r="L394" s="915" t="s">
        <v>1405</v>
      </c>
      <c r="M394" s="916" t="s">
        <v>1499</v>
      </c>
      <c r="N394" s="917" t="s">
        <v>1498</v>
      </c>
      <c r="O394" s="918" t="s">
        <v>1513</v>
      </c>
      <c r="P394" s="918" t="s">
        <v>1514</v>
      </c>
      <c r="Q394" s="917" t="s">
        <v>1406</v>
      </c>
      <c r="R394" s="919" t="s">
        <v>1515</v>
      </c>
      <c r="S394" s="920" t="s">
        <v>1140</v>
      </c>
    </row>
    <row r="395" spans="1:19" ht="20.100000000000001" customHeight="1">
      <c r="A395" s="979" t="s">
        <v>1644</v>
      </c>
      <c r="B395" s="980" t="s">
        <v>1645</v>
      </c>
      <c r="C395" s="923" t="s">
        <v>60</v>
      </c>
      <c r="D395" s="647"/>
      <c r="E395" s="924" t="s">
        <v>60</v>
      </c>
      <c r="F395" s="925"/>
      <c r="G395" s="925"/>
      <c r="H395" s="925"/>
      <c r="I395" s="925"/>
      <c r="J395" s="925" t="s">
        <v>60</v>
      </c>
      <c r="K395" s="926"/>
      <c r="L395" s="924" t="s">
        <v>60</v>
      </c>
      <c r="M395" s="925" t="s">
        <v>60</v>
      </c>
      <c r="N395" s="925"/>
      <c r="O395" s="925"/>
      <c r="P395" s="925"/>
      <c r="Q395" s="925"/>
      <c r="R395" s="926" t="s">
        <v>60</v>
      </c>
      <c r="S395" s="927"/>
    </row>
    <row r="396" spans="1:19" ht="20.100000000000001" customHeight="1">
      <c r="A396" s="497" t="s">
        <v>780</v>
      </c>
      <c r="B396" s="661" t="s">
        <v>781</v>
      </c>
      <c r="C396" s="499" t="s">
        <v>9</v>
      </c>
      <c r="D396" s="662" t="s">
        <v>130</v>
      </c>
      <c r="E396" s="928">
        <v>0</v>
      </c>
      <c r="F396" s="929">
        <v>0.42</v>
      </c>
      <c r="G396" s="929">
        <v>0</v>
      </c>
      <c r="H396" s="929">
        <v>0</v>
      </c>
      <c r="I396" s="929">
        <v>0</v>
      </c>
      <c r="J396" s="930">
        <v>0.41</v>
      </c>
      <c r="K396" s="931">
        <v>0.41</v>
      </c>
      <c r="L396" s="928">
        <v>0</v>
      </c>
      <c r="M396" s="929">
        <v>0</v>
      </c>
      <c r="N396" s="929">
        <v>0</v>
      </c>
      <c r="O396" s="929">
        <v>0</v>
      </c>
      <c r="P396" s="929">
        <v>0</v>
      </c>
      <c r="Q396" s="930">
        <v>0</v>
      </c>
      <c r="R396" s="931">
        <v>0</v>
      </c>
      <c r="S396" s="932">
        <f t="shared" ref="S396:S439" si="58">((R396/K396)-1)*100</f>
        <v>-100</v>
      </c>
    </row>
    <row r="397" spans="1:19" ht="20.100000000000001" customHeight="1">
      <c r="A397" s="497" t="s">
        <v>329</v>
      </c>
      <c r="B397" s="498" t="s">
        <v>330</v>
      </c>
      <c r="C397" s="499" t="s">
        <v>9</v>
      </c>
      <c r="D397" s="614" t="s">
        <v>130</v>
      </c>
      <c r="E397" s="928">
        <v>0</v>
      </c>
      <c r="F397" s="929">
        <v>1.42</v>
      </c>
      <c r="G397" s="929">
        <v>1.94</v>
      </c>
      <c r="H397" s="929">
        <v>0</v>
      </c>
      <c r="I397" s="929">
        <v>5.64</v>
      </c>
      <c r="J397" s="930">
        <v>11.22</v>
      </c>
      <c r="K397" s="931">
        <v>16.86</v>
      </c>
      <c r="L397" s="928">
        <v>0</v>
      </c>
      <c r="M397" s="929">
        <v>1.17</v>
      </c>
      <c r="N397" s="929">
        <v>2.17</v>
      </c>
      <c r="O397" s="929">
        <v>0</v>
      </c>
      <c r="P397" s="929">
        <v>5.05</v>
      </c>
      <c r="Q397" s="930">
        <v>6.35</v>
      </c>
      <c r="R397" s="931">
        <v>11.399999999999999</v>
      </c>
      <c r="S397" s="932">
        <f t="shared" si="58"/>
        <v>-32.384341637010685</v>
      </c>
    </row>
    <row r="398" spans="1:19" ht="20.100000000000001" customHeight="1">
      <c r="A398" s="497" t="s">
        <v>379</v>
      </c>
      <c r="B398" s="612" t="s">
        <v>465</v>
      </c>
      <c r="C398" s="499" t="s">
        <v>9</v>
      </c>
      <c r="D398" s="614" t="s">
        <v>130</v>
      </c>
      <c r="E398" s="928">
        <v>0</v>
      </c>
      <c r="F398" s="929">
        <v>0</v>
      </c>
      <c r="G398" s="929">
        <v>0.2</v>
      </c>
      <c r="H398" s="929">
        <v>0</v>
      </c>
      <c r="I398" s="929">
        <v>0.19</v>
      </c>
      <c r="J398" s="930">
        <v>0.92</v>
      </c>
      <c r="K398" s="931">
        <v>1.1100000000000001</v>
      </c>
      <c r="L398" s="928">
        <v>0</v>
      </c>
      <c r="M398" s="929">
        <v>0</v>
      </c>
      <c r="N398" s="929">
        <v>0.22</v>
      </c>
      <c r="O398" s="929">
        <v>0</v>
      </c>
      <c r="P398" s="929">
        <v>0.19</v>
      </c>
      <c r="Q398" s="930">
        <v>0.45</v>
      </c>
      <c r="R398" s="931">
        <v>0.64</v>
      </c>
      <c r="S398" s="932">
        <f t="shared" si="58"/>
        <v>-42.342342342342342</v>
      </c>
    </row>
    <row r="399" spans="1:19" ht="20.100000000000001" customHeight="1">
      <c r="A399" s="497" t="s">
        <v>380</v>
      </c>
      <c r="B399" s="612" t="s">
        <v>466</v>
      </c>
      <c r="C399" s="499" t="s">
        <v>9</v>
      </c>
      <c r="D399" s="614" t="s">
        <v>130</v>
      </c>
      <c r="E399" s="928">
        <v>0</v>
      </c>
      <c r="F399" s="929">
        <v>0</v>
      </c>
      <c r="G399" s="929">
        <v>0.08</v>
      </c>
      <c r="H399" s="929">
        <v>0</v>
      </c>
      <c r="I399" s="929">
        <v>0</v>
      </c>
      <c r="J399" s="930">
        <v>2.02</v>
      </c>
      <c r="K399" s="931">
        <v>2.02</v>
      </c>
      <c r="L399" s="928">
        <v>0</v>
      </c>
      <c r="M399" s="929">
        <v>0</v>
      </c>
      <c r="N399" s="929">
        <v>0.17</v>
      </c>
      <c r="O399" s="929">
        <v>0</v>
      </c>
      <c r="P399" s="929">
        <v>0.24</v>
      </c>
      <c r="Q399" s="930">
        <v>0.68</v>
      </c>
      <c r="R399" s="931">
        <v>0.92</v>
      </c>
      <c r="S399" s="932">
        <f t="shared" si="58"/>
        <v>-54.455445544554458</v>
      </c>
    </row>
    <row r="400" spans="1:19" ht="20.100000000000001" customHeight="1">
      <c r="A400" s="497" t="s">
        <v>467</v>
      </c>
      <c r="B400" s="612" t="s">
        <v>468</v>
      </c>
      <c r="C400" s="499" t="s">
        <v>9</v>
      </c>
      <c r="D400" s="614" t="s">
        <v>130</v>
      </c>
      <c r="E400" s="928">
        <v>0</v>
      </c>
      <c r="F400" s="929">
        <v>0</v>
      </c>
      <c r="G400" s="929">
        <v>0</v>
      </c>
      <c r="H400" s="929">
        <v>0</v>
      </c>
      <c r="I400" s="929">
        <v>0</v>
      </c>
      <c r="J400" s="930">
        <v>0.82</v>
      </c>
      <c r="K400" s="931">
        <v>0.82</v>
      </c>
      <c r="L400" s="928">
        <v>0</v>
      </c>
      <c r="M400" s="929">
        <v>0</v>
      </c>
      <c r="N400" s="929">
        <v>0</v>
      </c>
      <c r="O400" s="929">
        <v>0</v>
      </c>
      <c r="P400" s="929">
        <v>0</v>
      </c>
      <c r="Q400" s="930">
        <v>0</v>
      </c>
      <c r="R400" s="931">
        <v>0</v>
      </c>
      <c r="S400" s="932">
        <f t="shared" si="58"/>
        <v>-100</v>
      </c>
    </row>
    <row r="401" spans="1:19" ht="20.100000000000001" customHeight="1">
      <c r="A401" s="497" t="s">
        <v>469</v>
      </c>
      <c r="B401" s="612" t="s">
        <v>470</v>
      </c>
      <c r="C401" s="499" t="s">
        <v>9</v>
      </c>
      <c r="D401" s="614" t="s">
        <v>130</v>
      </c>
      <c r="E401" s="928">
        <v>0</v>
      </c>
      <c r="F401" s="929">
        <v>0.51</v>
      </c>
      <c r="G401" s="929">
        <v>0.36</v>
      </c>
      <c r="H401" s="929">
        <v>0</v>
      </c>
      <c r="I401" s="929">
        <v>0.54</v>
      </c>
      <c r="J401" s="930">
        <v>0.94</v>
      </c>
      <c r="K401" s="931">
        <v>1.48</v>
      </c>
      <c r="L401" s="928">
        <v>0</v>
      </c>
      <c r="M401" s="929">
        <v>0.16</v>
      </c>
      <c r="N401" s="929">
        <v>0.43</v>
      </c>
      <c r="O401" s="929">
        <v>0</v>
      </c>
      <c r="P401" s="929">
        <v>0.28999999999999998</v>
      </c>
      <c r="Q401" s="930">
        <v>1.4</v>
      </c>
      <c r="R401" s="931">
        <v>1.69</v>
      </c>
      <c r="S401" s="932">
        <f t="shared" si="58"/>
        <v>14.189189189189189</v>
      </c>
    </row>
    <row r="402" spans="1:19" ht="20.100000000000001" customHeight="1">
      <c r="A402" s="497" t="s">
        <v>19</v>
      </c>
      <c r="B402" s="612" t="s">
        <v>210</v>
      </c>
      <c r="C402" s="499" t="s">
        <v>9</v>
      </c>
      <c r="D402" s="614" t="s">
        <v>130</v>
      </c>
      <c r="E402" s="928">
        <v>0.01</v>
      </c>
      <c r="F402" s="929">
        <v>0</v>
      </c>
      <c r="G402" s="929">
        <v>1.93</v>
      </c>
      <c r="H402" s="929">
        <v>0</v>
      </c>
      <c r="I402" s="929">
        <v>2.81</v>
      </c>
      <c r="J402" s="930">
        <v>7.63</v>
      </c>
      <c r="K402" s="931">
        <v>10.44</v>
      </c>
      <c r="L402" s="928">
        <v>0</v>
      </c>
      <c r="M402" s="929">
        <v>0.72</v>
      </c>
      <c r="N402" s="929">
        <v>1.46</v>
      </c>
      <c r="O402" s="929">
        <v>0</v>
      </c>
      <c r="P402" s="929">
        <v>2.4700000000000002</v>
      </c>
      <c r="Q402" s="930">
        <v>7.89</v>
      </c>
      <c r="R402" s="931">
        <v>10.36</v>
      </c>
      <c r="S402" s="932">
        <f t="shared" si="58"/>
        <v>-0.76628352490420992</v>
      </c>
    </row>
    <row r="403" spans="1:19" ht="20.100000000000001" customHeight="1">
      <c r="A403" s="497" t="s">
        <v>22</v>
      </c>
      <c r="B403" s="612" t="s">
        <v>1127</v>
      </c>
      <c r="C403" s="499" t="s">
        <v>9</v>
      </c>
      <c r="D403" s="614" t="s">
        <v>130</v>
      </c>
      <c r="E403" s="928">
        <v>0.01</v>
      </c>
      <c r="F403" s="929">
        <v>0</v>
      </c>
      <c r="G403" s="929">
        <v>1.39</v>
      </c>
      <c r="H403" s="929">
        <v>0</v>
      </c>
      <c r="I403" s="929">
        <v>1.41</v>
      </c>
      <c r="J403" s="930">
        <v>6.23</v>
      </c>
      <c r="K403" s="931">
        <v>7.6400000000000006</v>
      </c>
      <c r="L403" s="928">
        <v>0</v>
      </c>
      <c r="M403" s="929">
        <v>0</v>
      </c>
      <c r="N403" s="929">
        <v>1.52</v>
      </c>
      <c r="O403" s="929">
        <v>0</v>
      </c>
      <c r="P403" s="929">
        <v>1.88</v>
      </c>
      <c r="Q403" s="930">
        <v>4.8</v>
      </c>
      <c r="R403" s="931">
        <v>6.68</v>
      </c>
      <c r="S403" s="932">
        <f t="shared" si="58"/>
        <v>-12.565445026178024</v>
      </c>
    </row>
    <row r="404" spans="1:19" ht="20.100000000000001" customHeight="1">
      <c r="A404" s="497" t="s">
        <v>26</v>
      </c>
      <c r="B404" s="612" t="s">
        <v>209</v>
      </c>
      <c r="C404" s="499" t="s">
        <v>9</v>
      </c>
      <c r="D404" s="614" t="s">
        <v>130</v>
      </c>
      <c r="E404" s="928">
        <v>0</v>
      </c>
      <c r="F404" s="929">
        <v>0.22</v>
      </c>
      <c r="G404" s="929">
        <v>0</v>
      </c>
      <c r="H404" s="929">
        <v>0</v>
      </c>
      <c r="I404" s="929">
        <v>0</v>
      </c>
      <c r="J404" s="930">
        <v>0.35</v>
      </c>
      <c r="K404" s="931">
        <v>0.35</v>
      </c>
      <c r="L404" s="928">
        <v>0</v>
      </c>
      <c r="M404" s="929">
        <v>0</v>
      </c>
      <c r="N404" s="929">
        <v>0</v>
      </c>
      <c r="O404" s="929">
        <v>0</v>
      </c>
      <c r="P404" s="929">
        <v>0</v>
      </c>
      <c r="Q404" s="930">
        <v>0</v>
      </c>
      <c r="R404" s="931">
        <v>0</v>
      </c>
      <c r="S404" s="932">
        <f t="shared" si="58"/>
        <v>-100</v>
      </c>
    </row>
    <row r="405" spans="1:19" ht="20.100000000000001" customHeight="1">
      <c r="A405" s="497" t="s">
        <v>782</v>
      </c>
      <c r="B405" s="612" t="s">
        <v>783</v>
      </c>
      <c r="C405" s="499" t="s">
        <v>9</v>
      </c>
      <c r="D405" s="614" t="s">
        <v>130</v>
      </c>
      <c r="E405" s="928">
        <v>0</v>
      </c>
      <c r="F405" s="929">
        <v>0</v>
      </c>
      <c r="G405" s="929">
        <v>0</v>
      </c>
      <c r="H405" s="929">
        <v>0</v>
      </c>
      <c r="I405" s="929">
        <v>0.56000000000000005</v>
      </c>
      <c r="J405" s="930">
        <v>0.71</v>
      </c>
      <c r="K405" s="931">
        <v>1.27</v>
      </c>
      <c r="L405" s="928">
        <v>0</v>
      </c>
      <c r="M405" s="929">
        <v>0</v>
      </c>
      <c r="N405" s="929">
        <v>0</v>
      </c>
      <c r="O405" s="929">
        <v>0</v>
      </c>
      <c r="P405" s="929">
        <v>0.35</v>
      </c>
      <c r="Q405" s="930">
        <v>0</v>
      </c>
      <c r="R405" s="931">
        <v>0.35</v>
      </c>
      <c r="S405" s="932">
        <f t="shared" si="58"/>
        <v>-72.440944881889763</v>
      </c>
    </row>
    <row r="406" spans="1:19" ht="20.100000000000001" customHeight="1">
      <c r="A406" s="497" t="s">
        <v>784</v>
      </c>
      <c r="B406" s="612" t="s">
        <v>785</v>
      </c>
      <c r="C406" s="499" t="s">
        <v>9</v>
      </c>
      <c r="D406" s="614" t="s">
        <v>130</v>
      </c>
      <c r="E406" s="928">
        <v>0</v>
      </c>
      <c r="F406" s="929">
        <v>0.43</v>
      </c>
      <c r="G406" s="929">
        <v>0</v>
      </c>
      <c r="H406" s="929">
        <v>0</v>
      </c>
      <c r="I406" s="929">
        <v>0</v>
      </c>
      <c r="J406" s="930">
        <v>0.43</v>
      </c>
      <c r="K406" s="931">
        <v>0.43</v>
      </c>
      <c r="L406" s="928">
        <v>0</v>
      </c>
      <c r="M406" s="929">
        <v>0</v>
      </c>
      <c r="N406" s="929">
        <v>0</v>
      </c>
      <c r="O406" s="929">
        <v>0</v>
      </c>
      <c r="P406" s="929">
        <v>0</v>
      </c>
      <c r="Q406" s="930">
        <v>0</v>
      </c>
      <c r="R406" s="931">
        <v>0</v>
      </c>
      <c r="S406" s="932">
        <f t="shared" si="58"/>
        <v>-100</v>
      </c>
    </row>
    <row r="407" spans="1:19" ht="20.100000000000001" customHeight="1">
      <c r="A407" s="497" t="s">
        <v>907</v>
      </c>
      <c r="B407" s="498" t="s">
        <v>908</v>
      </c>
      <c r="C407" s="499" t="s">
        <v>904</v>
      </c>
      <c r="D407" s="614" t="s">
        <v>1145</v>
      </c>
      <c r="E407" s="928">
        <v>0</v>
      </c>
      <c r="F407" s="929">
        <v>0</v>
      </c>
      <c r="G407" s="929">
        <v>0</v>
      </c>
      <c r="H407" s="929">
        <v>0</v>
      </c>
      <c r="I407" s="929">
        <v>0</v>
      </c>
      <c r="J407" s="930">
        <v>0.06</v>
      </c>
      <c r="K407" s="931">
        <v>0.06</v>
      </c>
      <c r="L407" s="928">
        <v>0</v>
      </c>
      <c r="M407" s="929">
        <v>0</v>
      </c>
      <c r="N407" s="929">
        <v>0</v>
      </c>
      <c r="O407" s="929">
        <v>0</v>
      </c>
      <c r="P407" s="929">
        <v>0</v>
      </c>
      <c r="Q407" s="930">
        <v>0.08</v>
      </c>
      <c r="R407" s="931">
        <v>0.08</v>
      </c>
      <c r="S407" s="932">
        <f t="shared" si="58"/>
        <v>33.33333333333335</v>
      </c>
    </row>
    <row r="408" spans="1:19" ht="20.100000000000001" customHeight="1">
      <c r="A408" s="497" t="s">
        <v>331</v>
      </c>
      <c r="B408" s="612" t="s">
        <v>332</v>
      </c>
      <c r="C408" s="499" t="s">
        <v>9</v>
      </c>
      <c r="D408" s="614" t="s">
        <v>130</v>
      </c>
      <c r="E408" s="928">
        <v>0</v>
      </c>
      <c r="F408" s="929">
        <v>0</v>
      </c>
      <c r="G408" s="929">
        <v>1.44</v>
      </c>
      <c r="H408" s="929">
        <v>0</v>
      </c>
      <c r="I408" s="929">
        <v>0.21</v>
      </c>
      <c r="J408" s="930">
        <v>8.1300000000000008</v>
      </c>
      <c r="K408" s="931">
        <v>8.3400000000000016</v>
      </c>
      <c r="L408" s="928">
        <v>0</v>
      </c>
      <c r="M408" s="929">
        <v>0</v>
      </c>
      <c r="N408" s="929">
        <v>0.98</v>
      </c>
      <c r="O408" s="929">
        <v>0</v>
      </c>
      <c r="P408" s="929">
        <v>0.25</v>
      </c>
      <c r="Q408" s="930">
        <v>7.66</v>
      </c>
      <c r="R408" s="931">
        <v>7.91</v>
      </c>
      <c r="S408" s="932">
        <f t="shared" si="58"/>
        <v>-5.1558752997602042</v>
      </c>
    </row>
    <row r="409" spans="1:19" ht="20.100000000000001" customHeight="1">
      <c r="A409" s="497" t="s">
        <v>523</v>
      </c>
      <c r="B409" s="612" t="s">
        <v>559</v>
      </c>
      <c r="C409" s="499" t="s">
        <v>9</v>
      </c>
      <c r="D409" s="614" t="s">
        <v>130</v>
      </c>
      <c r="E409" s="928">
        <v>0</v>
      </c>
      <c r="F409" s="929">
        <v>0</v>
      </c>
      <c r="G409" s="929">
        <v>0.89</v>
      </c>
      <c r="H409" s="929">
        <v>0</v>
      </c>
      <c r="I409" s="929">
        <v>1.41</v>
      </c>
      <c r="J409" s="930">
        <v>6.02</v>
      </c>
      <c r="K409" s="931">
        <v>7.43</v>
      </c>
      <c r="L409" s="928">
        <v>0</v>
      </c>
      <c r="M409" s="929">
        <v>0.83</v>
      </c>
      <c r="N409" s="929">
        <v>2.16</v>
      </c>
      <c r="O409" s="929">
        <v>0</v>
      </c>
      <c r="P409" s="929">
        <v>0.87</v>
      </c>
      <c r="Q409" s="930">
        <v>5.96</v>
      </c>
      <c r="R409" s="931">
        <v>6.83</v>
      </c>
      <c r="S409" s="932">
        <f t="shared" si="58"/>
        <v>-8.0753701211305433</v>
      </c>
    </row>
    <row r="410" spans="1:19" ht="20.100000000000001" customHeight="1">
      <c r="A410" s="497" t="s">
        <v>30</v>
      </c>
      <c r="B410" s="612" t="s">
        <v>208</v>
      </c>
      <c r="C410" s="499" t="s">
        <v>9</v>
      </c>
      <c r="D410" s="614" t="s">
        <v>130</v>
      </c>
      <c r="E410" s="928">
        <v>0</v>
      </c>
      <c r="F410" s="929">
        <v>1.61</v>
      </c>
      <c r="G410" s="929">
        <v>4.74</v>
      </c>
      <c r="H410" s="929">
        <v>0</v>
      </c>
      <c r="I410" s="929">
        <v>8.9700000000000006</v>
      </c>
      <c r="J410" s="930">
        <v>9.9700000000000006</v>
      </c>
      <c r="K410" s="931">
        <v>18.940000000000001</v>
      </c>
      <c r="L410" s="928">
        <v>0</v>
      </c>
      <c r="M410" s="929">
        <v>0</v>
      </c>
      <c r="N410" s="929">
        <v>4.59</v>
      </c>
      <c r="O410" s="929">
        <v>0</v>
      </c>
      <c r="P410" s="929">
        <v>9.17</v>
      </c>
      <c r="Q410" s="930">
        <v>9.56</v>
      </c>
      <c r="R410" s="931">
        <v>18.73</v>
      </c>
      <c r="S410" s="932">
        <f t="shared" si="58"/>
        <v>-1.1087645195353768</v>
      </c>
    </row>
    <row r="411" spans="1:19" ht="20.100000000000001" customHeight="1">
      <c r="A411" s="497" t="s">
        <v>786</v>
      </c>
      <c r="B411" s="612" t="s">
        <v>787</v>
      </c>
      <c r="C411" s="499" t="s">
        <v>9</v>
      </c>
      <c r="D411" s="614" t="s">
        <v>130</v>
      </c>
      <c r="E411" s="928">
        <v>0</v>
      </c>
      <c r="F411" s="929">
        <v>0.3</v>
      </c>
      <c r="G411" s="929">
        <v>0</v>
      </c>
      <c r="H411" s="929">
        <v>0</v>
      </c>
      <c r="I411" s="929">
        <v>0</v>
      </c>
      <c r="J411" s="930">
        <v>0</v>
      </c>
      <c r="K411" s="931">
        <v>0</v>
      </c>
      <c r="L411" s="928">
        <v>0</v>
      </c>
      <c r="M411" s="929">
        <v>0</v>
      </c>
      <c r="N411" s="929">
        <v>0</v>
      </c>
      <c r="O411" s="929">
        <v>0</v>
      </c>
      <c r="P411" s="929">
        <v>0</v>
      </c>
      <c r="Q411" s="930">
        <v>0</v>
      </c>
      <c r="R411" s="931">
        <v>0</v>
      </c>
      <c r="S411" s="932" t="e">
        <f t="shared" si="58"/>
        <v>#DIV/0!</v>
      </c>
    </row>
    <row r="412" spans="1:19" ht="20.100000000000001" customHeight="1">
      <c r="A412" s="497" t="s">
        <v>524</v>
      </c>
      <c r="B412" s="612" t="s">
        <v>609</v>
      </c>
      <c r="C412" s="499" t="s">
        <v>9</v>
      </c>
      <c r="D412" s="614" t="s">
        <v>130</v>
      </c>
      <c r="E412" s="928">
        <v>0</v>
      </c>
      <c r="F412" s="929">
        <v>7.0000000000000007E-2</v>
      </c>
      <c r="G412" s="929">
        <v>0.09</v>
      </c>
      <c r="H412" s="929">
        <v>0</v>
      </c>
      <c r="I412" s="929">
        <v>0.15</v>
      </c>
      <c r="J412" s="930">
        <v>0.77</v>
      </c>
      <c r="K412" s="931">
        <v>0.92</v>
      </c>
      <c r="L412" s="928">
        <v>0</v>
      </c>
      <c r="M412" s="929">
        <v>0</v>
      </c>
      <c r="N412" s="929">
        <v>0</v>
      </c>
      <c r="O412" s="929">
        <v>0</v>
      </c>
      <c r="P412" s="929">
        <v>0</v>
      </c>
      <c r="Q412" s="930">
        <v>0</v>
      </c>
      <c r="R412" s="931">
        <v>0</v>
      </c>
      <c r="S412" s="932">
        <f t="shared" si="58"/>
        <v>-100</v>
      </c>
    </row>
    <row r="413" spans="1:19" ht="20.100000000000001" customHeight="1">
      <c r="A413" s="497" t="s">
        <v>788</v>
      </c>
      <c r="B413" s="612" t="s">
        <v>789</v>
      </c>
      <c r="C413" s="499" t="s">
        <v>9</v>
      </c>
      <c r="D413" s="614" t="s">
        <v>130</v>
      </c>
      <c r="E413" s="928">
        <v>0</v>
      </c>
      <c r="F413" s="929">
        <v>0.45</v>
      </c>
      <c r="G413" s="929">
        <v>0</v>
      </c>
      <c r="H413" s="929">
        <v>0</v>
      </c>
      <c r="I413" s="929">
        <v>0</v>
      </c>
      <c r="J413" s="930">
        <v>0.59</v>
      </c>
      <c r="K413" s="931">
        <v>0.59</v>
      </c>
      <c r="L413" s="928">
        <v>0</v>
      </c>
      <c r="M413" s="929">
        <v>0</v>
      </c>
      <c r="N413" s="929">
        <v>0</v>
      </c>
      <c r="O413" s="929">
        <v>0</v>
      </c>
      <c r="P413" s="929">
        <v>0</v>
      </c>
      <c r="Q413" s="930">
        <v>0</v>
      </c>
      <c r="R413" s="931">
        <v>0</v>
      </c>
      <c r="S413" s="932">
        <f t="shared" si="58"/>
        <v>-100</v>
      </c>
    </row>
    <row r="414" spans="1:19" ht="20.100000000000001" customHeight="1">
      <c r="A414" s="497" t="s">
        <v>4</v>
      </c>
      <c r="B414" s="612" t="s">
        <v>207</v>
      </c>
      <c r="C414" s="499" t="s">
        <v>9</v>
      </c>
      <c r="D414" s="614" t="s">
        <v>130</v>
      </c>
      <c r="E414" s="928">
        <v>0</v>
      </c>
      <c r="F414" s="929">
        <v>0.05</v>
      </c>
      <c r="G414" s="929">
        <v>1.26</v>
      </c>
      <c r="H414" s="929">
        <v>0</v>
      </c>
      <c r="I414" s="929">
        <v>0.05</v>
      </c>
      <c r="J414" s="930">
        <v>5.95</v>
      </c>
      <c r="K414" s="931">
        <v>6</v>
      </c>
      <c r="L414" s="928">
        <v>0</v>
      </c>
      <c r="M414" s="929">
        <v>0</v>
      </c>
      <c r="N414" s="929">
        <v>0.3</v>
      </c>
      <c r="O414" s="929">
        <v>0</v>
      </c>
      <c r="P414" s="929">
        <v>0.32</v>
      </c>
      <c r="Q414" s="930">
        <v>5.03</v>
      </c>
      <c r="R414" s="931">
        <v>5.3500000000000005</v>
      </c>
      <c r="S414" s="932">
        <f t="shared" si="58"/>
        <v>-10.833333333333329</v>
      </c>
    </row>
    <row r="415" spans="1:19" ht="20.100000000000001" customHeight="1">
      <c r="A415" s="497" t="s">
        <v>383</v>
      </c>
      <c r="B415" s="612" t="s">
        <v>610</v>
      </c>
      <c r="C415" s="499" t="s">
        <v>9</v>
      </c>
      <c r="D415" s="614" t="s">
        <v>130</v>
      </c>
      <c r="E415" s="928">
        <v>0.01</v>
      </c>
      <c r="F415" s="929">
        <v>0.54</v>
      </c>
      <c r="G415" s="929">
        <v>0.23</v>
      </c>
      <c r="H415" s="929">
        <v>0</v>
      </c>
      <c r="I415" s="929">
        <v>0.51</v>
      </c>
      <c r="J415" s="930">
        <v>1.27</v>
      </c>
      <c r="K415" s="931">
        <v>1.78</v>
      </c>
      <c r="L415" s="928">
        <v>0.01</v>
      </c>
      <c r="M415" s="929">
        <v>0.71</v>
      </c>
      <c r="N415" s="929">
        <v>0.22</v>
      </c>
      <c r="O415" s="929">
        <v>0</v>
      </c>
      <c r="P415" s="929">
        <v>0.5</v>
      </c>
      <c r="Q415" s="930">
        <v>2.34</v>
      </c>
      <c r="R415" s="931">
        <v>2.84</v>
      </c>
      <c r="S415" s="932">
        <f t="shared" si="58"/>
        <v>59.550561797752799</v>
      </c>
    </row>
    <row r="416" spans="1:19" ht="20.100000000000001" customHeight="1">
      <c r="A416" s="497" t="s">
        <v>921</v>
      </c>
      <c r="B416" s="612" t="s">
        <v>922</v>
      </c>
      <c r="C416" s="499" t="s">
        <v>9</v>
      </c>
      <c r="D416" s="614" t="s">
        <v>130</v>
      </c>
      <c r="E416" s="928">
        <v>0</v>
      </c>
      <c r="F416" s="929">
        <v>0</v>
      </c>
      <c r="G416" s="929">
        <v>0.04</v>
      </c>
      <c r="H416" s="929">
        <v>0</v>
      </c>
      <c r="I416" s="929">
        <v>0.02</v>
      </c>
      <c r="J416" s="930">
        <v>0.02</v>
      </c>
      <c r="K416" s="931">
        <v>0.04</v>
      </c>
      <c r="L416" s="928">
        <v>0</v>
      </c>
      <c r="M416" s="929">
        <v>0</v>
      </c>
      <c r="N416" s="929">
        <v>0</v>
      </c>
      <c r="O416" s="929">
        <v>0</v>
      </c>
      <c r="P416" s="929">
        <v>0.03</v>
      </c>
      <c r="Q416" s="930">
        <v>0.06</v>
      </c>
      <c r="R416" s="931">
        <v>0.09</v>
      </c>
      <c r="S416" s="932">
        <f t="shared" si="58"/>
        <v>125</v>
      </c>
    </row>
    <row r="417" spans="1:19" ht="20.100000000000001" customHeight="1">
      <c r="A417" s="497" t="s">
        <v>471</v>
      </c>
      <c r="B417" s="612" t="s">
        <v>472</v>
      </c>
      <c r="C417" s="499" t="s">
        <v>9</v>
      </c>
      <c r="D417" s="614" t="s">
        <v>130</v>
      </c>
      <c r="E417" s="928">
        <v>0</v>
      </c>
      <c r="F417" s="929">
        <v>0</v>
      </c>
      <c r="G417" s="929">
        <v>0.26</v>
      </c>
      <c r="H417" s="929">
        <v>0</v>
      </c>
      <c r="I417" s="929">
        <v>0</v>
      </c>
      <c r="J417" s="930">
        <v>1.1499999999999999</v>
      </c>
      <c r="K417" s="931">
        <v>1.1499999999999999</v>
      </c>
      <c r="L417" s="928">
        <v>0</v>
      </c>
      <c r="M417" s="929">
        <v>0</v>
      </c>
      <c r="N417" s="929">
        <v>0.14000000000000001</v>
      </c>
      <c r="O417" s="929">
        <v>0</v>
      </c>
      <c r="P417" s="929">
        <v>0</v>
      </c>
      <c r="Q417" s="930">
        <v>1</v>
      </c>
      <c r="R417" s="931">
        <v>1</v>
      </c>
      <c r="S417" s="932">
        <f t="shared" si="58"/>
        <v>-13.043478260869556</v>
      </c>
    </row>
    <row r="418" spans="1:19" ht="20.100000000000001" customHeight="1">
      <c r="A418" s="497" t="s">
        <v>5</v>
      </c>
      <c r="B418" s="612" t="s">
        <v>1439</v>
      </c>
      <c r="C418" s="499" t="s">
        <v>9</v>
      </c>
      <c r="D418" s="614" t="s">
        <v>130</v>
      </c>
      <c r="E418" s="928">
        <v>0</v>
      </c>
      <c r="F418" s="929">
        <v>0</v>
      </c>
      <c r="G418" s="929">
        <v>2.17</v>
      </c>
      <c r="H418" s="929">
        <v>0</v>
      </c>
      <c r="I418" s="929">
        <v>0.57999999999999996</v>
      </c>
      <c r="J418" s="930">
        <v>4.3899999999999997</v>
      </c>
      <c r="K418" s="931">
        <v>4.97</v>
      </c>
      <c r="L418" s="928">
        <v>0</v>
      </c>
      <c r="M418" s="929">
        <v>0</v>
      </c>
      <c r="N418" s="929">
        <v>1.1200000000000001</v>
      </c>
      <c r="O418" s="929">
        <v>0</v>
      </c>
      <c r="P418" s="929">
        <v>0.17</v>
      </c>
      <c r="Q418" s="930">
        <v>6.51</v>
      </c>
      <c r="R418" s="931">
        <v>6.68</v>
      </c>
      <c r="S418" s="933">
        <f t="shared" si="58"/>
        <v>34.406438631790735</v>
      </c>
    </row>
    <row r="419" spans="1:19" ht="20.100000000000001" customHeight="1">
      <c r="A419" s="497" t="s">
        <v>75</v>
      </c>
      <c r="B419" s="612" t="s">
        <v>206</v>
      </c>
      <c r="C419" s="499" t="s">
        <v>9</v>
      </c>
      <c r="D419" s="614" t="s">
        <v>130</v>
      </c>
      <c r="E419" s="928">
        <v>0.05</v>
      </c>
      <c r="F419" s="929">
        <v>2.67</v>
      </c>
      <c r="G419" s="929">
        <v>5.62</v>
      </c>
      <c r="H419" s="929">
        <v>0</v>
      </c>
      <c r="I419" s="929">
        <v>3.49</v>
      </c>
      <c r="J419" s="930">
        <v>23.14</v>
      </c>
      <c r="K419" s="931">
        <v>26.630000000000003</v>
      </c>
      <c r="L419" s="928">
        <v>0.05</v>
      </c>
      <c r="M419" s="929">
        <v>1.3</v>
      </c>
      <c r="N419" s="929">
        <v>6.18</v>
      </c>
      <c r="O419" s="929">
        <v>0</v>
      </c>
      <c r="P419" s="929">
        <v>2.56</v>
      </c>
      <c r="Q419" s="930">
        <v>17.93</v>
      </c>
      <c r="R419" s="931">
        <v>20.49</v>
      </c>
      <c r="S419" s="932">
        <f t="shared" si="58"/>
        <v>-23.056702966579056</v>
      </c>
    </row>
    <row r="420" spans="1:19" ht="20.100000000000001" customHeight="1">
      <c r="A420" s="497" t="s">
        <v>611</v>
      </c>
      <c r="B420" s="612" t="s">
        <v>612</v>
      </c>
      <c r="C420" s="499" t="s">
        <v>9</v>
      </c>
      <c r="D420" s="614" t="s">
        <v>130</v>
      </c>
      <c r="E420" s="928">
        <v>0</v>
      </c>
      <c r="F420" s="929">
        <v>0.08</v>
      </c>
      <c r="G420" s="929">
        <v>0.1</v>
      </c>
      <c r="H420" s="929">
        <v>0</v>
      </c>
      <c r="I420" s="929">
        <v>0.02</v>
      </c>
      <c r="J420" s="930">
        <v>0.55000000000000004</v>
      </c>
      <c r="K420" s="931">
        <v>0.57000000000000006</v>
      </c>
      <c r="L420" s="928">
        <v>0</v>
      </c>
      <c r="M420" s="929">
        <v>0</v>
      </c>
      <c r="N420" s="929">
        <v>0.53</v>
      </c>
      <c r="O420" s="929">
        <v>0</v>
      </c>
      <c r="P420" s="929">
        <v>7.0000000000000007E-2</v>
      </c>
      <c r="Q420" s="930">
        <v>0.49</v>
      </c>
      <c r="R420" s="931">
        <v>0.56000000000000005</v>
      </c>
      <c r="S420" s="932">
        <f t="shared" si="58"/>
        <v>-1.7543859649122862</v>
      </c>
    </row>
    <row r="421" spans="1:19" ht="20.100000000000001" customHeight="1">
      <c r="A421" s="497" t="s">
        <v>790</v>
      </c>
      <c r="B421" s="612" t="s">
        <v>791</v>
      </c>
      <c r="C421" s="499" t="s">
        <v>9</v>
      </c>
      <c r="D421" s="614" t="s">
        <v>130</v>
      </c>
      <c r="E421" s="928">
        <v>0</v>
      </c>
      <c r="F421" s="929">
        <v>0</v>
      </c>
      <c r="G421" s="929">
        <v>0</v>
      </c>
      <c r="H421" s="929">
        <v>0</v>
      </c>
      <c r="I421" s="929">
        <v>0</v>
      </c>
      <c r="J421" s="930">
        <v>0.49</v>
      </c>
      <c r="K421" s="931">
        <v>0.49</v>
      </c>
      <c r="L421" s="928">
        <v>0</v>
      </c>
      <c r="M421" s="929">
        <v>0</v>
      </c>
      <c r="N421" s="929">
        <v>0</v>
      </c>
      <c r="O421" s="929">
        <v>0.11</v>
      </c>
      <c r="P421" s="929">
        <v>0</v>
      </c>
      <c r="Q421" s="930">
        <v>0</v>
      </c>
      <c r="R421" s="931">
        <v>0</v>
      </c>
      <c r="S421" s="932">
        <f t="shared" si="58"/>
        <v>-100</v>
      </c>
    </row>
    <row r="422" spans="1:19" ht="20.100000000000001" customHeight="1">
      <c r="A422" s="497" t="s">
        <v>792</v>
      </c>
      <c r="B422" s="612" t="s">
        <v>793</v>
      </c>
      <c r="C422" s="499" t="s">
        <v>9</v>
      </c>
      <c r="D422" s="614" t="s">
        <v>130</v>
      </c>
      <c r="E422" s="928">
        <v>0</v>
      </c>
      <c r="F422" s="929">
        <v>0</v>
      </c>
      <c r="G422" s="929">
        <v>0.34</v>
      </c>
      <c r="H422" s="929">
        <v>0</v>
      </c>
      <c r="I422" s="929">
        <v>0</v>
      </c>
      <c r="J422" s="930">
        <v>1.36</v>
      </c>
      <c r="K422" s="931">
        <v>1.36</v>
      </c>
      <c r="L422" s="928">
        <v>0</v>
      </c>
      <c r="M422" s="929">
        <v>0</v>
      </c>
      <c r="N422" s="929">
        <v>0.24</v>
      </c>
      <c r="O422" s="929">
        <v>0</v>
      </c>
      <c r="P422" s="929">
        <v>0.3</v>
      </c>
      <c r="Q422" s="930">
        <v>1.23</v>
      </c>
      <c r="R422" s="931">
        <v>1.53</v>
      </c>
      <c r="S422" s="932">
        <f t="shared" si="58"/>
        <v>12.5</v>
      </c>
    </row>
    <row r="423" spans="1:19" ht="20.100000000000001" customHeight="1">
      <c r="A423" s="497" t="s">
        <v>385</v>
      </c>
      <c r="B423" s="612" t="s">
        <v>475</v>
      </c>
      <c r="C423" s="499" t="s">
        <v>9</v>
      </c>
      <c r="D423" s="614" t="s">
        <v>130</v>
      </c>
      <c r="E423" s="928">
        <v>0</v>
      </c>
      <c r="F423" s="929">
        <v>0</v>
      </c>
      <c r="G423" s="929">
        <v>0.67</v>
      </c>
      <c r="H423" s="929">
        <v>0</v>
      </c>
      <c r="I423" s="929">
        <v>0.31</v>
      </c>
      <c r="J423" s="930">
        <v>1.2</v>
      </c>
      <c r="K423" s="931">
        <v>1.51</v>
      </c>
      <c r="L423" s="928">
        <v>0</v>
      </c>
      <c r="M423" s="929">
        <v>0</v>
      </c>
      <c r="N423" s="929">
        <v>0.56000000000000005</v>
      </c>
      <c r="O423" s="929">
        <v>0</v>
      </c>
      <c r="P423" s="929">
        <v>0.16</v>
      </c>
      <c r="Q423" s="930">
        <v>2.29</v>
      </c>
      <c r="R423" s="931">
        <v>2.4500000000000002</v>
      </c>
      <c r="S423" s="932">
        <f t="shared" si="58"/>
        <v>62.25165562913908</v>
      </c>
    </row>
    <row r="424" spans="1:19" ht="20.100000000000001" customHeight="1">
      <c r="A424" s="497" t="s">
        <v>205</v>
      </c>
      <c r="B424" s="612" t="s">
        <v>204</v>
      </c>
      <c r="C424" s="499" t="s">
        <v>9</v>
      </c>
      <c r="D424" s="614" t="s">
        <v>130</v>
      </c>
      <c r="E424" s="928">
        <v>0</v>
      </c>
      <c r="F424" s="929">
        <v>0.46</v>
      </c>
      <c r="G424" s="929">
        <v>3.41</v>
      </c>
      <c r="H424" s="929">
        <v>0</v>
      </c>
      <c r="I424" s="929">
        <v>1.76</v>
      </c>
      <c r="J424" s="930">
        <v>7.88</v>
      </c>
      <c r="K424" s="931">
        <v>9.64</v>
      </c>
      <c r="L424" s="928">
        <v>0</v>
      </c>
      <c r="M424" s="929">
        <v>0.23</v>
      </c>
      <c r="N424" s="929">
        <v>5.47</v>
      </c>
      <c r="O424" s="929">
        <v>0</v>
      </c>
      <c r="P424" s="929">
        <v>0.54</v>
      </c>
      <c r="Q424" s="930">
        <v>8.1199999999999992</v>
      </c>
      <c r="R424" s="931">
        <v>8.66</v>
      </c>
      <c r="S424" s="932">
        <f t="shared" si="58"/>
        <v>-10.165975103734448</v>
      </c>
    </row>
    <row r="425" spans="1:19" ht="20.100000000000001" customHeight="1">
      <c r="A425" s="497" t="s">
        <v>795</v>
      </c>
      <c r="B425" s="612" t="s">
        <v>796</v>
      </c>
      <c r="C425" s="499" t="s">
        <v>9</v>
      </c>
      <c r="D425" s="614" t="s">
        <v>195</v>
      </c>
      <c r="E425" s="928">
        <v>0</v>
      </c>
      <c r="F425" s="929">
        <v>0</v>
      </c>
      <c r="G425" s="929">
        <v>0.44</v>
      </c>
      <c r="H425" s="929">
        <v>0</v>
      </c>
      <c r="I425" s="929">
        <v>0.02</v>
      </c>
      <c r="J425" s="930">
        <v>1.24</v>
      </c>
      <c r="K425" s="931">
        <v>1.26</v>
      </c>
      <c r="L425" s="928">
        <v>0</v>
      </c>
      <c r="M425" s="929">
        <v>0</v>
      </c>
      <c r="N425" s="929">
        <v>0.43</v>
      </c>
      <c r="O425" s="929">
        <v>0</v>
      </c>
      <c r="P425" s="929">
        <v>0.12</v>
      </c>
      <c r="Q425" s="930">
        <v>1.54</v>
      </c>
      <c r="R425" s="931">
        <v>1.6600000000000001</v>
      </c>
      <c r="S425" s="932">
        <f t="shared" si="58"/>
        <v>31.746031746031768</v>
      </c>
    </row>
    <row r="426" spans="1:19" ht="20.100000000000001" customHeight="1">
      <c r="A426" s="497" t="s">
        <v>797</v>
      </c>
      <c r="B426" s="612" t="s">
        <v>798</v>
      </c>
      <c r="C426" s="499" t="s">
        <v>9</v>
      </c>
      <c r="D426" s="614" t="s">
        <v>195</v>
      </c>
      <c r="E426" s="928">
        <v>0.05</v>
      </c>
      <c r="F426" s="929">
        <v>0</v>
      </c>
      <c r="G426" s="929">
        <v>1.04</v>
      </c>
      <c r="H426" s="929">
        <v>0</v>
      </c>
      <c r="I426" s="929">
        <v>1.36</v>
      </c>
      <c r="J426" s="930">
        <v>6.54</v>
      </c>
      <c r="K426" s="931">
        <v>7.9</v>
      </c>
      <c r="L426" s="928">
        <v>0</v>
      </c>
      <c r="M426" s="929">
        <v>0</v>
      </c>
      <c r="N426" s="929">
        <v>3.17</v>
      </c>
      <c r="O426" s="929">
        <v>0</v>
      </c>
      <c r="P426" s="929">
        <v>0.72</v>
      </c>
      <c r="Q426" s="930">
        <v>3.82</v>
      </c>
      <c r="R426" s="931">
        <v>4.54</v>
      </c>
      <c r="S426" s="932">
        <f t="shared" si="58"/>
        <v>-42.53164556962026</v>
      </c>
    </row>
    <row r="427" spans="1:19" ht="20.100000000000001" customHeight="1">
      <c r="A427" s="497" t="s">
        <v>14</v>
      </c>
      <c r="B427" s="612" t="s">
        <v>203</v>
      </c>
      <c r="C427" s="499" t="s">
        <v>9</v>
      </c>
      <c r="D427" s="614" t="s">
        <v>195</v>
      </c>
      <c r="E427" s="928">
        <v>0.1</v>
      </c>
      <c r="F427" s="929">
        <v>0.08</v>
      </c>
      <c r="G427" s="929">
        <v>2.38</v>
      </c>
      <c r="H427" s="929">
        <v>0</v>
      </c>
      <c r="I427" s="929">
        <v>0</v>
      </c>
      <c r="J427" s="930">
        <v>6.38</v>
      </c>
      <c r="K427" s="931">
        <v>6.38</v>
      </c>
      <c r="L427" s="928">
        <v>0.05</v>
      </c>
      <c r="M427" s="929">
        <v>0.1</v>
      </c>
      <c r="N427" s="929">
        <v>3.52</v>
      </c>
      <c r="O427" s="929">
        <v>0</v>
      </c>
      <c r="P427" s="929">
        <v>0</v>
      </c>
      <c r="Q427" s="930">
        <v>5.52</v>
      </c>
      <c r="R427" s="931">
        <v>5.52</v>
      </c>
      <c r="S427" s="932">
        <f t="shared" si="58"/>
        <v>-13.479623824451414</v>
      </c>
    </row>
    <row r="428" spans="1:19" ht="20.100000000000001" customHeight="1">
      <c r="A428" s="497" t="s">
        <v>24</v>
      </c>
      <c r="B428" s="612" t="s">
        <v>202</v>
      </c>
      <c r="C428" s="499" t="s">
        <v>9</v>
      </c>
      <c r="D428" s="614" t="s">
        <v>195</v>
      </c>
      <c r="E428" s="928">
        <v>0.02</v>
      </c>
      <c r="F428" s="929">
        <v>7.0000000000000007E-2</v>
      </c>
      <c r="G428" s="929">
        <v>0.28000000000000003</v>
      </c>
      <c r="H428" s="929">
        <v>0</v>
      </c>
      <c r="I428" s="929">
        <v>0.52</v>
      </c>
      <c r="J428" s="930">
        <v>0.11</v>
      </c>
      <c r="K428" s="931">
        <v>0.63</v>
      </c>
      <c r="L428" s="928">
        <v>0.01</v>
      </c>
      <c r="M428" s="929">
        <v>0.12</v>
      </c>
      <c r="N428" s="929">
        <v>0.49</v>
      </c>
      <c r="O428" s="929">
        <v>0</v>
      </c>
      <c r="P428" s="929">
        <v>0.33</v>
      </c>
      <c r="Q428" s="930">
        <v>0.27</v>
      </c>
      <c r="R428" s="931">
        <v>0.60000000000000009</v>
      </c>
      <c r="S428" s="932">
        <f t="shared" si="58"/>
        <v>-4.761904761904745</v>
      </c>
    </row>
    <row r="429" spans="1:19" ht="20.100000000000001" customHeight="1">
      <c r="A429" s="497" t="s">
        <v>913</v>
      </c>
      <c r="B429" s="612" t="s">
        <v>914</v>
      </c>
      <c r="C429" s="499" t="s">
        <v>9</v>
      </c>
      <c r="D429" s="614" t="s">
        <v>195</v>
      </c>
      <c r="E429" s="928">
        <v>0</v>
      </c>
      <c r="F429" s="929">
        <v>0</v>
      </c>
      <c r="G429" s="929">
        <v>0.68</v>
      </c>
      <c r="H429" s="929">
        <v>0</v>
      </c>
      <c r="I429" s="929">
        <v>3.42</v>
      </c>
      <c r="J429" s="930">
        <v>4.0999999999999996</v>
      </c>
      <c r="K429" s="931">
        <v>7.52</v>
      </c>
      <c r="L429" s="928">
        <v>0</v>
      </c>
      <c r="M429" s="929">
        <v>0</v>
      </c>
      <c r="N429" s="929">
        <v>0.63</v>
      </c>
      <c r="O429" s="929">
        <v>0</v>
      </c>
      <c r="P429" s="929">
        <v>4.57</v>
      </c>
      <c r="Q429" s="930">
        <v>2.82</v>
      </c>
      <c r="R429" s="931">
        <v>7.3900000000000006</v>
      </c>
      <c r="S429" s="932">
        <f t="shared" si="58"/>
        <v>-1.7287234042553057</v>
      </c>
    </row>
    <row r="430" spans="1:19" ht="20.100000000000001" customHeight="1">
      <c r="A430" s="497" t="s">
        <v>917</v>
      </c>
      <c r="B430" s="612" t="s">
        <v>918</v>
      </c>
      <c r="C430" s="499" t="s">
        <v>9</v>
      </c>
      <c r="D430" s="614" t="s">
        <v>195</v>
      </c>
      <c r="E430" s="928">
        <v>0</v>
      </c>
      <c r="F430" s="929">
        <v>0</v>
      </c>
      <c r="G430" s="929">
        <v>0.21</v>
      </c>
      <c r="H430" s="929">
        <v>0</v>
      </c>
      <c r="I430" s="929">
        <v>0</v>
      </c>
      <c r="J430" s="930">
        <v>0.94</v>
      </c>
      <c r="K430" s="931">
        <v>0.94</v>
      </c>
      <c r="L430" s="928">
        <v>0</v>
      </c>
      <c r="M430" s="929">
        <v>0</v>
      </c>
      <c r="N430" s="929">
        <v>0</v>
      </c>
      <c r="O430" s="929">
        <v>0</v>
      </c>
      <c r="P430" s="929">
        <v>0</v>
      </c>
      <c r="Q430" s="930">
        <v>0.62</v>
      </c>
      <c r="R430" s="931">
        <v>0.62</v>
      </c>
      <c r="S430" s="932">
        <f t="shared" si="58"/>
        <v>-34.042553191489354</v>
      </c>
    </row>
    <row r="431" spans="1:19" ht="20.100000000000001" customHeight="1">
      <c r="A431" s="497" t="s">
        <v>35</v>
      </c>
      <c r="B431" s="612" t="s">
        <v>201</v>
      </c>
      <c r="C431" s="499" t="s">
        <v>9</v>
      </c>
      <c r="D431" s="614" t="s">
        <v>195</v>
      </c>
      <c r="E431" s="928">
        <v>0</v>
      </c>
      <c r="F431" s="929">
        <v>0</v>
      </c>
      <c r="G431" s="929">
        <v>0.37</v>
      </c>
      <c r="H431" s="929">
        <v>0</v>
      </c>
      <c r="I431" s="929">
        <v>0.11</v>
      </c>
      <c r="J431" s="930">
        <v>0.61</v>
      </c>
      <c r="K431" s="931">
        <v>0.72</v>
      </c>
      <c r="L431" s="928">
        <v>0</v>
      </c>
      <c r="M431" s="929">
        <v>0</v>
      </c>
      <c r="N431" s="929">
        <v>0.42</v>
      </c>
      <c r="O431" s="929">
        <v>0</v>
      </c>
      <c r="P431" s="929">
        <v>0</v>
      </c>
      <c r="Q431" s="930">
        <v>0.76</v>
      </c>
      <c r="R431" s="931">
        <v>0.76</v>
      </c>
      <c r="S431" s="932">
        <f t="shared" si="58"/>
        <v>5.555555555555558</v>
      </c>
    </row>
    <row r="432" spans="1:19" ht="20.100000000000001" customHeight="1">
      <c r="A432" s="497" t="s">
        <v>3</v>
      </c>
      <c r="B432" s="612" t="s">
        <v>200</v>
      </c>
      <c r="C432" s="499" t="s">
        <v>9</v>
      </c>
      <c r="D432" s="614" t="s">
        <v>195</v>
      </c>
      <c r="E432" s="928">
        <v>0</v>
      </c>
      <c r="F432" s="929">
        <v>0.05</v>
      </c>
      <c r="G432" s="929">
        <v>0</v>
      </c>
      <c r="H432" s="929">
        <v>0</v>
      </c>
      <c r="I432" s="929">
        <v>0</v>
      </c>
      <c r="J432" s="930">
        <v>0.75</v>
      </c>
      <c r="K432" s="931">
        <v>0.75</v>
      </c>
      <c r="L432" s="928">
        <v>0</v>
      </c>
      <c r="M432" s="929">
        <v>0</v>
      </c>
      <c r="N432" s="929">
        <v>0</v>
      </c>
      <c r="O432" s="929">
        <v>0</v>
      </c>
      <c r="P432" s="929">
        <v>0</v>
      </c>
      <c r="Q432" s="930">
        <v>0</v>
      </c>
      <c r="R432" s="931">
        <v>0</v>
      </c>
      <c r="S432" s="932">
        <f t="shared" si="58"/>
        <v>-100</v>
      </c>
    </row>
    <row r="433" spans="1:19" ht="20.100000000000001" customHeight="1">
      <c r="A433" s="497" t="s">
        <v>799</v>
      </c>
      <c r="B433" s="612" t="s">
        <v>800</v>
      </c>
      <c r="C433" s="499" t="s">
        <v>9</v>
      </c>
      <c r="D433" s="614" t="s">
        <v>195</v>
      </c>
      <c r="E433" s="928">
        <v>0.02</v>
      </c>
      <c r="F433" s="929">
        <v>0.32</v>
      </c>
      <c r="G433" s="929">
        <v>0</v>
      </c>
      <c r="H433" s="929">
        <v>0</v>
      </c>
      <c r="I433" s="929">
        <v>0</v>
      </c>
      <c r="J433" s="930">
        <v>0.74</v>
      </c>
      <c r="K433" s="931">
        <v>0.74</v>
      </c>
      <c r="L433" s="928">
        <v>0.01</v>
      </c>
      <c r="M433" s="929">
        <v>0</v>
      </c>
      <c r="N433" s="929">
        <v>0</v>
      </c>
      <c r="O433" s="929">
        <v>0</v>
      </c>
      <c r="P433" s="929">
        <v>0.06</v>
      </c>
      <c r="Q433" s="930">
        <v>0</v>
      </c>
      <c r="R433" s="931">
        <v>0.06</v>
      </c>
      <c r="S433" s="932">
        <f t="shared" si="58"/>
        <v>-91.891891891891888</v>
      </c>
    </row>
    <row r="434" spans="1:19" ht="20.100000000000001" customHeight="1">
      <c r="A434" s="497" t="s">
        <v>801</v>
      </c>
      <c r="B434" s="612" t="s">
        <v>802</v>
      </c>
      <c r="C434" s="499" t="s">
        <v>9</v>
      </c>
      <c r="D434" s="614" t="s">
        <v>195</v>
      </c>
      <c r="E434" s="928">
        <v>0</v>
      </c>
      <c r="F434" s="929">
        <v>0</v>
      </c>
      <c r="G434" s="929">
        <v>0.26</v>
      </c>
      <c r="H434" s="929">
        <v>0</v>
      </c>
      <c r="I434" s="929">
        <v>0</v>
      </c>
      <c r="J434" s="930">
        <v>0.74</v>
      </c>
      <c r="K434" s="931">
        <v>0.74</v>
      </c>
      <c r="L434" s="928">
        <v>0</v>
      </c>
      <c r="M434" s="929">
        <v>0</v>
      </c>
      <c r="N434" s="929">
        <v>0.09</v>
      </c>
      <c r="O434" s="929">
        <v>0</v>
      </c>
      <c r="P434" s="929">
        <v>0</v>
      </c>
      <c r="Q434" s="930">
        <v>0.75</v>
      </c>
      <c r="R434" s="931">
        <v>0.75</v>
      </c>
      <c r="S434" s="932">
        <f t="shared" si="58"/>
        <v>1.3513513513513598</v>
      </c>
    </row>
    <row r="435" spans="1:19" ht="20.100000000000001" customHeight="1">
      <c r="A435" s="497" t="s">
        <v>48</v>
      </c>
      <c r="B435" s="498" t="s">
        <v>199</v>
      </c>
      <c r="C435" s="499" t="s">
        <v>9</v>
      </c>
      <c r="D435" s="614" t="s">
        <v>195</v>
      </c>
      <c r="E435" s="928">
        <v>0</v>
      </c>
      <c r="F435" s="929">
        <v>0.41</v>
      </c>
      <c r="G435" s="929">
        <v>0.33</v>
      </c>
      <c r="H435" s="929">
        <v>0</v>
      </c>
      <c r="I435" s="929">
        <v>0.57999999999999996</v>
      </c>
      <c r="J435" s="930">
        <v>7.09</v>
      </c>
      <c r="K435" s="931">
        <v>7.67</v>
      </c>
      <c r="L435" s="928">
        <v>0</v>
      </c>
      <c r="M435" s="929">
        <v>1.48</v>
      </c>
      <c r="N435" s="929">
        <v>0.56000000000000005</v>
      </c>
      <c r="O435" s="929">
        <v>0</v>
      </c>
      <c r="P435" s="929">
        <v>0.45</v>
      </c>
      <c r="Q435" s="930">
        <v>5.18</v>
      </c>
      <c r="R435" s="931">
        <v>5.63</v>
      </c>
      <c r="S435" s="932">
        <f t="shared" si="58"/>
        <v>-26.59713168187745</v>
      </c>
    </row>
    <row r="436" spans="1:19" ht="20.100000000000001" customHeight="1">
      <c r="A436" s="497" t="s">
        <v>803</v>
      </c>
      <c r="B436" s="498" t="s">
        <v>804</v>
      </c>
      <c r="C436" s="499" t="s">
        <v>9</v>
      </c>
      <c r="D436" s="653" t="s">
        <v>195</v>
      </c>
      <c r="E436" s="928">
        <v>0</v>
      </c>
      <c r="F436" s="929">
        <v>0.32</v>
      </c>
      <c r="G436" s="929">
        <v>0</v>
      </c>
      <c r="H436" s="929">
        <v>0</v>
      </c>
      <c r="I436" s="929">
        <v>0</v>
      </c>
      <c r="J436" s="930">
        <v>0.25</v>
      </c>
      <c r="K436" s="931">
        <v>0.25</v>
      </c>
      <c r="L436" s="928">
        <v>0</v>
      </c>
      <c r="M436" s="929">
        <v>0</v>
      </c>
      <c r="N436" s="929">
        <v>0</v>
      </c>
      <c r="O436" s="929">
        <v>0</v>
      </c>
      <c r="P436" s="929">
        <v>0</v>
      </c>
      <c r="Q436" s="930">
        <v>0</v>
      </c>
      <c r="R436" s="931">
        <v>0</v>
      </c>
      <c r="S436" s="932">
        <f t="shared" si="58"/>
        <v>-100</v>
      </c>
    </row>
    <row r="437" spans="1:19" ht="20.100000000000001" customHeight="1">
      <c r="A437" s="497" t="s">
        <v>49</v>
      </c>
      <c r="B437" s="498" t="s">
        <v>198</v>
      </c>
      <c r="C437" s="499" t="s">
        <v>9</v>
      </c>
      <c r="D437" s="614" t="s">
        <v>195</v>
      </c>
      <c r="E437" s="928">
        <v>0.04</v>
      </c>
      <c r="F437" s="929">
        <v>0.86</v>
      </c>
      <c r="G437" s="929">
        <v>6.48</v>
      </c>
      <c r="H437" s="929">
        <v>0</v>
      </c>
      <c r="I437" s="929">
        <v>3.82</v>
      </c>
      <c r="J437" s="930">
        <v>28.98</v>
      </c>
      <c r="K437" s="931">
        <v>32.799999999999997</v>
      </c>
      <c r="L437" s="928">
        <v>0.04</v>
      </c>
      <c r="M437" s="929">
        <v>2.4700000000000002</v>
      </c>
      <c r="N437" s="929">
        <v>6.42</v>
      </c>
      <c r="O437" s="929">
        <v>0</v>
      </c>
      <c r="P437" s="929">
        <v>4.51</v>
      </c>
      <c r="Q437" s="930">
        <v>27.27</v>
      </c>
      <c r="R437" s="931">
        <v>31.78</v>
      </c>
      <c r="S437" s="932">
        <f t="shared" si="58"/>
        <v>-3.1097560975609673</v>
      </c>
    </row>
    <row r="438" spans="1:19" ht="20.100000000000001" customHeight="1">
      <c r="A438" s="497" t="s">
        <v>5</v>
      </c>
      <c r="B438" s="498" t="s">
        <v>197</v>
      </c>
      <c r="C438" s="499" t="s">
        <v>9</v>
      </c>
      <c r="D438" s="614" t="s">
        <v>195</v>
      </c>
      <c r="E438" s="928">
        <v>0</v>
      </c>
      <c r="F438" s="929">
        <v>0</v>
      </c>
      <c r="G438" s="929">
        <v>2.17</v>
      </c>
      <c r="H438" s="929">
        <v>0</v>
      </c>
      <c r="I438" s="929">
        <v>0.57999999999999996</v>
      </c>
      <c r="J438" s="930">
        <v>4.3899999999999997</v>
      </c>
      <c r="K438" s="931">
        <v>4.97</v>
      </c>
      <c r="L438" s="928">
        <v>0</v>
      </c>
      <c r="M438" s="929">
        <v>0</v>
      </c>
      <c r="N438" s="929">
        <v>1.1200000000000001</v>
      </c>
      <c r="O438" s="929">
        <v>0</v>
      </c>
      <c r="P438" s="929">
        <v>0.17</v>
      </c>
      <c r="Q438" s="930">
        <v>6.51</v>
      </c>
      <c r="R438" s="931">
        <v>6.68</v>
      </c>
      <c r="S438" s="932">
        <f t="shared" si="58"/>
        <v>34.406438631790735</v>
      </c>
    </row>
    <row r="439" spans="1:19" ht="20.100000000000001" customHeight="1">
      <c r="A439" s="497" t="s">
        <v>50</v>
      </c>
      <c r="B439" s="498" t="s">
        <v>196</v>
      </c>
      <c r="C439" s="499" t="s">
        <v>9</v>
      </c>
      <c r="D439" s="614" t="s">
        <v>195</v>
      </c>
      <c r="E439" s="928">
        <v>0</v>
      </c>
      <c r="F439" s="929">
        <v>0</v>
      </c>
      <c r="G439" s="929">
        <v>0.9</v>
      </c>
      <c r="H439" s="929">
        <v>0</v>
      </c>
      <c r="I439" s="929">
        <v>2.72</v>
      </c>
      <c r="J439" s="930">
        <v>2.29</v>
      </c>
      <c r="K439" s="931">
        <v>5.01</v>
      </c>
      <c r="L439" s="928">
        <v>0</v>
      </c>
      <c r="M439" s="929">
        <v>0</v>
      </c>
      <c r="N439" s="929">
        <v>0.26</v>
      </c>
      <c r="O439" s="929">
        <v>0</v>
      </c>
      <c r="P439" s="929">
        <v>0.12</v>
      </c>
      <c r="Q439" s="930">
        <v>2.56</v>
      </c>
      <c r="R439" s="931">
        <v>2.68</v>
      </c>
      <c r="S439" s="932">
        <f t="shared" si="58"/>
        <v>-46.506986027944109</v>
      </c>
    </row>
    <row r="440" spans="1:19" ht="20.100000000000001" customHeight="1">
      <c r="A440" s="942"/>
      <c r="B440" s="945"/>
      <c r="C440" s="975"/>
      <c r="D440" s="1083"/>
      <c r="E440" s="942"/>
      <c r="F440" s="943"/>
      <c r="G440" s="943"/>
      <c r="H440" s="943"/>
      <c r="I440" s="943"/>
      <c r="J440" s="944"/>
      <c r="K440" s="945"/>
      <c r="L440" s="942"/>
      <c r="M440" s="943"/>
      <c r="N440" s="943"/>
      <c r="O440" s="943"/>
      <c r="P440" s="943"/>
      <c r="Q440" s="944"/>
      <c r="R440" s="945"/>
      <c r="S440" s="946"/>
    </row>
    <row r="441" spans="1:19" ht="20.100000000000001" customHeight="1">
      <c r="A441" s="1398" t="s">
        <v>1646</v>
      </c>
      <c r="B441" s="1399"/>
      <c r="C441" s="923"/>
      <c r="D441" s="647"/>
      <c r="E441" s="949">
        <f t="shared" ref="E441:R441" si="59">SUM(E395:E440)</f>
        <v>0.31</v>
      </c>
      <c r="F441" s="950">
        <f t="shared" si="59"/>
        <v>11.340000000000003</v>
      </c>
      <c r="G441" s="950">
        <f t="shared" si="59"/>
        <v>42.699999999999996</v>
      </c>
      <c r="H441" s="950">
        <f t="shared" si="59"/>
        <v>0</v>
      </c>
      <c r="I441" s="950">
        <f t="shared" si="59"/>
        <v>41.759999999999991</v>
      </c>
      <c r="J441" s="950">
        <f t="shared" si="59"/>
        <v>169.76999999999995</v>
      </c>
      <c r="K441" s="951">
        <f t="shared" si="59"/>
        <v>211.53</v>
      </c>
      <c r="L441" s="949">
        <f t="shared" si="59"/>
        <v>0.17</v>
      </c>
      <c r="M441" s="950">
        <f t="shared" si="59"/>
        <v>9.2900000000000009</v>
      </c>
      <c r="N441" s="950">
        <f t="shared" si="59"/>
        <v>45.570000000000014</v>
      </c>
      <c r="O441" s="950">
        <f t="shared" si="59"/>
        <v>0.11</v>
      </c>
      <c r="P441" s="950">
        <f t="shared" si="59"/>
        <v>36.459999999999994</v>
      </c>
      <c r="Q441" s="950">
        <f t="shared" si="59"/>
        <v>147.45000000000002</v>
      </c>
      <c r="R441" s="951">
        <f t="shared" si="59"/>
        <v>183.91</v>
      </c>
      <c r="S441" s="952">
        <f t="shared" ref="S441" si="60">((R441/K441)-1)*100</f>
        <v>-13.057249562709783</v>
      </c>
    </row>
    <row r="442" spans="1:19" ht="20.100000000000001" hidden="1" customHeight="1">
      <c r="A442" s="906" t="s">
        <v>248</v>
      </c>
      <c r="B442" s="907" t="s">
        <v>57</v>
      </c>
      <c r="C442" s="908" t="s">
        <v>249</v>
      </c>
      <c r="D442" s="909" t="s">
        <v>250</v>
      </c>
      <c r="E442" s="1025" t="s">
        <v>595</v>
      </c>
      <c r="F442" s="1026"/>
      <c r="G442" s="1026"/>
      <c r="H442" s="1026"/>
      <c r="I442" s="1026"/>
      <c r="J442" s="1027"/>
      <c r="K442" s="1028"/>
      <c r="L442" s="1025" t="s">
        <v>620</v>
      </c>
      <c r="M442" s="1026"/>
      <c r="N442" s="1026"/>
      <c r="O442" s="1026"/>
      <c r="P442" s="1026"/>
      <c r="Q442" s="1027"/>
      <c r="R442" s="1028"/>
      <c r="S442" s="1029" t="s">
        <v>56</v>
      </c>
    </row>
    <row r="443" spans="1:19" ht="20.100000000000001" hidden="1" customHeight="1">
      <c r="A443" s="1030"/>
      <c r="B443" s="1031"/>
      <c r="C443" s="1032"/>
      <c r="D443" s="1033"/>
      <c r="E443" s="1034" t="s">
        <v>58</v>
      </c>
      <c r="F443" s="916" t="s">
        <v>420</v>
      </c>
      <c r="G443" s="916"/>
      <c r="H443" s="916"/>
      <c r="I443" s="916" t="s">
        <v>325</v>
      </c>
      <c r="J443" s="1035" t="s">
        <v>323</v>
      </c>
      <c r="K443" s="1036" t="s">
        <v>324</v>
      </c>
      <c r="L443" s="1034" t="s">
        <v>58</v>
      </c>
      <c r="M443" s="916" t="s">
        <v>420</v>
      </c>
      <c r="N443" s="916" t="s">
        <v>325</v>
      </c>
      <c r="O443" s="916"/>
      <c r="P443" s="916"/>
      <c r="Q443" s="1035" t="s">
        <v>323</v>
      </c>
      <c r="R443" s="1036" t="s">
        <v>324</v>
      </c>
      <c r="S443" s="920" t="s">
        <v>59</v>
      </c>
    </row>
    <row r="444" spans="1:19" ht="20.100000000000001" hidden="1" customHeight="1">
      <c r="A444" s="939"/>
      <c r="B444" s="940"/>
      <c r="C444" s="941"/>
      <c r="D444" s="663"/>
      <c r="E444" s="942"/>
      <c r="F444" s="943"/>
      <c r="G444" s="943"/>
      <c r="H444" s="943"/>
      <c r="I444" s="943"/>
      <c r="J444" s="944"/>
      <c r="K444" s="945"/>
      <c r="L444" s="942"/>
      <c r="M444" s="943"/>
      <c r="N444" s="943"/>
      <c r="O444" s="943"/>
      <c r="P444" s="943"/>
      <c r="Q444" s="944"/>
      <c r="R444" s="945"/>
      <c r="S444" s="946"/>
    </row>
    <row r="445" spans="1:19" ht="20.100000000000001" hidden="1" customHeight="1">
      <c r="A445" s="985" t="s">
        <v>291</v>
      </c>
      <c r="B445" s="986" t="s">
        <v>292</v>
      </c>
      <c r="C445" s="644"/>
      <c r="D445" s="989"/>
      <c r="E445" s="924"/>
      <c r="F445" s="925"/>
      <c r="G445" s="925"/>
      <c r="H445" s="925"/>
      <c r="I445" s="925"/>
      <c r="J445" s="925" t="s">
        <v>60</v>
      </c>
      <c r="K445" s="926"/>
      <c r="L445" s="924" t="s">
        <v>60</v>
      </c>
      <c r="M445" s="925" t="s">
        <v>60</v>
      </c>
      <c r="N445" s="925"/>
      <c r="O445" s="925"/>
      <c r="P445" s="925"/>
      <c r="Q445" s="925"/>
      <c r="R445" s="926" t="s">
        <v>60</v>
      </c>
      <c r="S445" s="927"/>
    </row>
    <row r="446" spans="1:19" ht="20.100000000000001" hidden="1" customHeight="1">
      <c r="A446" s="497"/>
      <c r="B446" s="612"/>
      <c r="C446" s="499" t="s">
        <v>9</v>
      </c>
      <c r="D446" s="614" t="s">
        <v>132</v>
      </c>
      <c r="E446" s="928"/>
      <c r="F446" s="929"/>
      <c r="G446" s="929"/>
      <c r="H446" s="929"/>
      <c r="I446" s="929"/>
      <c r="J446" s="930"/>
      <c r="K446" s="931">
        <f t="shared" ref="K446:K451" si="61">I446+J446</f>
        <v>0</v>
      </c>
      <c r="L446" s="928"/>
      <c r="M446" s="929"/>
      <c r="N446" s="929"/>
      <c r="O446" s="929"/>
      <c r="P446" s="929"/>
      <c r="Q446" s="930"/>
      <c r="R446" s="931">
        <f t="shared" ref="R446:R451" si="62">N446+Q446</f>
        <v>0</v>
      </c>
      <c r="S446" s="932" t="e">
        <f t="shared" ref="S446:S451" si="63">((R446/K446)-1)*100</f>
        <v>#DIV/0!</v>
      </c>
    </row>
    <row r="447" spans="1:19" ht="20.100000000000001" hidden="1" customHeight="1">
      <c r="A447" s="666"/>
      <c r="B447" s="667"/>
      <c r="C447" s="499"/>
      <c r="D447" s="614"/>
      <c r="E447" s="928"/>
      <c r="F447" s="929"/>
      <c r="G447" s="929"/>
      <c r="H447" s="929"/>
      <c r="I447" s="929"/>
      <c r="J447" s="930"/>
      <c r="K447" s="931">
        <f t="shared" si="61"/>
        <v>0</v>
      </c>
      <c r="L447" s="928"/>
      <c r="M447" s="929"/>
      <c r="N447" s="929"/>
      <c r="O447" s="929"/>
      <c r="P447" s="929"/>
      <c r="Q447" s="930"/>
      <c r="R447" s="931">
        <f t="shared" si="62"/>
        <v>0</v>
      </c>
      <c r="S447" s="932" t="e">
        <f t="shared" si="63"/>
        <v>#DIV/0!</v>
      </c>
    </row>
    <row r="448" spans="1:19" ht="20.100000000000001" hidden="1" customHeight="1">
      <c r="A448" s="666"/>
      <c r="B448" s="667"/>
      <c r="C448" s="499"/>
      <c r="D448" s="614"/>
      <c r="E448" s="928"/>
      <c r="F448" s="929"/>
      <c r="G448" s="929"/>
      <c r="H448" s="929"/>
      <c r="I448" s="929"/>
      <c r="J448" s="930"/>
      <c r="K448" s="931">
        <f t="shared" si="61"/>
        <v>0</v>
      </c>
      <c r="L448" s="928"/>
      <c r="M448" s="929"/>
      <c r="N448" s="929"/>
      <c r="O448" s="929"/>
      <c r="P448" s="929"/>
      <c r="Q448" s="930"/>
      <c r="R448" s="931">
        <f t="shared" si="62"/>
        <v>0</v>
      </c>
      <c r="S448" s="932" t="e">
        <f t="shared" si="63"/>
        <v>#DIV/0!</v>
      </c>
    </row>
    <row r="449" spans="1:19" ht="20.100000000000001" hidden="1" customHeight="1">
      <c r="A449" s="666"/>
      <c r="B449" s="667"/>
      <c r="C449" s="499"/>
      <c r="D449" s="614"/>
      <c r="E449" s="928"/>
      <c r="F449" s="929"/>
      <c r="G449" s="929"/>
      <c r="H449" s="929"/>
      <c r="I449" s="929"/>
      <c r="J449" s="930"/>
      <c r="K449" s="931">
        <f t="shared" si="61"/>
        <v>0</v>
      </c>
      <c r="L449" s="928"/>
      <c r="M449" s="929"/>
      <c r="N449" s="929"/>
      <c r="O449" s="929"/>
      <c r="P449" s="929"/>
      <c r="Q449" s="930"/>
      <c r="R449" s="931">
        <f t="shared" si="62"/>
        <v>0</v>
      </c>
      <c r="S449" s="932" t="e">
        <f t="shared" si="63"/>
        <v>#DIV/0!</v>
      </c>
    </row>
    <row r="450" spans="1:19" ht="20.100000000000001" hidden="1" customHeight="1">
      <c r="A450" s="666"/>
      <c r="B450" s="667"/>
      <c r="C450" s="499"/>
      <c r="D450" s="614"/>
      <c r="E450" s="928"/>
      <c r="F450" s="929"/>
      <c r="G450" s="929"/>
      <c r="H450" s="929"/>
      <c r="I450" s="929"/>
      <c r="J450" s="930"/>
      <c r="K450" s="931">
        <f t="shared" si="61"/>
        <v>0</v>
      </c>
      <c r="L450" s="928"/>
      <c r="M450" s="929"/>
      <c r="N450" s="929"/>
      <c r="O450" s="929"/>
      <c r="P450" s="929"/>
      <c r="Q450" s="930"/>
      <c r="R450" s="931">
        <f t="shared" si="62"/>
        <v>0</v>
      </c>
      <c r="S450" s="932" t="e">
        <f t="shared" si="63"/>
        <v>#DIV/0!</v>
      </c>
    </row>
    <row r="451" spans="1:19" ht="20.100000000000001" hidden="1" customHeight="1">
      <c r="A451" s="666"/>
      <c r="B451" s="667"/>
      <c r="C451" s="499"/>
      <c r="D451" s="614"/>
      <c r="E451" s="928"/>
      <c r="F451" s="929"/>
      <c r="G451" s="929"/>
      <c r="H451" s="929"/>
      <c r="I451" s="929"/>
      <c r="J451" s="930"/>
      <c r="K451" s="931">
        <f t="shared" si="61"/>
        <v>0</v>
      </c>
      <c r="L451" s="928"/>
      <c r="M451" s="929"/>
      <c r="N451" s="929"/>
      <c r="O451" s="929"/>
      <c r="P451" s="929"/>
      <c r="Q451" s="930"/>
      <c r="R451" s="931">
        <f t="shared" si="62"/>
        <v>0</v>
      </c>
      <c r="S451" s="932" t="e">
        <f t="shared" si="63"/>
        <v>#DIV/0!</v>
      </c>
    </row>
    <row r="452" spans="1:19" ht="20.100000000000001" hidden="1" customHeight="1">
      <c r="A452" s="939"/>
      <c r="B452" s="940"/>
      <c r="C452" s="941"/>
      <c r="D452" s="1021"/>
      <c r="E452" s="942"/>
      <c r="F452" s="943"/>
      <c r="G452" s="943"/>
      <c r="H452" s="943"/>
      <c r="I452" s="943"/>
      <c r="J452" s="944"/>
      <c r="K452" s="945"/>
      <c r="L452" s="942"/>
      <c r="M452" s="943"/>
      <c r="N452" s="943"/>
      <c r="O452" s="943"/>
      <c r="P452" s="943"/>
      <c r="Q452" s="944"/>
      <c r="R452" s="945"/>
      <c r="S452" s="946"/>
    </row>
    <row r="453" spans="1:19" ht="20.100000000000001" hidden="1" customHeight="1">
      <c r="A453" s="1084" t="s">
        <v>561</v>
      </c>
      <c r="B453" s="1085"/>
      <c r="C453" s="923"/>
      <c r="D453" s="647"/>
      <c r="E453" s="949">
        <f t="shared" ref="E453:R453" si="64">SUM(E445:E452)</f>
        <v>0</v>
      </c>
      <c r="F453" s="950">
        <f t="shared" si="64"/>
        <v>0</v>
      </c>
      <c r="G453" s="950"/>
      <c r="H453" s="950"/>
      <c r="I453" s="950">
        <f t="shared" si="64"/>
        <v>0</v>
      </c>
      <c r="J453" s="950">
        <f t="shared" si="64"/>
        <v>0</v>
      </c>
      <c r="K453" s="951">
        <f t="shared" si="64"/>
        <v>0</v>
      </c>
      <c r="L453" s="949">
        <f t="shared" si="64"/>
        <v>0</v>
      </c>
      <c r="M453" s="950">
        <f t="shared" si="64"/>
        <v>0</v>
      </c>
      <c r="N453" s="950">
        <f t="shared" si="64"/>
        <v>0</v>
      </c>
      <c r="O453" s="950"/>
      <c r="P453" s="950"/>
      <c r="Q453" s="950">
        <f t="shared" si="64"/>
        <v>0</v>
      </c>
      <c r="R453" s="951">
        <f t="shared" si="64"/>
        <v>0</v>
      </c>
      <c r="S453" s="952" t="e">
        <f t="shared" ref="S453" si="65">((R453/K453)-1)*100</f>
        <v>#DIV/0!</v>
      </c>
    </row>
    <row r="454" spans="1:19" ht="20.100000000000001" hidden="1" customHeight="1">
      <c r="A454" s="1086"/>
      <c r="B454" s="1087"/>
      <c r="C454" s="1088"/>
      <c r="D454" s="956"/>
      <c r="E454" s="1089"/>
      <c r="F454" s="1090"/>
      <c r="G454" s="1090"/>
      <c r="H454" s="1090"/>
      <c r="I454" s="1090"/>
      <c r="J454" s="1091"/>
      <c r="K454" s="1092"/>
      <c r="L454" s="1089"/>
      <c r="M454" s="1090"/>
      <c r="N454" s="1090"/>
      <c r="O454" s="1090"/>
      <c r="P454" s="1090"/>
      <c r="Q454" s="1091"/>
      <c r="R454" s="1092"/>
      <c r="S454" s="1093"/>
    </row>
    <row r="455" spans="1:19" ht="20.100000000000001" customHeight="1">
      <c r="A455" s="994"/>
      <c r="B455" s="1094"/>
      <c r="C455" s="995"/>
      <c r="D455" s="1095"/>
      <c r="E455" s="1096"/>
      <c r="F455" s="1096"/>
      <c r="G455" s="1096"/>
      <c r="H455" s="1096"/>
      <c r="I455" s="1096"/>
      <c r="J455" s="1097"/>
      <c r="K455" s="1096"/>
      <c r="L455" s="1096"/>
      <c r="M455" s="1096"/>
      <c r="N455" s="1096"/>
      <c r="O455" s="1096"/>
      <c r="P455" s="1096"/>
      <c r="Q455" s="1097"/>
      <c r="R455" s="1096"/>
      <c r="S455" s="1098"/>
    </row>
    <row r="456" spans="1:19" ht="20.100000000000001" customHeight="1">
      <c r="A456" s="906"/>
      <c r="B456" s="907"/>
      <c r="C456" s="908"/>
      <c r="D456" s="909"/>
      <c r="E456" s="1386" t="s">
        <v>1467</v>
      </c>
      <c r="F456" s="1387"/>
      <c r="G456" s="1387"/>
      <c r="H456" s="1387"/>
      <c r="I456" s="1387"/>
      <c r="J456" s="1387"/>
      <c r="K456" s="1388"/>
      <c r="L456" s="1386" t="s">
        <v>1468</v>
      </c>
      <c r="M456" s="1387"/>
      <c r="N456" s="1387"/>
      <c r="O456" s="1387"/>
      <c r="P456" s="1387"/>
      <c r="Q456" s="1387"/>
      <c r="R456" s="1388"/>
      <c r="S456" s="910"/>
    </row>
    <row r="457" spans="1:19" ht="39.950000000000003" customHeight="1">
      <c r="A457" s="911" t="s">
        <v>248</v>
      </c>
      <c r="B457" s="912" t="s">
        <v>57</v>
      </c>
      <c r="C457" s="913" t="s">
        <v>249</v>
      </c>
      <c r="D457" s="914" t="s">
        <v>250</v>
      </c>
      <c r="E457" s="915" t="s">
        <v>1405</v>
      </c>
      <c r="F457" s="916" t="s">
        <v>1499</v>
      </c>
      <c r="G457" s="917" t="s">
        <v>1498</v>
      </c>
      <c r="H457" s="918" t="s">
        <v>1513</v>
      </c>
      <c r="I457" s="918" t="s">
        <v>1514</v>
      </c>
      <c r="J457" s="917" t="s">
        <v>1406</v>
      </c>
      <c r="K457" s="919" t="s">
        <v>1515</v>
      </c>
      <c r="L457" s="915" t="s">
        <v>1405</v>
      </c>
      <c r="M457" s="916" t="s">
        <v>1499</v>
      </c>
      <c r="N457" s="917" t="s">
        <v>1498</v>
      </c>
      <c r="O457" s="918" t="s">
        <v>1513</v>
      </c>
      <c r="P457" s="918" t="s">
        <v>1514</v>
      </c>
      <c r="Q457" s="917" t="s">
        <v>1406</v>
      </c>
      <c r="R457" s="919" t="s">
        <v>1515</v>
      </c>
      <c r="S457" s="920" t="s">
        <v>1140</v>
      </c>
    </row>
    <row r="458" spans="1:19" ht="20.100000000000001" customHeight="1">
      <c r="A458" s="990" t="s">
        <v>1647</v>
      </c>
      <c r="B458" s="991" t="s">
        <v>1648</v>
      </c>
      <c r="C458" s="644"/>
      <c r="D458" s="989"/>
      <c r="E458" s="924"/>
      <c r="F458" s="925"/>
      <c r="G458" s="925"/>
      <c r="H458" s="925"/>
      <c r="I458" s="925"/>
      <c r="J458" s="925" t="s">
        <v>60</v>
      </c>
      <c r="K458" s="926"/>
      <c r="L458" s="924" t="s">
        <v>60</v>
      </c>
      <c r="M458" s="925" t="s">
        <v>60</v>
      </c>
      <c r="N458" s="925"/>
      <c r="O458" s="925"/>
      <c r="P458" s="925"/>
      <c r="Q458" s="925"/>
      <c r="R458" s="926" t="s">
        <v>60</v>
      </c>
      <c r="S458" s="927"/>
    </row>
    <row r="459" spans="1:19" ht="20.100000000000001" customHeight="1">
      <c r="A459" s="497" t="s">
        <v>805</v>
      </c>
      <c r="B459" s="612" t="s">
        <v>806</v>
      </c>
      <c r="C459" s="499" t="s">
        <v>9</v>
      </c>
      <c r="D459" s="614" t="s">
        <v>136</v>
      </c>
      <c r="E459" s="928">
        <v>0.02</v>
      </c>
      <c r="F459" s="929">
        <v>0</v>
      </c>
      <c r="G459" s="929">
        <v>0.27</v>
      </c>
      <c r="H459" s="929">
        <v>0</v>
      </c>
      <c r="I459" s="929">
        <v>0</v>
      </c>
      <c r="J459" s="930">
        <v>0.62</v>
      </c>
      <c r="K459" s="931">
        <v>0.62</v>
      </c>
      <c r="L459" s="928">
        <v>0.01</v>
      </c>
      <c r="M459" s="929">
        <v>0</v>
      </c>
      <c r="N459" s="929">
        <v>0.17</v>
      </c>
      <c r="O459" s="929">
        <v>0</v>
      </c>
      <c r="P459" s="929">
        <v>0</v>
      </c>
      <c r="Q459" s="930">
        <v>0.75</v>
      </c>
      <c r="R459" s="931">
        <v>0.75</v>
      </c>
      <c r="S459" s="932">
        <f t="shared" ref="S459:S464" si="66">((R459/K459)-1)*100</f>
        <v>20.967741935483875</v>
      </c>
    </row>
    <row r="460" spans="1:19" ht="20.100000000000001" customHeight="1">
      <c r="A460" s="497" t="s">
        <v>807</v>
      </c>
      <c r="B460" s="612" t="s">
        <v>808</v>
      </c>
      <c r="C460" s="499" t="s">
        <v>9</v>
      </c>
      <c r="D460" s="614" t="s">
        <v>136</v>
      </c>
      <c r="E460" s="928">
        <v>0</v>
      </c>
      <c r="F460" s="929">
        <v>0.37</v>
      </c>
      <c r="G460" s="929">
        <v>0</v>
      </c>
      <c r="H460" s="929">
        <v>0</v>
      </c>
      <c r="I460" s="929">
        <v>0</v>
      </c>
      <c r="J460" s="930">
        <v>0.36</v>
      </c>
      <c r="K460" s="931">
        <v>0.36</v>
      </c>
      <c r="L460" s="928">
        <v>0</v>
      </c>
      <c r="M460" s="929">
        <v>0</v>
      </c>
      <c r="N460" s="929">
        <v>0</v>
      </c>
      <c r="O460" s="929">
        <v>0</v>
      </c>
      <c r="P460" s="929">
        <v>0</v>
      </c>
      <c r="Q460" s="930">
        <v>0</v>
      </c>
      <c r="R460" s="931">
        <v>0</v>
      </c>
      <c r="S460" s="932">
        <f t="shared" si="66"/>
        <v>-100</v>
      </c>
    </row>
    <row r="461" spans="1:19" ht="20.100000000000001" customHeight="1">
      <c r="A461" s="497" t="s">
        <v>809</v>
      </c>
      <c r="B461" s="612" t="s">
        <v>810</v>
      </c>
      <c r="C461" s="499" t="s">
        <v>9</v>
      </c>
      <c r="D461" s="614" t="s">
        <v>136</v>
      </c>
      <c r="E461" s="928">
        <v>0</v>
      </c>
      <c r="F461" s="929">
        <v>0</v>
      </c>
      <c r="G461" s="929">
        <v>0.28999999999999998</v>
      </c>
      <c r="H461" s="929">
        <v>0</v>
      </c>
      <c r="I461" s="929">
        <v>0.24</v>
      </c>
      <c r="J461" s="930">
        <v>0.25</v>
      </c>
      <c r="K461" s="931">
        <v>0.49</v>
      </c>
      <c r="L461" s="928">
        <v>0</v>
      </c>
      <c r="M461" s="929">
        <v>0</v>
      </c>
      <c r="N461" s="929">
        <v>0.2</v>
      </c>
      <c r="O461" s="929">
        <v>0</v>
      </c>
      <c r="P461" s="929">
        <v>7.0000000000000007E-2</v>
      </c>
      <c r="Q461" s="930">
        <v>0.73</v>
      </c>
      <c r="R461" s="931">
        <v>0.8</v>
      </c>
      <c r="S461" s="932">
        <f t="shared" si="66"/>
        <v>63.265306122448983</v>
      </c>
    </row>
    <row r="462" spans="1:19" ht="20.100000000000001" customHeight="1">
      <c r="A462" s="660" t="s">
        <v>772</v>
      </c>
      <c r="B462" s="498" t="s">
        <v>773</v>
      </c>
      <c r="C462" s="499" t="s">
        <v>9</v>
      </c>
      <c r="D462" s="614" t="s">
        <v>774</v>
      </c>
      <c r="E462" s="928">
        <v>0</v>
      </c>
      <c r="F462" s="929">
        <v>0.47</v>
      </c>
      <c r="G462" s="929">
        <v>0</v>
      </c>
      <c r="H462" s="929">
        <v>0</v>
      </c>
      <c r="I462" s="929">
        <v>0</v>
      </c>
      <c r="J462" s="930">
        <v>0.25</v>
      </c>
      <c r="K462" s="931">
        <v>0.25</v>
      </c>
      <c r="L462" s="928">
        <v>0</v>
      </c>
      <c r="M462" s="929">
        <v>0</v>
      </c>
      <c r="N462" s="929">
        <v>0</v>
      </c>
      <c r="O462" s="929">
        <v>0</v>
      </c>
      <c r="P462" s="929">
        <v>0</v>
      </c>
      <c r="Q462" s="930">
        <v>0</v>
      </c>
      <c r="R462" s="931">
        <v>0</v>
      </c>
      <c r="S462" s="932">
        <f t="shared" si="66"/>
        <v>-100</v>
      </c>
    </row>
    <row r="463" spans="1:19" ht="20.100000000000001" customHeight="1">
      <c r="A463" s="497" t="s">
        <v>775</v>
      </c>
      <c r="B463" s="498" t="s">
        <v>776</v>
      </c>
      <c r="C463" s="499" t="s">
        <v>9</v>
      </c>
      <c r="D463" s="614" t="s">
        <v>774</v>
      </c>
      <c r="E463" s="928">
        <v>0</v>
      </c>
      <c r="F463" s="929">
        <v>0.33</v>
      </c>
      <c r="G463" s="929">
        <v>0</v>
      </c>
      <c r="H463" s="929">
        <v>0</v>
      </c>
      <c r="I463" s="929">
        <v>0</v>
      </c>
      <c r="J463" s="930">
        <v>0.44</v>
      </c>
      <c r="K463" s="931">
        <v>0.44</v>
      </c>
      <c r="L463" s="928">
        <v>0</v>
      </c>
      <c r="M463" s="929">
        <v>0</v>
      </c>
      <c r="N463" s="929">
        <v>0</v>
      </c>
      <c r="O463" s="929">
        <v>0</v>
      </c>
      <c r="P463" s="929">
        <v>0</v>
      </c>
      <c r="Q463" s="930">
        <v>0</v>
      </c>
      <c r="R463" s="931">
        <v>0</v>
      </c>
      <c r="S463" s="932">
        <f t="shared" si="66"/>
        <v>-100</v>
      </c>
    </row>
    <row r="464" spans="1:19" ht="20.100000000000001" customHeight="1">
      <c r="A464" s="497" t="s">
        <v>777</v>
      </c>
      <c r="B464" s="498" t="s">
        <v>778</v>
      </c>
      <c r="C464" s="499" t="s">
        <v>9</v>
      </c>
      <c r="D464" s="614" t="s">
        <v>779</v>
      </c>
      <c r="E464" s="928">
        <v>0</v>
      </c>
      <c r="F464" s="929">
        <v>0</v>
      </c>
      <c r="G464" s="929">
        <v>0</v>
      </c>
      <c r="H464" s="929">
        <v>0</v>
      </c>
      <c r="I464" s="929">
        <v>0.2</v>
      </c>
      <c r="J464" s="930">
        <v>0.05</v>
      </c>
      <c r="K464" s="931">
        <v>0.25</v>
      </c>
      <c r="L464" s="928">
        <v>0</v>
      </c>
      <c r="M464" s="929">
        <v>0</v>
      </c>
      <c r="N464" s="929">
        <v>0</v>
      </c>
      <c r="O464" s="929">
        <v>0</v>
      </c>
      <c r="P464" s="929">
        <v>0.23</v>
      </c>
      <c r="Q464" s="930">
        <v>0.16</v>
      </c>
      <c r="R464" s="931">
        <v>0.39</v>
      </c>
      <c r="S464" s="932">
        <f t="shared" si="66"/>
        <v>56.000000000000007</v>
      </c>
    </row>
    <row r="465" spans="1:19" ht="20.100000000000001" customHeight="1">
      <c r="A465" s="939"/>
      <c r="B465" s="940"/>
      <c r="C465" s="941"/>
      <c r="D465" s="1021"/>
      <c r="E465" s="942"/>
      <c r="F465" s="943"/>
      <c r="G465" s="943"/>
      <c r="H465" s="943"/>
      <c r="I465" s="943"/>
      <c r="J465" s="944"/>
      <c r="K465" s="945"/>
      <c r="L465" s="942"/>
      <c r="M465" s="943"/>
      <c r="N465" s="943"/>
      <c r="O465" s="943"/>
      <c r="P465" s="943"/>
      <c r="Q465" s="944"/>
      <c r="R465" s="945"/>
      <c r="S465" s="946"/>
    </row>
    <row r="466" spans="1:19" ht="20.100000000000001" customHeight="1">
      <c r="A466" s="1406" t="s">
        <v>1649</v>
      </c>
      <c r="B466" s="1407"/>
      <c r="C466" s="923"/>
      <c r="D466" s="647"/>
      <c r="E466" s="949">
        <f t="shared" ref="E466:R466" si="67">SUM(E458:E465)</f>
        <v>0.02</v>
      </c>
      <c r="F466" s="950">
        <f t="shared" si="67"/>
        <v>1.17</v>
      </c>
      <c r="G466" s="950">
        <f t="shared" si="67"/>
        <v>0.56000000000000005</v>
      </c>
      <c r="H466" s="950">
        <f t="shared" si="67"/>
        <v>0</v>
      </c>
      <c r="I466" s="950">
        <f t="shared" si="67"/>
        <v>0.44</v>
      </c>
      <c r="J466" s="950">
        <f t="shared" si="67"/>
        <v>1.97</v>
      </c>
      <c r="K466" s="951">
        <f t="shared" si="67"/>
        <v>2.41</v>
      </c>
      <c r="L466" s="949">
        <f t="shared" si="67"/>
        <v>0.01</v>
      </c>
      <c r="M466" s="950">
        <f t="shared" si="67"/>
        <v>0</v>
      </c>
      <c r="N466" s="950">
        <f t="shared" si="67"/>
        <v>0.37</v>
      </c>
      <c r="O466" s="950">
        <f t="shared" si="67"/>
        <v>0</v>
      </c>
      <c r="P466" s="950">
        <f t="shared" si="67"/>
        <v>0.30000000000000004</v>
      </c>
      <c r="Q466" s="950">
        <f t="shared" si="67"/>
        <v>1.64</v>
      </c>
      <c r="R466" s="951">
        <f t="shared" si="67"/>
        <v>1.94</v>
      </c>
      <c r="S466" s="952">
        <f t="shared" ref="S466" si="68">((R466/K466)-1)*100</f>
        <v>-19.502074688796689</v>
      </c>
    </row>
    <row r="467" spans="1:19" ht="20.100000000000001" customHeight="1">
      <c r="A467" s="1086"/>
      <c r="B467" s="1100"/>
      <c r="C467" s="1088"/>
      <c r="D467" s="1101"/>
      <c r="E467" s="1102"/>
      <c r="F467" s="1103"/>
      <c r="G467" s="1103"/>
      <c r="H467" s="1103"/>
      <c r="I467" s="1103"/>
      <c r="J467" s="1104"/>
      <c r="K467" s="1105"/>
      <c r="L467" s="1106"/>
      <c r="M467" s="1103"/>
      <c r="N467" s="1103"/>
      <c r="O467" s="1103"/>
      <c r="P467" s="1103"/>
      <c r="Q467" s="1104"/>
      <c r="R467" s="1105"/>
      <c r="S467" s="1107"/>
    </row>
    <row r="468" spans="1:19" ht="20.100000000000001" hidden="1" customHeight="1">
      <c r="A468" s="906" t="s">
        <v>248</v>
      </c>
      <c r="B468" s="907" t="s">
        <v>57</v>
      </c>
      <c r="C468" s="908" t="s">
        <v>249</v>
      </c>
      <c r="D468" s="909" t="s">
        <v>250</v>
      </c>
      <c r="E468" s="1025" t="s">
        <v>595</v>
      </c>
      <c r="F468" s="1026"/>
      <c r="G468" s="1026"/>
      <c r="H468" s="1026"/>
      <c r="I468" s="1026"/>
      <c r="J468" s="1027"/>
      <c r="K468" s="1028"/>
      <c r="L468" s="1025" t="s">
        <v>620</v>
      </c>
      <c r="M468" s="1026"/>
      <c r="N468" s="1026"/>
      <c r="O468" s="1026"/>
      <c r="P468" s="1026"/>
      <c r="Q468" s="1027"/>
      <c r="R468" s="1028"/>
      <c r="S468" s="1029" t="s">
        <v>56</v>
      </c>
    </row>
    <row r="469" spans="1:19" ht="20.100000000000001" hidden="1" customHeight="1">
      <c r="A469" s="1030"/>
      <c r="B469" s="1031"/>
      <c r="C469" s="1032"/>
      <c r="D469" s="1033"/>
      <c r="E469" s="1034" t="s">
        <v>58</v>
      </c>
      <c r="F469" s="916" t="s">
        <v>420</v>
      </c>
      <c r="G469" s="916"/>
      <c r="H469" s="916"/>
      <c r="I469" s="916" t="s">
        <v>325</v>
      </c>
      <c r="J469" s="1035" t="s">
        <v>323</v>
      </c>
      <c r="K469" s="1036" t="s">
        <v>324</v>
      </c>
      <c r="L469" s="1034" t="s">
        <v>58</v>
      </c>
      <c r="M469" s="916" t="s">
        <v>420</v>
      </c>
      <c r="N469" s="916" t="s">
        <v>325</v>
      </c>
      <c r="O469" s="916"/>
      <c r="P469" s="916"/>
      <c r="Q469" s="1035" t="s">
        <v>323</v>
      </c>
      <c r="R469" s="1036" t="s">
        <v>324</v>
      </c>
      <c r="S469" s="920" t="s">
        <v>59</v>
      </c>
    </row>
    <row r="470" spans="1:19" ht="20.100000000000001" hidden="1" customHeight="1">
      <c r="A470" s="1086"/>
      <c r="B470" s="1100"/>
      <c r="C470" s="1088"/>
      <c r="D470" s="1101"/>
      <c r="E470" s="1108"/>
      <c r="F470" s="1103"/>
      <c r="G470" s="1103"/>
      <c r="H470" s="1103"/>
      <c r="I470" s="1103"/>
      <c r="J470" s="1104"/>
      <c r="K470" s="1105"/>
      <c r="L470" s="1106"/>
      <c r="M470" s="1103"/>
      <c r="N470" s="1103"/>
      <c r="O470" s="1103"/>
      <c r="P470" s="1103"/>
      <c r="Q470" s="1104"/>
      <c r="R470" s="1105"/>
      <c r="S470" s="1107"/>
    </row>
    <row r="471" spans="1:19" ht="20.100000000000001" hidden="1" customHeight="1">
      <c r="A471" s="1109" t="s">
        <v>245</v>
      </c>
      <c r="B471" s="1110"/>
      <c r="C471" s="1088"/>
      <c r="D471" s="1101"/>
      <c r="E471" s="1108"/>
      <c r="F471" s="1103"/>
      <c r="G471" s="1103"/>
      <c r="H471" s="1103"/>
      <c r="I471" s="1103"/>
      <c r="J471" s="1104"/>
      <c r="K471" s="1105"/>
      <c r="L471" s="1106"/>
      <c r="M471" s="1103"/>
      <c r="N471" s="1103"/>
      <c r="O471" s="1103"/>
      <c r="P471" s="1103"/>
      <c r="Q471" s="1104"/>
      <c r="R471" s="1105"/>
      <c r="S471" s="1107"/>
    </row>
    <row r="472" spans="1:19" ht="20.100000000000001" hidden="1" customHeight="1">
      <c r="A472" s="497"/>
      <c r="B472" s="498"/>
      <c r="C472" s="499" t="s">
        <v>9</v>
      </c>
      <c r="D472" s="691"/>
      <c r="E472" s="928"/>
      <c r="F472" s="929"/>
      <c r="G472" s="929"/>
      <c r="H472" s="929"/>
      <c r="I472" s="929"/>
      <c r="J472" s="930"/>
      <c r="K472" s="931">
        <f t="shared" ref="K472" si="69">I472+J472</f>
        <v>0</v>
      </c>
      <c r="L472" s="928"/>
      <c r="M472" s="929"/>
      <c r="N472" s="929"/>
      <c r="O472" s="929"/>
      <c r="P472" s="929"/>
      <c r="Q472" s="930"/>
      <c r="R472" s="931">
        <f t="shared" ref="R472" si="70">N472+Q472</f>
        <v>0</v>
      </c>
      <c r="S472" s="932" t="e">
        <f t="shared" ref="S472" si="71">((R472/K472)-1)*100</f>
        <v>#DIV/0!</v>
      </c>
    </row>
    <row r="473" spans="1:19" ht="20.100000000000001" hidden="1" customHeight="1">
      <c r="A473" s="1086"/>
      <c r="B473" s="1100"/>
      <c r="C473" s="1088"/>
      <c r="D473" s="614"/>
      <c r="E473" s="1106"/>
      <c r="F473" s="1103"/>
      <c r="G473" s="1103"/>
      <c r="H473" s="1103"/>
      <c r="I473" s="1103"/>
      <c r="J473" s="1104"/>
      <c r="K473" s="1105"/>
      <c r="L473" s="1102"/>
      <c r="M473" s="1111"/>
      <c r="N473" s="1111"/>
      <c r="O473" s="1111"/>
      <c r="P473" s="1111"/>
      <c r="Q473" s="1112"/>
      <c r="R473" s="1113"/>
      <c r="S473" s="1107"/>
    </row>
    <row r="474" spans="1:19" ht="20.100000000000001" hidden="1" customHeight="1">
      <c r="A474" s="1109" t="s">
        <v>246</v>
      </c>
      <c r="B474" s="1110"/>
      <c r="C474" s="941"/>
      <c r="D474" s="614"/>
      <c r="E474" s="949">
        <f t="shared" ref="E474:R474" si="72">SUM(E471:E473)</f>
        <v>0</v>
      </c>
      <c r="F474" s="950">
        <f t="shared" si="72"/>
        <v>0</v>
      </c>
      <c r="G474" s="950"/>
      <c r="H474" s="950"/>
      <c r="I474" s="950">
        <f t="shared" si="72"/>
        <v>0</v>
      </c>
      <c r="J474" s="950">
        <f t="shared" si="72"/>
        <v>0</v>
      </c>
      <c r="K474" s="951">
        <f t="shared" si="72"/>
        <v>0</v>
      </c>
      <c r="L474" s="949">
        <f t="shared" si="72"/>
        <v>0</v>
      </c>
      <c r="M474" s="950">
        <f t="shared" si="72"/>
        <v>0</v>
      </c>
      <c r="N474" s="950">
        <f t="shared" si="72"/>
        <v>0</v>
      </c>
      <c r="O474" s="950"/>
      <c r="P474" s="950"/>
      <c r="Q474" s="950">
        <f t="shared" si="72"/>
        <v>0</v>
      </c>
      <c r="R474" s="951">
        <f t="shared" si="72"/>
        <v>0</v>
      </c>
      <c r="S474" s="952" t="e">
        <f t="shared" ref="S474" si="73">((R474/K474)-1)*100</f>
        <v>#DIV/0!</v>
      </c>
    </row>
    <row r="475" spans="1:19" ht="20.100000000000001" hidden="1" customHeight="1">
      <c r="A475" s="1114"/>
      <c r="B475" s="1115"/>
      <c r="C475" s="995"/>
      <c r="D475" s="996"/>
      <c r="E475" s="1116"/>
      <c r="F475" s="1116"/>
      <c r="G475" s="1116"/>
      <c r="H475" s="1116"/>
      <c r="I475" s="1116"/>
      <c r="J475" s="1116"/>
      <c r="K475" s="1116"/>
      <c r="L475" s="1116"/>
      <c r="M475" s="1116"/>
      <c r="N475" s="1116"/>
      <c r="O475" s="1116"/>
      <c r="P475" s="1116"/>
      <c r="Q475" s="1116"/>
      <c r="R475" s="1116"/>
      <c r="S475" s="1061"/>
    </row>
    <row r="476" spans="1:19" ht="20.100000000000001" customHeight="1">
      <c r="A476" s="906"/>
      <c r="B476" s="907"/>
      <c r="C476" s="908"/>
      <c r="D476" s="909"/>
      <c r="E476" s="1386" t="s">
        <v>1467</v>
      </c>
      <c r="F476" s="1387"/>
      <c r="G476" s="1387"/>
      <c r="H476" s="1387"/>
      <c r="I476" s="1387"/>
      <c r="J476" s="1387"/>
      <c r="K476" s="1388"/>
      <c r="L476" s="1386" t="s">
        <v>1468</v>
      </c>
      <c r="M476" s="1387"/>
      <c r="N476" s="1387"/>
      <c r="O476" s="1387"/>
      <c r="P476" s="1387"/>
      <c r="Q476" s="1387"/>
      <c r="R476" s="1388"/>
      <c r="S476" s="910"/>
    </row>
    <row r="477" spans="1:19" ht="39.950000000000003" customHeight="1">
      <c r="A477" s="911" t="s">
        <v>248</v>
      </c>
      <c r="B477" s="912" t="s">
        <v>57</v>
      </c>
      <c r="C477" s="913" t="s">
        <v>249</v>
      </c>
      <c r="D477" s="914" t="s">
        <v>250</v>
      </c>
      <c r="E477" s="915" t="s">
        <v>1405</v>
      </c>
      <c r="F477" s="916" t="s">
        <v>1499</v>
      </c>
      <c r="G477" s="917" t="s">
        <v>1498</v>
      </c>
      <c r="H477" s="918" t="s">
        <v>1513</v>
      </c>
      <c r="I477" s="918" t="s">
        <v>1514</v>
      </c>
      <c r="J477" s="917" t="s">
        <v>1406</v>
      </c>
      <c r="K477" s="919" t="s">
        <v>1515</v>
      </c>
      <c r="L477" s="915" t="s">
        <v>1405</v>
      </c>
      <c r="M477" s="916" t="s">
        <v>1499</v>
      </c>
      <c r="N477" s="917" t="s">
        <v>1498</v>
      </c>
      <c r="O477" s="918" t="s">
        <v>1513</v>
      </c>
      <c r="P477" s="918" t="s">
        <v>1514</v>
      </c>
      <c r="Q477" s="917" t="s">
        <v>1406</v>
      </c>
      <c r="R477" s="919" t="s">
        <v>1515</v>
      </c>
      <c r="S477" s="920" t="s">
        <v>1140</v>
      </c>
    </row>
    <row r="478" spans="1:19" ht="20.100000000000001" customHeight="1">
      <c r="A478" s="1117" t="s">
        <v>1650</v>
      </c>
      <c r="B478" s="1118" t="s">
        <v>1651</v>
      </c>
      <c r="C478" s="644"/>
      <c r="D478" s="1119"/>
      <c r="E478" s="1120"/>
      <c r="F478" s="1079"/>
      <c r="G478" s="1079"/>
      <c r="H478" s="1079"/>
      <c r="I478" s="1079"/>
      <c r="J478" s="1079" t="s">
        <v>60</v>
      </c>
      <c r="K478" s="1121"/>
      <c r="L478" s="1120" t="s">
        <v>60</v>
      </c>
      <c r="M478" s="1079" t="s">
        <v>60</v>
      </c>
      <c r="N478" s="1079"/>
      <c r="O478" s="1079"/>
      <c r="P478" s="1079"/>
      <c r="Q478" s="1079"/>
      <c r="R478" s="1121" t="s">
        <v>60</v>
      </c>
      <c r="S478" s="1122"/>
    </row>
    <row r="479" spans="1:19" ht="20.100000000000001" customHeight="1">
      <c r="A479" s="497" t="s">
        <v>1231</v>
      </c>
      <c r="B479" s="498" t="s">
        <v>1591</v>
      </c>
      <c r="C479" s="499" t="s">
        <v>904</v>
      </c>
      <c r="D479" s="614" t="s">
        <v>1366</v>
      </c>
      <c r="E479" s="928">
        <v>0</v>
      </c>
      <c r="F479" s="929">
        <v>0</v>
      </c>
      <c r="G479" s="929">
        <v>0</v>
      </c>
      <c r="H479" s="929">
        <v>0</v>
      </c>
      <c r="I479" s="929">
        <v>0</v>
      </c>
      <c r="J479" s="930">
        <v>0</v>
      </c>
      <c r="K479" s="931">
        <v>0</v>
      </c>
      <c r="L479" s="928">
        <v>0</v>
      </c>
      <c r="M479" s="929">
        <v>0</v>
      </c>
      <c r="N479" s="929">
        <v>0</v>
      </c>
      <c r="O479" s="929">
        <v>0</v>
      </c>
      <c r="P479" s="929">
        <v>0</v>
      </c>
      <c r="Q479" s="930">
        <v>0.01</v>
      </c>
      <c r="R479" s="931">
        <v>0.01</v>
      </c>
      <c r="S479" s="932" t="e">
        <f>((R479/K479)-1)*100</f>
        <v>#DIV/0!</v>
      </c>
    </row>
    <row r="480" spans="1:19" ht="20.100000000000001" customHeight="1">
      <c r="A480" s="497" t="s">
        <v>1256</v>
      </c>
      <c r="B480" s="498" t="s">
        <v>1593</v>
      </c>
      <c r="C480" s="499" t="s">
        <v>904</v>
      </c>
      <c r="D480" s="659" t="s">
        <v>1366</v>
      </c>
      <c r="E480" s="928">
        <v>0</v>
      </c>
      <c r="F480" s="929">
        <v>0</v>
      </c>
      <c r="G480" s="929">
        <v>0.09</v>
      </c>
      <c r="H480" s="929">
        <v>0</v>
      </c>
      <c r="I480" s="929">
        <v>0.05</v>
      </c>
      <c r="J480" s="930">
        <v>0</v>
      </c>
      <c r="K480" s="931">
        <v>0.05</v>
      </c>
      <c r="L480" s="928">
        <v>0</v>
      </c>
      <c r="M480" s="929">
        <v>0</v>
      </c>
      <c r="N480" s="929">
        <v>0</v>
      </c>
      <c r="O480" s="929">
        <v>0</v>
      </c>
      <c r="P480" s="929">
        <v>0</v>
      </c>
      <c r="Q480" s="930">
        <v>0</v>
      </c>
      <c r="R480" s="931">
        <v>0</v>
      </c>
      <c r="S480" s="933">
        <f t="shared" ref="S480:S482" si="74">((R480/K480)-1)*100</f>
        <v>-100</v>
      </c>
    </row>
    <row r="481" spans="1:19" ht="20.100000000000001" customHeight="1">
      <c r="A481" s="497" t="s">
        <v>1271</v>
      </c>
      <c r="B481" s="498" t="s">
        <v>1594</v>
      </c>
      <c r="C481" s="499" t="s">
        <v>904</v>
      </c>
      <c r="D481" s="659" t="s">
        <v>1366</v>
      </c>
      <c r="E481" s="928">
        <v>0</v>
      </c>
      <c r="F481" s="929">
        <v>0</v>
      </c>
      <c r="G481" s="929">
        <v>0</v>
      </c>
      <c r="H481" s="929">
        <v>0</v>
      </c>
      <c r="I481" s="929">
        <v>0</v>
      </c>
      <c r="J481" s="930">
        <v>0</v>
      </c>
      <c r="K481" s="931">
        <v>0</v>
      </c>
      <c r="L481" s="928">
        <v>0.01</v>
      </c>
      <c r="M481" s="929">
        <v>0</v>
      </c>
      <c r="N481" s="929">
        <v>0</v>
      </c>
      <c r="O481" s="929">
        <v>0</v>
      </c>
      <c r="P481" s="929">
        <v>0</v>
      </c>
      <c r="Q481" s="930">
        <v>0.02</v>
      </c>
      <c r="R481" s="931">
        <v>0.02</v>
      </c>
      <c r="S481" s="933" t="e">
        <f t="shared" si="74"/>
        <v>#DIV/0!</v>
      </c>
    </row>
    <row r="482" spans="1:19" ht="20.100000000000001" customHeight="1">
      <c r="A482" s="497" t="s">
        <v>1347</v>
      </c>
      <c r="B482" s="498" t="s">
        <v>1597</v>
      </c>
      <c r="C482" s="499" t="s">
        <v>904</v>
      </c>
      <c r="D482" s="659" t="s">
        <v>1366</v>
      </c>
      <c r="E482" s="928">
        <v>0</v>
      </c>
      <c r="F482" s="929">
        <v>0</v>
      </c>
      <c r="G482" s="929">
        <v>0</v>
      </c>
      <c r="H482" s="929">
        <v>0</v>
      </c>
      <c r="I482" s="929">
        <v>0</v>
      </c>
      <c r="J482" s="930">
        <v>0</v>
      </c>
      <c r="K482" s="931">
        <v>0</v>
      </c>
      <c r="L482" s="928">
        <v>0</v>
      </c>
      <c r="M482" s="929">
        <v>0</v>
      </c>
      <c r="N482" s="929">
        <v>0</v>
      </c>
      <c r="O482" s="929">
        <v>0</v>
      </c>
      <c r="P482" s="929">
        <v>0</v>
      </c>
      <c r="Q482" s="930">
        <v>0.04</v>
      </c>
      <c r="R482" s="931">
        <v>0.04</v>
      </c>
      <c r="S482" s="933" t="e">
        <f t="shared" si="74"/>
        <v>#DIV/0!</v>
      </c>
    </row>
    <row r="483" spans="1:19" ht="20.100000000000001" customHeight="1">
      <c r="A483" s="497"/>
      <c r="B483" s="498"/>
      <c r="C483" s="499"/>
      <c r="D483" s="614"/>
      <c r="E483" s="928"/>
      <c r="F483" s="929"/>
      <c r="G483" s="929"/>
      <c r="H483" s="929"/>
      <c r="I483" s="929"/>
      <c r="J483" s="930"/>
      <c r="K483" s="931"/>
      <c r="L483" s="928"/>
      <c r="M483" s="929"/>
      <c r="N483" s="929"/>
      <c r="O483" s="929"/>
      <c r="P483" s="929"/>
      <c r="Q483" s="930"/>
      <c r="R483" s="931"/>
      <c r="S483" s="932"/>
    </row>
    <row r="484" spans="1:19" ht="20.100000000000001" customHeight="1">
      <c r="A484" s="1400" t="s">
        <v>1652</v>
      </c>
      <c r="B484" s="1401"/>
      <c r="C484" s="708"/>
      <c r="D484" s="709"/>
      <c r="E484" s="1123">
        <f t="shared" ref="E484:R484" si="75">SUM(E479:E483)</f>
        <v>0</v>
      </c>
      <c r="F484" s="1124">
        <f t="shared" si="75"/>
        <v>0</v>
      </c>
      <c r="G484" s="1124">
        <f t="shared" si="75"/>
        <v>0.09</v>
      </c>
      <c r="H484" s="1124">
        <f t="shared" si="75"/>
        <v>0</v>
      </c>
      <c r="I484" s="1124">
        <f t="shared" si="75"/>
        <v>0.05</v>
      </c>
      <c r="J484" s="1125">
        <f t="shared" si="75"/>
        <v>0</v>
      </c>
      <c r="K484" s="1126">
        <f t="shared" si="75"/>
        <v>0.05</v>
      </c>
      <c r="L484" s="1123">
        <f t="shared" si="75"/>
        <v>0.01</v>
      </c>
      <c r="M484" s="1124">
        <f t="shared" si="75"/>
        <v>0</v>
      </c>
      <c r="N484" s="1124">
        <f t="shared" si="75"/>
        <v>0</v>
      </c>
      <c r="O484" s="1124">
        <f t="shared" si="75"/>
        <v>0</v>
      </c>
      <c r="P484" s="1124">
        <f t="shared" si="75"/>
        <v>0</v>
      </c>
      <c r="Q484" s="1125">
        <f t="shared" si="75"/>
        <v>7.0000000000000007E-2</v>
      </c>
      <c r="R484" s="1126">
        <f t="shared" si="75"/>
        <v>7.0000000000000007E-2</v>
      </c>
      <c r="S484" s="1010">
        <f>((R484/K484)-1)*100</f>
        <v>40.000000000000014</v>
      </c>
    </row>
    <row r="485" spans="1:19" ht="20.100000000000001" customHeight="1">
      <c r="A485" s="714"/>
      <c r="B485" s="715"/>
      <c r="C485" s="716"/>
      <c r="D485" s="577"/>
      <c r="E485" s="1127"/>
      <c r="F485" s="1127"/>
      <c r="G485" s="1127"/>
      <c r="H485" s="1127"/>
      <c r="I485" s="1127"/>
      <c r="J485" s="1128"/>
      <c r="K485" s="1127"/>
      <c r="L485" s="1127"/>
      <c r="M485" s="1127"/>
      <c r="N485" s="1127"/>
      <c r="O485" s="1127"/>
      <c r="P485" s="1127"/>
      <c r="Q485" s="1128"/>
      <c r="R485" s="1127"/>
      <c r="S485" s="959"/>
    </row>
    <row r="486" spans="1:19" ht="20.100000000000001" customHeight="1">
      <c r="A486" s="1049" t="s">
        <v>284</v>
      </c>
      <c r="B486" s="1050"/>
      <c r="C486" s="1051"/>
      <c r="D486" s="647"/>
      <c r="E486" s="1004">
        <f t="shared" ref="E486:R486" si="76">SUM(E312:E484)/2</f>
        <v>1.02</v>
      </c>
      <c r="F486" s="1005">
        <f t="shared" si="76"/>
        <v>44.47999999999999</v>
      </c>
      <c r="G486" s="1005">
        <f t="shared" si="76"/>
        <v>168.6</v>
      </c>
      <c r="H486" s="1005">
        <f t="shared" si="76"/>
        <v>0.37</v>
      </c>
      <c r="I486" s="1005">
        <f t="shared" si="76"/>
        <v>138.40000000000003</v>
      </c>
      <c r="J486" s="1005">
        <f t="shared" si="76"/>
        <v>640.57999999999993</v>
      </c>
      <c r="K486" s="1006">
        <f t="shared" si="76"/>
        <v>778.98000000000036</v>
      </c>
      <c r="L486" s="1004">
        <f t="shared" si="76"/>
        <v>0.81000000000000016</v>
      </c>
      <c r="M486" s="1005">
        <f t="shared" si="76"/>
        <v>31.969999999999995</v>
      </c>
      <c r="N486" s="1005">
        <f t="shared" si="76"/>
        <v>166.97</v>
      </c>
      <c r="O486" s="1005">
        <f t="shared" si="76"/>
        <v>0.11</v>
      </c>
      <c r="P486" s="1005">
        <f t="shared" si="76"/>
        <v>160.46000000000009</v>
      </c>
      <c r="Q486" s="1005">
        <f t="shared" si="76"/>
        <v>564.68999999999983</v>
      </c>
      <c r="R486" s="1006">
        <f t="shared" si="76"/>
        <v>725.15</v>
      </c>
      <c r="S486" s="952">
        <f t="shared" ref="S486" si="77">((R486/K486)-1)*100</f>
        <v>-6.9103186217875141</v>
      </c>
    </row>
    <row r="487" spans="1:19" ht="20.100000000000001" customHeight="1">
      <c r="A487" s="953"/>
      <c r="B487" s="955"/>
      <c r="C487" s="955"/>
      <c r="D487" s="1045"/>
      <c r="E487" s="1046"/>
      <c r="F487" s="1046"/>
      <c r="G487" s="1046"/>
      <c r="H487" s="1046"/>
      <c r="I487" s="1046"/>
      <c r="J487" s="1047"/>
      <c r="K487" s="1046"/>
      <c r="L487" s="1046"/>
      <c r="M487" s="1046"/>
      <c r="N487" s="1046"/>
      <c r="O487" s="1046"/>
      <c r="P487" s="1046"/>
      <c r="Q487" s="1047"/>
      <c r="R487" s="1046"/>
      <c r="S487" s="1048"/>
    </row>
    <row r="488" spans="1:19" customFormat="1" ht="30" customHeight="1">
      <c r="A488" s="820" t="s">
        <v>277</v>
      </c>
      <c r="B488" s="821" t="s">
        <v>278</v>
      </c>
      <c r="C488" s="873" t="s">
        <v>1632</v>
      </c>
      <c r="D488" s="465"/>
      <c r="E488" s="466"/>
      <c r="F488" s="466"/>
      <c r="G488" s="466"/>
      <c r="H488" s="466"/>
      <c r="I488" s="466"/>
      <c r="J488" s="466"/>
      <c r="K488" s="466"/>
      <c r="L488" s="466"/>
      <c r="M488" s="466"/>
      <c r="N488" s="466"/>
      <c r="O488" s="466"/>
      <c r="P488" s="466"/>
      <c r="Q488" s="466"/>
      <c r="R488" s="466"/>
      <c r="S488" s="467"/>
    </row>
    <row r="489" spans="1:19" customFormat="1" ht="20.100000000000001" customHeight="1">
      <c r="A489" s="607"/>
      <c r="B489" s="607"/>
      <c r="C489" s="607"/>
      <c r="D489" s="608"/>
      <c r="E489" s="607"/>
      <c r="F489" s="607"/>
      <c r="G489" s="607"/>
      <c r="H489" s="607"/>
      <c r="I489" s="607"/>
      <c r="J489" s="609"/>
      <c r="K489" s="607"/>
      <c r="L489" s="607"/>
      <c r="M489" s="607"/>
      <c r="N489" s="607"/>
      <c r="O489" s="607"/>
      <c r="P489" s="607"/>
      <c r="Q489" s="609"/>
      <c r="R489" s="607"/>
      <c r="S489" s="610"/>
    </row>
    <row r="490" spans="1:19" customFormat="1" ht="20.100000000000001" customHeight="1">
      <c r="A490" s="473"/>
      <c r="B490" s="474"/>
      <c r="C490" s="475"/>
      <c r="D490" s="476"/>
      <c r="E490" s="1375" t="s">
        <v>1467</v>
      </c>
      <c r="F490" s="1376"/>
      <c r="G490" s="1376"/>
      <c r="H490" s="1376"/>
      <c r="I490" s="1376"/>
      <c r="J490" s="1376"/>
      <c r="K490" s="1377"/>
      <c r="L490" s="1375" t="s">
        <v>1468</v>
      </c>
      <c r="M490" s="1376"/>
      <c r="N490" s="1376"/>
      <c r="O490" s="1376"/>
      <c r="P490" s="1376"/>
      <c r="Q490" s="1376"/>
      <c r="R490" s="1377"/>
      <c r="S490" s="477"/>
    </row>
    <row r="491" spans="1:19" customFormat="1" ht="39.950000000000003" customHeight="1">
      <c r="A491" s="479" t="s">
        <v>248</v>
      </c>
      <c r="B491" s="480" t="s">
        <v>57</v>
      </c>
      <c r="C491" s="481" t="s">
        <v>249</v>
      </c>
      <c r="D491" s="482" t="s">
        <v>250</v>
      </c>
      <c r="E491" s="483" t="s">
        <v>1405</v>
      </c>
      <c r="F491" s="484" t="s">
        <v>1499</v>
      </c>
      <c r="G491" s="818" t="s">
        <v>1498</v>
      </c>
      <c r="H491" s="845" t="s">
        <v>1513</v>
      </c>
      <c r="I491" s="845" t="s">
        <v>1514</v>
      </c>
      <c r="J491" s="818" t="s">
        <v>1406</v>
      </c>
      <c r="K491" s="274" t="s">
        <v>1515</v>
      </c>
      <c r="L491" s="483" t="s">
        <v>1405</v>
      </c>
      <c r="M491" s="484" t="s">
        <v>1499</v>
      </c>
      <c r="N491" s="818" t="s">
        <v>1498</v>
      </c>
      <c r="O491" s="845" t="s">
        <v>1513</v>
      </c>
      <c r="P491" s="845" t="s">
        <v>1514</v>
      </c>
      <c r="Q491" s="818" t="s">
        <v>1406</v>
      </c>
      <c r="R491" s="274" t="s">
        <v>1515</v>
      </c>
      <c r="S491" s="487" t="s">
        <v>1140</v>
      </c>
    </row>
    <row r="492" spans="1:19" customFormat="1" ht="20.100000000000001" customHeight="1">
      <c r="A492" s="543" t="s">
        <v>1633</v>
      </c>
      <c r="B492" s="544" t="s">
        <v>1634</v>
      </c>
      <c r="C492" s="491" t="s">
        <v>60</v>
      </c>
      <c r="D492" s="492"/>
      <c r="E492" s="493" t="s">
        <v>60</v>
      </c>
      <c r="F492" s="494"/>
      <c r="G492" s="494"/>
      <c r="H492" s="494"/>
      <c r="I492" s="494"/>
      <c r="J492" s="652" t="s">
        <v>60</v>
      </c>
      <c r="K492" s="495"/>
      <c r="L492" s="493" t="s">
        <v>60</v>
      </c>
      <c r="M492" s="494" t="s">
        <v>60</v>
      </c>
      <c r="N492" s="494"/>
      <c r="O492" s="494"/>
      <c r="P492" s="494"/>
      <c r="Q492" s="494"/>
      <c r="R492" s="495" t="s">
        <v>60</v>
      </c>
      <c r="S492" s="496"/>
    </row>
    <row r="493" spans="1:19" ht="20.100000000000001" customHeight="1">
      <c r="A493" s="497" t="s">
        <v>376</v>
      </c>
      <c r="B493" s="498" t="s">
        <v>449</v>
      </c>
      <c r="C493" s="499" t="s">
        <v>9</v>
      </c>
      <c r="D493" s="614" t="s">
        <v>397</v>
      </c>
      <c r="E493" s="928">
        <v>0</v>
      </c>
      <c r="F493" s="929">
        <v>0</v>
      </c>
      <c r="G493" s="929">
        <v>0.79</v>
      </c>
      <c r="H493" s="929">
        <v>0</v>
      </c>
      <c r="I493" s="929">
        <v>7.0000000000000007E-2</v>
      </c>
      <c r="J493" s="930">
        <v>1.84</v>
      </c>
      <c r="K493" s="931">
        <v>1.9100000000000001</v>
      </c>
      <c r="L493" s="928">
        <v>0</v>
      </c>
      <c r="M493" s="929">
        <v>0</v>
      </c>
      <c r="N493" s="929">
        <v>2.29</v>
      </c>
      <c r="O493" s="929">
        <v>0</v>
      </c>
      <c r="P493" s="929">
        <v>0.23</v>
      </c>
      <c r="Q493" s="930">
        <v>2.09</v>
      </c>
      <c r="R493" s="931">
        <v>2.3199999999999998</v>
      </c>
      <c r="S493" s="932">
        <f t="shared" ref="S493:S525" si="78">((R493/K493)-1)*100</f>
        <v>21.465968586387408</v>
      </c>
    </row>
    <row r="494" spans="1:19" ht="20.100000000000001" customHeight="1">
      <c r="A494" s="497" t="s">
        <v>902</v>
      </c>
      <c r="B494" s="498" t="s">
        <v>903</v>
      </c>
      <c r="C494" s="499" t="s">
        <v>904</v>
      </c>
      <c r="D494" s="577" t="s">
        <v>905</v>
      </c>
      <c r="E494" s="928">
        <v>0</v>
      </c>
      <c r="F494" s="929">
        <v>0</v>
      </c>
      <c r="G494" s="929">
        <v>0</v>
      </c>
      <c r="H494" s="929">
        <v>0</v>
      </c>
      <c r="I494" s="929">
        <v>0</v>
      </c>
      <c r="J494" s="930">
        <v>0.09</v>
      </c>
      <c r="K494" s="931">
        <v>0.09</v>
      </c>
      <c r="L494" s="928">
        <v>0</v>
      </c>
      <c r="M494" s="929">
        <v>0</v>
      </c>
      <c r="N494" s="929">
        <v>0</v>
      </c>
      <c r="O494" s="929">
        <v>0</v>
      </c>
      <c r="P494" s="929">
        <v>0</v>
      </c>
      <c r="Q494" s="930">
        <v>0.04</v>
      </c>
      <c r="R494" s="931">
        <v>0.04</v>
      </c>
      <c r="S494" s="946">
        <f t="shared" si="78"/>
        <v>-55.555555555555557</v>
      </c>
    </row>
    <row r="495" spans="1:19" ht="20.100000000000001" customHeight="1">
      <c r="A495" s="497" t="s">
        <v>377</v>
      </c>
      <c r="B495" s="498" t="s">
        <v>432</v>
      </c>
      <c r="C495" s="499" t="s">
        <v>9</v>
      </c>
      <c r="D495" s="614" t="s">
        <v>397</v>
      </c>
      <c r="E495" s="928">
        <v>0</v>
      </c>
      <c r="F495" s="929">
        <v>0</v>
      </c>
      <c r="G495" s="929">
        <v>1.42</v>
      </c>
      <c r="H495" s="929">
        <v>0</v>
      </c>
      <c r="I495" s="929">
        <v>0.09</v>
      </c>
      <c r="J495" s="930">
        <v>1.79</v>
      </c>
      <c r="K495" s="931">
        <v>1.8800000000000001</v>
      </c>
      <c r="L495" s="928">
        <v>0</v>
      </c>
      <c r="M495" s="929">
        <v>0</v>
      </c>
      <c r="N495" s="929">
        <v>1.77</v>
      </c>
      <c r="O495" s="929">
        <v>0</v>
      </c>
      <c r="P495" s="929">
        <v>0.18</v>
      </c>
      <c r="Q495" s="930">
        <v>4.0199999999999996</v>
      </c>
      <c r="R495" s="931">
        <v>4.1999999999999993</v>
      </c>
      <c r="S495" s="932">
        <f t="shared" si="78"/>
        <v>123.40425531914887</v>
      </c>
    </row>
    <row r="496" spans="1:19" ht="20.100000000000001" customHeight="1">
      <c r="A496" s="497" t="s">
        <v>433</v>
      </c>
      <c r="B496" s="498" t="s">
        <v>434</v>
      </c>
      <c r="C496" s="499" t="s">
        <v>9</v>
      </c>
      <c r="D496" s="614" t="s">
        <v>397</v>
      </c>
      <c r="E496" s="928">
        <v>0</v>
      </c>
      <c r="F496" s="929">
        <v>7.0000000000000007E-2</v>
      </c>
      <c r="G496" s="929">
        <v>2.6</v>
      </c>
      <c r="H496" s="929">
        <v>0</v>
      </c>
      <c r="I496" s="929">
        <v>0.64</v>
      </c>
      <c r="J496" s="930">
        <v>9.6199999999999992</v>
      </c>
      <c r="K496" s="931">
        <v>10.26</v>
      </c>
      <c r="L496" s="928">
        <v>0</v>
      </c>
      <c r="M496" s="929">
        <v>0.27</v>
      </c>
      <c r="N496" s="929">
        <v>3.07</v>
      </c>
      <c r="O496" s="929">
        <v>0</v>
      </c>
      <c r="P496" s="929">
        <v>2.39</v>
      </c>
      <c r="Q496" s="930">
        <v>9.74</v>
      </c>
      <c r="R496" s="931">
        <v>12.13</v>
      </c>
      <c r="S496" s="932">
        <f t="shared" si="78"/>
        <v>18.226120857699811</v>
      </c>
    </row>
    <row r="497" spans="1:19" ht="20.100000000000001" customHeight="1">
      <c r="A497" s="497" t="s">
        <v>700</v>
      </c>
      <c r="B497" s="498" t="s">
        <v>701</v>
      </c>
      <c r="C497" s="499" t="s">
        <v>9</v>
      </c>
      <c r="D497" s="614" t="s">
        <v>397</v>
      </c>
      <c r="E497" s="928">
        <v>0</v>
      </c>
      <c r="F497" s="929">
        <v>0</v>
      </c>
      <c r="G497" s="929">
        <v>0.09</v>
      </c>
      <c r="H497" s="929">
        <v>0</v>
      </c>
      <c r="I497" s="929">
        <v>0</v>
      </c>
      <c r="J497" s="930">
        <v>0.28000000000000003</v>
      </c>
      <c r="K497" s="931">
        <v>0.28000000000000003</v>
      </c>
      <c r="L497" s="928">
        <v>0</v>
      </c>
      <c r="M497" s="929">
        <v>0</v>
      </c>
      <c r="N497" s="929">
        <v>0</v>
      </c>
      <c r="O497" s="929">
        <v>0</v>
      </c>
      <c r="P497" s="929">
        <v>0</v>
      </c>
      <c r="Q497" s="930">
        <v>0</v>
      </c>
      <c r="R497" s="931">
        <v>0</v>
      </c>
      <c r="S497" s="932">
        <f t="shared" si="78"/>
        <v>-100</v>
      </c>
    </row>
    <row r="498" spans="1:19" ht="20.100000000000001" customHeight="1">
      <c r="A498" s="497" t="s">
        <v>738</v>
      </c>
      <c r="B498" s="498" t="s">
        <v>739</v>
      </c>
      <c r="C498" s="499" t="s">
        <v>9</v>
      </c>
      <c r="D498" s="614" t="s">
        <v>397</v>
      </c>
      <c r="E498" s="928">
        <v>0</v>
      </c>
      <c r="F498" s="929">
        <v>0.02</v>
      </c>
      <c r="G498" s="929">
        <v>0</v>
      </c>
      <c r="H498" s="929">
        <v>0</v>
      </c>
      <c r="I498" s="929">
        <v>0</v>
      </c>
      <c r="J498" s="930">
        <v>0.16</v>
      </c>
      <c r="K498" s="931">
        <v>0.16</v>
      </c>
      <c r="L498" s="928">
        <v>0</v>
      </c>
      <c r="M498" s="929">
        <v>0.16</v>
      </c>
      <c r="N498" s="929">
        <v>0.24</v>
      </c>
      <c r="O498" s="929">
        <v>0</v>
      </c>
      <c r="P498" s="929">
        <v>0</v>
      </c>
      <c r="Q498" s="930">
        <v>0.2</v>
      </c>
      <c r="R498" s="931">
        <v>0.2</v>
      </c>
      <c r="S498" s="932">
        <f t="shared" si="78"/>
        <v>25</v>
      </c>
    </row>
    <row r="499" spans="1:19" ht="20.100000000000001" customHeight="1">
      <c r="A499" s="497" t="s">
        <v>586</v>
      </c>
      <c r="B499" s="498" t="s">
        <v>1122</v>
      </c>
      <c r="C499" s="499" t="s">
        <v>9</v>
      </c>
      <c r="D499" s="614" t="s">
        <v>397</v>
      </c>
      <c r="E499" s="928">
        <v>0</v>
      </c>
      <c r="F499" s="929">
        <v>0</v>
      </c>
      <c r="G499" s="929">
        <v>0.23</v>
      </c>
      <c r="H499" s="929">
        <v>0</v>
      </c>
      <c r="I499" s="929">
        <v>0.25</v>
      </c>
      <c r="J499" s="930">
        <v>0.59</v>
      </c>
      <c r="K499" s="931">
        <v>0.84</v>
      </c>
      <c r="L499" s="928">
        <v>0</v>
      </c>
      <c r="M499" s="929">
        <v>0</v>
      </c>
      <c r="N499" s="929">
        <v>0.34</v>
      </c>
      <c r="O499" s="929">
        <v>0</v>
      </c>
      <c r="P499" s="929">
        <v>0</v>
      </c>
      <c r="Q499" s="930">
        <v>1.1499999999999999</v>
      </c>
      <c r="R499" s="931">
        <v>1.1499999999999999</v>
      </c>
      <c r="S499" s="932">
        <f t="shared" si="78"/>
        <v>36.904761904761905</v>
      </c>
    </row>
    <row r="500" spans="1:19" ht="20.100000000000001" customHeight="1">
      <c r="A500" s="497" t="s">
        <v>1250</v>
      </c>
      <c r="B500" s="498" t="s">
        <v>1592</v>
      </c>
      <c r="C500" s="499" t="s">
        <v>904</v>
      </c>
      <c r="D500" s="659" t="s">
        <v>1630</v>
      </c>
      <c r="E500" s="928">
        <v>0</v>
      </c>
      <c r="F500" s="929">
        <v>0</v>
      </c>
      <c r="G500" s="929">
        <v>0</v>
      </c>
      <c r="H500" s="929">
        <v>0</v>
      </c>
      <c r="I500" s="929">
        <v>0</v>
      </c>
      <c r="J500" s="930">
        <v>0</v>
      </c>
      <c r="K500" s="931">
        <v>0</v>
      </c>
      <c r="L500" s="928">
        <v>0</v>
      </c>
      <c r="M500" s="929">
        <v>0</v>
      </c>
      <c r="N500" s="929">
        <v>0</v>
      </c>
      <c r="O500" s="929">
        <v>0</v>
      </c>
      <c r="P500" s="929">
        <v>0</v>
      </c>
      <c r="Q500" s="930">
        <v>0.03</v>
      </c>
      <c r="R500" s="931">
        <v>0.03</v>
      </c>
      <c r="S500" s="933" t="e">
        <f t="shared" si="78"/>
        <v>#DIV/0!</v>
      </c>
    </row>
    <row r="501" spans="1:19" ht="20.100000000000001" customHeight="1">
      <c r="A501" s="497" t="s">
        <v>740</v>
      </c>
      <c r="B501" s="498" t="s">
        <v>741</v>
      </c>
      <c r="C501" s="499" t="s">
        <v>9</v>
      </c>
      <c r="D501" s="614" t="s">
        <v>397</v>
      </c>
      <c r="E501" s="928">
        <v>0</v>
      </c>
      <c r="F501" s="929">
        <v>0</v>
      </c>
      <c r="G501" s="929">
        <v>0</v>
      </c>
      <c r="H501" s="929">
        <v>0</v>
      </c>
      <c r="I501" s="929">
        <v>0</v>
      </c>
      <c r="J501" s="930">
        <v>0.26</v>
      </c>
      <c r="K501" s="931">
        <v>0.26</v>
      </c>
      <c r="L501" s="928">
        <v>0</v>
      </c>
      <c r="M501" s="929">
        <v>7.0000000000000007E-2</v>
      </c>
      <c r="N501" s="929">
        <v>0.24</v>
      </c>
      <c r="O501" s="929">
        <v>0</v>
      </c>
      <c r="P501" s="929">
        <v>0</v>
      </c>
      <c r="Q501" s="930">
        <v>0.24</v>
      </c>
      <c r="R501" s="931">
        <v>0.24</v>
      </c>
      <c r="S501" s="932">
        <f t="shared" si="78"/>
        <v>-7.6923076923076987</v>
      </c>
    </row>
    <row r="502" spans="1:19" ht="20.100000000000001" customHeight="1">
      <c r="A502" s="497" t="s">
        <v>742</v>
      </c>
      <c r="B502" s="498" t="s">
        <v>1123</v>
      </c>
      <c r="C502" s="499" t="s">
        <v>9</v>
      </c>
      <c r="D502" s="614" t="s">
        <v>397</v>
      </c>
      <c r="E502" s="928">
        <v>0</v>
      </c>
      <c r="F502" s="929">
        <v>0</v>
      </c>
      <c r="G502" s="929">
        <v>0.18</v>
      </c>
      <c r="H502" s="929">
        <v>0</v>
      </c>
      <c r="I502" s="929">
        <v>0.03</v>
      </c>
      <c r="J502" s="930">
        <v>0.14000000000000001</v>
      </c>
      <c r="K502" s="931">
        <v>0.17</v>
      </c>
      <c r="L502" s="928">
        <v>0</v>
      </c>
      <c r="M502" s="929">
        <v>0</v>
      </c>
      <c r="N502" s="929">
        <v>0.12</v>
      </c>
      <c r="O502" s="929">
        <v>0</v>
      </c>
      <c r="P502" s="929">
        <v>0</v>
      </c>
      <c r="Q502" s="930">
        <v>0.3</v>
      </c>
      <c r="R502" s="931">
        <v>0.3</v>
      </c>
      <c r="S502" s="932">
        <f t="shared" si="78"/>
        <v>76.470588235294088</v>
      </c>
    </row>
    <row r="503" spans="1:19" ht="20.100000000000001" customHeight="1">
      <c r="A503" s="497" t="s">
        <v>381</v>
      </c>
      <c r="B503" s="498" t="s">
        <v>450</v>
      </c>
      <c r="C503" s="499" t="s">
        <v>9</v>
      </c>
      <c r="D503" s="614" t="s">
        <v>397</v>
      </c>
      <c r="E503" s="928">
        <v>0</v>
      </c>
      <c r="F503" s="929">
        <v>0</v>
      </c>
      <c r="G503" s="929">
        <v>2.17</v>
      </c>
      <c r="H503" s="929">
        <v>0</v>
      </c>
      <c r="I503" s="929">
        <v>0.04</v>
      </c>
      <c r="J503" s="930">
        <v>3.27</v>
      </c>
      <c r="K503" s="931">
        <v>3.31</v>
      </c>
      <c r="L503" s="928">
        <v>0</v>
      </c>
      <c r="M503" s="929">
        <v>0</v>
      </c>
      <c r="N503" s="929">
        <v>3.57</v>
      </c>
      <c r="O503" s="929">
        <v>0</v>
      </c>
      <c r="P503" s="929">
        <v>0.35</v>
      </c>
      <c r="Q503" s="930">
        <v>6.93</v>
      </c>
      <c r="R503" s="931">
        <v>7.2799999999999994</v>
      </c>
      <c r="S503" s="932">
        <f t="shared" si="78"/>
        <v>119.93957703927491</v>
      </c>
    </row>
    <row r="504" spans="1:19" ht="20.100000000000001" customHeight="1">
      <c r="A504" s="497" t="s">
        <v>743</v>
      </c>
      <c r="B504" s="498" t="s">
        <v>744</v>
      </c>
      <c r="C504" s="499" t="s">
        <v>9</v>
      </c>
      <c r="D504" s="614" t="s">
        <v>397</v>
      </c>
      <c r="E504" s="928">
        <v>0</v>
      </c>
      <c r="F504" s="929">
        <v>0.12</v>
      </c>
      <c r="G504" s="929">
        <v>0</v>
      </c>
      <c r="H504" s="929">
        <v>0</v>
      </c>
      <c r="I504" s="929">
        <v>0.04</v>
      </c>
      <c r="J504" s="930">
        <v>0.84</v>
      </c>
      <c r="K504" s="931">
        <v>0.88</v>
      </c>
      <c r="L504" s="928">
        <v>0</v>
      </c>
      <c r="M504" s="929">
        <v>0.2</v>
      </c>
      <c r="N504" s="929">
        <v>0.38</v>
      </c>
      <c r="O504" s="929">
        <v>0</v>
      </c>
      <c r="P504" s="929">
        <v>0.11</v>
      </c>
      <c r="Q504" s="930">
        <v>0.09</v>
      </c>
      <c r="R504" s="931">
        <v>0.2</v>
      </c>
      <c r="S504" s="932">
        <f t="shared" si="78"/>
        <v>-77.272727272727266</v>
      </c>
    </row>
    <row r="505" spans="1:19" ht="20.100000000000001" customHeight="1">
      <c r="A505" s="497" t="s">
        <v>745</v>
      </c>
      <c r="B505" s="498" t="s">
        <v>746</v>
      </c>
      <c r="C505" s="499" t="s">
        <v>9</v>
      </c>
      <c r="D505" s="614" t="s">
        <v>397</v>
      </c>
      <c r="E505" s="928">
        <v>0</v>
      </c>
      <c r="F505" s="929">
        <v>0</v>
      </c>
      <c r="G505" s="929">
        <v>0.26</v>
      </c>
      <c r="H505" s="929">
        <v>0</v>
      </c>
      <c r="I505" s="929">
        <v>0</v>
      </c>
      <c r="J505" s="930">
        <v>0.6</v>
      </c>
      <c r="K505" s="931">
        <v>0.6</v>
      </c>
      <c r="L505" s="928">
        <v>0</v>
      </c>
      <c r="M505" s="929">
        <v>0</v>
      </c>
      <c r="N505" s="929">
        <v>0.35</v>
      </c>
      <c r="O505" s="929">
        <v>0</v>
      </c>
      <c r="P505" s="929">
        <v>0.03</v>
      </c>
      <c r="Q505" s="930">
        <v>0.56999999999999995</v>
      </c>
      <c r="R505" s="931">
        <v>0.6</v>
      </c>
      <c r="S505" s="932">
        <f t="shared" si="78"/>
        <v>0</v>
      </c>
    </row>
    <row r="506" spans="1:19" ht="20.100000000000001" customHeight="1">
      <c r="A506" s="497" t="s">
        <v>712</v>
      </c>
      <c r="B506" s="498" t="s">
        <v>713</v>
      </c>
      <c r="C506" s="499" t="s">
        <v>9</v>
      </c>
      <c r="D506" s="614" t="s">
        <v>1669</v>
      </c>
      <c r="E506" s="928">
        <v>0</v>
      </c>
      <c r="F506" s="929">
        <v>0</v>
      </c>
      <c r="G506" s="929">
        <v>0.33</v>
      </c>
      <c r="H506" s="929">
        <v>0</v>
      </c>
      <c r="I506" s="929">
        <v>0.12</v>
      </c>
      <c r="J506" s="930">
        <v>0.36</v>
      </c>
      <c r="K506" s="931">
        <v>0.48</v>
      </c>
      <c r="L506" s="928">
        <v>0</v>
      </c>
      <c r="M506" s="929">
        <v>0</v>
      </c>
      <c r="N506" s="929">
        <v>0.46</v>
      </c>
      <c r="O506" s="929">
        <v>0</v>
      </c>
      <c r="P506" s="929">
        <v>0</v>
      </c>
      <c r="Q506" s="930">
        <v>0.67</v>
      </c>
      <c r="R506" s="931">
        <v>0.67</v>
      </c>
      <c r="S506" s="932">
        <f>((R506/K506)-1)*100</f>
        <v>39.58333333333335</v>
      </c>
    </row>
    <row r="507" spans="1:19" ht="20.100000000000001" customHeight="1">
      <c r="A507" s="497" t="s">
        <v>909</v>
      </c>
      <c r="B507" s="498" t="s">
        <v>910</v>
      </c>
      <c r="C507" s="499" t="s">
        <v>904</v>
      </c>
      <c r="D507" s="614" t="s">
        <v>905</v>
      </c>
      <c r="E507" s="928">
        <v>0</v>
      </c>
      <c r="F507" s="929">
        <v>0</v>
      </c>
      <c r="G507" s="929">
        <v>0</v>
      </c>
      <c r="H507" s="929">
        <v>0</v>
      </c>
      <c r="I507" s="929">
        <v>0</v>
      </c>
      <c r="J507" s="930">
        <v>0.04</v>
      </c>
      <c r="K507" s="931">
        <v>0.04</v>
      </c>
      <c r="L507" s="928">
        <v>0</v>
      </c>
      <c r="M507" s="929">
        <v>0</v>
      </c>
      <c r="N507" s="929">
        <v>0</v>
      </c>
      <c r="O507" s="929">
        <v>0</v>
      </c>
      <c r="P507" s="929">
        <v>0</v>
      </c>
      <c r="Q507" s="930">
        <v>0.12</v>
      </c>
      <c r="R507" s="931">
        <v>0.12</v>
      </c>
      <c r="S507" s="932">
        <f t="shared" si="78"/>
        <v>200</v>
      </c>
    </row>
    <row r="508" spans="1:19" ht="20.100000000000001" customHeight="1">
      <c r="A508" s="497" t="s">
        <v>438</v>
      </c>
      <c r="B508" s="498" t="s">
        <v>439</v>
      </c>
      <c r="C508" s="499" t="s">
        <v>9</v>
      </c>
      <c r="D508" s="614" t="s">
        <v>397</v>
      </c>
      <c r="E508" s="928">
        <v>0</v>
      </c>
      <c r="F508" s="929">
        <v>0.47</v>
      </c>
      <c r="G508" s="929">
        <v>1.08</v>
      </c>
      <c r="H508" s="929">
        <v>0</v>
      </c>
      <c r="I508" s="929">
        <v>1</v>
      </c>
      <c r="J508" s="930">
        <v>3.38</v>
      </c>
      <c r="K508" s="931">
        <v>4.38</v>
      </c>
      <c r="L508" s="928">
        <v>0</v>
      </c>
      <c r="M508" s="929">
        <v>0</v>
      </c>
      <c r="N508" s="929">
        <v>2.76</v>
      </c>
      <c r="O508" s="929">
        <v>0</v>
      </c>
      <c r="P508" s="929">
        <v>0.44</v>
      </c>
      <c r="Q508" s="930">
        <v>3.42</v>
      </c>
      <c r="R508" s="931">
        <v>3.86</v>
      </c>
      <c r="S508" s="932">
        <f t="shared" si="78"/>
        <v>-11.87214611872146</v>
      </c>
    </row>
    <row r="509" spans="1:19" ht="20.100000000000001" customHeight="1">
      <c r="A509" s="497" t="s">
        <v>1287</v>
      </c>
      <c r="B509" s="498" t="s">
        <v>1428</v>
      </c>
      <c r="C509" s="499" t="s">
        <v>9</v>
      </c>
      <c r="D509" s="614" t="s">
        <v>397</v>
      </c>
      <c r="E509" s="928">
        <v>0</v>
      </c>
      <c r="F509" s="929">
        <v>0</v>
      </c>
      <c r="G509" s="929">
        <v>0</v>
      </c>
      <c r="H509" s="929">
        <v>0</v>
      </c>
      <c r="I509" s="929">
        <v>0</v>
      </c>
      <c r="J509" s="930">
        <v>0</v>
      </c>
      <c r="K509" s="931">
        <v>0</v>
      </c>
      <c r="L509" s="928">
        <v>0</v>
      </c>
      <c r="M509" s="929">
        <v>0.16</v>
      </c>
      <c r="N509" s="929">
        <v>0.18</v>
      </c>
      <c r="O509" s="929">
        <v>0</v>
      </c>
      <c r="P509" s="929">
        <v>0.11</v>
      </c>
      <c r="Q509" s="930">
        <v>0.44</v>
      </c>
      <c r="R509" s="931">
        <v>0.55000000000000004</v>
      </c>
      <c r="S509" s="933" t="e">
        <f t="shared" si="78"/>
        <v>#DIV/0!</v>
      </c>
    </row>
    <row r="510" spans="1:19" ht="20.100000000000001" customHeight="1">
      <c r="A510" s="497" t="s">
        <v>1288</v>
      </c>
      <c r="B510" s="498" t="s">
        <v>1429</v>
      </c>
      <c r="C510" s="499" t="s">
        <v>9</v>
      </c>
      <c r="D510" s="614" t="s">
        <v>397</v>
      </c>
      <c r="E510" s="928">
        <v>0</v>
      </c>
      <c r="F510" s="929">
        <v>0</v>
      </c>
      <c r="G510" s="929">
        <v>0</v>
      </c>
      <c r="H510" s="929">
        <v>0</v>
      </c>
      <c r="I510" s="929">
        <v>0</v>
      </c>
      <c r="J510" s="930">
        <v>0</v>
      </c>
      <c r="K510" s="931">
        <v>0</v>
      </c>
      <c r="L510" s="928">
        <v>0</v>
      </c>
      <c r="M510" s="929">
        <v>0.15</v>
      </c>
      <c r="N510" s="929">
        <v>0.57999999999999996</v>
      </c>
      <c r="O510" s="929">
        <v>0</v>
      </c>
      <c r="P510" s="929">
        <v>0.31</v>
      </c>
      <c r="Q510" s="930">
        <v>1.98</v>
      </c>
      <c r="R510" s="931">
        <v>2.29</v>
      </c>
      <c r="S510" s="933" t="e">
        <f t="shared" si="78"/>
        <v>#DIV/0!</v>
      </c>
    </row>
    <row r="511" spans="1:19" ht="20.100000000000001" customHeight="1">
      <c r="A511" s="497" t="s">
        <v>1289</v>
      </c>
      <c r="B511" s="498" t="s">
        <v>1430</v>
      </c>
      <c r="C511" s="499" t="s">
        <v>9</v>
      </c>
      <c r="D511" s="614" t="s">
        <v>397</v>
      </c>
      <c r="E511" s="928">
        <v>0</v>
      </c>
      <c r="F511" s="929">
        <v>0</v>
      </c>
      <c r="G511" s="929">
        <v>0</v>
      </c>
      <c r="H511" s="929">
        <v>0</v>
      </c>
      <c r="I511" s="929">
        <v>0</v>
      </c>
      <c r="J511" s="930">
        <v>0</v>
      </c>
      <c r="K511" s="931">
        <v>0</v>
      </c>
      <c r="L511" s="928">
        <v>0</v>
      </c>
      <c r="M511" s="929">
        <v>0</v>
      </c>
      <c r="N511" s="929">
        <v>0.11</v>
      </c>
      <c r="O511" s="929">
        <v>0</v>
      </c>
      <c r="P511" s="929">
        <v>0</v>
      </c>
      <c r="Q511" s="930">
        <v>0.56000000000000005</v>
      </c>
      <c r="R511" s="931">
        <v>0.56000000000000005</v>
      </c>
      <c r="S511" s="933" t="e">
        <f t="shared" si="78"/>
        <v>#DIV/0!</v>
      </c>
    </row>
    <row r="512" spans="1:19" ht="20.100000000000001" customHeight="1">
      <c r="A512" s="497" t="s">
        <v>1291</v>
      </c>
      <c r="B512" s="498" t="s">
        <v>1431</v>
      </c>
      <c r="C512" s="499" t="s">
        <v>9</v>
      </c>
      <c r="D512" s="614" t="s">
        <v>397</v>
      </c>
      <c r="E512" s="928">
        <v>0</v>
      </c>
      <c r="F512" s="929">
        <v>0</v>
      </c>
      <c r="G512" s="929">
        <v>0</v>
      </c>
      <c r="H512" s="929">
        <v>0</v>
      </c>
      <c r="I512" s="929">
        <v>0</v>
      </c>
      <c r="J512" s="930">
        <v>0</v>
      </c>
      <c r="K512" s="931">
        <v>0</v>
      </c>
      <c r="L512" s="928">
        <v>0</v>
      </c>
      <c r="M512" s="929">
        <v>0.25</v>
      </c>
      <c r="N512" s="929">
        <v>0.35</v>
      </c>
      <c r="O512" s="929">
        <v>0</v>
      </c>
      <c r="P512" s="929">
        <v>0.19</v>
      </c>
      <c r="Q512" s="930">
        <v>1.33</v>
      </c>
      <c r="R512" s="931">
        <v>1.52</v>
      </c>
      <c r="S512" s="933" t="e">
        <f t="shared" si="78"/>
        <v>#DIV/0!</v>
      </c>
    </row>
    <row r="513" spans="1:19" ht="20.100000000000001" customHeight="1">
      <c r="A513" s="497" t="s">
        <v>1292</v>
      </c>
      <c r="B513" s="498" t="s">
        <v>1432</v>
      </c>
      <c r="C513" s="499" t="s">
        <v>9</v>
      </c>
      <c r="D513" s="614" t="s">
        <v>397</v>
      </c>
      <c r="E513" s="928">
        <v>0</v>
      </c>
      <c r="F513" s="929">
        <v>0</v>
      </c>
      <c r="G513" s="929">
        <v>0</v>
      </c>
      <c r="H513" s="929">
        <v>0</v>
      </c>
      <c r="I513" s="929">
        <v>0</v>
      </c>
      <c r="J513" s="930">
        <v>0</v>
      </c>
      <c r="K513" s="931">
        <v>0</v>
      </c>
      <c r="L513" s="928">
        <v>0</v>
      </c>
      <c r="M513" s="929">
        <v>0.09</v>
      </c>
      <c r="N513" s="929">
        <v>0.31</v>
      </c>
      <c r="O513" s="929">
        <v>0</v>
      </c>
      <c r="P513" s="929">
        <v>0.06</v>
      </c>
      <c r="Q513" s="930">
        <v>0.44</v>
      </c>
      <c r="R513" s="931">
        <v>0.5</v>
      </c>
      <c r="S513" s="933" t="e">
        <f t="shared" si="78"/>
        <v>#DIV/0!</v>
      </c>
    </row>
    <row r="514" spans="1:19" ht="20.100000000000001" customHeight="1">
      <c r="A514" s="497" t="s">
        <v>1293</v>
      </c>
      <c r="B514" s="498" t="s">
        <v>1433</v>
      </c>
      <c r="C514" s="499" t="s">
        <v>9</v>
      </c>
      <c r="D514" s="614" t="s">
        <v>397</v>
      </c>
      <c r="E514" s="928">
        <v>0</v>
      </c>
      <c r="F514" s="929">
        <v>0</v>
      </c>
      <c r="G514" s="929">
        <v>0</v>
      </c>
      <c r="H514" s="929">
        <v>0</v>
      </c>
      <c r="I514" s="929">
        <v>0</v>
      </c>
      <c r="J514" s="930">
        <v>0</v>
      </c>
      <c r="K514" s="931">
        <v>0</v>
      </c>
      <c r="L514" s="928">
        <v>0</v>
      </c>
      <c r="M514" s="929">
        <v>0</v>
      </c>
      <c r="N514" s="929">
        <v>0.45</v>
      </c>
      <c r="O514" s="929">
        <v>0</v>
      </c>
      <c r="P514" s="929">
        <v>0</v>
      </c>
      <c r="Q514" s="930">
        <v>1.04</v>
      </c>
      <c r="R514" s="931">
        <v>1.04</v>
      </c>
      <c r="S514" s="933" t="e">
        <f t="shared" si="78"/>
        <v>#DIV/0!</v>
      </c>
    </row>
    <row r="515" spans="1:19" ht="20.100000000000001" customHeight="1">
      <c r="A515" s="497" t="s">
        <v>1294</v>
      </c>
      <c r="B515" s="498" t="s">
        <v>1434</v>
      </c>
      <c r="C515" s="499" t="s">
        <v>9</v>
      </c>
      <c r="D515" s="614" t="s">
        <v>397</v>
      </c>
      <c r="E515" s="928">
        <v>0</v>
      </c>
      <c r="F515" s="929">
        <v>0</v>
      </c>
      <c r="G515" s="929">
        <v>0</v>
      </c>
      <c r="H515" s="929">
        <v>0</v>
      </c>
      <c r="I515" s="929">
        <v>0</v>
      </c>
      <c r="J515" s="930">
        <v>0</v>
      </c>
      <c r="K515" s="931">
        <v>0</v>
      </c>
      <c r="L515" s="928">
        <v>0</v>
      </c>
      <c r="M515" s="929">
        <v>0</v>
      </c>
      <c r="N515" s="929">
        <v>0.55000000000000004</v>
      </c>
      <c r="O515" s="929">
        <v>0</v>
      </c>
      <c r="P515" s="929">
        <v>0</v>
      </c>
      <c r="Q515" s="930">
        <v>0.46</v>
      </c>
      <c r="R515" s="931">
        <v>0.46</v>
      </c>
      <c r="S515" s="933" t="e">
        <f t="shared" si="78"/>
        <v>#DIV/0!</v>
      </c>
    </row>
    <row r="516" spans="1:19" ht="20.100000000000001" customHeight="1">
      <c r="A516" s="497" t="s">
        <v>1295</v>
      </c>
      <c r="B516" s="498" t="s">
        <v>1435</v>
      </c>
      <c r="C516" s="499" t="s">
        <v>9</v>
      </c>
      <c r="D516" s="614" t="s">
        <v>397</v>
      </c>
      <c r="E516" s="928">
        <v>0</v>
      </c>
      <c r="F516" s="929">
        <v>0</v>
      </c>
      <c r="G516" s="929">
        <v>0</v>
      </c>
      <c r="H516" s="929">
        <v>0</v>
      </c>
      <c r="I516" s="929">
        <v>0</v>
      </c>
      <c r="J516" s="930">
        <v>0</v>
      </c>
      <c r="K516" s="931">
        <v>0</v>
      </c>
      <c r="L516" s="928">
        <v>0</v>
      </c>
      <c r="M516" s="929">
        <v>0</v>
      </c>
      <c r="N516" s="929">
        <v>0.3</v>
      </c>
      <c r="O516" s="929">
        <v>0</v>
      </c>
      <c r="P516" s="929">
        <v>0</v>
      </c>
      <c r="Q516" s="930">
        <v>0.43</v>
      </c>
      <c r="R516" s="931">
        <v>0.43</v>
      </c>
      <c r="S516" s="933" t="e">
        <f t="shared" si="78"/>
        <v>#DIV/0!</v>
      </c>
    </row>
    <row r="517" spans="1:19" ht="20.100000000000001" customHeight="1">
      <c r="A517" s="497" t="s">
        <v>1296</v>
      </c>
      <c r="B517" s="498" t="s">
        <v>1436</v>
      </c>
      <c r="C517" s="499" t="s">
        <v>9</v>
      </c>
      <c r="D517" s="614" t="s">
        <v>397</v>
      </c>
      <c r="E517" s="928">
        <v>0</v>
      </c>
      <c r="F517" s="929">
        <v>0</v>
      </c>
      <c r="G517" s="929">
        <v>0</v>
      </c>
      <c r="H517" s="929">
        <v>0</v>
      </c>
      <c r="I517" s="929">
        <v>0</v>
      </c>
      <c r="J517" s="930">
        <v>0</v>
      </c>
      <c r="K517" s="931">
        <v>0</v>
      </c>
      <c r="L517" s="928">
        <v>0</v>
      </c>
      <c r="M517" s="929">
        <v>0</v>
      </c>
      <c r="N517" s="929">
        <v>0.15</v>
      </c>
      <c r="O517" s="929">
        <v>0</v>
      </c>
      <c r="P517" s="929">
        <v>0</v>
      </c>
      <c r="Q517" s="930">
        <v>0.33</v>
      </c>
      <c r="R517" s="931">
        <v>0.33</v>
      </c>
      <c r="S517" s="933" t="e">
        <f t="shared" si="78"/>
        <v>#DIV/0!</v>
      </c>
    </row>
    <row r="518" spans="1:19" ht="20.100000000000001" customHeight="1">
      <c r="A518" s="497" t="s">
        <v>919</v>
      </c>
      <c r="B518" s="498" t="s">
        <v>920</v>
      </c>
      <c r="C518" s="499" t="s">
        <v>9</v>
      </c>
      <c r="D518" s="614" t="s">
        <v>397</v>
      </c>
      <c r="E518" s="928">
        <v>0</v>
      </c>
      <c r="F518" s="929">
        <v>0</v>
      </c>
      <c r="G518" s="929">
        <v>0.28999999999999998</v>
      </c>
      <c r="H518" s="929">
        <v>0</v>
      </c>
      <c r="I518" s="929">
        <v>0.08</v>
      </c>
      <c r="J518" s="930">
        <v>0.39</v>
      </c>
      <c r="K518" s="931">
        <v>0.47000000000000003</v>
      </c>
      <c r="L518" s="928">
        <v>0</v>
      </c>
      <c r="M518" s="929">
        <v>0</v>
      </c>
      <c r="N518" s="929">
        <v>1.56</v>
      </c>
      <c r="O518" s="929">
        <v>0</v>
      </c>
      <c r="P518" s="929">
        <v>0</v>
      </c>
      <c r="Q518" s="930">
        <v>1.1000000000000001</v>
      </c>
      <c r="R518" s="931">
        <v>1.1000000000000001</v>
      </c>
      <c r="S518" s="932">
        <f t="shared" si="78"/>
        <v>134.04255319148936</v>
      </c>
    </row>
    <row r="519" spans="1:19" ht="20.100000000000001" customHeight="1">
      <c r="A519" s="497" t="s">
        <v>924</v>
      </c>
      <c r="B519" s="498" t="s">
        <v>926</v>
      </c>
      <c r="C519" s="499" t="s">
        <v>904</v>
      </c>
      <c r="D519" s="614" t="s">
        <v>905</v>
      </c>
      <c r="E519" s="928">
        <v>0</v>
      </c>
      <c r="F519" s="929">
        <v>0</v>
      </c>
      <c r="G519" s="929">
        <v>0</v>
      </c>
      <c r="H519" s="929">
        <v>0</v>
      </c>
      <c r="I519" s="929">
        <v>0</v>
      </c>
      <c r="J519" s="930">
        <v>0.01</v>
      </c>
      <c r="K519" s="931">
        <v>0.01</v>
      </c>
      <c r="L519" s="928">
        <v>0</v>
      </c>
      <c r="M519" s="929">
        <v>0</v>
      </c>
      <c r="N519" s="929">
        <v>0.02</v>
      </c>
      <c r="O519" s="929">
        <v>0</v>
      </c>
      <c r="P519" s="929">
        <v>0</v>
      </c>
      <c r="Q519" s="930">
        <v>0.26</v>
      </c>
      <c r="R519" s="931">
        <v>0.26</v>
      </c>
      <c r="S519" s="932">
        <f t="shared" si="78"/>
        <v>2500</v>
      </c>
    </row>
    <row r="520" spans="1:19" ht="20.100000000000001" customHeight="1">
      <c r="A520" s="497" t="s">
        <v>930</v>
      </c>
      <c r="B520" s="498" t="s">
        <v>931</v>
      </c>
      <c r="C520" s="499" t="s">
        <v>904</v>
      </c>
      <c r="D520" s="614" t="s">
        <v>905</v>
      </c>
      <c r="E520" s="928">
        <v>0</v>
      </c>
      <c r="F520" s="929">
        <v>0</v>
      </c>
      <c r="G520" s="929">
        <v>0.1</v>
      </c>
      <c r="H520" s="929">
        <v>0</v>
      </c>
      <c r="I520" s="929">
        <v>0.05</v>
      </c>
      <c r="J520" s="930">
        <v>0.09</v>
      </c>
      <c r="K520" s="931">
        <v>0.14000000000000001</v>
      </c>
      <c r="L520" s="928">
        <v>0</v>
      </c>
      <c r="M520" s="929">
        <v>0</v>
      </c>
      <c r="N520" s="929">
        <v>0.03</v>
      </c>
      <c r="O520" s="929">
        <v>0</v>
      </c>
      <c r="P520" s="929">
        <v>0</v>
      </c>
      <c r="Q520" s="930">
        <v>0.26</v>
      </c>
      <c r="R520" s="931">
        <v>0.26</v>
      </c>
      <c r="S520" s="932">
        <f t="shared" si="78"/>
        <v>85.714285714285694</v>
      </c>
    </row>
    <row r="521" spans="1:19" ht="20.100000000000001" customHeight="1">
      <c r="A521" s="497" t="s">
        <v>935</v>
      </c>
      <c r="B521" s="498" t="s">
        <v>939</v>
      </c>
      <c r="C521" s="499" t="s">
        <v>904</v>
      </c>
      <c r="D521" s="614" t="s">
        <v>905</v>
      </c>
      <c r="E521" s="928">
        <v>0</v>
      </c>
      <c r="F521" s="929">
        <v>0</v>
      </c>
      <c r="G521" s="929">
        <v>0</v>
      </c>
      <c r="H521" s="929">
        <v>0</v>
      </c>
      <c r="I521" s="929">
        <v>0</v>
      </c>
      <c r="J521" s="930">
        <v>0.8</v>
      </c>
      <c r="K521" s="931">
        <v>0.8</v>
      </c>
      <c r="L521" s="928">
        <v>0</v>
      </c>
      <c r="M521" s="929">
        <v>0</v>
      </c>
      <c r="N521" s="929">
        <v>0</v>
      </c>
      <c r="O521" s="929">
        <v>0</v>
      </c>
      <c r="P521" s="929">
        <v>0</v>
      </c>
      <c r="Q521" s="930">
        <v>0</v>
      </c>
      <c r="R521" s="931">
        <v>0</v>
      </c>
      <c r="S521" s="932">
        <f t="shared" si="78"/>
        <v>-100</v>
      </c>
    </row>
    <row r="522" spans="1:19" ht="20.100000000000001" customHeight="1">
      <c r="A522" s="497" t="s">
        <v>940</v>
      </c>
      <c r="B522" s="498" t="s">
        <v>941</v>
      </c>
      <c r="C522" s="499" t="s">
        <v>9</v>
      </c>
      <c r="D522" s="614" t="s">
        <v>397</v>
      </c>
      <c r="E522" s="928">
        <v>0</v>
      </c>
      <c r="F522" s="929">
        <v>7.0000000000000007E-2</v>
      </c>
      <c r="G522" s="929">
        <v>1.04</v>
      </c>
      <c r="H522" s="929">
        <v>0</v>
      </c>
      <c r="I522" s="929">
        <v>0.65</v>
      </c>
      <c r="J522" s="930">
        <v>2.57</v>
      </c>
      <c r="K522" s="931">
        <v>3.2199999999999998</v>
      </c>
      <c r="L522" s="928">
        <v>0</v>
      </c>
      <c r="M522" s="929">
        <v>0.03</v>
      </c>
      <c r="N522" s="929">
        <v>1.27</v>
      </c>
      <c r="O522" s="929">
        <v>0</v>
      </c>
      <c r="P522" s="929">
        <v>0.69</v>
      </c>
      <c r="Q522" s="930">
        <v>4.3099999999999996</v>
      </c>
      <c r="R522" s="931">
        <v>5</v>
      </c>
      <c r="S522" s="932">
        <f t="shared" si="78"/>
        <v>55.279503105590067</v>
      </c>
    </row>
    <row r="523" spans="1:19" ht="20.100000000000001" customHeight="1">
      <c r="A523" s="497" t="s">
        <v>944</v>
      </c>
      <c r="B523" s="498" t="s">
        <v>945</v>
      </c>
      <c r="C523" s="499" t="s">
        <v>904</v>
      </c>
      <c r="D523" s="614" t="s">
        <v>905</v>
      </c>
      <c r="E523" s="928">
        <v>0</v>
      </c>
      <c r="F523" s="929">
        <v>0</v>
      </c>
      <c r="G523" s="929">
        <v>0</v>
      </c>
      <c r="H523" s="929">
        <v>0</v>
      </c>
      <c r="I523" s="929">
        <v>0</v>
      </c>
      <c r="J523" s="930">
        <v>0.03</v>
      </c>
      <c r="K523" s="931">
        <v>0.03</v>
      </c>
      <c r="L523" s="928">
        <v>0</v>
      </c>
      <c r="M523" s="929">
        <v>0</v>
      </c>
      <c r="N523" s="929">
        <v>0.02</v>
      </c>
      <c r="O523" s="929">
        <v>0</v>
      </c>
      <c r="P523" s="929">
        <v>0</v>
      </c>
      <c r="Q523" s="930">
        <v>7.0000000000000007E-2</v>
      </c>
      <c r="R523" s="931">
        <v>7.0000000000000007E-2</v>
      </c>
      <c r="S523" s="932">
        <f t="shared" si="78"/>
        <v>133.33333333333334</v>
      </c>
    </row>
    <row r="524" spans="1:19" ht="20.100000000000001" customHeight="1">
      <c r="A524" s="497" t="s">
        <v>954</v>
      </c>
      <c r="B524" s="498" t="s">
        <v>955</v>
      </c>
      <c r="C524" s="499" t="s">
        <v>9</v>
      </c>
      <c r="D524" s="614" t="s">
        <v>397</v>
      </c>
      <c r="E524" s="928">
        <v>0</v>
      </c>
      <c r="F524" s="929">
        <v>7.0000000000000007E-2</v>
      </c>
      <c r="G524" s="929">
        <v>0.3</v>
      </c>
      <c r="H524" s="929">
        <v>0</v>
      </c>
      <c r="I524" s="929">
        <v>0.84</v>
      </c>
      <c r="J524" s="930">
        <v>0.15</v>
      </c>
      <c r="K524" s="931">
        <v>0.99</v>
      </c>
      <c r="L524" s="928">
        <v>0</v>
      </c>
      <c r="M524" s="929">
        <v>0</v>
      </c>
      <c r="N524" s="929">
        <v>0</v>
      </c>
      <c r="O524" s="929">
        <v>0</v>
      </c>
      <c r="P524" s="929">
        <v>0</v>
      </c>
      <c r="Q524" s="930">
        <v>0.6</v>
      </c>
      <c r="R524" s="931">
        <v>0.6</v>
      </c>
      <c r="S524" s="932">
        <f t="shared" si="78"/>
        <v>-39.393939393939391</v>
      </c>
    </row>
    <row r="525" spans="1:19" ht="20.100000000000001" customHeight="1">
      <c r="A525" s="497" t="s">
        <v>959</v>
      </c>
      <c r="B525" s="498" t="s">
        <v>961</v>
      </c>
      <c r="C525" s="499" t="s">
        <v>904</v>
      </c>
      <c r="D525" s="614" t="s">
        <v>905</v>
      </c>
      <c r="E525" s="928">
        <v>0</v>
      </c>
      <c r="F525" s="929">
        <v>0</v>
      </c>
      <c r="G525" s="929">
        <v>0.21</v>
      </c>
      <c r="H525" s="929">
        <v>0</v>
      </c>
      <c r="I525" s="929">
        <v>0</v>
      </c>
      <c r="J525" s="930">
        <v>0.4</v>
      </c>
      <c r="K525" s="931">
        <v>0.4</v>
      </c>
      <c r="L525" s="928">
        <v>0</v>
      </c>
      <c r="M525" s="929">
        <v>0</v>
      </c>
      <c r="N525" s="929">
        <v>0.31</v>
      </c>
      <c r="O525" s="929">
        <v>0</v>
      </c>
      <c r="P525" s="929">
        <v>0</v>
      </c>
      <c r="Q525" s="930">
        <v>0.98</v>
      </c>
      <c r="R525" s="931">
        <v>0.98</v>
      </c>
      <c r="S525" s="932">
        <f t="shared" si="78"/>
        <v>144.99999999999997</v>
      </c>
    </row>
    <row r="526" spans="1:19" ht="20.100000000000001" customHeight="1">
      <c r="A526" s="497" t="s">
        <v>965</v>
      </c>
      <c r="B526" s="498" t="s">
        <v>1148</v>
      </c>
      <c r="C526" s="499" t="s">
        <v>904</v>
      </c>
      <c r="D526" s="614" t="s">
        <v>905</v>
      </c>
      <c r="E526" s="928">
        <v>0</v>
      </c>
      <c r="F526" s="929">
        <v>0.08</v>
      </c>
      <c r="G526" s="929">
        <v>0.01</v>
      </c>
      <c r="H526" s="929">
        <v>0</v>
      </c>
      <c r="I526" s="929">
        <v>0</v>
      </c>
      <c r="J526" s="930">
        <v>0.06</v>
      </c>
      <c r="K526" s="931">
        <v>0.06</v>
      </c>
      <c r="L526" s="928">
        <v>0</v>
      </c>
      <c r="M526" s="929">
        <v>0</v>
      </c>
      <c r="N526" s="929">
        <v>0.34</v>
      </c>
      <c r="O526" s="929">
        <v>0</v>
      </c>
      <c r="P526" s="929">
        <v>0</v>
      </c>
      <c r="Q526" s="930">
        <v>0.24</v>
      </c>
      <c r="R526" s="931">
        <v>0.24</v>
      </c>
      <c r="S526" s="932">
        <f t="shared" ref="S526:S551" si="79">((R526/K526)-1)*100</f>
        <v>300</v>
      </c>
    </row>
    <row r="527" spans="1:19" ht="20.100000000000001" customHeight="1">
      <c r="A527" s="497" t="s">
        <v>180</v>
      </c>
      <c r="B527" s="498" t="s">
        <v>179</v>
      </c>
      <c r="C527" s="499" t="s">
        <v>9</v>
      </c>
      <c r="D527" s="614" t="s">
        <v>397</v>
      </c>
      <c r="E527" s="928">
        <v>0</v>
      </c>
      <c r="F527" s="929">
        <v>0</v>
      </c>
      <c r="G527" s="929">
        <v>3.88</v>
      </c>
      <c r="H527" s="929">
        <v>0</v>
      </c>
      <c r="I527" s="929">
        <v>0.4</v>
      </c>
      <c r="J527" s="930">
        <v>14.23</v>
      </c>
      <c r="K527" s="931">
        <v>14.63</v>
      </c>
      <c r="L527" s="928">
        <v>0</v>
      </c>
      <c r="M527" s="929">
        <v>0.05</v>
      </c>
      <c r="N527" s="929">
        <v>5.28</v>
      </c>
      <c r="O527" s="929">
        <v>0</v>
      </c>
      <c r="P527" s="929">
        <v>1.23</v>
      </c>
      <c r="Q527" s="930">
        <v>17.690000000000001</v>
      </c>
      <c r="R527" s="931">
        <v>18.920000000000002</v>
      </c>
      <c r="S527" s="932">
        <f t="shared" si="79"/>
        <v>29.323308270676705</v>
      </c>
    </row>
    <row r="528" spans="1:19" ht="20.100000000000001" customHeight="1">
      <c r="A528" s="497" t="s">
        <v>976</v>
      </c>
      <c r="B528" s="498" t="s">
        <v>1150</v>
      </c>
      <c r="C528" s="499" t="s">
        <v>904</v>
      </c>
      <c r="D528" s="614" t="s">
        <v>905</v>
      </c>
      <c r="E528" s="928">
        <v>0</v>
      </c>
      <c r="F528" s="929">
        <v>0</v>
      </c>
      <c r="G528" s="929">
        <v>0.06</v>
      </c>
      <c r="H528" s="929">
        <v>0</v>
      </c>
      <c r="I528" s="929">
        <v>7.0000000000000007E-2</v>
      </c>
      <c r="J528" s="930">
        <v>7.0000000000000007E-2</v>
      </c>
      <c r="K528" s="931">
        <v>0.14000000000000001</v>
      </c>
      <c r="L528" s="928">
        <v>0</v>
      </c>
      <c r="M528" s="929">
        <v>0.01</v>
      </c>
      <c r="N528" s="929">
        <v>0.25</v>
      </c>
      <c r="O528" s="929">
        <v>0</v>
      </c>
      <c r="P528" s="929">
        <v>0</v>
      </c>
      <c r="Q528" s="930">
        <v>0.3</v>
      </c>
      <c r="R528" s="931">
        <v>0.3</v>
      </c>
      <c r="S528" s="932">
        <f t="shared" si="79"/>
        <v>114.28571428571428</v>
      </c>
    </row>
    <row r="529" spans="1:19" ht="20.100000000000001" customHeight="1">
      <c r="A529" s="497" t="s">
        <v>980</v>
      </c>
      <c r="B529" s="498" t="s">
        <v>981</v>
      </c>
      <c r="C529" s="499" t="s">
        <v>9</v>
      </c>
      <c r="D529" s="614" t="s">
        <v>397</v>
      </c>
      <c r="E529" s="928">
        <v>0</v>
      </c>
      <c r="F529" s="929">
        <v>0</v>
      </c>
      <c r="G529" s="929">
        <v>0</v>
      </c>
      <c r="H529" s="929">
        <v>0</v>
      </c>
      <c r="I529" s="929">
        <v>0</v>
      </c>
      <c r="J529" s="930">
        <v>0.4</v>
      </c>
      <c r="K529" s="931">
        <v>0.4</v>
      </c>
      <c r="L529" s="928">
        <v>0</v>
      </c>
      <c r="M529" s="929">
        <v>0</v>
      </c>
      <c r="N529" s="929">
        <v>0</v>
      </c>
      <c r="O529" s="929">
        <v>0</v>
      </c>
      <c r="P529" s="929">
        <v>0</v>
      </c>
      <c r="Q529" s="930">
        <v>0</v>
      </c>
      <c r="R529" s="931">
        <v>0</v>
      </c>
      <c r="S529" s="932">
        <f t="shared" si="79"/>
        <v>-100</v>
      </c>
    </row>
    <row r="530" spans="1:19" ht="20.100000000000001" customHeight="1">
      <c r="A530" s="497" t="s">
        <v>982</v>
      </c>
      <c r="B530" s="498" t="s">
        <v>983</v>
      </c>
      <c r="C530" s="499" t="s">
        <v>9</v>
      </c>
      <c r="D530" s="614" t="s">
        <v>397</v>
      </c>
      <c r="E530" s="928">
        <v>0</v>
      </c>
      <c r="F530" s="929">
        <v>0</v>
      </c>
      <c r="G530" s="929">
        <v>0</v>
      </c>
      <c r="H530" s="929">
        <v>0</v>
      </c>
      <c r="I530" s="929">
        <v>0.39</v>
      </c>
      <c r="J530" s="930">
        <v>0.79</v>
      </c>
      <c r="K530" s="931">
        <v>1.1800000000000002</v>
      </c>
      <c r="L530" s="928">
        <v>0</v>
      </c>
      <c r="M530" s="929">
        <v>0.22</v>
      </c>
      <c r="N530" s="929">
        <v>0</v>
      </c>
      <c r="O530" s="929">
        <v>0</v>
      </c>
      <c r="P530" s="929">
        <v>0.15</v>
      </c>
      <c r="Q530" s="930">
        <v>0</v>
      </c>
      <c r="R530" s="931">
        <v>0.15</v>
      </c>
      <c r="S530" s="932">
        <f t="shared" si="79"/>
        <v>-87.288135593220346</v>
      </c>
    </row>
    <row r="531" spans="1:19" ht="20.100000000000001" customHeight="1">
      <c r="A531" s="497" t="s">
        <v>986</v>
      </c>
      <c r="B531" s="498" t="s">
        <v>987</v>
      </c>
      <c r="C531" s="499" t="s">
        <v>9</v>
      </c>
      <c r="D531" s="614" t="s">
        <v>397</v>
      </c>
      <c r="E531" s="928">
        <v>0</v>
      </c>
      <c r="F531" s="929">
        <v>0</v>
      </c>
      <c r="G531" s="929">
        <v>0</v>
      </c>
      <c r="H531" s="929">
        <v>0</v>
      </c>
      <c r="I531" s="929">
        <v>0</v>
      </c>
      <c r="J531" s="930">
        <v>0.02</v>
      </c>
      <c r="K531" s="931">
        <v>0.02</v>
      </c>
      <c r="L531" s="928">
        <v>0</v>
      </c>
      <c r="M531" s="929">
        <v>0</v>
      </c>
      <c r="N531" s="929">
        <v>0</v>
      </c>
      <c r="O531" s="929">
        <v>0</v>
      </c>
      <c r="P531" s="929">
        <v>0</v>
      </c>
      <c r="Q531" s="930">
        <v>0</v>
      </c>
      <c r="R531" s="931">
        <v>0</v>
      </c>
      <c r="S531" s="932">
        <f t="shared" si="79"/>
        <v>-100</v>
      </c>
    </row>
    <row r="532" spans="1:19" ht="20.100000000000001" customHeight="1">
      <c r="A532" s="497" t="s">
        <v>992</v>
      </c>
      <c r="B532" s="498" t="s">
        <v>993</v>
      </c>
      <c r="C532" s="499" t="s">
        <v>9</v>
      </c>
      <c r="D532" s="614" t="s">
        <v>397</v>
      </c>
      <c r="E532" s="928">
        <v>0</v>
      </c>
      <c r="F532" s="929">
        <v>0</v>
      </c>
      <c r="G532" s="929">
        <v>0</v>
      </c>
      <c r="H532" s="929">
        <v>0</v>
      </c>
      <c r="I532" s="929">
        <v>0</v>
      </c>
      <c r="J532" s="930">
        <v>0.2</v>
      </c>
      <c r="K532" s="931">
        <v>0.2</v>
      </c>
      <c r="L532" s="928">
        <v>0</v>
      </c>
      <c r="M532" s="929">
        <v>0</v>
      </c>
      <c r="N532" s="929">
        <v>0</v>
      </c>
      <c r="O532" s="929">
        <v>0</v>
      </c>
      <c r="P532" s="929">
        <v>0</v>
      </c>
      <c r="Q532" s="930">
        <v>0</v>
      </c>
      <c r="R532" s="931">
        <v>0</v>
      </c>
      <c r="S532" s="932">
        <f t="shared" si="79"/>
        <v>-100</v>
      </c>
    </row>
    <row r="533" spans="1:19" ht="20.100000000000001" customHeight="1">
      <c r="A533" s="497" t="s">
        <v>997</v>
      </c>
      <c r="B533" s="654" t="s">
        <v>999</v>
      </c>
      <c r="C533" s="499" t="s">
        <v>904</v>
      </c>
      <c r="D533" s="577" t="s">
        <v>905</v>
      </c>
      <c r="E533" s="1056">
        <v>0</v>
      </c>
      <c r="F533" s="1080">
        <v>0</v>
      </c>
      <c r="G533" s="1080">
        <v>0</v>
      </c>
      <c r="H533" s="1080">
        <v>0</v>
      </c>
      <c r="I533" s="1080">
        <v>0</v>
      </c>
      <c r="J533" s="1081">
        <v>0.12</v>
      </c>
      <c r="K533" s="1082">
        <v>0.12</v>
      </c>
      <c r="L533" s="1056">
        <v>0</v>
      </c>
      <c r="M533" s="1080">
        <v>0.05</v>
      </c>
      <c r="N533" s="1080">
        <v>0.22</v>
      </c>
      <c r="O533" s="1080">
        <v>0</v>
      </c>
      <c r="P533" s="1080">
        <v>0</v>
      </c>
      <c r="Q533" s="1081">
        <v>0.16</v>
      </c>
      <c r="R533" s="1082">
        <v>0.16</v>
      </c>
      <c r="S533" s="946">
        <f t="shared" si="79"/>
        <v>33.33333333333335</v>
      </c>
    </row>
    <row r="534" spans="1:19" ht="20.100000000000001" customHeight="1">
      <c r="A534" s="497" t="s">
        <v>1016</v>
      </c>
      <c r="B534" s="498" t="s">
        <v>1017</v>
      </c>
      <c r="C534" s="499" t="s">
        <v>9</v>
      </c>
      <c r="D534" s="614" t="s">
        <v>397</v>
      </c>
      <c r="E534" s="928">
        <v>0</v>
      </c>
      <c r="F534" s="929">
        <v>0</v>
      </c>
      <c r="G534" s="929">
        <v>0</v>
      </c>
      <c r="H534" s="929">
        <v>0</v>
      </c>
      <c r="I534" s="929">
        <v>0.95</v>
      </c>
      <c r="J534" s="930">
        <v>2.0699999999999998</v>
      </c>
      <c r="K534" s="931">
        <v>3.0199999999999996</v>
      </c>
      <c r="L534" s="928">
        <v>0</v>
      </c>
      <c r="M534" s="929">
        <v>0</v>
      </c>
      <c r="N534" s="929">
        <v>0</v>
      </c>
      <c r="O534" s="929">
        <v>0</v>
      </c>
      <c r="P534" s="929">
        <v>0.8</v>
      </c>
      <c r="Q534" s="930">
        <v>0</v>
      </c>
      <c r="R534" s="931">
        <v>0.8</v>
      </c>
      <c r="S534" s="932">
        <f t="shared" si="79"/>
        <v>-73.509933774834437</v>
      </c>
    </row>
    <row r="535" spans="1:19" ht="20.100000000000001" customHeight="1">
      <c r="A535" s="497" t="s">
        <v>1018</v>
      </c>
      <c r="B535" s="498" t="s">
        <v>1019</v>
      </c>
      <c r="C535" s="499" t="s">
        <v>9</v>
      </c>
      <c r="D535" s="614" t="s">
        <v>397</v>
      </c>
      <c r="E535" s="928">
        <v>0</v>
      </c>
      <c r="F535" s="929">
        <v>0</v>
      </c>
      <c r="G535" s="929">
        <v>0.42</v>
      </c>
      <c r="H535" s="929">
        <v>0</v>
      </c>
      <c r="I535" s="929">
        <v>0.17</v>
      </c>
      <c r="J535" s="930">
        <v>2.21</v>
      </c>
      <c r="K535" s="931">
        <v>2.38</v>
      </c>
      <c r="L535" s="928">
        <v>0</v>
      </c>
      <c r="M535" s="929">
        <v>0</v>
      </c>
      <c r="N535" s="929">
        <v>0.82</v>
      </c>
      <c r="O535" s="929">
        <v>0</v>
      </c>
      <c r="P535" s="929">
        <v>0.28000000000000003</v>
      </c>
      <c r="Q535" s="930">
        <v>1.5</v>
      </c>
      <c r="R535" s="931">
        <v>1.78</v>
      </c>
      <c r="S535" s="932">
        <f t="shared" si="79"/>
        <v>-25.210084033613445</v>
      </c>
    </row>
    <row r="536" spans="1:19" ht="20.100000000000001" customHeight="1">
      <c r="A536" s="497" t="s">
        <v>1020</v>
      </c>
      <c r="B536" s="498" t="s">
        <v>1021</v>
      </c>
      <c r="C536" s="499" t="s">
        <v>904</v>
      </c>
      <c r="D536" s="614" t="s">
        <v>905</v>
      </c>
      <c r="E536" s="928">
        <v>0</v>
      </c>
      <c r="F536" s="929">
        <v>0</v>
      </c>
      <c r="G536" s="929">
        <v>0.44</v>
      </c>
      <c r="H536" s="929">
        <v>0</v>
      </c>
      <c r="I536" s="929">
        <v>7.0000000000000007E-2</v>
      </c>
      <c r="J536" s="930">
        <v>0.56000000000000005</v>
      </c>
      <c r="K536" s="931">
        <v>0.63000000000000012</v>
      </c>
      <c r="L536" s="928">
        <v>0</v>
      </c>
      <c r="M536" s="929">
        <v>0</v>
      </c>
      <c r="N536" s="929">
        <v>0.84</v>
      </c>
      <c r="O536" s="929">
        <v>0</v>
      </c>
      <c r="P536" s="929">
        <v>0.15</v>
      </c>
      <c r="Q536" s="930">
        <v>0.79</v>
      </c>
      <c r="R536" s="931">
        <v>0.94000000000000006</v>
      </c>
      <c r="S536" s="932">
        <f t="shared" si="79"/>
        <v>49.206349206349188</v>
      </c>
    </row>
    <row r="537" spans="1:19" ht="20.100000000000001" customHeight="1">
      <c r="A537" s="497" t="s">
        <v>1024</v>
      </c>
      <c r="B537" s="498" t="s">
        <v>1025</v>
      </c>
      <c r="C537" s="499" t="s">
        <v>9</v>
      </c>
      <c r="D537" s="614" t="s">
        <v>397</v>
      </c>
      <c r="E537" s="928">
        <v>0</v>
      </c>
      <c r="F537" s="929">
        <v>0</v>
      </c>
      <c r="G537" s="929">
        <v>0.3</v>
      </c>
      <c r="H537" s="929">
        <v>0</v>
      </c>
      <c r="I537" s="929">
        <v>0.42</v>
      </c>
      <c r="J537" s="930">
        <v>2.35</v>
      </c>
      <c r="K537" s="931">
        <v>2.77</v>
      </c>
      <c r="L537" s="928">
        <v>0</v>
      </c>
      <c r="M537" s="929">
        <v>0.01</v>
      </c>
      <c r="N537" s="929">
        <v>0.26</v>
      </c>
      <c r="O537" s="929">
        <v>0</v>
      </c>
      <c r="P537" s="929">
        <v>0.48</v>
      </c>
      <c r="Q537" s="930">
        <v>2.72</v>
      </c>
      <c r="R537" s="931">
        <v>3.2</v>
      </c>
      <c r="S537" s="932">
        <f t="shared" si="79"/>
        <v>15.523465703971118</v>
      </c>
    </row>
    <row r="538" spans="1:19" ht="20.100000000000001" customHeight="1">
      <c r="A538" s="497" t="s">
        <v>1040</v>
      </c>
      <c r="B538" s="498" t="s">
        <v>1043</v>
      </c>
      <c r="C538" s="499" t="s">
        <v>904</v>
      </c>
      <c r="D538" s="614" t="s">
        <v>905</v>
      </c>
      <c r="E538" s="928">
        <v>0</v>
      </c>
      <c r="F538" s="929">
        <v>0</v>
      </c>
      <c r="G538" s="929">
        <v>0.43</v>
      </c>
      <c r="H538" s="929">
        <v>0</v>
      </c>
      <c r="I538" s="929">
        <v>0</v>
      </c>
      <c r="J538" s="930">
        <v>1.34</v>
      </c>
      <c r="K538" s="931">
        <v>1.34</v>
      </c>
      <c r="L538" s="928">
        <v>0</v>
      </c>
      <c r="M538" s="929">
        <v>0</v>
      </c>
      <c r="N538" s="929">
        <v>0.39</v>
      </c>
      <c r="O538" s="929">
        <v>0</v>
      </c>
      <c r="P538" s="929">
        <v>0</v>
      </c>
      <c r="Q538" s="930">
        <v>1.82</v>
      </c>
      <c r="R538" s="931">
        <v>1.82</v>
      </c>
      <c r="S538" s="932">
        <f t="shared" si="79"/>
        <v>35.820895522388049</v>
      </c>
    </row>
    <row r="539" spans="1:19" ht="20.100000000000001" customHeight="1">
      <c r="A539" s="497" t="s">
        <v>1041</v>
      </c>
      <c r="B539" s="498" t="s">
        <v>1044</v>
      </c>
      <c r="C539" s="499" t="s">
        <v>904</v>
      </c>
      <c r="D539" s="614" t="s">
        <v>905</v>
      </c>
      <c r="E539" s="928">
        <v>0</v>
      </c>
      <c r="F539" s="929">
        <v>0</v>
      </c>
      <c r="G539" s="929">
        <v>0.11</v>
      </c>
      <c r="H539" s="929">
        <v>0</v>
      </c>
      <c r="I539" s="929">
        <v>7.0000000000000007E-2</v>
      </c>
      <c r="J539" s="930">
        <v>0.57999999999999996</v>
      </c>
      <c r="K539" s="931">
        <v>0.64999999999999991</v>
      </c>
      <c r="L539" s="928">
        <v>0</v>
      </c>
      <c r="M539" s="929">
        <v>0</v>
      </c>
      <c r="N539" s="929">
        <v>0.36</v>
      </c>
      <c r="O539" s="929">
        <v>0</v>
      </c>
      <c r="P539" s="929">
        <v>7.0000000000000007E-2</v>
      </c>
      <c r="Q539" s="930">
        <v>0.85</v>
      </c>
      <c r="R539" s="931">
        <v>0.91999999999999993</v>
      </c>
      <c r="S539" s="932">
        <f t="shared" si="79"/>
        <v>41.538461538461547</v>
      </c>
    </row>
    <row r="540" spans="1:19" ht="20.100000000000001" customHeight="1">
      <c r="A540" s="497" t="s">
        <v>1050</v>
      </c>
      <c r="B540" s="498" t="s">
        <v>1051</v>
      </c>
      <c r="C540" s="499" t="s">
        <v>9</v>
      </c>
      <c r="D540" s="614" t="s">
        <v>397</v>
      </c>
      <c r="E540" s="928">
        <v>0</v>
      </c>
      <c r="F540" s="929">
        <v>0</v>
      </c>
      <c r="G540" s="929">
        <v>0.85</v>
      </c>
      <c r="H540" s="929">
        <v>0</v>
      </c>
      <c r="I540" s="929">
        <v>0.21</v>
      </c>
      <c r="J540" s="930">
        <v>1.91</v>
      </c>
      <c r="K540" s="931">
        <v>2.12</v>
      </c>
      <c r="L540" s="928">
        <v>0</v>
      </c>
      <c r="M540" s="929">
        <v>0.02</v>
      </c>
      <c r="N540" s="929">
        <v>0.34</v>
      </c>
      <c r="O540" s="929">
        <v>0</v>
      </c>
      <c r="P540" s="929">
        <v>0.49</v>
      </c>
      <c r="Q540" s="930">
        <v>2.74</v>
      </c>
      <c r="R540" s="931">
        <v>3.2300000000000004</v>
      </c>
      <c r="S540" s="932">
        <f t="shared" si="79"/>
        <v>52.358490566037744</v>
      </c>
    </row>
    <row r="541" spans="1:19" ht="20.100000000000001" customHeight="1">
      <c r="A541" s="497" t="s">
        <v>444</v>
      </c>
      <c r="B541" s="498" t="s">
        <v>445</v>
      </c>
      <c r="C541" s="499" t="s">
        <v>9</v>
      </c>
      <c r="D541" s="614" t="s">
        <v>397</v>
      </c>
      <c r="E541" s="928">
        <v>0</v>
      </c>
      <c r="F541" s="929">
        <v>0</v>
      </c>
      <c r="G541" s="929">
        <v>1.56</v>
      </c>
      <c r="H541" s="929">
        <v>0</v>
      </c>
      <c r="I541" s="929">
        <v>0.96</v>
      </c>
      <c r="J541" s="930">
        <v>5.82</v>
      </c>
      <c r="K541" s="931">
        <v>6.78</v>
      </c>
      <c r="L541" s="928">
        <v>0</v>
      </c>
      <c r="M541" s="929">
        <v>0.02</v>
      </c>
      <c r="N541" s="929">
        <v>3.46</v>
      </c>
      <c r="O541" s="929">
        <v>0</v>
      </c>
      <c r="P541" s="929">
        <v>1.02</v>
      </c>
      <c r="Q541" s="930">
        <v>7.04</v>
      </c>
      <c r="R541" s="931">
        <v>8.06</v>
      </c>
      <c r="S541" s="932">
        <f t="shared" si="79"/>
        <v>18.87905604719764</v>
      </c>
    </row>
    <row r="542" spans="1:19" ht="20.100000000000001" customHeight="1">
      <c r="A542" s="497" t="s">
        <v>747</v>
      </c>
      <c r="B542" s="498" t="s">
        <v>748</v>
      </c>
      <c r="C542" s="499" t="s">
        <v>9</v>
      </c>
      <c r="D542" s="614" t="s">
        <v>397</v>
      </c>
      <c r="E542" s="928">
        <v>0</v>
      </c>
      <c r="F542" s="929">
        <v>0</v>
      </c>
      <c r="G542" s="929">
        <v>0.33</v>
      </c>
      <c r="H542" s="929">
        <v>0</v>
      </c>
      <c r="I542" s="929">
        <v>0.04</v>
      </c>
      <c r="J542" s="930">
        <v>0.56999999999999995</v>
      </c>
      <c r="K542" s="931">
        <v>0.61</v>
      </c>
      <c r="L542" s="928">
        <v>0</v>
      </c>
      <c r="M542" s="929">
        <v>0.04</v>
      </c>
      <c r="N542" s="929">
        <v>0.67</v>
      </c>
      <c r="O542" s="929">
        <v>0</v>
      </c>
      <c r="P542" s="929">
        <v>0.09</v>
      </c>
      <c r="Q542" s="930">
        <v>0.95</v>
      </c>
      <c r="R542" s="931">
        <v>1.04</v>
      </c>
      <c r="S542" s="932">
        <f t="shared" si="79"/>
        <v>70.491803278688536</v>
      </c>
    </row>
    <row r="543" spans="1:19" ht="20.100000000000001" customHeight="1">
      <c r="A543" s="497" t="s">
        <v>384</v>
      </c>
      <c r="B543" s="498" t="s">
        <v>446</v>
      </c>
      <c r="C543" s="499" t="s">
        <v>9</v>
      </c>
      <c r="D543" s="614" t="s">
        <v>397</v>
      </c>
      <c r="E543" s="928">
        <v>0</v>
      </c>
      <c r="F543" s="929">
        <v>0</v>
      </c>
      <c r="G543" s="929">
        <v>0.86</v>
      </c>
      <c r="H543" s="929">
        <v>0</v>
      </c>
      <c r="I543" s="929">
        <v>0</v>
      </c>
      <c r="J543" s="930">
        <v>0.22</v>
      </c>
      <c r="K543" s="931">
        <v>0.22</v>
      </c>
      <c r="L543" s="928">
        <v>0</v>
      </c>
      <c r="M543" s="929">
        <v>0</v>
      </c>
      <c r="N543" s="929">
        <v>0.12</v>
      </c>
      <c r="O543" s="929">
        <v>0</v>
      </c>
      <c r="P543" s="929">
        <v>0.06</v>
      </c>
      <c r="Q543" s="930">
        <v>1.77</v>
      </c>
      <c r="R543" s="931">
        <v>1.83</v>
      </c>
      <c r="S543" s="932">
        <f t="shared" si="79"/>
        <v>731.81818181818187</v>
      </c>
    </row>
    <row r="544" spans="1:19" ht="20.100000000000001" customHeight="1">
      <c r="A544" s="497" t="s">
        <v>607</v>
      </c>
      <c r="B544" s="498" t="s">
        <v>608</v>
      </c>
      <c r="C544" s="499" t="s">
        <v>9</v>
      </c>
      <c r="D544" s="614" t="s">
        <v>397</v>
      </c>
      <c r="E544" s="928">
        <v>0</v>
      </c>
      <c r="F544" s="929">
        <v>0.06</v>
      </c>
      <c r="G544" s="929">
        <v>0</v>
      </c>
      <c r="H544" s="929">
        <v>0</v>
      </c>
      <c r="I544" s="929">
        <v>0</v>
      </c>
      <c r="J544" s="930">
        <v>0.26</v>
      </c>
      <c r="K544" s="931">
        <v>0.26</v>
      </c>
      <c r="L544" s="928">
        <v>0</v>
      </c>
      <c r="M544" s="929">
        <v>0.17</v>
      </c>
      <c r="N544" s="929">
        <v>0.17</v>
      </c>
      <c r="O544" s="929">
        <v>0</v>
      </c>
      <c r="P544" s="929">
        <v>0</v>
      </c>
      <c r="Q544" s="930">
        <v>0.48</v>
      </c>
      <c r="R544" s="931">
        <v>0.48</v>
      </c>
      <c r="S544" s="932">
        <f t="shared" si="79"/>
        <v>84.615384615384599</v>
      </c>
    </row>
    <row r="545" spans="1:19" ht="20.100000000000001" customHeight="1">
      <c r="A545" s="497" t="s">
        <v>447</v>
      </c>
      <c r="B545" s="498" t="s">
        <v>448</v>
      </c>
      <c r="C545" s="499" t="s">
        <v>9</v>
      </c>
      <c r="D545" s="614" t="s">
        <v>397</v>
      </c>
      <c r="E545" s="928">
        <v>0</v>
      </c>
      <c r="F545" s="929">
        <v>0</v>
      </c>
      <c r="G545" s="929">
        <v>0.75</v>
      </c>
      <c r="H545" s="929">
        <v>0</v>
      </c>
      <c r="I545" s="929">
        <v>0.03</v>
      </c>
      <c r="J545" s="930">
        <v>0.94</v>
      </c>
      <c r="K545" s="931">
        <v>0.97</v>
      </c>
      <c r="L545" s="928">
        <v>0</v>
      </c>
      <c r="M545" s="929">
        <v>0</v>
      </c>
      <c r="N545" s="929">
        <v>0.95</v>
      </c>
      <c r="O545" s="929">
        <v>0</v>
      </c>
      <c r="P545" s="929">
        <v>0.22</v>
      </c>
      <c r="Q545" s="930">
        <v>1.36</v>
      </c>
      <c r="R545" s="931">
        <v>1.58</v>
      </c>
      <c r="S545" s="932">
        <f t="shared" si="79"/>
        <v>62.886597938144348</v>
      </c>
    </row>
    <row r="546" spans="1:19" ht="20.100000000000001" customHeight="1">
      <c r="A546" s="497" t="s">
        <v>1343</v>
      </c>
      <c r="B546" s="498" t="s">
        <v>1596</v>
      </c>
      <c r="C546" s="499" t="s">
        <v>904</v>
      </c>
      <c r="D546" s="659" t="s">
        <v>1630</v>
      </c>
      <c r="E546" s="928">
        <v>0</v>
      </c>
      <c r="F546" s="929">
        <v>0</v>
      </c>
      <c r="G546" s="929">
        <v>0</v>
      </c>
      <c r="H546" s="929">
        <v>0</v>
      </c>
      <c r="I546" s="929">
        <v>0</v>
      </c>
      <c r="J546" s="930">
        <v>0</v>
      </c>
      <c r="K546" s="931">
        <v>0</v>
      </c>
      <c r="L546" s="928">
        <v>0</v>
      </c>
      <c r="M546" s="929">
        <v>0</v>
      </c>
      <c r="N546" s="929">
        <v>0</v>
      </c>
      <c r="O546" s="929">
        <v>0</v>
      </c>
      <c r="P546" s="929">
        <v>0</v>
      </c>
      <c r="Q546" s="930">
        <v>0.05</v>
      </c>
      <c r="R546" s="931">
        <v>0.05</v>
      </c>
      <c r="S546" s="933" t="e">
        <f t="shared" si="79"/>
        <v>#DIV/0!</v>
      </c>
    </row>
    <row r="547" spans="1:19" ht="20.100000000000001" customHeight="1">
      <c r="A547" s="497" t="s">
        <v>749</v>
      </c>
      <c r="B547" s="498" t="s">
        <v>750</v>
      </c>
      <c r="C547" s="499" t="s">
        <v>9</v>
      </c>
      <c r="D547" s="614" t="s">
        <v>397</v>
      </c>
      <c r="E547" s="928">
        <v>0</v>
      </c>
      <c r="F547" s="929">
        <v>0.15</v>
      </c>
      <c r="G547" s="929">
        <v>0</v>
      </c>
      <c r="H547" s="929">
        <v>0</v>
      </c>
      <c r="I547" s="929">
        <v>0</v>
      </c>
      <c r="J547" s="930">
        <v>0.51</v>
      </c>
      <c r="K547" s="931">
        <v>0.51</v>
      </c>
      <c r="L547" s="928">
        <v>0</v>
      </c>
      <c r="M547" s="929">
        <v>0.2</v>
      </c>
      <c r="N547" s="929">
        <v>0.14000000000000001</v>
      </c>
      <c r="O547" s="929">
        <v>0</v>
      </c>
      <c r="P547" s="929">
        <v>0</v>
      </c>
      <c r="Q547" s="930">
        <v>0.47</v>
      </c>
      <c r="R547" s="931">
        <v>0.47</v>
      </c>
      <c r="S547" s="932">
        <f t="shared" si="79"/>
        <v>-7.8431372549019667</v>
      </c>
    </row>
    <row r="548" spans="1:19" ht="20.100000000000001" customHeight="1">
      <c r="A548" s="497" t="s">
        <v>386</v>
      </c>
      <c r="B548" s="498" t="s">
        <v>451</v>
      </c>
      <c r="C548" s="499" t="s">
        <v>9</v>
      </c>
      <c r="D548" s="614" t="s">
        <v>397</v>
      </c>
      <c r="E548" s="928">
        <v>0</v>
      </c>
      <c r="F548" s="929">
        <v>0.09</v>
      </c>
      <c r="G548" s="929">
        <v>1.0900000000000001</v>
      </c>
      <c r="H548" s="929">
        <v>0</v>
      </c>
      <c r="I548" s="929">
        <v>0.06</v>
      </c>
      <c r="J548" s="930">
        <v>0.5</v>
      </c>
      <c r="K548" s="931">
        <v>0.56000000000000005</v>
      </c>
      <c r="L548" s="928">
        <v>0</v>
      </c>
      <c r="M548" s="929">
        <v>0.2</v>
      </c>
      <c r="N548" s="929">
        <v>0.26</v>
      </c>
      <c r="O548" s="929">
        <v>0</v>
      </c>
      <c r="P548" s="929">
        <v>0.11</v>
      </c>
      <c r="Q548" s="930">
        <v>0.79</v>
      </c>
      <c r="R548" s="931">
        <v>0.9</v>
      </c>
      <c r="S548" s="932">
        <f t="shared" si="79"/>
        <v>60.714285714285701</v>
      </c>
    </row>
    <row r="549" spans="1:19" ht="20.100000000000001" customHeight="1">
      <c r="A549" s="497" t="s">
        <v>751</v>
      </c>
      <c r="B549" s="498" t="s">
        <v>752</v>
      </c>
      <c r="C549" s="499" t="s">
        <v>9</v>
      </c>
      <c r="D549" s="614" t="s">
        <v>397</v>
      </c>
      <c r="E549" s="928">
        <v>0</v>
      </c>
      <c r="F549" s="929">
        <v>0</v>
      </c>
      <c r="G549" s="929">
        <v>0.42</v>
      </c>
      <c r="H549" s="929">
        <v>0</v>
      </c>
      <c r="I549" s="929">
        <v>0</v>
      </c>
      <c r="J549" s="930">
        <v>0.52</v>
      </c>
      <c r="K549" s="931">
        <v>0.52</v>
      </c>
      <c r="L549" s="928">
        <v>0</v>
      </c>
      <c r="M549" s="929">
        <v>0</v>
      </c>
      <c r="N549" s="929">
        <v>0.2</v>
      </c>
      <c r="O549" s="929">
        <v>0</v>
      </c>
      <c r="P549" s="929">
        <v>0</v>
      </c>
      <c r="Q549" s="930">
        <v>0.97</v>
      </c>
      <c r="R549" s="931">
        <v>0.97</v>
      </c>
      <c r="S549" s="932">
        <f t="shared" si="79"/>
        <v>86.538461538461519</v>
      </c>
    </row>
    <row r="550" spans="1:19" ht="20.100000000000001" customHeight="1">
      <c r="A550" s="497" t="s">
        <v>932</v>
      </c>
      <c r="B550" s="498" t="s">
        <v>936</v>
      </c>
      <c r="C550" s="499" t="s">
        <v>9</v>
      </c>
      <c r="D550" s="577" t="s">
        <v>1400</v>
      </c>
      <c r="E550" s="928">
        <v>0</v>
      </c>
      <c r="F550" s="929">
        <v>0</v>
      </c>
      <c r="G550" s="929">
        <v>0</v>
      </c>
      <c r="H550" s="929">
        <v>0</v>
      </c>
      <c r="I550" s="929">
        <v>0</v>
      </c>
      <c r="J550" s="930">
        <v>0.04</v>
      </c>
      <c r="K550" s="931">
        <v>0.04</v>
      </c>
      <c r="L550" s="928">
        <v>0</v>
      </c>
      <c r="M550" s="929">
        <v>0.03</v>
      </c>
      <c r="N550" s="929">
        <v>7.0000000000000007E-2</v>
      </c>
      <c r="O550" s="929">
        <v>0</v>
      </c>
      <c r="P550" s="929">
        <v>0</v>
      </c>
      <c r="Q550" s="930">
        <v>0.17</v>
      </c>
      <c r="R550" s="931">
        <v>0.17</v>
      </c>
      <c r="S550" s="946">
        <f t="shared" si="79"/>
        <v>325</v>
      </c>
    </row>
    <row r="551" spans="1:19" ht="20.100000000000001" customHeight="1">
      <c r="A551" s="497" t="s">
        <v>1008</v>
      </c>
      <c r="B551" s="498" t="s">
        <v>1009</v>
      </c>
      <c r="C551" s="499" t="s">
        <v>9</v>
      </c>
      <c r="D551" s="577" t="s">
        <v>1400</v>
      </c>
      <c r="E551" s="928">
        <v>0</v>
      </c>
      <c r="F551" s="929">
        <v>0</v>
      </c>
      <c r="G551" s="929">
        <v>0</v>
      </c>
      <c r="H551" s="929">
        <v>0</v>
      </c>
      <c r="I551" s="929">
        <v>0</v>
      </c>
      <c r="J551" s="930">
        <v>0.03</v>
      </c>
      <c r="K551" s="931">
        <v>0.03</v>
      </c>
      <c r="L551" s="928">
        <v>0</v>
      </c>
      <c r="M551" s="929">
        <v>0.04</v>
      </c>
      <c r="N551" s="929">
        <v>0.08</v>
      </c>
      <c r="O551" s="929">
        <v>0</v>
      </c>
      <c r="P551" s="929">
        <v>0</v>
      </c>
      <c r="Q551" s="930">
        <v>0.22</v>
      </c>
      <c r="R551" s="931">
        <v>0.22</v>
      </c>
      <c r="S551" s="946">
        <f t="shared" si="79"/>
        <v>633.33333333333337</v>
      </c>
    </row>
    <row r="552" spans="1:19" ht="20.100000000000001" customHeight="1">
      <c r="A552" s="942"/>
      <c r="B552" s="945"/>
      <c r="C552" s="975"/>
      <c r="D552" s="1083"/>
      <c r="E552" s="942"/>
      <c r="F552" s="943"/>
      <c r="G552" s="943"/>
      <c r="H552" s="943"/>
      <c r="I552" s="943"/>
      <c r="J552" s="944"/>
      <c r="K552" s="945"/>
      <c r="L552" s="942"/>
      <c r="M552" s="943"/>
      <c r="N552" s="943"/>
      <c r="O552" s="943"/>
      <c r="P552" s="943"/>
      <c r="Q552" s="944"/>
      <c r="R552" s="945"/>
      <c r="S552" s="946"/>
    </row>
    <row r="553" spans="1:19" ht="20.100000000000001" customHeight="1">
      <c r="A553" s="1402" t="s">
        <v>1635</v>
      </c>
      <c r="B553" s="1403"/>
      <c r="C553" s="923"/>
      <c r="D553" s="647"/>
      <c r="E553" s="949">
        <f>SUM(E493:E552)</f>
        <v>0</v>
      </c>
      <c r="F553" s="950">
        <f t="shared" ref="F553:R553" si="80">SUM(F493:F552)</f>
        <v>1.2</v>
      </c>
      <c r="G553" s="950">
        <f t="shared" si="80"/>
        <v>22.599999999999998</v>
      </c>
      <c r="H553" s="950">
        <f t="shared" si="80"/>
        <v>0</v>
      </c>
      <c r="I553" s="950">
        <f t="shared" si="80"/>
        <v>7.74</v>
      </c>
      <c r="J553" s="950">
        <f t="shared" si="80"/>
        <v>64.02</v>
      </c>
      <c r="K553" s="951">
        <f t="shared" si="80"/>
        <v>71.760000000000019</v>
      </c>
      <c r="L553" s="949">
        <f t="shared" si="80"/>
        <v>0</v>
      </c>
      <c r="M553" s="950">
        <f t="shared" si="80"/>
        <v>2.4400000000000004</v>
      </c>
      <c r="N553" s="950">
        <f t="shared" si="80"/>
        <v>37</v>
      </c>
      <c r="O553" s="950">
        <f t="shared" si="80"/>
        <v>0</v>
      </c>
      <c r="P553" s="950">
        <f t="shared" si="80"/>
        <v>10.240000000000002</v>
      </c>
      <c r="Q553" s="950">
        <f t="shared" si="80"/>
        <v>87.279999999999987</v>
      </c>
      <c r="R553" s="951">
        <f t="shared" si="80"/>
        <v>97.52</v>
      </c>
      <c r="S553" s="952">
        <f>((R553/K553)-1)*100</f>
        <v>35.897435897435855</v>
      </c>
    </row>
    <row r="554" spans="1:19" ht="20.100000000000001" customHeight="1">
      <c r="A554" s="994"/>
      <c r="B554" s="995"/>
      <c r="C554" s="995"/>
      <c r="D554" s="996"/>
      <c r="E554" s="997"/>
      <c r="F554" s="997"/>
      <c r="G554" s="997"/>
      <c r="H554" s="997"/>
      <c r="I554" s="997"/>
      <c r="J554" s="998"/>
      <c r="K554" s="997"/>
      <c r="L554" s="997"/>
      <c r="M554" s="997"/>
      <c r="N554" s="997"/>
      <c r="O554" s="997"/>
      <c r="P554" s="997"/>
      <c r="Q554" s="998"/>
      <c r="R554" s="997"/>
      <c r="S554" s="999"/>
    </row>
    <row r="555" spans="1:19" ht="20.100000000000001" customHeight="1">
      <c r="A555" s="970"/>
      <c r="B555" s="971"/>
      <c r="C555" s="972"/>
      <c r="D555" s="663"/>
      <c r="E555" s="957"/>
      <c r="F555" s="957"/>
      <c r="G555" s="957"/>
      <c r="H555" s="957"/>
      <c r="I555" s="957"/>
      <c r="J555" s="958"/>
      <c r="K555" s="957"/>
      <c r="L555" s="957"/>
      <c r="M555" s="957"/>
      <c r="N555" s="957"/>
      <c r="O555" s="957"/>
      <c r="P555" s="957"/>
      <c r="Q555" s="958"/>
      <c r="R555" s="957"/>
      <c r="S555" s="959"/>
    </row>
    <row r="556" spans="1:19" ht="20.100000000000001" customHeight="1">
      <c r="A556" s="906"/>
      <c r="B556" s="907"/>
      <c r="C556" s="908"/>
      <c r="D556" s="909"/>
      <c r="E556" s="1386" t="s">
        <v>1467</v>
      </c>
      <c r="F556" s="1387"/>
      <c r="G556" s="1387"/>
      <c r="H556" s="1387"/>
      <c r="I556" s="1387"/>
      <c r="J556" s="1387"/>
      <c r="K556" s="1388"/>
      <c r="L556" s="1386" t="s">
        <v>1468</v>
      </c>
      <c r="M556" s="1387"/>
      <c r="N556" s="1387"/>
      <c r="O556" s="1387"/>
      <c r="P556" s="1387"/>
      <c r="Q556" s="1387"/>
      <c r="R556" s="1388"/>
      <c r="S556" s="910"/>
    </row>
    <row r="557" spans="1:19" ht="39.950000000000003" customHeight="1">
      <c r="A557" s="911" t="s">
        <v>248</v>
      </c>
      <c r="B557" s="912" t="s">
        <v>57</v>
      </c>
      <c r="C557" s="913" t="s">
        <v>249</v>
      </c>
      <c r="D557" s="914" t="s">
        <v>250</v>
      </c>
      <c r="E557" s="915" t="s">
        <v>1405</v>
      </c>
      <c r="F557" s="916" t="s">
        <v>1499</v>
      </c>
      <c r="G557" s="917" t="s">
        <v>1498</v>
      </c>
      <c r="H557" s="918" t="s">
        <v>1513</v>
      </c>
      <c r="I557" s="918" t="s">
        <v>1514</v>
      </c>
      <c r="J557" s="917" t="s">
        <v>1406</v>
      </c>
      <c r="K557" s="919" t="s">
        <v>1515</v>
      </c>
      <c r="L557" s="915" t="s">
        <v>1405</v>
      </c>
      <c r="M557" s="916" t="s">
        <v>1499</v>
      </c>
      <c r="N557" s="917" t="s">
        <v>1498</v>
      </c>
      <c r="O557" s="918" t="s">
        <v>1513</v>
      </c>
      <c r="P557" s="918" t="s">
        <v>1514</v>
      </c>
      <c r="Q557" s="917" t="s">
        <v>1406</v>
      </c>
      <c r="R557" s="919" t="s">
        <v>1515</v>
      </c>
      <c r="S557" s="920" t="s">
        <v>1140</v>
      </c>
    </row>
    <row r="558" spans="1:19" ht="20.100000000000001" customHeight="1">
      <c r="A558" s="973" t="s">
        <v>1636</v>
      </c>
      <c r="B558" s="974" t="s">
        <v>1637</v>
      </c>
      <c r="C558" s="923" t="s">
        <v>60</v>
      </c>
      <c r="D558" s="647"/>
      <c r="E558" s="924" t="s">
        <v>60</v>
      </c>
      <c r="F558" s="925"/>
      <c r="G558" s="925"/>
      <c r="H558" s="925"/>
      <c r="I558" s="925"/>
      <c r="J558" s="925" t="s">
        <v>60</v>
      </c>
      <c r="K558" s="926"/>
      <c r="L558" s="924" t="s">
        <v>60</v>
      </c>
      <c r="M558" s="925" t="s">
        <v>60</v>
      </c>
      <c r="N558" s="925"/>
      <c r="O558" s="925"/>
      <c r="P558" s="925"/>
      <c r="Q558" s="925"/>
      <c r="R558" s="926" t="s">
        <v>60</v>
      </c>
      <c r="S558" s="927"/>
    </row>
    <row r="559" spans="1:19" ht="20.100000000000001" customHeight="1">
      <c r="A559" s="497" t="s">
        <v>571</v>
      </c>
      <c r="B559" s="498" t="s">
        <v>589</v>
      </c>
      <c r="C559" s="499" t="s">
        <v>9</v>
      </c>
      <c r="D559" s="614" t="s">
        <v>558</v>
      </c>
      <c r="E559" s="928">
        <v>0.03</v>
      </c>
      <c r="F559" s="929">
        <v>0</v>
      </c>
      <c r="G559" s="929">
        <v>0.51</v>
      </c>
      <c r="H559" s="929">
        <v>0</v>
      </c>
      <c r="I559" s="929">
        <v>0.02</v>
      </c>
      <c r="J559" s="930">
        <v>0.5</v>
      </c>
      <c r="K559" s="931">
        <v>0.52</v>
      </c>
      <c r="L559" s="928">
        <v>0.05</v>
      </c>
      <c r="M559" s="929">
        <v>0</v>
      </c>
      <c r="N559" s="929">
        <v>0.17</v>
      </c>
      <c r="O559" s="929">
        <v>0</v>
      </c>
      <c r="P559" s="929">
        <v>0</v>
      </c>
      <c r="Q559" s="930">
        <v>0.92</v>
      </c>
      <c r="R559" s="931">
        <v>0.92</v>
      </c>
      <c r="S559" s="932">
        <f t="shared" ref="S559:S592" si="81">((R559/K559)-1)*100</f>
        <v>76.92307692307692</v>
      </c>
    </row>
    <row r="560" spans="1:19" ht="20.100000000000001" customHeight="1">
      <c r="A560" s="497" t="s">
        <v>753</v>
      </c>
      <c r="B560" s="498" t="s">
        <v>1126</v>
      </c>
      <c r="C560" s="499" t="s">
        <v>9</v>
      </c>
      <c r="D560" s="614" t="s">
        <v>558</v>
      </c>
      <c r="E560" s="928">
        <v>0</v>
      </c>
      <c r="F560" s="929">
        <v>0</v>
      </c>
      <c r="G560" s="929">
        <v>0.53</v>
      </c>
      <c r="H560" s="929">
        <v>0</v>
      </c>
      <c r="I560" s="929">
        <v>0.1</v>
      </c>
      <c r="J560" s="930">
        <v>1.32</v>
      </c>
      <c r="K560" s="931">
        <v>1.4200000000000002</v>
      </c>
      <c r="L560" s="928">
        <v>0</v>
      </c>
      <c r="M560" s="929">
        <v>0</v>
      </c>
      <c r="N560" s="929">
        <v>1.25</v>
      </c>
      <c r="O560" s="929">
        <v>0</v>
      </c>
      <c r="P560" s="929">
        <v>0.36</v>
      </c>
      <c r="Q560" s="930">
        <v>1.18</v>
      </c>
      <c r="R560" s="931">
        <v>1.54</v>
      </c>
      <c r="S560" s="932">
        <f t="shared" si="81"/>
        <v>8.4507042253521014</v>
      </c>
    </row>
    <row r="561" spans="1:19" ht="20.100000000000001" customHeight="1">
      <c r="A561" s="497" t="s">
        <v>520</v>
      </c>
      <c r="B561" s="498" t="s">
        <v>1443</v>
      </c>
      <c r="C561" s="499" t="s">
        <v>9</v>
      </c>
      <c r="D561" s="614" t="s">
        <v>1481</v>
      </c>
      <c r="E561" s="928">
        <v>0</v>
      </c>
      <c r="F561" s="929">
        <v>0</v>
      </c>
      <c r="G561" s="929">
        <v>0.94</v>
      </c>
      <c r="H561" s="929">
        <v>0</v>
      </c>
      <c r="I561" s="929">
        <v>0.09</v>
      </c>
      <c r="J561" s="930">
        <v>1.65</v>
      </c>
      <c r="K561" s="931">
        <v>1.74</v>
      </c>
      <c r="L561" s="928">
        <v>0</v>
      </c>
      <c r="M561" s="929">
        <v>0</v>
      </c>
      <c r="N561" s="929">
        <v>2.6</v>
      </c>
      <c r="O561" s="929">
        <v>0</v>
      </c>
      <c r="P561" s="929">
        <v>0.06</v>
      </c>
      <c r="Q561" s="930">
        <v>2.52</v>
      </c>
      <c r="R561" s="931">
        <v>2.58</v>
      </c>
      <c r="S561" s="932">
        <f t="shared" si="81"/>
        <v>48.275862068965523</v>
      </c>
    </row>
    <row r="562" spans="1:19" ht="20.100000000000001" customHeight="1">
      <c r="A562" s="497" t="s">
        <v>587</v>
      </c>
      <c r="B562" s="498" t="s">
        <v>588</v>
      </c>
      <c r="C562" s="499" t="s">
        <v>9</v>
      </c>
      <c r="D562" s="614" t="s">
        <v>558</v>
      </c>
      <c r="E562" s="928">
        <v>0.01</v>
      </c>
      <c r="F562" s="929">
        <v>0.14000000000000001</v>
      </c>
      <c r="G562" s="929">
        <v>0.86</v>
      </c>
      <c r="H562" s="929">
        <v>0</v>
      </c>
      <c r="I562" s="929">
        <v>0.08</v>
      </c>
      <c r="J562" s="930">
        <v>0.43</v>
      </c>
      <c r="K562" s="931">
        <v>0.51</v>
      </c>
      <c r="L562" s="928">
        <v>0</v>
      </c>
      <c r="M562" s="929">
        <v>0.09</v>
      </c>
      <c r="N562" s="929">
        <v>0.64</v>
      </c>
      <c r="O562" s="929">
        <v>0</v>
      </c>
      <c r="P562" s="929">
        <v>0.02</v>
      </c>
      <c r="Q562" s="930">
        <v>1.41</v>
      </c>
      <c r="R562" s="931">
        <v>1.43</v>
      </c>
      <c r="S562" s="932">
        <f t="shared" si="81"/>
        <v>180.39215686274508</v>
      </c>
    </row>
    <row r="563" spans="1:19" ht="20.100000000000001" customHeight="1">
      <c r="A563" s="497" t="s">
        <v>1290</v>
      </c>
      <c r="B563" s="498" t="s">
        <v>1445</v>
      </c>
      <c r="C563" s="499" t="s">
        <v>9</v>
      </c>
      <c r="D563" s="614" t="s">
        <v>558</v>
      </c>
      <c r="E563" s="928">
        <v>0</v>
      </c>
      <c r="F563" s="929">
        <v>0</v>
      </c>
      <c r="G563" s="929">
        <v>0</v>
      </c>
      <c r="H563" s="929">
        <v>0</v>
      </c>
      <c r="I563" s="929">
        <v>0</v>
      </c>
      <c r="J563" s="930">
        <v>0</v>
      </c>
      <c r="K563" s="931">
        <v>0</v>
      </c>
      <c r="L563" s="928">
        <v>0</v>
      </c>
      <c r="M563" s="929">
        <v>0</v>
      </c>
      <c r="N563" s="929">
        <v>0.44</v>
      </c>
      <c r="O563" s="929">
        <v>0</v>
      </c>
      <c r="P563" s="929">
        <v>0</v>
      </c>
      <c r="Q563" s="930">
        <v>0.16</v>
      </c>
      <c r="R563" s="931">
        <v>0.16</v>
      </c>
      <c r="S563" s="933" t="e">
        <f t="shared" si="81"/>
        <v>#DIV/0!</v>
      </c>
    </row>
    <row r="564" spans="1:19" ht="20.100000000000001" customHeight="1">
      <c r="A564" s="660" t="s">
        <v>458</v>
      </c>
      <c r="B564" s="498" t="s">
        <v>459</v>
      </c>
      <c r="C564" s="499" t="s">
        <v>9</v>
      </c>
      <c r="D564" s="614" t="s">
        <v>558</v>
      </c>
      <c r="E564" s="928">
        <v>0</v>
      </c>
      <c r="F564" s="929">
        <v>7.0000000000000007E-2</v>
      </c>
      <c r="G564" s="929">
        <v>6.33</v>
      </c>
      <c r="H564" s="929">
        <v>0</v>
      </c>
      <c r="I564" s="929">
        <v>2.36</v>
      </c>
      <c r="J564" s="930">
        <v>12.11</v>
      </c>
      <c r="K564" s="931">
        <v>14.469999999999999</v>
      </c>
      <c r="L564" s="928">
        <v>0</v>
      </c>
      <c r="M564" s="929">
        <v>1.59</v>
      </c>
      <c r="N564" s="929">
        <v>7.89</v>
      </c>
      <c r="O564" s="929">
        <v>0</v>
      </c>
      <c r="P564" s="929">
        <v>4.79</v>
      </c>
      <c r="Q564" s="930">
        <v>19.28</v>
      </c>
      <c r="R564" s="931">
        <v>24.07</v>
      </c>
      <c r="S564" s="932">
        <f t="shared" si="81"/>
        <v>66.344160331720815</v>
      </c>
    </row>
    <row r="565" spans="1:19" ht="20.100000000000001" customHeight="1">
      <c r="A565" s="497" t="s">
        <v>770</v>
      </c>
      <c r="B565" s="498" t="s">
        <v>771</v>
      </c>
      <c r="C565" s="499" t="s">
        <v>9</v>
      </c>
      <c r="D565" s="614" t="s">
        <v>558</v>
      </c>
      <c r="E565" s="928">
        <v>0</v>
      </c>
      <c r="F565" s="929">
        <v>0</v>
      </c>
      <c r="G565" s="929">
        <v>1.68</v>
      </c>
      <c r="H565" s="929">
        <v>0</v>
      </c>
      <c r="I565" s="929">
        <v>0.84</v>
      </c>
      <c r="J565" s="930">
        <v>3.62</v>
      </c>
      <c r="K565" s="931">
        <v>4.46</v>
      </c>
      <c r="L565" s="928">
        <v>0</v>
      </c>
      <c r="M565" s="929">
        <v>0.05</v>
      </c>
      <c r="N565" s="929">
        <v>1.66</v>
      </c>
      <c r="O565" s="929">
        <v>0</v>
      </c>
      <c r="P565" s="929">
        <v>1.33</v>
      </c>
      <c r="Q565" s="930">
        <v>4.04</v>
      </c>
      <c r="R565" s="931">
        <v>5.37</v>
      </c>
      <c r="S565" s="932">
        <f t="shared" si="81"/>
        <v>20.403587443946194</v>
      </c>
    </row>
    <row r="566" spans="1:19" ht="20.100000000000001" customHeight="1">
      <c r="A566" s="497" t="s">
        <v>928</v>
      </c>
      <c r="B566" s="498" t="s">
        <v>929</v>
      </c>
      <c r="C566" s="499" t="s">
        <v>9</v>
      </c>
      <c r="D566" s="614" t="s">
        <v>558</v>
      </c>
      <c r="E566" s="928">
        <v>0</v>
      </c>
      <c r="F566" s="929">
        <v>0</v>
      </c>
      <c r="G566" s="929">
        <v>0.66</v>
      </c>
      <c r="H566" s="929">
        <v>0</v>
      </c>
      <c r="I566" s="929">
        <v>0.08</v>
      </c>
      <c r="J566" s="930">
        <v>0.95</v>
      </c>
      <c r="K566" s="931">
        <v>1.03</v>
      </c>
      <c r="L566" s="928">
        <v>0</v>
      </c>
      <c r="M566" s="929">
        <v>0</v>
      </c>
      <c r="N566" s="929">
        <v>0.73</v>
      </c>
      <c r="O566" s="929">
        <v>0</v>
      </c>
      <c r="P566" s="929">
        <v>0.22</v>
      </c>
      <c r="Q566" s="930">
        <v>2.4700000000000002</v>
      </c>
      <c r="R566" s="931">
        <v>2.6900000000000004</v>
      </c>
      <c r="S566" s="932">
        <f t="shared" si="81"/>
        <v>161.16504854368935</v>
      </c>
    </row>
    <row r="567" spans="1:19" ht="20.100000000000001" customHeight="1">
      <c r="A567" s="497" t="s">
        <v>933</v>
      </c>
      <c r="B567" s="498" t="s">
        <v>937</v>
      </c>
      <c r="C567" s="499" t="s">
        <v>904</v>
      </c>
      <c r="D567" s="614" t="s">
        <v>863</v>
      </c>
      <c r="E567" s="928">
        <v>0</v>
      </c>
      <c r="F567" s="929">
        <v>0</v>
      </c>
      <c r="G567" s="929">
        <v>0</v>
      </c>
      <c r="H567" s="929">
        <v>0</v>
      </c>
      <c r="I567" s="929">
        <v>0</v>
      </c>
      <c r="J567" s="930">
        <v>0.05</v>
      </c>
      <c r="K567" s="931">
        <v>0.05</v>
      </c>
      <c r="L567" s="928">
        <v>0</v>
      </c>
      <c r="M567" s="929">
        <v>0</v>
      </c>
      <c r="N567" s="929">
        <v>0.06</v>
      </c>
      <c r="O567" s="929">
        <v>0</v>
      </c>
      <c r="P567" s="929">
        <v>0</v>
      </c>
      <c r="Q567" s="930">
        <v>0.36</v>
      </c>
      <c r="R567" s="931">
        <v>0.36</v>
      </c>
      <c r="S567" s="932">
        <f t="shared" si="81"/>
        <v>619.99999999999989</v>
      </c>
    </row>
    <row r="568" spans="1:19" ht="20.100000000000001" customHeight="1">
      <c r="A568" s="497" t="s">
        <v>934</v>
      </c>
      <c r="B568" s="498" t="s">
        <v>938</v>
      </c>
      <c r="C568" s="499" t="s">
        <v>904</v>
      </c>
      <c r="D568" s="614" t="s">
        <v>863</v>
      </c>
      <c r="E568" s="928">
        <v>0</v>
      </c>
      <c r="F568" s="929">
        <v>0</v>
      </c>
      <c r="G568" s="929">
        <v>0</v>
      </c>
      <c r="H568" s="929">
        <v>0</v>
      </c>
      <c r="I568" s="929">
        <v>0.05</v>
      </c>
      <c r="J568" s="930">
        <v>0.12</v>
      </c>
      <c r="K568" s="931">
        <v>0.16999999999999998</v>
      </c>
      <c r="L568" s="928">
        <v>0</v>
      </c>
      <c r="M568" s="929">
        <v>0.05</v>
      </c>
      <c r="N568" s="929">
        <v>0.11</v>
      </c>
      <c r="O568" s="929">
        <v>0</v>
      </c>
      <c r="P568" s="929">
        <v>0</v>
      </c>
      <c r="Q568" s="930">
        <v>0.51</v>
      </c>
      <c r="R568" s="931">
        <v>0.51</v>
      </c>
      <c r="S568" s="932">
        <f t="shared" si="81"/>
        <v>200.00000000000006</v>
      </c>
    </row>
    <row r="569" spans="1:19" ht="20.100000000000001" customHeight="1">
      <c r="A569" s="497" t="s">
        <v>948</v>
      </c>
      <c r="B569" s="498" t="s">
        <v>949</v>
      </c>
      <c r="C569" s="499" t="s">
        <v>904</v>
      </c>
      <c r="D569" s="614" t="s">
        <v>863</v>
      </c>
      <c r="E569" s="928">
        <v>0</v>
      </c>
      <c r="F569" s="929">
        <v>0</v>
      </c>
      <c r="G569" s="929">
        <v>0</v>
      </c>
      <c r="H569" s="929">
        <v>0</v>
      </c>
      <c r="I569" s="929">
        <v>0</v>
      </c>
      <c r="J569" s="930">
        <v>0.04</v>
      </c>
      <c r="K569" s="931">
        <v>0.04</v>
      </c>
      <c r="L569" s="928">
        <v>0</v>
      </c>
      <c r="M569" s="929">
        <v>0.01</v>
      </c>
      <c r="N569" s="929">
        <v>0.05</v>
      </c>
      <c r="O569" s="929">
        <v>0</v>
      </c>
      <c r="P569" s="929">
        <v>7.0000000000000007E-2</v>
      </c>
      <c r="Q569" s="930">
        <v>0.45</v>
      </c>
      <c r="R569" s="931">
        <v>0.52</v>
      </c>
      <c r="S569" s="932">
        <f t="shared" si="81"/>
        <v>1200</v>
      </c>
    </row>
    <row r="570" spans="1:19" ht="20.100000000000001" customHeight="1">
      <c r="A570" s="497" t="s">
        <v>950</v>
      </c>
      <c r="B570" s="498" t="s">
        <v>951</v>
      </c>
      <c r="C570" s="499" t="s">
        <v>9</v>
      </c>
      <c r="D570" s="614" t="s">
        <v>558</v>
      </c>
      <c r="E570" s="928">
        <v>0</v>
      </c>
      <c r="F570" s="929">
        <v>0</v>
      </c>
      <c r="G570" s="929">
        <v>0.87</v>
      </c>
      <c r="H570" s="929">
        <v>0</v>
      </c>
      <c r="I570" s="929">
        <v>0.28999999999999998</v>
      </c>
      <c r="J570" s="930">
        <v>2.56</v>
      </c>
      <c r="K570" s="931">
        <v>2.85</v>
      </c>
      <c r="L570" s="928">
        <v>0</v>
      </c>
      <c r="M570" s="929">
        <v>0</v>
      </c>
      <c r="N570" s="929">
        <v>0.41</v>
      </c>
      <c r="O570" s="929">
        <v>0</v>
      </c>
      <c r="P570" s="929">
        <v>0</v>
      </c>
      <c r="Q570" s="930">
        <v>1.7</v>
      </c>
      <c r="R570" s="931">
        <v>1.7</v>
      </c>
      <c r="S570" s="932">
        <f t="shared" si="81"/>
        <v>-40.350877192982459</v>
      </c>
    </row>
    <row r="571" spans="1:19" ht="20.100000000000001" customHeight="1">
      <c r="A571" s="497" t="s">
        <v>956</v>
      </c>
      <c r="B571" s="498" t="s">
        <v>1502</v>
      </c>
      <c r="C571" s="499" t="s">
        <v>9</v>
      </c>
      <c r="D571" s="614" t="s">
        <v>558</v>
      </c>
      <c r="E571" s="928">
        <v>0</v>
      </c>
      <c r="F571" s="929">
        <v>0</v>
      </c>
      <c r="G571" s="929">
        <v>0.24</v>
      </c>
      <c r="H571" s="929">
        <v>0</v>
      </c>
      <c r="I571" s="929">
        <v>0.19</v>
      </c>
      <c r="J571" s="930">
        <v>0.98</v>
      </c>
      <c r="K571" s="931">
        <v>1.17</v>
      </c>
      <c r="L571" s="928">
        <v>0</v>
      </c>
      <c r="M571" s="929">
        <v>0</v>
      </c>
      <c r="N571" s="929">
        <v>0.72</v>
      </c>
      <c r="O571" s="929">
        <v>0</v>
      </c>
      <c r="P571" s="929">
        <v>0.4</v>
      </c>
      <c r="Q571" s="930">
        <v>0.76</v>
      </c>
      <c r="R571" s="931">
        <v>1.1600000000000001</v>
      </c>
      <c r="S571" s="932">
        <f t="shared" si="81"/>
        <v>-0.85470085470084056</v>
      </c>
    </row>
    <row r="572" spans="1:19" ht="20.100000000000001" customHeight="1">
      <c r="A572" s="497" t="s">
        <v>958</v>
      </c>
      <c r="B572" s="498" t="s">
        <v>960</v>
      </c>
      <c r="C572" s="499" t="s">
        <v>904</v>
      </c>
      <c r="D572" s="614" t="s">
        <v>863</v>
      </c>
      <c r="E572" s="928">
        <v>0</v>
      </c>
      <c r="F572" s="929">
        <v>0</v>
      </c>
      <c r="G572" s="929">
        <v>0</v>
      </c>
      <c r="H572" s="929">
        <v>0</v>
      </c>
      <c r="I572" s="929">
        <v>0</v>
      </c>
      <c r="J572" s="930">
        <v>0.01</v>
      </c>
      <c r="K572" s="931">
        <v>0.01</v>
      </c>
      <c r="L572" s="928">
        <v>0</v>
      </c>
      <c r="M572" s="929">
        <v>0</v>
      </c>
      <c r="N572" s="929">
        <v>0.04</v>
      </c>
      <c r="O572" s="929">
        <v>0</v>
      </c>
      <c r="P572" s="929">
        <v>0</v>
      </c>
      <c r="Q572" s="930">
        <v>0.09</v>
      </c>
      <c r="R572" s="931">
        <v>0.09</v>
      </c>
      <c r="S572" s="932">
        <f t="shared" si="81"/>
        <v>800</v>
      </c>
    </row>
    <row r="573" spans="1:19" ht="20.100000000000001" customHeight="1">
      <c r="A573" s="497" t="s">
        <v>966</v>
      </c>
      <c r="B573" s="498" t="s">
        <v>970</v>
      </c>
      <c r="C573" s="499" t="s">
        <v>904</v>
      </c>
      <c r="D573" s="614" t="s">
        <v>863</v>
      </c>
      <c r="E573" s="928">
        <v>0</v>
      </c>
      <c r="F573" s="929">
        <v>0</v>
      </c>
      <c r="G573" s="929">
        <v>0</v>
      </c>
      <c r="H573" s="929">
        <v>0</v>
      </c>
      <c r="I573" s="929">
        <v>0</v>
      </c>
      <c r="J573" s="930">
        <v>0.17</v>
      </c>
      <c r="K573" s="931">
        <v>0.17</v>
      </c>
      <c r="L573" s="928">
        <v>0</v>
      </c>
      <c r="M573" s="929">
        <v>0</v>
      </c>
      <c r="N573" s="929">
        <v>0.06</v>
      </c>
      <c r="O573" s="929">
        <v>0</v>
      </c>
      <c r="P573" s="929">
        <v>0</v>
      </c>
      <c r="Q573" s="930">
        <v>0.13</v>
      </c>
      <c r="R573" s="931">
        <v>0.13</v>
      </c>
      <c r="S573" s="932">
        <f t="shared" si="81"/>
        <v>-23.529411764705888</v>
      </c>
    </row>
    <row r="574" spans="1:19" ht="20.100000000000001" customHeight="1">
      <c r="A574" s="497" t="s">
        <v>972</v>
      </c>
      <c r="B574" s="498" t="s">
        <v>973</v>
      </c>
      <c r="C574" s="499" t="s">
        <v>9</v>
      </c>
      <c r="D574" s="614" t="s">
        <v>558</v>
      </c>
      <c r="E574" s="928">
        <v>0</v>
      </c>
      <c r="F574" s="929">
        <v>0</v>
      </c>
      <c r="G574" s="929">
        <v>0.33</v>
      </c>
      <c r="H574" s="929">
        <v>0</v>
      </c>
      <c r="I574" s="929">
        <v>7.0000000000000007E-2</v>
      </c>
      <c r="J574" s="930">
        <v>0.52</v>
      </c>
      <c r="K574" s="931">
        <v>0.59000000000000008</v>
      </c>
      <c r="L574" s="928">
        <v>0</v>
      </c>
      <c r="M574" s="929">
        <v>0</v>
      </c>
      <c r="N574" s="929">
        <v>0.45</v>
      </c>
      <c r="O574" s="929">
        <v>0</v>
      </c>
      <c r="P574" s="929">
        <v>0.1</v>
      </c>
      <c r="Q574" s="930">
        <v>1.1200000000000001</v>
      </c>
      <c r="R574" s="931">
        <v>1.2200000000000002</v>
      </c>
      <c r="S574" s="932">
        <f t="shared" si="81"/>
        <v>106.77966101694918</v>
      </c>
    </row>
    <row r="575" spans="1:19" ht="20.100000000000001" customHeight="1">
      <c r="A575" s="497" t="s">
        <v>990</v>
      </c>
      <c r="B575" s="498" t="s">
        <v>991</v>
      </c>
      <c r="C575" s="499" t="s">
        <v>904</v>
      </c>
      <c r="D575" s="614" t="s">
        <v>863</v>
      </c>
      <c r="E575" s="928">
        <v>0</v>
      </c>
      <c r="F575" s="929">
        <v>0</v>
      </c>
      <c r="G575" s="929">
        <v>0</v>
      </c>
      <c r="H575" s="929">
        <v>0</v>
      </c>
      <c r="I575" s="929">
        <v>0.08</v>
      </c>
      <c r="J575" s="930">
        <v>0</v>
      </c>
      <c r="K575" s="931">
        <v>0.08</v>
      </c>
      <c r="L575" s="928">
        <v>0</v>
      </c>
      <c r="M575" s="929">
        <v>0</v>
      </c>
      <c r="N575" s="929">
        <v>0</v>
      </c>
      <c r="O575" s="929">
        <v>0</v>
      </c>
      <c r="P575" s="929">
        <v>0.02</v>
      </c>
      <c r="Q575" s="930">
        <v>0.08</v>
      </c>
      <c r="R575" s="931">
        <v>0.1</v>
      </c>
      <c r="S575" s="932">
        <f t="shared" si="81"/>
        <v>25</v>
      </c>
    </row>
    <row r="576" spans="1:19" ht="20.100000000000001" customHeight="1">
      <c r="A576" s="497" t="s">
        <v>994</v>
      </c>
      <c r="B576" s="498" t="s">
        <v>995</v>
      </c>
      <c r="C576" s="499" t="s">
        <v>9</v>
      </c>
      <c r="D576" s="614" t="s">
        <v>558</v>
      </c>
      <c r="E576" s="928">
        <v>0</v>
      </c>
      <c r="F576" s="929">
        <v>0</v>
      </c>
      <c r="G576" s="929">
        <v>0</v>
      </c>
      <c r="H576" s="929">
        <v>0</v>
      </c>
      <c r="I576" s="929">
        <v>0</v>
      </c>
      <c r="J576" s="930">
        <v>0.35</v>
      </c>
      <c r="K576" s="931">
        <v>0.35</v>
      </c>
      <c r="L576" s="928">
        <v>0</v>
      </c>
      <c r="M576" s="929">
        <v>0</v>
      </c>
      <c r="N576" s="929">
        <v>0</v>
      </c>
      <c r="O576" s="929">
        <v>0</v>
      </c>
      <c r="P576" s="929">
        <v>7.0000000000000007E-2</v>
      </c>
      <c r="Q576" s="930">
        <v>0</v>
      </c>
      <c r="R576" s="931">
        <v>7.0000000000000007E-2</v>
      </c>
      <c r="S576" s="932">
        <f t="shared" si="81"/>
        <v>-80</v>
      </c>
    </row>
    <row r="577" spans="1:19" ht="20.100000000000001" customHeight="1">
      <c r="A577" s="497" t="s">
        <v>1002</v>
      </c>
      <c r="B577" s="498" t="s">
        <v>1003</v>
      </c>
      <c r="C577" s="499" t="s">
        <v>904</v>
      </c>
      <c r="D577" s="614" t="s">
        <v>863</v>
      </c>
      <c r="E577" s="928">
        <v>0</v>
      </c>
      <c r="F577" s="929">
        <v>0</v>
      </c>
      <c r="G577" s="929">
        <v>0</v>
      </c>
      <c r="H577" s="929">
        <v>0</v>
      </c>
      <c r="I577" s="929">
        <v>0</v>
      </c>
      <c r="J577" s="930">
        <v>0.02</v>
      </c>
      <c r="K577" s="931">
        <v>0.02</v>
      </c>
      <c r="L577" s="928">
        <v>0</v>
      </c>
      <c r="M577" s="929">
        <v>0</v>
      </c>
      <c r="N577" s="929">
        <v>0</v>
      </c>
      <c r="O577" s="929">
        <v>0</v>
      </c>
      <c r="P577" s="929">
        <v>0.04</v>
      </c>
      <c r="Q577" s="930">
        <v>0</v>
      </c>
      <c r="R577" s="931">
        <v>0.04</v>
      </c>
      <c r="S577" s="932">
        <f t="shared" si="81"/>
        <v>100</v>
      </c>
    </row>
    <row r="578" spans="1:19" ht="20.100000000000001" customHeight="1">
      <c r="A578" s="497" t="s">
        <v>1006</v>
      </c>
      <c r="B578" s="498" t="s">
        <v>1007</v>
      </c>
      <c r="C578" s="499" t="s">
        <v>9</v>
      </c>
      <c r="D578" s="614" t="s">
        <v>558</v>
      </c>
      <c r="E578" s="928">
        <v>0</v>
      </c>
      <c r="F578" s="929">
        <v>0</v>
      </c>
      <c r="G578" s="929">
        <v>0</v>
      </c>
      <c r="H578" s="929">
        <v>0</v>
      </c>
      <c r="I578" s="929">
        <v>0</v>
      </c>
      <c r="J578" s="930">
        <v>0.17</v>
      </c>
      <c r="K578" s="931">
        <v>0.17</v>
      </c>
      <c r="L578" s="928">
        <v>0</v>
      </c>
      <c r="M578" s="929">
        <v>0</v>
      </c>
      <c r="N578" s="929">
        <v>0</v>
      </c>
      <c r="O578" s="929">
        <v>0</v>
      </c>
      <c r="P578" s="929">
        <v>0</v>
      </c>
      <c r="Q578" s="930">
        <v>0</v>
      </c>
      <c r="R578" s="931">
        <v>0</v>
      </c>
      <c r="S578" s="932">
        <f t="shared" si="81"/>
        <v>-100</v>
      </c>
    </row>
    <row r="579" spans="1:19" ht="20.100000000000001" customHeight="1">
      <c r="A579" s="497" t="s">
        <v>1012</v>
      </c>
      <c r="B579" s="498" t="s">
        <v>1013</v>
      </c>
      <c r="C579" s="499" t="s">
        <v>9</v>
      </c>
      <c r="D579" s="614" t="s">
        <v>558</v>
      </c>
      <c r="E579" s="928">
        <v>0</v>
      </c>
      <c r="F579" s="929">
        <v>0</v>
      </c>
      <c r="G579" s="929">
        <v>0.3</v>
      </c>
      <c r="H579" s="929">
        <v>0</v>
      </c>
      <c r="I579" s="929">
        <v>0.48</v>
      </c>
      <c r="J579" s="930">
        <v>1.72</v>
      </c>
      <c r="K579" s="931">
        <v>2.2000000000000002</v>
      </c>
      <c r="L579" s="928">
        <v>0</v>
      </c>
      <c r="M579" s="929">
        <v>0</v>
      </c>
      <c r="N579" s="929">
        <v>0</v>
      </c>
      <c r="O579" s="929">
        <v>0</v>
      </c>
      <c r="P579" s="929">
        <v>0.71</v>
      </c>
      <c r="Q579" s="930">
        <v>0.9</v>
      </c>
      <c r="R579" s="931">
        <v>1.6099999999999999</v>
      </c>
      <c r="S579" s="932">
        <f t="shared" si="81"/>
        <v>-26.818181818181831</v>
      </c>
    </row>
    <row r="580" spans="1:19" ht="20.100000000000001" customHeight="1">
      <c r="A580" s="497" t="s">
        <v>1014</v>
      </c>
      <c r="B580" s="498" t="s">
        <v>1015</v>
      </c>
      <c r="C580" s="499" t="s">
        <v>904</v>
      </c>
      <c r="D580" s="614" t="s">
        <v>863</v>
      </c>
      <c r="E580" s="928">
        <v>0</v>
      </c>
      <c r="F580" s="929">
        <v>0</v>
      </c>
      <c r="G580" s="929">
        <v>0.09</v>
      </c>
      <c r="H580" s="929">
        <v>0</v>
      </c>
      <c r="I580" s="929">
        <v>0.03</v>
      </c>
      <c r="J580" s="930">
        <v>0.25</v>
      </c>
      <c r="K580" s="931">
        <v>0.28000000000000003</v>
      </c>
      <c r="L580" s="928">
        <v>0</v>
      </c>
      <c r="M580" s="929">
        <v>0</v>
      </c>
      <c r="N580" s="929">
        <v>0.37</v>
      </c>
      <c r="O580" s="929">
        <v>0</v>
      </c>
      <c r="P580" s="929">
        <v>0.11</v>
      </c>
      <c r="Q580" s="930">
        <v>0.64</v>
      </c>
      <c r="R580" s="931">
        <v>0.75</v>
      </c>
      <c r="S580" s="932">
        <f t="shared" si="81"/>
        <v>167.85714285714283</v>
      </c>
    </row>
    <row r="581" spans="1:19" ht="20.100000000000001" customHeight="1">
      <c r="A581" s="497" t="s">
        <v>1028</v>
      </c>
      <c r="B581" s="498" t="s">
        <v>1446</v>
      </c>
      <c r="C581" s="499" t="s">
        <v>904</v>
      </c>
      <c r="D581" s="614" t="s">
        <v>863</v>
      </c>
      <c r="E581" s="928">
        <v>0</v>
      </c>
      <c r="F581" s="929">
        <v>0</v>
      </c>
      <c r="G581" s="929">
        <v>7.0000000000000007E-2</v>
      </c>
      <c r="H581" s="929">
        <v>0</v>
      </c>
      <c r="I581" s="929">
        <v>0</v>
      </c>
      <c r="J581" s="930">
        <v>0.16</v>
      </c>
      <c r="K581" s="931">
        <v>0.16</v>
      </c>
      <c r="L581" s="928">
        <v>0</v>
      </c>
      <c r="M581" s="929">
        <v>0</v>
      </c>
      <c r="N581" s="929">
        <v>0</v>
      </c>
      <c r="O581" s="929">
        <v>0</v>
      </c>
      <c r="P581" s="929">
        <v>0.09</v>
      </c>
      <c r="Q581" s="930">
        <v>0.18</v>
      </c>
      <c r="R581" s="931">
        <v>0.27</v>
      </c>
      <c r="S581" s="932">
        <f t="shared" si="81"/>
        <v>68.75</v>
      </c>
    </row>
    <row r="582" spans="1:19" ht="20.100000000000001" customHeight="1">
      <c r="A582" s="497" t="s">
        <v>1030</v>
      </c>
      <c r="B582" s="498" t="s">
        <v>1031</v>
      </c>
      <c r="C582" s="499" t="s">
        <v>9</v>
      </c>
      <c r="D582" s="614" t="s">
        <v>558</v>
      </c>
      <c r="E582" s="928">
        <v>0</v>
      </c>
      <c r="F582" s="929">
        <v>0</v>
      </c>
      <c r="G582" s="929">
        <v>0</v>
      </c>
      <c r="H582" s="929">
        <v>0</v>
      </c>
      <c r="I582" s="929">
        <v>0.04</v>
      </c>
      <c r="J582" s="930">
        <v>0.8</v>
      </c>
      <c r="K582" s="931">
        <v>0.84000000000000008</v>
      </c>
      <c r="L582" s="928">
        <v>0</v>
      </c>
      <c r="M582" s="929">
        <v>0.02</v>
      </c>
      <c r="N582" s="929">
        <v>7.0000000000000007E-2</v>
      </c>
      <c r="O582" s="929">
        <v>0</v>
      </c>
      <c r="P582" s="929">
        <v>0.44</v>
      </c>
      <c r="Q582" s="930">
        <v>0.39</v>
      </c>
      <c r="R582" s="931">
        <v>0.83000000000000007</v>
      </c>
      <c r="S582" s="932">
        <f t="shared" si="81"/>
        <v>-1.1904761904761862</v>
      </c>
    </row>
    <row r="583" spans="1:19" ht="20.100000000000001" customHeight="1">
      <c r="A583" s="497" t="s">
        <v>1032</v>
      </c>
      <c r="B583" s="498" t="s">
        <v>1033</v>
      </c>
      <c r="C583" s="499" t="s">
        <v>9</v>
      </c>
      <c r="D583" s="614" t="s">
        <v>558</v>
      </c>
      <c r="E583" s="928">
        <v>0</v>
      </c>
      <c r="F583" s="929">
        <v>0</v>
      </c>
      <c r="G583" s="929">
        <v>0.2</v>
      </c>
      <c r="H583" s="929">
        <v>0</v>
      </c>
      <c r="I583" s="929">
        <v>0.35</v>
      </c>
      <c r="J583" s="930">
        <v>1.99</v>
      </c>
      <c r="K583" s="931">
        <v>2.34</v>
      </c>
      <c r="L583" s="928">
        <v>0</v>
      </c>
      <c r="M583" s="929">
        <v>0</v>
      </c>
      <c r="N583" s="929">
        <v>0.27</v>
      </c>
      <c r="O583" s="929">
        <v>0</v>
      </c>
      <c r="P583" s="929">
        <v>0.3</v>
      </c>
      <c r="Q583" s="930">
        <v>1.74</v>
      </c>
      <c r="R583" s="931">
        <v>2.04</v>
      </c>
      <c r="S583" s="932">
        <f t="shared" si="81"/>
        <v>-12.820512820512809</v>
      </c>
    </row>
    <row r="584" spans="1:19" ht="20.100000000000001" customHeight="1">
      <c r="A584" s="497" t="s">
        <v>1034</v>
      </c>
      <c r="B584" s="498" t="s">
        <v>1447</v>
      </c>
      <c r="C584" s="499" t="s">
        <v>9</v>
      </c>
      <c r="D584" s="614" t="s">
        <v>558</v>
      </c>
      <c r="E584" s="928">
        <v>0</v>
      </c>
      <c r="F584" s="929">
        <v>0</v>
      </c>
      <c r="G584" s="929">
        <v>0.26</v>
      </c>
      <c r="H584" s="929">
        <v>0</v>
      </c>
      <c r="I584" s="929">
        <v>0.12</v>
      </c>
      <c r="J584" s="930">
        <v>2.98</v>
      </c>
      <c r="K584" s="931">
        <v>3.1</v>
      </c>
      <c r="L584" s="928">
        <v>0</v>
      </c>
      <c r="M584" s="929">
        <v>0.03</v>
      </c>
      <c r="N584" s="929">
        <v>0.47</v>
      </c>
      <c r="O584" s="929">
        <v>0</v>
      </c>
      <c r="P584" s="929">
        <v>0.49</v>
      </c>
      <c r="Q584" s="930">
        <v>1.69</v>
      </c>
      <c r="R584" s="931">
        <v>2.1799999999999997</v>
      </c>
      <c r="S584" s="932">
        <f t="shared" si="81"/>
        <v>-29.677419354838719</v>
      </c>
    </row>
    <row r="585" spans="1:19" ht="20.100000000000001" customHeight="1">
      <c r="A585" s="497" t="s">
        <v>1038</v>
      </c>
      <c r="B585" s="498" t="s">
        <v>1039</v>
      </c>
      <c r="C585" s="499" t="s">
        <v>9</v>
      </c>
      <c r="D585" s="614" t="s">
        <v>558</v>
      </c>
      <c r="E585" s="928">
        <v>0</v>
      </c>
      <c r="F585" s="929">
        <v>0</v>
      </c>
      <c r="G585" s="929">
        <v>0</v>
      </c>
      <c r="H585" s="929">
        <v>0</v>
      </c>
      <c r="I585" s="929">
        <v>0</v>
      </c>
      <c r="J585" s="930">
        <v>0.49</v>
      </c>
      <c r="K585" s="931">
        <v>0.49</v>
      </c>
      <c r="L585" s="928">
        <v>0</v>
      </c>
      <c r="M585" s="929">
        <v>0</v>
      </c>
      <c r="N585" s="929">
        <v>0</v>
      </c>
      <c r="O585" s="929">
        <v>0</v>
      </c>
      <c r="P585" s="929">
        <v>0.19</v>
      </c>
      <c r="Q585" s="930">
        <v>0</v>
      </c>
      <c r="R585" s="931">
        <v>0.19</v>
      </c>
      <c r="S585" s="932">
        <f t="shared" si="81"/>
        <v>-61.224489795918366</v>
      </c>
    </row>
    <row r="586" spans="1:19" ht="20.100000000000001" customHeight="1">
      <c r="A586" s="497" t="s">
        <v>1042</v>
      </c>
      <c r="B586" s="498" t="s">
        <v>1045</v>
      </c>
      <c r="C586" s="499" t="s">
        <v>904</v>
      </c>
      <c r="D586" s="614" t="s">
        <v>863</v>
      </c>
      <c r="E586" s="928">
        <v>0</v>
      </c>
      <c r="F586" s="929">
        <v>0</v>
      </c>
      <c r="G586" s="929">
        <v>0.25</v>
      </c>
      <c r="H586" s="929">
        <v>0</v>
      </c>
      <c r="I586" s="929">
        <v>0.05</v>
      </c>
      <c r="J586" s="930">
        <v>0.88</v>
      </c>
      <c r="K586" s="931">
        <v>0.93</v>
      </c>
      <c r="L586" s="928">
        <v>0</v>
      </c>
      <c r="M586" s="929">
        <v>0.02</v>
      </c>
      <c r="N586" s="929">
        <v>0</v>
      </c>
      <c r="O586" s="929">
        <v>0</v>
      </c>
      <c r="P586" s="929">
        <v>0</v>
      </c>
      <c r="Q586" s="930">
        <v>0.63</v>
      </c>
      <c r="R586" s="931">
        <v>0.63</v>
      </c>
      <c r="S586" s="932">
        <f t="shared" si="81"/>
        <v>-32.258064516129039</v>
      </c>
    </row>
    <row r="587" spans="1:19" ht="20.100000000000001" customHeight="1">
      <c r="A587" s="497" t="s">
        <v>1048</v>
      </c>
      <c r="B587" s="498" t="s">
        <v>1049</v>
      </c>
      <c r="C587" s="499" t="s">
        <v>904</v>
      </c>
      <c r="D587" s="614" t="s">
        <v>863</v>
      </c>
      <c r="E587" s="928">
        <v>0</v>
      </c>
      <c r="F587" s="929">
        <v>0</v>
      </c>
      <c r="G587" s="929">
        <v>0</v>
      </c>
      <c r="H587" s="929">
        <v>0</v>
      </c>
      <c r="I587" s="929">
        <v>0</v>
      </c>
      <c r="J587" s="930">
        <v>0.1</v>
      </c>
      <c r="K587" s="931">
        <v>0.1</v>
      </c>
      <c r="L587" s="928">
        <v>0</v>
      </c>
      <c r="M587" s="929">
        <v>0</v>
      </c>
      <c r="N587" s="929">
        <v>0.4</v>
      </c>
      <c r="O587" s="929">
        <v>0</v>
      </c>
      <c r="P587" s="929">
        <v>0.02</v>
      </c>
      <c r="Q587" s="930">
        <v>0.78</v>
      </c>
      <c r="R587" s="931">
        <v>0.8</v>
      </c>
      <c r="S587" s="932">
        <f t="shared" si="81"/>
        <v>700</v>
      </c>
    </row>
    <row r="588" spans="1:19" ht="20.100000000000001" customHeight="1">
      <c r="A588" s="497" t="s">
        <v>1054</v>
      </c>
      <c r="B588" s="498" t="s">
        <v>1503</v>
      </c>
      <c r="C588" s="499" t="s">
        <v>904</v>
      </c>
      <c r="D588" s="614" t="s">
        <v>863</v>
      </c>
      <c r="E588" s="928">
        <v>0</v>
      </c>
      <c r="F588" s="929">
        <v>0</v>
      </c>
      <c r="G588" s="929">
        <v>0.13</v>
      </c>
      <c r="H588" s="929">
        <v>0</v>
      </c>
      <c r="I588" s="929">
        <v>0.05</v>
      </c>
      <c r="J588" s="930">
        <v>0.31</v>
      </c>
      <c r="K588" s="931">
        <v>0.36</v>
      </c>
      <c r="L588" s="928">
        <v>0</v>
      </c>
      <c r="M588" s="929">
        <v>0.05</v>
      </c>
      <c r="N588" s="929">
        <v>0</v>
      </c>
      <c r="O588" s="929">
        <v>0</v>
      </c>
      <c r="P588" s="929">
        <v>0</v>
      </c>
      <c r="Q588" s="930">
        <v>0.37</v>
      </c>
      <c r="R588" s="931">
        <v>0.37</v>
      </c>
      <c r="S588" s="932">
        <f t="shared" si="81"/>
        <v>2.7777777777777901</v>
      </c>
    </row>
    <row r="589" spans="1:19" ht="20.100000000000001" customHeight="1">
      <c r="A589" s="497" t="s">
        <v>1056</v>
      </c>
      <c r="B589" s="498" t="s">
        <v>1077</v>
      </c>
      <c r="C589" s="499" t="s">
        <v>904</v>
      </c>
      <c r="D589" s="614" t="s">
        <v>863</v>
      </c>
      <c r="E589" s="928">
        <v>0</v>
      </c>
      <c r="F589" s="929">
        <v>0</v>
      </c>
      <c r="G589" s="929">
        <v>0</v>
      </c>
      <c r="H589" s="929">
        <v>0</v>
      </c>
      <c r="I589" s="929">
        <v>0.06</v>
      </c>
      <c r="J589" s="930">
        <v>1.32</v>
      </c>
      <c r="K589" s="931">
        <v>1.3800000000000001</v>
      </c>
      <c r="L589" s="928">
        <v>0</v>
      </c>
      <c r="M589" s="929">
        <v>0.02</v>
      </c>
      <c r="N589" s="929">
        <v>0.42</v>
      </c>
      <c r="O589" s="929">
        <v>0</v>
      </c>
      <c r="P589" s="929">
        <v>0.41</v>
      </c>
      <c r="Q589" s="930">
        <v>1.08</v>
      </c>
      <c r="R589" s="931">
        <v>1.49</v>
      </c>
      <c r="S589" s="932">
        <f t="shared" si="81"/>
        <v>7.9710144927536142</v>
      </c>
    </row>
    <row r="590" spans="1:19" ht="20.100000000000001" customHeight="1">
      <c r="A590" s="497" t="s">
        <v>1057</v>
      </c>
      <c r="B590" s="498" t="s">
        <v>1058</v>
      </c>
      <c r="C590" s="499" t="s">
        <v>9</v>
      </c>
      <c r="D590" s="614" t="s">
        <v>558</v>
      </c>
      <c r="E590" s="928">
        <v>0.02</v>
      </c>
      <c r="F590" s="929">
        <v>0</v>
      </c>
      <c r="G590" s="929">
        <v>0.11</v>
      </c>
      <c r="H590" s="929">
        <v>0</v>
      </c>
      <c r="I590" s="929">
        <v>0</v>
      </c>
      <c r="J590" s="930">
        <v>0.04</v>
      </c>
      <c r="K590" s="931">
        <v>0.04</v>
      </c>
      <c r="L590" s="928">
        <v>0</v>
      </c>
      <c r="M590" s="929">
        <v>0.03</v>
      </c>
      <c r="N590" s="929">
        <v>0.02</v>
      </c>
      <c r="O590" s="929">
        <v>0</v>
      </c>
      <c r="P590" s="929">
        <v>0</v>
      </c>
      <c r="Q590" s="930">
        <v>0.24</v>
      </c>
      <c r="R590" s="931">
        <v>0.24</v>
      </c>
      <c r="S590" s="932">
        <f t="shared" si="81"/>
        <v>500</v>
      </c>
    </row>
    <row r="591" spans="1:19" ht="20.100000000000001" customHeight="1">
      <c r="A591" s="497" t="s">
        <v>461</v>
      </c>
      <c r="B591" s="498" t="s">
        <v>462</v>
      </c>
      <c r="C591" s="499" t="s">
        <v>9</v>
      </c>
      <c r="D591" s="614" t="s">
        <v>558</v>
      </c>
      <c r="E591" s="928">
        <v>0</v>
      </c>
      <c r="F591" s="929">
        <v>0.06</v>
      </c>
      <c r="G591" s="929">
        <v>1.1599999999999999</v>
      </c>
      <c r="H591" s="929">
        <v>0</v>
      </c>
      <c r="I591" s="929">
        <v>1.89</v>
      </c>
      <c r="J591" s="930">
        <v>2.37</v>
      </c>
      <c r="K591" s="931">
        <v>4.26</v>
      </c>
      <c r="L591" s="928">
        <v>0</v>
      </c>
      <c r="M591" s="929">
        <v>0</v>
      </c>
      <c r="N591" s="929">
        <v>1.52</v>
      </c>
      <c r="O591" s="929">
        <v>0</v>
      </c>
      <c r="P591" s="929">
        <v>0.63</v>
      </c>
      <c r="Q591" s="930">
        <v>2.96</v>
      </c>
      <c r="R591" s="931">
        <v>3.59</v>
      </c>
      <c r="S591" s="946">
        <f t="shared" si="81"/>
        <v>-15.727699530516425</v>
      </c>
    </row>
    <row r="592" spans="1:19" ht="20.100000000000001" customHeight="1">
      <c r="A592" s="497" t="s">
        <v>1286</v>
      </c>
      <c r="B592" s="498" t="s">
        <v>1449</v>
      </c>
      <c r="C592" s="499" t="s">
        <v>9</v>
      </c>
      <c r="D592" s="614" t="s">
        <v>558</v>
      </c>
      <c r="E592" s="928">
        <v>0</v>
      </c>
      <c r="F592" s="929">
        <v>0</v>
      </c>
      <c r="G592" s="929">
        <v>0</v>
      </c>
      <c r="H592" s="929">
        <v>0</v>
      </c>
      <c r="I592" s="929">
        <v>0</v>
      </c>
      <c r="J592" s="930">
        <v>0</v>
      </c>
      <c r="K592" s="931">
        <v>0</v>
      </c>
      <c r="L592" s="928">
        <v>0</v>
      </c>
      <c r="M592" s="929">
        <v>0.12</v>
      </c>
      <c r="N592" s="929">
        <v>0.31</v>
      </c>
      <c r="O592" s="929">
        <v>0</v>
      </c>
      <c r="P592" s="929">
        <v>0.08</v>
      </c>
      <c r="Q592" s="930">
        <v>1.57</v>
      </c>
      <c r="R592" s="931">
        <v>1.6500000000000001</v>
      </c>
      <c r="S592" s="946" t="e">
        <f t="shared" si="81"/>
        <v>#DIV/0!</v>
      </c>
    </row>
    <row r="593" spans="1:19" ht="20.100000000000001" customHeight="1">
      <c r="A593" s="942"/>
      <c r="B593" s="945"/>
      <c r="C593" s="975"/>
      <c r="D593" s="982"/>
      <c r="E593" s="942"/>
      <c r="F593" s="943"/>
      <c r="G593" s="943"/>
      <c r="H593" s="943"/>
      <c r="I593" s="943"/>
      <c r="J593" s="944"/>
      <c r="K593" s="945"/>
      <c r="L593" s="942"/>
      <c r="M593" s="943"/>
      <c r="N593" s="943"/>
      <c r="O593" s="943"/>
      <c r="P593" s="943"/>
      <c r="Q593" s="944"/>
      <c r="R593" s="945"/>
      <c r="S593" s="946"/>
    </row>
    <row r="594" spans="1:19" ht="20.100000000000001" customHeight="1">
      <c r="A594" s="1404" t="s">
        <v>1653</v>
      </c>
      <c r="B594" s="1405"/>
      <c r="C594" s="923"/>
      <c r="D594" s="647"/>
      <c r="E594" s="949">
        <f t="shared" ref="E594:R594" si="82">SUM(E559:E593)</f>
        <v>0.06</v>
      </c>
      <c r="F594" s="950">
        <f t="shared" si="82"/>
        <v>0.27</v>
      </c>
      <c r="G594" s="950">
        <f t="shared" si="82"/>
        <v>15.52</v>
      </c>
      <c r="H594" s="950">
        <f t="shared" si="82"/>
        <v>0</v>
      </c>
      <c r="I594" s="950">
        <f t="shared" si="82"/>
        <v>7.3199999999999994</v>
      </c>
      <c r="J594" s="950">
        <f t="shared" si="82"/>
        <v>38.980000000000004</v>
      </c>
      <c r="K594" s="951">
        <f t="shared" si="82"/>
        <v>46.300000000000018</v>
      </c>
      <c r="L594" s="949">
        <f t="shared" si="82"/>
        <v>0.05</v>
      </c>
      <c r="M594" s="950">
        <f t="shared" si="82"/>
        <v>2.0800000000000005</v>
      </c>
      <c r="N594" s="950">
        <f t="shared" si="82"/>
        <v>21.129999999999992</v>
      </c>
      <c r="O594" s="950">
        <f t="shared" si="82"/>
        <v>0</v>
      </c>
      <c r="P594" s="950">
        <f t="shared" si="82"/>
        <v>10.950000000000001</v>
      </c>
      <c r="Q594" s="950">
        <f t="shared" si="82"/>
        <v>50.350000000000009</v>
      </c>
      <c r="R594" s="951">
        <f t="shared" si="82"/>
        <v>61.300000000000004</v>
      </c>
      <c r="S594" s="952">
        <f>((R594/K594)-1)*100</f>
        <v>32.397408207343361</v>
      </c>
    </row>
    <row r="595" spans="1:19" ht="20.100000000000001" customHeight="1">
      <c r="A595" s="953"/>
      <c r="B595" s="954"/>
      <c r="C595" s="955"/>
      <c r="D595" s="956"/>
      <c r="E595" s="1185"/>
      <c r="F595" s="1185"/>
      <c r="G595" s="1185"/>
      <c r="H595" s="1185"/>
      <c r="I595" s="1185"/>
      <c r="J595" s="1186"/>
      <c r="K595" s="1185"/>
      <c r="L595" s="1185"/>
      <c r="M595" s="1185"/>
      <c r="N595" s="1185"/>
      <c r="O595" s="1185"/>
      <c r="P595" s="1185"/>
      <c r="Q595" s="1186"/>
      <c r="R595" s="1185"/>
      <c r="S595" s="1187"/>
    </row>
    <row r="596" spans="1:19" ht="20.100000000000001" customHeight="1">
      <c r="A596" s="906"/>
      <c r="B596" s="907"/>
      <c r="C596" s="908"/>
      <c r="D596" s="909"/>
      <c r="E596" s="1386" t="s">
        <v>1467</v>
      </c>
      <c r="F596" s="1387"/>
      <c r="G596" s="1387"/>
      <c r="H596" s="1387"/>
      <c r="I596" s="1387"/>
      <c r="J596" s="1387"/>
      <c r="K596" s="1387"/>
      <c r="L596" s="1387" t="s">
        <v>1468</v>
      </c>
      <c r="M596" s="1387"/>
      <c r="N596" s="1387"/>
      <c r="O596" s="1387"/>
      <c r="P596" s="1387"/>
      <c r="Q596" s="1387"/>
      <c r="R596" s="1394"/>
      <c r="S596" s="910"/>
    </row>
    <row r="597" spans="1:19" ht="39.950000000000003" customHeight="1">
      <c r="A597" s="911" t="s">
        <v>248</v>
      </c>
      <c r="B597" s="912" t="s">
        <v>57</v>
      </c>
      <c r="C597" s="913" t="s">
        <v>249</v>
      </c>
      <c r="D597" s="914" t="s">
        <v>250</v>
      </c>
      <c r="E597" s="915" t="s">
        <v>1405</v>
      </c>
      <c r="F597" s="916" t="s">
        <v>1499</v>
      </c>
      <c r="G597" s="917" t="s">
        <v>1498</v>
      </c>
      <c r="H597" s="918" t="s">
        <v>1513</v>
      </c>
      <c r="I597" s="918" t="s">
        <v>1514</v>
      </c>
      <c r="J597" s="917" t="s">
        <v>1406</v>
      </c>
      <c r="K597" s="919" t="s">
        <v>1515</v>
      </c>
      <c r="L597" s="915" t="s">
        <v>1405</v>
      </c>
      <c r="M597" s="916" t="s">
        <v>1499</v>
      </c>
      <c r="N597" s="917" t="s">
        <v>1498</v>
      </c>
      <c r="O597" s="918" t="s">
        <v>1513</v>
      </c>
      <c r="P597" s="918" t="s">
        <v>1514</v>
      </c>
      <c r="Q597" s="917" t="s">
        <v>1406</v>
      </c>
      <c r="R597" s="919" t="s">
        <v>1515</v>
      </c>
      <c r="S597" s="920" t="s">
        <v>1140</v>
      </c>
    </row>
    <row r="598" spans="1:19" ht="20.100000000000001" customHeight="1">
      <c r="A598" s="979" t="s">
        <v>1659</v>
      </c>
      <c r="B598" s="980" t="s">
        <v>1658</v>
      </c>
      <c r="C598" s="923" t="s">
        <v>60</v>
      </c>
      <c r="D598" s="647"/>
      <c r="E598" s="924" t="s">
        <v>60</v>
      </c>
      <c r="F598" s="925"/>
      <c r="G598" s="925"/>
      <c r="H598" s="925"/>
      <c r="I598" s="925"/>
      <c r="J598" s="925" t="s">
        <v>60</v>
      </c>
      <c r="K598" s="926"/>
      <c r="L598" s="924" t="s">
        <v>60</v>
      </c>
      <c r="M598" s="925" t="s">
        <v>60</v>
      </c>
      <c r="N598" s="925"/>
      <c r="O598" s="925"/>
      <c r="P598" s="925"/>
      <c r="Q598" s="925"/>
      <c r="R598" s="926" t="s">
        <v>60</v>
      </c>
      <c r="S598" s="927"/>
    </row>
    <row r="599" spans="1:19" ht="20.100000000000001" customHeight="1">
      <c r="A599" s="497" t="s">
        <v>794</v>
      </c>
      <c r="B599" s="612" t="s">
        <v>1128</v>
      </c>
      <c r="C599" s="499" t="s">
        <v>9</v>
      </c>
      <c r="D599" s="614" t="s">
        <v>560</v>
      </c>
      <c r="E599" s="928">
        <v>0</v>
      </c>
      <c r="F599" s="929">
        <v>0</v>
      </c>
      <c r="G599" s="929">
        <v>0.56000000000000005</v>
      </c>
      <c r="H599" s="929">
        <v>0</v>
      </c>
      <c r="I599" s="929">
        <v>0</v>
      </c>
      <c r="J599" s="930">
        <v>0.81</v>
      </c>
      <c r="K599" s="931">
        <v>0.81</v>
      </c>
      <c r="L599" s="928">
        <v>0</v>
      </c>
      <c r="M599" s="929">
        <v>0</v>
      </c>
      <c r="N599" s="929">
        <v>1.03</v>
      </c>
      <c r="O599" s="929">
        <v>0</v>
      </c>
      <c r="P599" s="929">
        <v>0</v>
      </c>
      <c r="Q599" s="930">
        <v>1.1299999999999999</v>
      </c>
      <c r="R599" s="931">
        <v>1.1299999999999999</v>
      </c>
      <c r="S599" s="932">
        <f t="shared" ref="S599:S617" si="83">((R599/K599)-1)*100</f>
        <v>39.506172839506149</v>
      </c>
    </row>
    <row r="600" spans="1:19" ht="20.100000000000001" customHeight="1">
      <c r="A600" s="497" t="s">
        <v>942</v>
      </c>
      <c r="B600" s="612" t="s">
        <v>943</v>
      </c>
      <c r="C600" s="499" t="s">
        <v>9</v>
      </c>
      <c r="D600" s="614" t="s">
        <v>560</v>
      </c>
      <c r="E600" s="928">
        <v>0</v>
      </c>
      <c r="F600" s="929">
        <v>0</v>
      </c>
      <c r="G600" s="929">
        <v>0.22</v>
      </c>
      <c r="H600" s="929">
        <v>0</v>
      </c>
      <c r="I600" s="929">
        <v>0.02</v>
      </c>
      <c r="J600" s="930">
        <v>1.61</v>
      </c>
      <c r="K600" s="931">
        <v>1.6300000000000001</v>
      </c>
      <c r="L600" s="928">
        <v>0</v>
      </c>
      <c r="M600" s="929">
        <v>0</v>
      </c>
      <c r="N600" s="929">
        <v>0</v>
      </c>
      <c r="O600" s="929">
        <v>0</v>
      </c>
      <c r="P600" s="929">
        <v>0</v>
      </c>
      <c r="Q600" s="930">
        <v>0.53</v>
      </c>
      <c r="R600" s="931">
        <v>0.53</v>
      </c>
      <c r="S600" s="932">
        <f t="shared" si="83"/>
        <v>-67.484662576687114</v>
      </c>
    </row>
    <row r="601" spans="1:19" ht="20.100000000000001" customHeight="1">
      <c r="A601" s="497" t="s">
        <v>946</v>
      </c>
      <c r="B601" s="612" t="s">
        <v>947</v>
      </c>
      <c r="C601" s="499" t="s">
        <v>9</v>
      </c>
      <c r="D601" s="614" t="s">
        <v>560</v>
      </c>
      <c r="E601" s="928">
        <v>0</v>
      </c>
      <c r="F601" s="929">
        <v>0</v>
      </c>
      <c r="G601" s="929">
        <v>0.82</v>
      </c>
      <c r="H601" s="929">
        <v>0</v>
      </c>
      <c r="I601" s="929">
        <v>0.05</v>
      </c>
      <c r="J601" s="930">
        <v>2.61</v>
      </c>
      <c r="K601" s="931">
        <v>2.6599999999999997</v>
      </c>
      <c r="L601" s="928">
        <v>0</v>
      </c>
      <c r="M601" s="929">
        <v>0.06</v>
      </c>
      <c r="N601" s="929">
        <v>0.7</v>
      </c>
      <c r="O601" s="929">
        <v>0</v>
      </c>
      <c r="P601" s="929">
        <v>0.03</v>
      </c>
      <c r="Q601" s="930">
        <v>1.85</v>
      </c>
      <c r="R601" s="931">
        <v>1.8800000000000001</v>
      </c>
      <c r="S601" s="932">
        <f t="shared" si="83"/>
        <v>-29.323308270676684</v>
      </c>
    </row>
    <row r="602" spans="1:19" ht="20.100000000000001" customHeight="1">
      <c r="A602" s="497" t="s">
        <v>952</v>
      </c>
      <c r="B602" s="612" t="s">
        <v>953</v>
      </c>
      <c r="C602" s="499" t="s">
        <v>9</v>
      </c>
      <c r="D602" s="614" t="s">
        <v>560</v>
      </c>
      <c r="E602" s="928">
        <v>0</v>
      </c>
      <c r="F602" s="929">
        <v>0</v>
      </c>
      <c r="G602" s="929">
        <v>1.22</v>
      </c>
      <c r="H602" s="929">
        <v>0</v>
      </c>
      <c r="I602" s="929">
        <v>0.2</v>
      </c>
      <c r="J602" s="930">
        <v>2.29</v>
      </c>
      <c r="K602" s="931">
        <v>2.4900000000000002</v>
      </c>
      <c r="L602" s="928">
        <v>0</v>
      </c>
      <c r="M602" s="929">
        <v>0</v>
      </c>
      <c r="N602" s="929">
        <v>0</v>
      </c>
      <c r="O602" s="929">
        <v>0</v>
      </c>
      <c r="P602" s="929">
        <v>0</v>
      </c>
      <c r="Q602" s="930">
        <v>3.12</v>
      </c>
      <c r="R602" s="931">
        <v>3.12</v>
      </c>
      <c r="S602" s="932">
        <f t="shared" si="83"/>
        <v>25.30120481927711</v>
      </c>
    </row>
    <row r="603" spans="1:19" ht="20.100000000000001" customHeight="1">
      <c r="A603" s="497" t="s">
        <v>408</v>
      </c>
      <c r="B603" s="612" t="s">
        <v>418</v>
      </c>
      <c r="C603" s="499" t="s">
        <v>9</v>
      </c>
      <c r="D603" s="614" t="s">
        <v>560</v>
      </c>
      <c r="E603" s="928">
        <v>0</v>
      </c>
      <c r="F603" s="929">
        <v>0</v>
      </c>
      <c r="G603" s="929">
        <v>1.65</v>
      </c>
      <c r="H603" s="929">
        <v>0</v>
      </c>
      <c r="I603" s="929">
        <v>1.02</v>
      </c>
      <c r="J603" s="930">
        <v>4.38</v>
      </c>
      <c r="K603" s="931">
        <v>5.4</v>
      </c>
      <c r="L603" s="928">
        <v>0</v>
      </c>
      <c r="M603" s="929">
        <v>0.4</v>
      </c>
      <c r="N603" s="929">
        <v>2.5499999999999998</v>
      </c>
      <c r="O603" s="929">
        <v>0</v>
      </c>
      <c r="P603" s="929">
        <v>1.39</v>
      </c>
      <c r="Q603" s="930">
        <v>6.3</v>
      </c>
      <c r="R603" s="931">
        <v>7.6899999999999995</v>
      </c>
      <c r="S603" s="932">
        <f t="shared" si="83"/>
        <v>42.407407407407383</v>
      </c>
    </row>
    <row r="604" spans="1:19" ht="20.100000000000001" customHeight="1">
      <c r="A604" s="497" t="s">
        <v>962</v>
      </c>
      <c r="B604" s="612" t="s">
        <v>963</v>
      </c>
      <c r="C604" s="499" t="s">
        <v>9</v>
      </c>
      <c r="D604" s="614" t="s">
        <v>560</v>
      </c>
      <c r="E604" s="928">
        <v>0</v>
      </c>
      <c r="F604" s="929">
        <v>0</v>
      </c>
      <c r="G604" s="929">
        <v>0.12</v>
      </c>
      <c r="H604" s="929">
        <v>0</v>
      </c>
      <c r="I604" s="929">
        <v>7.0000000000000007E-2</v>
      </c>
      <c r="J604" s="930">
        <v>1.64</v>
      </c>
      <c r="K604" s="931">
        <v>1.71</v>
      </c>
      <c r="L604" s="928">
        <v>0</v>
      </c>
      <c r="M604" s="929">
        <v>0</v>
      </c>
      <c r="N604" s="929">
        <v>0.6</v>
      </c>
      <c r="O604" s="929">
        <v>0</v>
      </c>
      <c r="P604" s="929">
        <v>0.48</v>
      </c>
      <c r="Q604" s="930">
        <v>0.88</v>
      </c>
      <c r="R604" s="931">
        <v>1.3599999999999999</v>
      </c>
      <c r="S604" s="932">
        <f t="shared" si="83"/>
        <v>-20.467836257309948</v>
      </c>
    </row>
    <row r="605" spans="1:19" ht="20.100000000000001" customHeight="1">
      <c r="A605" s="497" t="s">
        <v>964</v>
      </c>
      <c r="B605" s="498" t="s">
        <v>968</v>
      </c>
      <c r="C605" s="499" t="s">
        <v>904</v>
      </c>
      <c r="D605" s="614" t="s">
        <v>1076</v>
      </c>
      <c r="E605" s="928">
        <v>0</v>
      </c>
      <c r="F605" s="929">
        <v>0</v>
      </c>
      <c r="G605" s="929">
        <v>0.09</v>
      </c>
      <c r="H605" s="929">
        <v>0</v>
      </c>
      <c r="I605" s="929">
        <v>0</v>
      </c>
      <c r="J605" s="930">
        <v>0.12</v>
      </c>
      <c r="K605" s="931">
        <v>0.12</v>
      </c>
      <c r="L605" s="928">
        <v>0</v>
      </c>
      <c r="M605" s="929">
        <v>0</v>
      </c>
      <c r="N605" s="929">
        <v>0.17</v>
      </c>
      <c r="O605" s="929">
        <v>0</v>
      </c>
      <c r="P605" s="929">
        <v>0</v>
      </c>
      <c r="Q605" s="930">
        <v>0.22</v>
      </c>
      <c r="R605" s="931">
        <v>0.22</v>
      </c>
      <c r="S605" s="932">
        <f t="shared" si="83"/>
        <v>83.333333333333343</v>
      </c>
    </row>
    <row r="606" spans="1:19" ht="20.100000000000001" customHeight="1">
      <c r="A606" s="497" t="s">
        <v>974</v>
      </c>
      <c r="B606" s="612" t="s">
        <v>975</v>
      </c>
      <c r="C606" s="499" t="s">
        <v>9</v>
      </c>
      <c r="D606" s="614" t="s">
        <v>560</v>
      </c>
      <c r="E606" s="928">
        <v>0</v>
      </c>
      <c r="F606" s="929">
        <v>0</v>
      </c>
      <c r="G606" s="929">
        <v>0.39</v>
      </c>
      <c r="H606" s="929">
        <v>0</v>
      </c>
      <c r="I606" s="929">
        <v>0.02</v>
      </c>
      <c r="J606" s="930">
        <v>0.32</v>
      </c>
      <c r="K606" s="931">
        <v>0.34</v>
      </c>
      <c r="L606" s="928">
        <v>0</v>
      </c>
      <c r="M606" s="929">
        <v>0</v>
      </c>
      <c r="N606" s="929">
        <v>0</v>
      </c>
      <c r="O606" s="929">
        <v>0</v>
      </c>
      <c r="P606" s="929">
        <v>0</v>
      </c>
      <c r="Q606" s="930">
        <v>0.8</v>
      </c>
      <c r="R606" s="931">
        <v>0.8</v>
      </c>
      <c r="S606" s="932">
        <f t="shared" si="83"/>
        <v>135.29411764705884</v>
      </c>
    </row>
    <row r="607" spans="1:19" ht="20.100000000000001" customHeight="1">
      <c r="A607" s="497" t="s">
        <v>984</v>
      </c>
      <c r="B607" s="612" t="s">
        <v>985</v>
      </c>
      <c r="C607" s="499" t="s">
        <v>9</v>
      </c>
      <c r="D607" s="614" t="s">
        <v>560</v>
      </c>
      <c r="E607" s="928">
        <v>0</v>
      </c>
      <c r="F607" s="929">
        <v>7.0000000000000007E-2</v>
      </c>
      <c r="G607" s="929">
        <v>1.59</v>
      </c>
      <c r="H607" s="929">
        <v>0</v>
      </c>
      <c r="I607" s="929">
        <v>0.57999999999999996</v>
      </c>
      <c r="J607" s="930">
        <v>1.95</v>
      </c>
      <c r="K607" s="931">
        <v>2.5299999999999998</v>
      </c>
      <c r="L607" s="928">
        <v>0</v>
      </c>
      <c r="M607" s="929">
        <v>0</v>
      </c>
      <c r="N607" s="929">
        <v>0</v>
      </c>
      <c r="O607" s="929">
        <v>0</v>
      </c>
      <c r="P607" s="929">
        <v>0.66</v>
      </c>
      <c r="Q607" s="930">
        <v>4.5999999999999996</v>
      </c>
      <c r="R607" s="931">
        <v>5.26</v>
      </c>
      <c r="S607" s="932">
        <f t="shared" si="83"/>
        <v>107.90513833992095</v>
      </c>
    </row>
    <row r="608" spans="1:19" ht="20.100000000000001" customHeight="1">
      <c r="A608" s="497" t="s">
        <v>996</v>
      </c>
      <c r="B608" s="498" t="s">
        <v>998</v>
      </c>
      <c r="C608" s="499" t="s">
        <v>904</v>
      </c>
      <c r="D608" s="614" t="s">
        <v>1076</v>
      </c>
      <c r="E608" s="928">
        <v>0</v>
      </c>
      <c r="F608" s="929">
        <v>0</v>
      </c>
      <c r="G608" s="929">
        <v>0</v>
      </c>
      <c r="H608" s="929">
        <v>0</v>
      </c>
      <c r="I608" s="929">
        <v>0.3</v>
      </c>
      <c r="J608" s="930">
        <v>0.2</v>
      </c>
      <c r="K608" s="931">
        <v>0.5</v>
      </c>
      <c r="L608" s="928">
        <v>0</v>
      </c>
      <c r="M608" s="929">
        <v>0</v>
      </c>
      <c r="N608" s="929">
        <v>0</v>
      </c>
      <c r="O608" s="929">
        <v>0</v>
      </c>
      <c r="P608" s="929">
        <v>0</v>
      </c>
      <c r="Q608" s="930">
        <v>0</v>
      </c>
      <c r="R608" s="931">
        <v>0</v>
      </c>
      <c r="S608" s="932">
        <f t="shared" si="83"/>
        <v>-100</v>
      </c>
    </row>
    <row r="609" spans="1:19" ht="20.100000000000001" customHeight="1">
      <c r="A609" s="497" t="s">
        <v>1004</v>
      </c>
      <c r="B609" s="498" t="s">
        <v>1005</v>
      </c>
      <c r="C609" s="499" t="s">
        <v>904</v>
      </c>
      <c r="D609" s="614" t="s">
        <v>1076</v>
      </c>
      <c r="E609" s="928">
        <v>0</v>
      </c>
      <c r="F609" s="929">
        <v>0</v>
      </c>
      <c r="G609" s="929">
        <v>0</v>
      </c>
      <c r="H609" s="929">
        <v>0</v>
      </c>
      <c r="I609" s="929">
        <v>0</v>
      </c>
      <c r="J609" s="930">
        <v>0.11</v>
      </c>
      <c r="K609" s="931">
        <v>0.11</v>
      </c>
      <c r="L609" s="928">
        <v>0</v>
      </c>
      <c r="M609" s="929">
        <v>0</v>
      </c>
      <c r="N609" s="929">
        <v>0.33</v>
      </c>
      <c r="O609" s="929">
        <v>0</v>
      </c>
      <c r="P609" s="929">
        <v>0.03</v>
      </c>
      <c r="Q609" s="930">
        <v>0.34</v>
      </c>
      <c r="R609" s="931">
        <v>0.37</v>
      </c>
      <c r="S609" s="932">
        <f t="shared" si="83"/>
        <v>236.36363636363637</v>
      </c>
    </row>
    <row r="610" spans="1:19" ht="20.100000000000001" customHeight="1">
      <c r="A610" s="497" t="s">
        <v>1010</v>
      </c>
      <c r="B610" s="612" t="s">
        <v>1011</v>
      </c>
      <c r="C610" s="499" t="s">
        <v>9</v>
      </c>
      <c r="D610" s="614" t="s">
        <v>560</v>
      </c>
      <c r="E610" s="928">
        <v>0</v>
      </c>
      <c r="F610" s="929">
        <v>0</v>
      </c>
      <c r="G610" s="929">
        <v>0.59</v>
      </c>
      <c r="H610" s="929">
        <v>0</v>
      </c>
      <c r="I610" s="929">
        <v>0.2</v>
      </c>
      <c r="J610" s="930">
        <v>1.1100000000000001</v>
      </c>
      <c r="K610" s="931">
        <v>1.31</v>
      </c>
      <c r="L610" s="928">
        <v>0</v>
      </c>
      <c r="M610" s="929">
        <v>0</v>
      </c>
      <c r="N610" s="929">
        <v>1.51</v>
      </c>
      <c r="O610" s="929">
        <v>0</v>
      </c>
      <c r="P610" s="929">
        <v>0.11</v>
      </c>
      <c r="Q610" s="930">
        <v>1.9</v>
      </c>
      <c r="R610" s="931">
        <v>2.0099999999999998</v>
      </c>
      <c r="S610" s="932">
        <f t="shared" si="83"/>
        <v>53.43511450381677</v>
      </c>
    </row>
    <row r="611" spans="1:19" ht="20.100000000000001" customHeight="1">
      <c r="A611" s="497" t="s">
        <v>1022</v>
      </c>
      <c r="B611" s="612" t="s">
        <v>1023</v>
      </c>
      <c r="C611" s="499" t="s">
        <v>9</v>
      </c>
      <c r="D611" s="614" t="s">
        <v>560</v>
      </c>
      <c r="E611" s="928">
        <v>0</v>
      </c>
      <c r="F611" s="929">
        <v>0</v>
      </c>
      <c r="G611" s="929">
        <v>0.69</v>
      </c>
      <c r="H611" s="929">
        <v>0</v>
      </c>
      <c r="I611" s="929">
        <v>0.28999999999999998</v>
      </c>
      <c r="J611" s="930">
        <v>1.43</v>
      </c>
      <c r="K611" s="931">
        <v>1.72</v>
      </c>
      <c r="L611" s="928">
        <v>0</v>
      </c>
      <c r="M611" s="929">
        <v>0.11</v>
      </c>
      <c r="N611" s="929">
        <v>0.64</v>
      </c>
      <c r="O611" s="929">
        <v>0</v>
      </c>
      <c r="P611" s="929">
        <v>1.9</v>
      </c>
      <c r="Q611" s="930">
        <v>2.31</v>
      </c>
      <c r="R611" s="931">
        <v>4.21</v>
      </c>
      <c r="S611" s="932">
        <f t="shared" si="83"/>
        <v>144.76744186046511</v>
      </c>
    </row>
    <row r="612" spans="1:19" ht="20.100000000000001" customHeight="1">
      <c r="A612" s="497" t="s">
        <v>1036</v>
      </c>
      <c r="B612" s="498" t="s">
        <v>1037</v>
      </c>
      <c r="C612" s="499" t="s">
        <v>904</v>
      </c>
      <c r="D612" s="614" t="s">
        <v>1076</v>
      </c>
      <c r="E612" s="928">
        <v>0</v>
      </c>
      <c r="F612" s="929">
        <v>0</v>
      </c>
      <c r="G612" s="929">
        <v>0.03</v>
      </c>
      <c r="H612" s="929">
        <v>0</v>
      </c>
      <c r="I612" s="929">
        <v>0</v>
      </c>
      <c r="J612" s="930">
        <v>0.1</v>
      </c>
      <c r="K612" s="931">
        <v>0.1</v>
      </c>
      <c r="L612" s="928">
        <v>0</v>
      </c>
      <c r="M612" s="929">
        <v>0</v>
      </c>
      <c r="N612" s="929">
        <v>0.21</v>
      </c>
      <c r="O612" s="929">
        <v>0</v>
      </c>
      <c r="P612" s="929">
        <v>7.0000000000000007E-2</v>
      </c>
      <c r="Q612" s="930">
        <v>0.22</v>
      </c>
      <c r="R612" s="931">
        <v>0.29000000000000004</v>
      </c>
      <c r="S612" s="932">
        <f t="shared" si="83"/>
        <v>190.00000000000003</v>
      </c>
    </row>
    <row r="613" spans="1:19" ht="20.100000000000001" customHeight="1">
      <c r="A613" s="497" t="s">
        <v>473</v>
      </c>
      <c r="B613" s="612" t="s">
        <v>474</v>
      </c>
      <c r="C613" s="499" t="s">
        <v>9</v>
      </c>
      <c r="D613" s="614" t="s">
        <v>560</v>
      </c>
      <c r="E613" s="928">
        <v>0</v>
      </c>
      <c r="F613" s="929">
        <v>0</v>
      </c>
      <c r="G613" s="929">
        <v>1.67</v>
      </c>
      <c r="H613" s="929">
        <v>0</v>
      </c>
      <c r="I613" s="929">
        <v>3.37</v>
      </c>
      <c r="J613" s="930">
        <v>7.14</v>
      </c>
      <c r="K613" s="931">
        <v>10.51</v>
      </c>
      <c r="L613" s="928">
        <v>0</v>
      </c>
      <c r="M613" s="929">
        <v>0.99</v>
      </c>
      <c r="N613" s="929">
        <v>3.08</v>
      </c>
      <c r="O613" s="929">
        <v>0</v>
      </c>
      <c r="P613" s="929">
        <v>3.37</v>
      </c>
      <c r="Q613" s="930">
        <v>10.53</v>
      </c>
      <c r="R613" s="931">
        <v>13.899999999999999</v>
      </c>
      <c r="S613" s="932">
        <f t="shared" si="83"/>
        <v>32.254995242626052</v>
      </c>
    </row>
    <row r="614" spans="1:19" ht="20.100000000000001" customHeight="1">
      <c r="A614" s="497" t="s">
        <v>1046</v>
      </c>
      <c r="B614" s="612" t="s">
        <v>1047</v>
      </c>
      <c r="C614" s="499" t="s">
        <v>9</v>
      </c>
      <c r="D614" s="614" t="s">
        <v>560</v>
      </c>
      <c r="E614" s="928">
        <v>0</v>
      </c>
      <c r="F614" s="929">
        <v>0</v>
      </c>
      <c r="G614" s="929">
        <v>0.18</v>
      </c>
      <c r="H614" s="929">
        <v>0</v>
      </c>
      <c r="I614" s="929">
        <v>0.03</v>
      </c>
      <c r="J614" s="930">
        <v>0.17</v>
      </c>
      <c r="K614" s="931">
        <v>0.2</v>
      </c>
      <c r="L614" s="928">
        <v>0</v>
      </c>
      <c r="M614" s="929">
        <v>0</v>
      </c>
      <c r="N614" s="929">
        <v>0.25</v>
      </c>
      <c r="O614" s="929">
        <v>0</v>
      </c>
      <c r="P614" s="929">
        <v>0.1</v>
      </c>
      <c r="Q614" s="930">
        <v>0.6</v>
      </c>
      <c r="R614" s="931">
        <v>0.7</v>
      </c>
      <c r="S614" s="932">
        <f t="shared" si="83"/>
        <v>249.99999999999994</v>
      </c>
    </row>
    <row r="615" spans="1:19" ht="20.100000000000001" customHeight="1">
      <c r="A615" s="497" t="s">
        <v>1052</v>
      </c>
      <c r="B615" s="612" t="s">
        <v>1053</v>
      </c>
      <c r="C615" s="499" t="s">
        <v>9</v>
      </c>
      <c r="D615" s="614" t="s">
        <v>560</v>
      </c>
      <c r="E615" s="928">
        <v>0</v>
      </c>
      <c r="F615" s="929">
        <v>0</v>
      </c>
      <c r="G615" s="929">
        <v>0.3</v>
      </c>
      <c r="H615" s="929">
        <v>0</v>
      </c>
      <c r="I615" s="929">
        <v>0</v>
      </c>
      <c r="J615" s="930">
        <v>1.45</v>
      </c>
      <c r="K615" s="931">
        <v>1.45</v>
      </c>
      <c r="L615" s="928">
        <v>0</v>
      </c>
      <c r="M615" s="929">
        <v>0</v>
      </c>
      <c r="N615" s="929">
        <v>0</v>
      </c>
      <c r="O615" s="929">
        <v>0</v>
      </c>
      <c r="P615" s="929">
        <v>0</v>
      </c>
      <c r="Q615" s="930">
        <v>1.27</v>
      </c>
      <c r="R615" s="931">
        <v>1.27</v>
      </c>
      <c r="S615" s="932">
        <f t="shared" si="83"/>
        <v>-12.413793103448267</v>
      </c>
    </row>
    <row r="616" spans="1:19" ht="20.100000000000001" customHeight="1">
      <c r="A616" s="497" t="s">
        <v>988</v>
      </c>
      <c r="B616" s="498" t="s">
        <v>989</v>
      </c>
      <c r="C616" s="499" t="s">
        <v>9</v>
      </c>
      <c r="D616" s="663" t="s">
        <v>1403</v>
      </c>
      <c r="E616" s="928">
        <v>0</v>
      </c>
      <c r="F616" s="929">
        <v>0</v>
      </c>
      <c r="G616" s="929">
        <v>0</v>
      </c>
      <c r="H616" s="929">
        <v>0</v>
      </c>
      <c r="I616" s="929">
        <v>0.05</v>
      </c>
      <c r="J616" s="930">
        <v>0.03</v>
      </c>
      <c r="K616" s="931">
        <v>0.08</v>
      </c>
      <c r="L616" s="928">
        <v>0</v>
      </c>
      <c r="M616" s="929">
        <v>0</v>
      </c>
      <c r="N616" s="929">
        <v>0.13</v>
      </c>
      <c r="O616" s="929">
        <v>0</v>
      </c>
      <c r="P616" s="929">
        <v>0</v>
      </c>
      <c r="Q616" s="930">
        <v>0.25</v>
      </c>
      <c r="R616" s="931">
        <v>0.25</v>
      </c>
      <c r="S616" s="946">
        <f t="shared" si="83"/>
        <v>212.5</v>
      </c>
    </row>
    <row r="617" spans="1:19" ht="20.100000000000001" customHeight="1">
      <c r="A617" s="497" t="s">
        <v>1026</v>
      </c>
      <c r="B617" s="498" t="s">
        <v>1442</v>
      </c>
      <c r="C617" s="499" t="s">
        <v>9</v>
      </c>
      <c r="D617" s="663" t="s">
        <v>1403</v>
      </c>
      <c r="E617" s="928">
        <v>0</v>
      </c>
      <c r="F617" s="929">
        <v>0</v>
      </c>
      <c r="G617" s="929">
        <v>0</v>
      </c>
      <c r="H617" s="929">
        <v>0</v>
      </c>
      <c r="I617" s="929">
        <v>0</v>
      </c>
      <c r="J617" s="930">
        <v>0.06</v>
      </c>
      <c r="K617" s="931">
        <v>0.06</v>
      </c>
      <c r="L617" s="928">
        <v>0</v>
      </c>
      <c r="M617" s="929">
        <v>0</v>
      </c>
      <c r="N617" s="929">
        <v>7.0000000000000007E-2</v>
      </c>
      <c r="O617" s="929">
        <v>0</v>
      </c>
      <c r="P617" s="929">
        <v>0.04</v>
      </c>
      <c r="Q617" s="930">
        <v>0.35</v>
      </c>
      <c r="R617" s="931">
        <v>0.38999999999999996</v>
      </c>
      <c r="S617" s="946">
        <f t="shared" si="83"/>
        <v>549.99999999999989</v>
      </c>
    </row>
    <row r="618" spans="1:19" ht="20.100000000000001" customHeight="1">
      <c r="A618" s="942"/>
      <c r="B618" s="945"/>
      <c r="C618" s="975"/>
      <c r="D618" s="1083"/>
      <c r="E618" s="942"/>
      <c r="F618" s="943"/>
      <c r="G618" s="943"/>
      <c r="H618" s="943"/>
      <c r="I618" s="943"/>
      <c r="J618" s="944"/>
      <c r="K618" s="945"/>
      <c r="L618" s="942"/>
      <c r="M618" s="943"/>
      <c r="N618" s="943"/>
      <c r="O618" s="943"/>
      <c r="P618" s="943"/>
      <c r="Q618" s="944"/>
      <c r="R618" s="945"/>
      <c r="S618" s="946"/>
    </row>
    <row r="619" spans="1:19" ht="20.100000000000001" customHeight="1">
      <c r="A619" s="1398" t="s">
        <v>1654</v>
      </c>
      <c r="B619" s="1399"/>
      <c r="C619" s="923"/>
      <c r="D619" s="647"/>
      <c r="E619" s="949">
        <f>SUM(E599:E618)</f>
        <v>0</v>
      </c>
      <c r="F619" s="950">
        <f t="shared" ref="F619:Q619" si="84">SUM(F599:F618)</f>
        <v>7.0000000000000007E-2</v>
      </c>
      <c r="G619" s="950">
        <f t="shared" si="84"/>
        <v>10.120000000000001</v>
      </c>
      <c r="H619" s="950">
        <f t="shared" si="84"/>
        <v>0</v>
      </c>
      <c r="I619" s="950">
        <f t="shared" si="84"/>
        <v>6.2</v>
      </c>
      <c r="J619" s="950">
        <f t="shared" si="84"/>
        <v>27.53</v>
      </c>
      <c r="K619" s="951">
        <f t="shared" si="84"/>
        <v>33.730000000000004</v>
      </c>
      <c r="L619" s="949">
        <f t="shared" si="84"/>
        <v>0</v>
      </c>
      <c r="M619" s="950">
        <f t="shared" si="84"/>
        <v>1.56</v>
      </c>
      <c r="N619" s="950">
        <f t="shared" si="84"/>
        <v>11.27</v>
      </c>
      <c r="O619" s="950">
        <f t="shared" si="84"/>
        <v>0</v>
      </c>
      <c r="P619" s="950">
        <f t="shared" si="84"/>
        <v>8.1799999999999979</v>
      </c>
      <c r="Q619" s="950">
        <f t="shared" si="84"/>
        <v>37.200000000000003</v>
      </c>
      <c r="R619" s="951">
        <f>SUM(R599:R618)</f>
        <v>45.38000000000001</v>
      </c>
      <c r="S619" s="952">
        <f>((R619/K619)-1)*100</f>
        <v>34.5389860658168</v>
      </c>
    </row>
    <row r="620" spans="1:19" ht="20.100000000000001" customHeight="1">
      <c r="A620" s="994"/>
      <c r="B620" s="1094"/>
      <c r="C620" s="995"/>
      <c r="D620" s="1095"/>
      <c r="E620" s="1096"/>
      <c r="F620" s="1096"/>
      <c r="G620" s="1096"/>
      <c r="H620" s="1096"/>
      <c r="I620" s="1096"/>
      <c r="J620" s="1097"/>
      <c r="K620" s="1096"/>
      <c r="L620" s="1096"/>
      <c r="M620" s="1096"/>
      <c r="N620" s="1096"/>
      <c r="O620" s="1096"/>
      <c r="P620" s="1096"/>
      <c r="Q620" s="1097"/>
      <c r="R620" s="1096"/>
      <c r="S620" s="1098"/>
    </row>
    <row r="621" spans="1:19" ht="20.100000000000001" customHeight="1">
      <c r="A621" s="906"/>
      <c r="B621" s="907"/>
      <c r="C621" s="908"/>
      <c r="D621" s="909"/>
      <c r="E621" s="1386" t="s">
        <v>1467</v>
      </c>
      <c r="F621" s="1387"/>
      <c r="G621" s="1387"/>
      <c r="H621" s="1387"/>
      <c r="I621" s="1387"/>
      <c r="J621" s="1387"/>
      <c r="K621" s="1388"/>
      <c r="L621" s="1386" t="s">
        <v>1468</v>
      </c>
      <c r="M621" s="1387"/>
      <c r="N621" s="1387"/>
      <c r="O621" s="1387"/>
      <c r="P621" s="1387"/>
      <c r="Q621" s="1387"/>
      <c r="R621" s="1388"/>
      <c r="S621" s="910"/>
    </row>
    <row r="622" spans="1:19" ht="39.950000000000003" customHeight="1">
      <c r="A622" s="911" t="s">
        <v>248</v>
      </c>
      <c r="B622" s="912" t="s">
        <v>57</v>
      </c>
      <c r="C622" s="913" t="s">
        <v>249</v>
      </c>
      <c r="D622" s="914" t="s">
        <v>250</v>
      </c>
      <c r="E622" s="915" t="s">
        <v>1405</v>
      </c>
      <c r="F622" s="916" t="s">
        <v>1499</v>
      </c>
      <c r="G622" s="917" t="s">
        <v>1498</v>
      </c>
      <c r="H622" s="918" t="s">
        <v>1513</v>
      </c>
      <c r="I622" s="918" t="s">
        <v>1514</v>
      </c>
      <c r="J622" s="917" t="s">
        <v>1406</v>
      </c>
      <c r="K622" s="919" t="s">
        <v>1515</v>
      </c>
      <c r="L622" s="915" t="s">
        <v>1405</v>
      </c>
      <c r="M622" s="916" t="s">
        <v>1499</v>
      </c>
      <c r="N622" s="917" t="s">
        <v>1498</v>
      </c>
      <c r="O622" s="918" t="s">
        <v>1513</v>
      </c>
      <c r="P622" s="918" t="s">
        <v>1514</v>
      </c>
      <c r="Q622" s="917" t="s">
        <v>1406</v>
      </c>
      <c r="R622" s="919" t="s">
        <v>1515</v>
      </c>
      <c r="S622" s="920" t="s">
        <v>1140</v>
      </c>
    </row>
    <row r="623" spans="1:19" ht="20.100000000000001" customHeight="1">
      <c r="A623" s="990" t="s">
        <v>1656</v>
      </c>
      <c r="B623" s="991" t="s">
        <v>1657</v>
      </c>
      <c r="C623" s="644"/>
      <c r="D623" s="989"/>
      <c r="E623" s="924"/>
      <c r="F623" s="925"/>
      <c r="G623" s="925"/>
      <c r="H623" s="925"/>
      <c r="I623" s="925"/>
      <c r="J623" s="925" t="s">
        <v>60</v>
      </c>
      <c r="K623" s="926"/>
      <c r="L623" s="924" t="s">
        <v>60</v>
      </c>
      <c r="M623" s="925" t="s">
        <v>60</v>
      </c>
      <c r="N623" s="925"/>
      <c r="O623" s="925"/>
      <c r="P623" s="925"/>
      <c r="Q623" s="925"/>
      <c r="R623" s="926" t="s">
        <v>60</v>
      </c>
      <c r="S623" s="927"/>
    </row>
    <row r="624" spans="1:19" ht="20.100000000000001" customHeight="1">
      <c r="A624" s="497" t="s">
        <v>1257</v>
      </c>
      <c r="B624" s="612" t="s">
        <v>1427</v>
      </c>
      <c r="C624" s="499" t="s">
        <v>9</v>
      </c>
      <c r="D624" s="614" t="s">
        <v>1129</v>
      </c>
      <c r="E624" s="928">
        <v>0</v>
      </c>
      <c r="F624" s="929">
        <v>0</v>
      </c>
      <c r="G624" s="929">
        <v>0</v>
      </c>
      <c r="H624" s="929">
        <v>0</v>
      </c>
      <c r="I624" s="929">
        <v>0</v>
      </c>
      <c r="J624" s="930">
        <v>0</v>
      </c>
      <c r="K624" s="931">
        <v>0</v>
      </c>
      <c r="L624" s="928">
        <v>0.01</v>
      </c>
      <c r="M624" s="929">
        <v>0</v>
      </c>
      <c r="N624" s="929">
        <v>0</v>
      </c>
      <c r="O624" s="929">
        <v>0</v>
      </c>
      <c r="P624" s="929">
        <v>0</v>
      </c>
      <c r="Q624" s="930">
        <v>0.04</v>
      </c>
      <c r="R624" s="931">
        <v>0.04</v>
      </c>
      <c r="S624" s="933" t="e">
        <f t="shared" ref="S624:S632" si="85">((R624/K624)-1)*100</f>
        <v>#DIV/0!</v>
      </c>
    </row>
    <row r="625" spans="1:19" ht="20.100000000000001" customHeight="1">
      <c r="A625" s="497" t="s">
        <v>1000</v>
      </c>
      <c r="B625" s="612" t="s">
        <v>1504</v>
      </c>
      <c r="C625" s="499" t="s">
        <v>9</v>
      </c>
      <c r="D625" s="614" t="s">
        <v>1129</v>
      </c>
      <c r="E625" s="928">
        <v>0</v>
      </c>
      <c r="F625" s="929">
        <v>0</v>
      </c>
      <c r="G625" s="929">
        <v>0</v>
      </c>
      <c r="H625" s="929">
        <v>0</v>
      </c>
      <c r="I625" s="929">
        <v>0</v>
      </c>
      <c r="J625" s="930">
        <v>0.11</v>
      </c>
      <c r="K625" s="931">
        <v>0.11</v>
      </c>
      <c r="L625" s="928">
        <v>0</v>
      </c>
      <c r="M625" s="929">
        <v>0</v>
      </c>
      <c r="N625" s="929">
        <v>0.15</v>
      </c>
      <c r="O625" s="929">
        <v>0</v>
      </c>
      <c r="P625" s="929">
        <v>0.04</v>
      </c>
      <c r="Q625" s="930">
        <v>0.5</v>
      </c>
      <c r="R625" s="931">
        <v>0.54</v>
      </c>
      <c r="S625" s="932">
        <f t="shared" si="85"/>
        <v>390.90909090909093</v>
      </c>
    </row>
    <row r="626" spans="1:19" ht="20.100000000000001" customHeight="1">
      <c r="A626" s="497" t="s">
        <v>923</v>
      </c>
      <c r="B626" s="498" t="s">
        <v>925</v>
      </c>
      <c r="C626" s="499" t="s">
        <v>904</v>
      </c>
      <c r="D626" s="614" t="s">
        <v>1147</v>
      </c>
      <c r="E626" s="928">
        <v>0</v>
      </c>
      <c r="F626" s="929">
        <v>0</v>
      </c>
      <c r="G626" s="929">
        <v>0.11</v>
      </c>
      <c r="H626" s="929">
        <v>0</v>
      </c>
      <c r="I626" s="929">
        <v>0.05</v>
      </c>
      <c r="J626" s="930">
        <v>0.14000000000000001</v>
      </c>
      <c r="K626" s="931">
        <v>0.19</v>
      </c>
      <c r="L626" s="928">
        <v>0</v>
      </c>
      <c r="M626" s="929">
        <v>0</v>
      </c>
      <c r="N626" s="929">
        <v>7.0000000000000007E-2</v>
      </c>
      <c r="O626" s="929">
        <v>0</v>
      </c>
      <c r="P626" s="929">
        <v>0.05</v>
      </c>
      <c r="Q626" s="930">
        <v>0.2</v>
      </c>
      <c r="R626" s="931">
        <v>0.25</v>
      </c>
      <c r="S626" s="932">
        <f t="shared" si="85"/>
        <v>31.578947368421062</v>
      </c>
    </row>
    <row r="627" spans="1:19" ht="20.100000000000001" customHeight="1">
      <c r="A627" s="497" t="s">
        <v>932</v>
      </c>
      <c r="B627" s="498" t="s">
        <v>936</v>
      </c>
      <c r="C627" s="499" t="s">
        <v>904</v>
      </c>
      <c r="D627" s="614" t="s">
        <v>1146</v>
      </c>
      <c r="E627" s="928">
        <v>0</v>
      </c>
      <c r="F627" s="929">
        <v>0</v>
      </c>
      <c r="G627" s="929">
        <v>0</v>
      </c>
      <c r="H627" s="929">
        <v>0</v>
      </c>
      <c r="I627" s="929">
        <v>0</v>
      </c>
      <c r="J627" s="930">
        <v>0.04</v>
      </c>
      <c r="K627" s="931">
        <v>0.04</v>
      </c>
      <c r="L627" s="928">
        <v>0</v>
      </c>
      <c r="M627" s="929">
        <v>0.03</v>
      </c>
      <c r="N627" s="929">
        <v>7.0000000000000007E-2</v>
      </c>
      <c r="O627" s="929">
        <v>0</v>
      </c>
      <c r="P627" s="929">
        <v>0</v>
      </c>
      <c r="Q627" s="930">
        <v>0.17</v>
      </c>
      <c r="R627" s="931">
        <v>0.17</v>
      </c>
      <c r="S627" s="932">
        <f t="shared" si="85"/>
        <v>325</v>
      </c>
    </row>
    <row r="628" spans="1:19" ht="20.100000000000001" customHeight="1">
      <c r="A628" s="497" t="s">
        <v>1008</v>
      </c>
      <c r="B628" s="498" t="s">
        <v>1009</v>
      </c>
      <c r="C628" s="499" t="s">
        <v>904</v>
      </c>
      <c r="D628" s="614" t="s">
        <v>1146</v>
      </c>
      <c r="E628" s="928">
        <v>0</v>
      </c>
      <c r="F628" s="929">
        <v>0</v>
      </c>
      <c r="G628" s="929">
        <v>0</v>
      </c>
      <c r="H628" s="929">
        <v>0</v>
      </c>
      <c r="I628" s="929">
        <v>0</v>
      </c>
      <c r="J628" s="930">
        <v>0.03</v>
      </c>
      <c r="K628" s="931">
        <v>0.03</v>
      </c>
      <c r="L628" s="928">
        <v>0</v>
      </c>
      <c r="M628" s="929">
        <v>0.04</v>
      </c>
      <c r="N628" s="929">
        <v>0.08</v>
      </c>
      <c r="O628" s="929">
        <v>0</v>
      </c>
      <c r="P628" s="929">
        <v>0</v>
      </c>
      <c r="Q628" s="930">
        <v>0.22</v>
      </c>
      <c r="R628" s="931">
        <v>0.22</v>
      </c>
      <c r="S628" s="932">
        <f t="shared" si="85"/>
        <v>633.33333333333337</v>
      </c>
    </row>
    <row r="629" spans="1:19" ht="20.100000000000001" customHeight="1">
      <c r="A629" s="497" t="s">
        <v>988</v>
      </c>
      <c r="B629" s="498" t="s">
        <v>989</v>
      </c>
      <c r="C629" s="499" t="s">
        <v>904</v>
      </c>
      <c r="D629" s="614" t="s">
        <v>1152</v>
      </c>
      <c r="E629" s="928">
        <v>0</v>
      </c>
      <c r="F629" s="929">
        <v>0</v>
      </c>
      <c r="G629" s="929">
        <v>0</v>
      </c>
      <c r="H629" s="929">
        <v>0</v>
      </c>
      <c r="I629" s="929">
        <v>0.05</v>
      </c>
      <c r="J629" s="930">
        <v>0.03</v>
      </c>
      <c r="K629" s="931">
        <v>0.08</v>
      </c>
      <c r="L629" s="928">
        <v>0</v>
      </c>
      <c r="M629" s="929">
        <v>0</v>
      </c>
      <c r="N629" s="929">
        <v>0.13</v>
      </c>
      <c r="O629" s="929">
        <v>0</v>
      </c>
      <c r="P629" s="929">
        <v>0</v>
      </c>
      <c r="Q629" s="930">
        <v>0.25</v>
      </c>
      <c r="R629" s="931">
        <v>0.25</v>
      </c>
      <c r="S629" s="932">
        <f t="shared" si="85"/>
        <v>212.5</v>
      </c>
    </row>
    <row r="630" spans="1:19" ht="20.100000000000001" customHeight="1">
      <c r="A630" s="497" t="s">
        <v>1026</v>
      </c>
      <c r="B630" s="498" t="s">
        <v>1027</v>
      </c>
      <c r="C630" s="499" t="s">
        <v>904</v>
      </c>
      <c r="D630" s="614" t="s">
        <v>1152</v>
      </c>
      <c r="E630" s="928">
        <v>0</v>
      </c>
      <c r="F630" s="929">
        <v>0</v>
      </c>
      <c r="G630" s="929">
        <v>0</v>
      </c>
      <c r="H630" s="929">
        <v>0</v>
      </c>
      <c r="I630" s="929">
        <v>0</v>
      </c>
      <c r="J630" s="930">
        <v>0.06</v>
      </c>
      <c r="K630" s="931">
        <v>0.06</v>
      </c>
      <c r="L630" s="928">
        <v>0</v>
      </c>
      <c r="M630" s="929">
        <v>0</v>
      </c>
      <c r="N630" s="929">
        <v>7.0000000000000007E-2</v>
      </c>
      <c r="O630" s="929">
        <v>0</v>
      </c>
      <c r="P630" s="929">
        <v>0.04</v>
      </c>
      <c r="Q630" s="930">
        <v>0.35</v>
      </c>
      <c r="R630" s="931">
        <v>0.38999999999999996</v>
      </c>
      <c r="S630" s="932">
        <f t="shared" si="85"/>
        <v>549.99999999999989</v>
      </c>
    </row>
    <row r="631" spans="1:19" ht="20.100000000000001" customHeight="1">
      <c r="A631" s="497" t="s">
        <v>978</v>
      </c>
      <c r="B631" s="498" t="s">
        <v>979</v>
      </c>
      <c r="C631" s="499" t="s">
        <v>904</v>
      </c>
      <c r="D631" s="614" t="s">
        <v>1402</v>
      </c>
      <c r="E631" s="928">
        <v>0</v>
      </c>
      <c r="F631" s="929">
        <v>0</v>
      </c>
      <c r="G631" s="929">
        <v>0</v>
      </c>
      <c r="H631" s="929">
        <v>0</v>
      </c>
      <c r="I631" s="929">
        <v>0.05</v>
      </c>
      <c r="J631" s="930">
        <v>0.01</v>
      </c>
      <c r="K631" s="931">
        <v>6.0000000000000005E-2</v>
      </c>
      <c r="L631" s="928">
        <v>0</v>
      </c>
      <c r="M631" s="929">
        <v>0</v>
      </c>
      <c r="N631" s="929">
        <v>0</v>
      </c>
      <c r="O631" s="929">
        <v>0</v>
      </c>
      <c r="P631" s="929">
        <v>0</v>
      </c>
      <c r="Q631" s="930">
        <v>0.06</v>
      </c>
      <c r="R631" s="931">
        <v>0.06</v>
      </c>
      <c r="S631" s="932">
        <f t="shared" si="85"/>
        <v>-1.1102230246251565E-14</v>
      </c>
    </row>
    <row r="632" spans="1:19" ht="20.100000000000001" customHeight="1">
      <c r="A632" s="497" t="s">
        <v>967</v>
      </c>
      <c r="B632" s="498" t="s">
        <v>971</v>
      </c>
      <c r="C632" s="499" t="s">
        <v>904</v>
      </c>
      <c r="D632" s="614" t="s">
        <v>1401</v>
      </c>
      <c r="E632" s="928">
        <v>0</v>
      </c>
      <c r="F632" s="929">
        <v>0</v>
      </c>
      <c r="G632" s="929">
        <v>0.11</v>
      </c>
      <c r="H632" s="929">
        <v>0</v>
      </c>
      <c r="I632" s="929">
        <v>7.0000000000000007E-2</v>
      </c>
      <c r="J632" s="930">
        <v>0.09</v>
      </c>
      <c r="K632" s="931">
        <v>0.16</v>
      </c>
      <c r="L632" s="928">
        <v>0</v>
      </c>
      <c r="M632" s="929">
        <v>0</v>
      </c>
      <c r="N632" s="929">
        <v>0.23</v>
      </c>
      <c r="O632" s="929">
        <v>0</v>
      </c>
      <c r="P632" s="929">
        <v>0.08</v>
      </c>
      <c r="Q632" s="930">
        <v>0.51</v>
      </c>
      <c r="R632" s="931">
        <v>0.59</v>
      </c>
      <c r="S632" s="932">
        <f t="shared" si="85"/>
        <v>268.74999999999994</v>
      </c>
    </row>
    <row r="633" spans="1:19" ht="20.100000000000001" customHeight="1">
      <c r="A633" s="939"/>
      <c r="B633" s="940"/>
      <c r="C633" s="941"/>
      <c r="D633" s="1021"/>
      <c r="E633" s="942"/>
      <c r="F633" s="943"/>
      <c r="G633" s="943"/>
      <c r="H633" s="943"/>
      <c r="I633" s="943"/>
      <c r="J633" s="944"/>
      <c r="K633" s="945"/>
      <c r="L633" s="942"/>
      <c r="M633" s="943"/>
      <c r="N633" s="943"/>
      <c r="O633" s="943"/>
      <c r="P633" s="943"/>
      <c r="Q633" s="944"/>
      <c r="R633" s="945"/>
      <c r="S633" s="946"/>
    </row>
    <row r="634" spans="1:19" ht="20.100000000000001" customHeight="1">
      <c r="A634" s="1406" t="s">
        <v>1655</v>
      </c>
      <c r="B634" s="1407"/>
      <c r="C634" s="923"/>
      <c r="D634" s="647"/>
      <c r="E634" s="949">
        <f>SUM(E624:E633)</f>
        <v>0</v>
      </c>
      <c r="F634" s="950">
        <f t="shared" ref="F634:R634" si="86">SUM(F624:F633)</f>
        <v>0</v>
      </c>
      <c r="G634" s="950">
        <f t="shared" si="86"/>
        <v>0.22</v>
      </c>
      <c r="H634" s="950">
        <f t="shared" si="86"/>
        <v>0</v>
      </c>
      <c r="I634" s="950">
        <f t="shared" si="86"/>
        <v>0.22000000000000003</v>
      </c>
      <c r="J634" s="950">
        <f t="shared" si="86"/>
        <v>0.51</v>
      </c>
      <c r="K634" s="951">
        <f t="shared" si="86"/>
        <v>0.73000000000000009</v>
      </c>
      <c r="L634" s="949">
        <f t="shared" si="86"/>
        <v>0.01</v>
      </c>
      <c r="M634" s="950">
        <f t="shared" si="86"/>
        <v>7.0000000000000007E-2</v>
      </c>
      <c r="N634" s="950">
        <f t="shared" si="86"/>
        <v>0.8</v>
      </c>
      <c r="O634" s="950">
        <f t="shared" si="86"/>
        <v>0</v>
      </c>
      <c r="P634" s="950">
        <f t="shared" si="86"/>
        <v>0.21000000000000002</v>
      </c>
      <c r="Q634" s="950">
        <f t="shared" si="86"/>
        <v>2.2999999999999998</v>
      </c>
      <c r="R634" s="951">
        <f t="shared" si="86"/>
        <v>2.5099999999999998</v>
      </c>
      <c r="S634" s="952">
        <f>((R634/K634)-1)*100</f>
        <v>243.83561643835608</v>
      </c>
    </row>
    <row r="635" spans="1:19" ht="20.100000000000001" customHeight="1">
      <c r="A635" s="1114"/>
      <c r="B635" s="1115"/>
      <c r="C635" s="995"/>
      <c r="D635" s="996"/>
      <c r="E635" s="1116"/>
      <c r="F635" s="1116"/>
      <c r="G635" s="1116"/>
      <c r="H635" s="1116"/>
      <c r="I635" s="1116"/>
      <c r="J635" s="1116"/>
      <c r="K635" s="1116"/>
      <c r="L635" s="1116"/>
      <c r="M635" s="1116"/>
      <c r="N635" s="1116"/>
      <c r="O635" s="1116"/>
      <c r="P635" s="1116"/>
      <c r="Q635" s="1116"/>
      <c r="R635" s="1116"/>
      <c r="S635" s="1061"/>
    </row>
    <row r="636" spans="1:19" ht="20.100000000000001" customHeight="1">
      <c r="A636" s="906"/>
      <c r="B636" s="907"/>
      <c r="C636" s="908"/>
      <c r="D636" s="909"/>
      <c r="E636" s="1386" t="s">
        <v>1467</v>
      </c>
      <c r="F636" s="1387"/>
      <c r="G636" s="1387"/>
      <c r="H636" s="1387"/>
      <c r="I636" s="1387"/>
      <c r="J636" s="1387"/>
      <c r="K636" s="1388"/>
      <c r="L636" s="1386" t="s">
        <v>1468</v>
      </c>
      <c r="M636" s="1387"/>
      <c r="N636" s="1387"/>
      <c r="O636" s="1387"/>
      <c r="P636" s="1387"/>
      <c r="Q636" s="1387"/>
      <c r="R636" s="1388"/>
      <c r="S636" s="910"/>
    </row>
    <row r="637" spans="1:19" ht="39.950000000000003" customHeight="1">
      <c r="A637" s="911" t="s">
        <v>248</v>
      </c>
      <c r="B637" s="912" t="s">
        <v>57</v>
      </c>
      <c r="C637" s="913" t="s">
        <v>249</v>
      </c>
      <c r="D637" s="914" t="s">
        <v>250</v>
      </c>
      <c r="E637" s="915" t="s">
        <v>1405</v>
      </c>
      <c r="F637" s="916" t="s">
        <v>1499</v>
      </c>
      <c r="G637" s="917" t="s">
        <v>1498</v>
      </c>
      <c r="H637" s="918" t="s">
        <v>1513</v>
      </c>
      <c r="I637" s="918" t="s">
        <v>1514</v>
      </c>
      <c r="J637" s="917" t="s">
        <v>1406</v>
      </c>
      <c r="K637" s="919" t="s">
        <v>1515</v>
      </c>
      <c r="L637" s="915" t="s">
        <v>1405</v>
      </c>
      <c r="M637" s="916" t="s">
        <v>1499</v>
      </c>
      <c r="N637" s="917" t="s">
        <v>1498</v>
      </c>
      <c r="O637" s="918" t="s">
        <v>1513</v>
      </c>
      <c r="P637" s="918" t="s">
        <v>1514</v>
      </c>
      <c r="Q637" s="917" t="s">
        <v>1406</v>
      </c>
      <c r="R637" s="919" t="s">
        <v>1515</v>
      </c>
      <c r="S637" s="920" t="s">
        <v>1140</v>
      </c>
    </row>
    <row r="638" spans="1:19" ht="20.100000000000001" customHeight="1">
      <c r="A638" s="1117" t="s">
        <v>1663</v>
      </c>
      <c r="B638" s="1118" t="s">
        <v>1664</v>
      </c>
      <c r="C638" s="644"/>
      <c r="D638" s="1119"/>
      <c r="E638" s="1120"/>
      <c r="F638" s="1079"/>
      <c r="G638" s="1079"/>
      <c r="H638" s="1079"/>
      <c r="I638" s="1079"/>
      <c r="J638" s="1079" t="s">
        <v>60</v>
      </c>
      <c r="K638" s="1121"/>
      <c r="L638" s="1120" t="s">
        <v>60</v>
      </c>
      <c r="M638" s="1079" t="s">
        <v>60</v>
      </c>
      <c r="N638" s="1079"/>
      <c r="O638" s="1079"/>
      <c r="P638" s="1079"/>
      <c r="Q638" s="1079"/>
      <c r="R638" s="1121" t="s">
        <v>60</v>
      </c>
      <c r="S638" s="1122"/>
    </row>
    <row r="639" spans="1:19" ht="20.100000000000001" customHeight="1">
      <c r="A639" s="497" t="s">
        <v>1581</v>
      </c>
      <c r="B639" s="498" t="s">
        <v>1598</v>
      </c>
      <c r="C639" s="499" t="s">
        <v>904</v>
      </c>
      <c r="D639" s="659" t="s">
        <v>1398</v>
      </c>
      <c r="E639" s="928">
        <v>0</v>
      </c>
      <c r="F639" s="929">
        <v>0</v>
      </c>
      <c r="G639" s="929">
        <v>0</v>
      </c>
      <c r="H639" s="929">
        <v>0</v>
      </c>
      <c r="I639" s="929">
        <v>0</v>
      </c>
      <c r="J639" s="930">
        <v>0</v>
      </c>
      <c r="K639" s="931">
        <v>0</v>
      </c>
      <c r="L639" s="928">
        <v>0</v>
      </c>
      <c r="M639" s="929">
        <v>0</v>
      </c>
      <c r="N639" s="929">
        <v>0</v>
      </c>
      <c r="O639" s="929">
        <v>0</v>
      </c>
      <c r="P639" s="929">
        <v>0</v>
      </c>
      <c r="Q639" s="930">
        <v>0.01</v>
      </c>
      <c r="R639" s="931">
        <v>0.01</v>
      </c>
      <c r="S639" s="933" t="e">
        <f t="shared" ref="S639:S649" si="87">((R639/K639)-1)*100</f>
        <v>#DIV/0!</v>
      </c>
    </row>
    <row r="640" spans="1:19" ht="20.100000000000001" customHeight="1">
      <c r="A640" s="497" t="s">
        <v>1317</v>
      </c>
      <c r="B640" s="498" t="s">
        <v>1599</v>
      </c>
      <c r="C640" s="499" t="s">
        <v>904</v>
      </c>
      <c r="D640" s="659" t="s">
        <v>1398</v>
      </c>
      <c r="E640" s="928">
        <v>0</v>
      </c>
      <c r="F640" s="929">
        <v>0</v>
      </c>
      <c r="G640" s="929">
        <v>0</v>
      </c>
      <c r="H640" s="929">
        <v>0</v>
      </c>
      <c r="I640" s="929">
        <v>0</v>
      </c>
      <c r="J640" s="930">
        <v>0</v>
      </c>
      <c r="K640" s="931">
        <v>0</v>
      </c>
      <c r="L640" s="928">
        <v>0</v>
      </c>
      <c r="M640" s="929">
        <v>0</v>
      </c>
      <c r="N640" s="929">
        <v>0</v>
      </c>
      <c r="O640" s="929">
        <v>0</v>
      </c>
      <c r="P640" s="929">
        <v>0</v>
      </c>
      <c r="Q640" s="930">
        <v>0.03</v>
      </c>
      <c r="R640" s="931">
        <v>0.03</v>
      </c>
      <c r="S640" s="933" t="e">
        <f t="shared" si="87"/>
        <v>#DIV/0!</v>
      </c>
    </row>
    <row r="641" spans="1:19" ht="20.100000000000001" customHeight="1">
      <c r="A641" s="497" t="s">
        <v>1582</v>
      </c>
      <c r="B641" s="498" t="s">
        <v>1600</v>
      </c>
      <c r="C641" s="499" t="s">
        <v>904</v>
      </c>
      <c r="D641" s="659" t="s">
        <v>1398</v>
      </c>
      <c r="E641" s="928">
        <v>0</v>
      </c>
      <c r="F641" s="929">
        <v>0</v>
      </c>
      <c r="G641" s="929">
        <v>0</v>
      </c>
      <c r="H641" s="929">
        <v>0</v>
      </c>
      <c r="I641" s="929">
        <v>0</v>
      </c>
      <c r="J641" s="930">
        <v>0</v>
      </c>
      <c r="K641" s="931">
        <v>0</v>
      </c>
      <c r="L641" s="928">
        <v>0</v>
      </c>
      <c r="M641" s="929">
        <v>0.05</v>
      </c>
      <c r="N641" s="929">
        <v>0</v>
      </c>
      <c r="O641" s="929">
        <v>0</v>
      </c>
      <c r="P641" s="929">
        <v>0</v>
      </c>
      <c r="Q641" s="930">
        <v>0</v>
      </c>
      <c r="R641" s="931">
        <v>0</v>
      </c>
      <c r="S641" s="933" t="e">
        <f t="shared" si="87"/>
        <v>#DIV/0!</v>
      </c>
    </row>
    <row r="642" spans="1:19" ht="20.100000000000001" customHeight="1">
      <c r="A642" s="497" t="s">
        <v>1583</v>
      </c>
      <c r="B642" s="498" t="s">
        <v>1601</v>
      </c>
      <c r="C642" s="499" t="s">
        <v>904</v>
      </c>
      <c r="D642" s="659" t="s">
        <v>1398</v>
      </c>
      <c r="E642" s="928">
        <v>0</v>
      </c>
      <c r="F642" s="929">
        <v>0</v>
      </c>
      <c r="G642" s="929">
        <v>0</v>
      </c>
      <c r="H642" s="929">
        <v>0</v>
      </c>
      <c r="I642" s="929">
        <v>0</v>
      </c>
      <c r="J642" s="930">
        <v>0</v>
      </c>
      <c r="K642" s="931">
        <v>0</v>
      </c>
      <c r="L642" s="928">
        <v>0</v>
      </c>
      <c r="M642" s="929">
        <v>0</v>
      </c>
      <c r="N642" s="929">
        <v>0</v>
      </c>
      <c r="O642" s="929">
        <v>0</v>
      </c>
      <c r="P642" s="929">
        <v>0</v>
      </c>
      <c r="Q642" s="930">
        <v>0.01</v>
      </c>
      <c r="R642" s="931">
        <v>0.01</v>
      </c>
      <c r="S642" s="933" t="e">
        <f t="shared" si="87"/>
        <v>#DIV/0!</v>
      </c>
    </row>
    <row r="643" spans="1:19" ht="20.100000000000001" customHeight="1">
      <c r="A643" s="497" t="s">
        <v>1584</v>
      </c>
      <c r="B643" s="498" t="s">
        <v>1602</v>
      </c>
      <c r="C643" s="499" t="s">
        <v>904</v>
      </c>
      <c r="D643" s="659" t="s">
        <v>1398</v>
      </c>
      <c r="E643" s="928">
        <v>0</v>
      </c>
      <c r="F643" s="929">
        <v>0</v>
      </c>
      <c r="G643" s="929">
        <v>0</v>
      </c>
      <c r="H643" s="929">
        <v>0</v>
      </c>
      <c r="I643" s="929">
        <v>0</v>
      </c>
      <c r="J643" s="930">
        <v>0</v>
      </c>
      <c r="K643" s="931">
        <v>0</v>
      </c>
      <c r="L643" s="928">
        <v>0</v>
      </c>
      <c r="M643" s="929">
        <v>0</v>
      </c>
      <c r="N643" s="929">
        <v>0</v>
      </c>
      <c r="O643" s="929">
        <v>0</v>
      </c>
      <c r="P643" s="929">
        <v>0</v>
      </c>
      <c r="Q643" s="930">
        <v>0.02</v>
      </c>
      <c r="R643" s="931">
        <v>0.02</v>
      </c>
      <c r="S643" s="933" t="e">
        <f t="shared" si="87"/>
        <v>#DIV/0!</v>
      </c>
    </row>
    <row r="644" spans="1:19" ht="20.100000000000001" customHeight="1">
      <c r="A644" s="497" t="s">
        <v>1585</v>
      </c>
      <c r="B644" s="498" t="s">
        <v>1603</v>
      </c>
      <c r="C644" s="499" t="s">
        <v>904</v>
      </c>
      <c r="D644" s="659" t="s">
        <v>1398</v>
      </c>
      <c r="E644" s="928">
        <v>0</v>
      </c>
      <c r="F644" s="929">
        <v>0</v>
      </c>
      <c r="G644" s="929">
        <v>0</v>
      </c>
      <c r="H644" s="929">
        <v>0</v>
      </c>
      <c r="I644" s="929">
        <v>0</v>
      </c>
      <c r="J644" s="930">
        <v>0</v>
      </c>
      <c r="K644" s="931">
        <v>0</v>
      </c>
      <c r="L644" s="928">
        <v>0</v>
      </c>
      <c r="M644" s="929">
        <v>0.01</v>
      </c>
      <c r="N644" s="929">
        <v>0</v>
      </c>
      <c r="O644" s="929">
        <v>0</v>
      </c>
      <c r="P644" s="929">
        <v>0</v>
      </c>
      <c r="Q644" s="930">
        <v>0</v>
      </c>
      <c r="R644" s="931">
        <v>0</v>
      </c>
      <c r="S644" s="933" t="e">
        <f t="shared" si="87"/>
        <v>#DIV/0!</v>
      </c>
    </row>
    <row r="645" spans="1:19" ht="20.100000000000001" customHeight="1">
      <c r="A645" s="497" t="s">
        <v>1586</v>
      </c>
      <c r="B645" s="498" t="s">
        <v>1604</v>
      </c>
      <c r="C645" s="499" t="s">
        <v>904</v>
      </c>
      <c r="D645" s="659" t="s">
        <v>1398</v>
      </c>
      <c r="E645" s="928">
        <v>0</v>
      </c>
      <c r="F645" s="929">
        <v>0</v>
      </c>
      <c r="G645" s="929">
        <v>0</v>
      </c>
      <c r="H645" s="929">
        <v>0</v>
      </c>
      <c r="I645" s="929">
        <v>0</v>
      </c>
      <c r="J645" s="930">
        <v>0</v>
      </c>
      <c r="K645" s="931">
        <v>0</v>
      </c>
      <c r="L645" s="928">
        <v>0</v>
      </c>
      <c r="M645" s="929">
        <v>0</v>
      </c>
      <c r="N645" s="929">
        <v>0</v>
      </c>
      <c r="O645" s="929">
        <v>0</v>
      </c>
      <c r="P645" s="929">
        <v>0</v>
      </c>
      <c r="Q645" s="930">
        <v>0.06</v>
      </c>
      <c r="R645" s="931">
        <v>0.06</v>
      </c>
      <c r="S645" s="933" t="e">
        <f t="shared" si="87"/>
        <v>#DIV/0!</v>
      </c>
    </row>
    <row r="646" spans="1:19" ht="20.100000000000001" customHeight="1">
      <c r="A646" s="497" t="s">
        <v>1587</v>
      </c>
      <c r="B646" s="498" t="s">
        <v>1605</v>
      </c>
      <c r="C646" s="499" t="s">
        <v>904</v>
      </c>
      <c r="D646" s="659" t="s">
        <v>1398</v>
      </c>
      <c r="E646" s="928">
        <v>0</v>
      </c>
      <c r="F646" s="929">
        <v>0</v>
      </c>
      <c r="G646" s="929">
        <v>0</v>
      </c>
      <c r="H646" s="929">
        <v>0</v>
      </c>
      <c r="I646" s="929">
        <v>0</v>
      </c>
      <c r="J646" s="930">
        <v>0</v>
      </c>
      <c r="K646" s="931">
        <v>0</v>
      </c>
      <c r="L646" s="928">
        <v>0</v>
      </c>
      <c r="M646" s="929">
        <v>0</v>
      </c>
      <c r="N646" s="929">
        <v>0</v>
      </c>
      <c r="O646" s="929">
        <v>0</v>
      </c>
      <c r="P646" s="929">
        <v>0</v>
      </c>
      <c r="Q646" s="930">
        <v>0.01</v>
      </c>
      <c r="R646" s="931">
        <v>0.01</v>
      </c>
      <c r="S646" s="933" t="e">
        <f t="shared" si="87"/>
        <v>#DIV/0!</v>
      </c>
    </row>
    <row r="647" spans="1:19" ht="20.100000000000001" customHeight="1">
      <c r="A647" s="497" t="s">
        <v>1588</v>
      </c>
      <c r="B647" s="498" t="s">
        <v>1606</v>
      </c>
      <c r="C647" s="499" t="s">
        <v>904</v>
      </c>
      <c r="D647" s="659" t="s">
        <v>1398</v>
      </c>
      <c r="E647" s="928">
        <v>0</v>
      </c>
      <c r="F647" s="929">
        <v>0</v>
      </c>
      <c r="G647" s="929">
        <v>0</v>
      </c>
      <c r="H647" s="929">
        <v>0</v>
      </c>
      <c r="I647" s="929">
        <v>0</v>
      </c>
      <c r="J647" s="930">
        <v>0</v>
      </c>
      <c r="K647" s="931">
        <v>0</v>
      </c>
      <c r="L647" s="928">
        <v>0</v>
      </c>
      <c r="M647" s="929">
        <v>0</v>
      </c>
      <c r="N647" s="929">
        <v>0</v>
      </c>
      <c r="O647" s="929">
        <v>0</v>
      </c>
      <c r="P647" s="929">
        <v>0</v>
      </c>
      <c r="Q647" s="930">
        <v>0.03</v>
      </c>
      <c r="R647" s="931">
        <v>0.03</v>
      </c>
      <c r="S647" s="933" t="e">
        <f t="shared" si="87"/>
        <v>#DIV/0!</v>
      </c>
    </row>
    <row r="648" spans="1:19" ht="20.100000000000001" customHeight="1">
      <c r="A648" s="497" t="s">
        <v>1589</v>
      </c>
      <c r="B648" s="498" t="s">
        <v>1607</v>
      </c>
      <c r="C648" s="499" t="s">
        <v>904</v>
      </c>
      <c r="D648" s="659" t="s">
        <v>1398</v>
      </c>
      <c r="E648" s="928">
        <v>0</v>
      </c>
      <c r="F648" s="929">
        <v>0</v>
      </c>
      <c r="G648" s="929">
        <v>0</v>
      </c>
      <c r="H648" s="929">
        <v>0</v>
      </c>
      <c r="I648" s="929">
        <v>0</v>
      </c>
      <c r="J648" s="930">
        <v>0</v>
      </c>
      <c r="K648" s="931">
        <v>0</v>
      </c>
      <c r="L648" s="928">
        <v>0</v>
      </c>
      <c r="M648" s="929">
        <v>0.06</v>
      </c>
      <c r="N648" s="929">
        <v>0</v>
      </c>
      <c r="O648" s="929">
        <v>0</v>
      </c>
      <c r="P648" s="929">
        <v>0</v>
      </c>
      <c r="Q648" s="930">
        <v>7.0000000000000007E-2</v>
      </c>
      <c r="R648" s="931">
        <v>7.0000000000000007E-2</v>
      </c>
      <c r="S648" s="933" t="e">
        <f t="shared" si="87"/>
        <v>#DIV/0!</v>
      </c>
    </row>
    <row r="649" spans="1:19" ht="20.100000000000001" customHeight="1">
      <c r="A649" s="497" t="s">
        <v>1590</v>
      </c>
      <c r="B649" s="498" t="s">
        <v>1608</v>
      </c>
      <c r="C649" s="499" t="s">
        <v>904</v>
      </c>
      <c r="D649" s="659" t="s">
        <v>1398</v>
      </c>
      <c r="E649" s="928">
        <v>0</v>
      </c>
      <c r="F649" s="929">
        <v>0</v>
      </c>
      <c r="G649" s="929">
        <v>0</v>
      </c>
      <c r="H649" s="929">
        <v>0</v>
      </c>
      <c r="I649" s="929">
        <v>0</v>
      </c>
      <c r="J649" s="930">
        <v>0</v>
      </c>
      <c r="K649" s="931">
        <v>0</v>
      </c>
      <c r="L649" s="928">
        <v>0</v>
      </c>
      <c r="M649" s="929">
        <v>0</v>
      </c>
      <c r="N649" s="929">
        <v>0</v>
      </c>
      <c r="O649" s="929">
        <v>0</v>
      </c>
      <c r="P649" s="929">
        <v>0</v>
      </c>
      <c r="Q649" s="930">
        <v>0.01</v>
      </c>
      <c r="R649" s="931">
        <v>0.01</v>
      </c>
      <c r="S649" s="933" t="e">
        <f t="shared" si="87"/>
        <v>#DIV/0!</v>
      </c>
    </row>
    <row r="650" spans="1:19" ht="20.100000000000001" customHeight="1">
      <c r="A650" s="497"/>
      <c r="B650" s="498"/>
      <c r="C650" s="499"/>
      <c r="D650" s="614"/>
      <c r="E650" s="928"/>
      <c r="F650" s="929"/>
      <c r="G650" s="929"/>
      <c r="H650" s="929"/>
      <c r="I650" s="929"/>
      <c r="J650" s="930"/>
      <c r="K650" s="931"/>
      <c r="L650" s="928"/>
      <c r="M650" s="929"/>
      <c r="N650" s="929"/>
      <c r="O650" s="929"/>
      <c r="P650" s="929"/>
      <c r="Q650" s="930"/>
      <c r="R650" s="931"/>
      <c r="S650" s="932"/>
    </row>
    <row r="651" spans="1:19" ht="20.100000000000001" customHeight="1">
      <c r="A651" s="1400" t="s">
        <v>1665</v>
      </c>
      <c r="B651" s="1401"/>
      <c r="C651" s="708"/>
      <c r="D651" s="709"/>
      <c r="E651" s="1123">
        <f>SUM(E639:E650)</f>
        <v>0</v>
      </c>
      <c r="F651" s="1124">
        <f t="shared" ref="F651:R651" si="88">SUM(F639:F650)</f>
        <v>0</v>
      </c>
      <c r="G651" s="1124">
        <f t="shared" si="88"/>
        <v>0</v>
      </c>
      <c r="H651" s="1124">
        <f t="shared" si="88"/>
        <v>0</v>
      </c>
      <c r="I651" s="1124">
        <f t="shared" si="88"/>
        <v>0</v>
      </c>
      <c r="J651" s="1125">
        <f t="shared" si="88"/>
        <v>0</v>
      </c>
      <c r="K651" s="1126">
        <f t="shared" si="88"/>
        <v>0</v>
      </c>
      <c r="L651" s="1123">
        <f t="shared" si="88"/>
        <v>0</v>
      </c>
      <c r="M651" s="1124">
        <f t="shared" si="88"/>
        <v>0.12</v>
      </c>
      <c r="N651" s="1124">
        <f t="shared" si="88"/>
        <v>0</v>
      </c>
      <c r="O651" s="1124">
        <f t="shared" si="88"/>
        <v>0</v>
      </c>
      <c r="P651" s="1124">
        <f t="shared" si="88"/>
        <v>0</v>
      </c>
      <c r="Q651" s="1125">
        <f t="shared" si="88"/>
        <v>0.25</v>
      </c>
      <c r="R651" s="1126">
        <f t="shared" si="88"/>
        <v>0.25</v>
      </c>
      <c r="S651" s="1010" t="e">
        <f>((R651/K651)-1)*100</f>
        <v>#DIV/0!</v>
      </c>
    </row>
    <row r="652" spans="1:19" ht="20.100000000000001" customHeight="1">
      <c r="A652" s="1057"/>
      <c r="B652" s="1058"/>
      <c r="C652" s="899"/>
      <c r="D652" s="1059"/>
      <c r="E652" s="1060"/>
      <c r="F652" s="1060"/>
      <c r="G652" s="1060"/>
      <c r="H652" s="1060"/>
      <c r="I652" s="1060"/>
      <c r="J652" s="1060"/>
      <c r="K652" s="1060"/>
      <c r="L652" s="1060"/>
      <c r="M652" s="1060"/>
      <c r="N652" s="1060"/>
      <c r="O652" s="1060"/>
      <c r="P652" s="1060"/>
      <c r="Q652" s="1060"/>
      <c r="R652" s="1060"/>
      <c r="S652" s="1061"/>
    </row>
    <row r="653" spans="1:19" ht="20.100000000000001" customHeight="1">
      <c r="A653" s="1049" t="s">
        <v>1548</v>
      </c>
      <c r="B653" s="1050"/>
      <c r="C653" s="1051"/>
      <c r="D653" s="647"/>
      <c r="E653" s="1004">
        <f t="shared" ref="E653:R653" si="89">SUM(E492:E652)/2</f>
        <v>0.06</v>
      </c>
      <c r="F653" s="1005">
        <f t="shared" si="89"/>
        <v>1.5399999999999998</v>
      </c>
      <c r="G653" s="1005">
        <f t="shared" si="89"/>
        <v>48.46</v>
      </c>
      <c r="H653" s="1005">
        <f t="shared" si="89"/>
        <v>0</v>
      </c>
      <c r="I653" s="1005">
        <f t="shared" si="89"/>
        <v>21.479999999999993</v>
      </c>
      <c r="J653" s="1005">
        <f t="shared" si="89"/>
        <v>131.03999999999994</v>
      </c>
      <c r="K653" s="1006">
        <f t="shared" si="89"/>
        <v>152.52000000000004</v>
      </c>
      <c r="L653" s="1004">
        <f t="shared" si="89"/>
        <v>0.06</v>
      </c>
      <c r="M653" s="1005">
        <f t="shared" si="89"/>
        <v>6.27</v>
      </c>
      <c r="N653" s="1005">
        <f t="shared" si="89"/>
        <v>70.199999999999989</v>
      </c>
      <c r="O653" s="1005">
        <f t="shared" si="89"/>
        <v>0</v>
      </c>
      <c r="P653" s="1005">
        <f t="shared" si="89"/>
        <v>29.579999999999991</v>
      </c>
      <c r="Q653" s="1005">
        <f t="shared" si="89"/>
        <v>177.38</v>
      </c>
      <c r="R653" s="1006">
        <f t="shared" si="89"/>
        <v>206.95999999999995</v>
      </c>
      <c r="S653" s="952">
        <f>((R653/K653)-1)*100</f>
        <v>35.693679517440266</v>
      </c>
    </row>
    <row r="654" spans="1:19" ht="20.100000000000001" customHeight="1">
      <c r="A654" s="1057"/>
      <c r="B654" s="1058"/>
      <c r="C654" s="899"/>
      <c r="D654" s="1059"/>
      <c r="E654" s="1060"/>
      <c r="F654" s="1060"/>
      <c r="G654" s="1060"/>
      <c r="H654" s="1060"/>
      <c r="I654" s="1060"/>
      <c r="J654" s="1060"/>
      <c r="K654" s="1060"/>
      <c r="L654" s="1060"/>
      <c r="M654" s="1060"/>
      <c r="N654" s="1060"/>
      <c r="O654" s="1060"/>
      <c r="P654" s="1060"/>
      <c r="Q654" s="1060"/>
      <c r="R654" s="1060"/>
      <c r="S654" s="1061"/>
    </row>
    <row r="655" spans="1:19" ht="20.100000000000001" customHeight="1">
      <c r="A655" s="1057"/>
      <c r="B655" s="1058"/>
      <c r="C655" s="899"/>
      <c r="D655" s="1059"/>
      <c r="E655" s="1060"/>
      <c r="F655" s="1060"/>
      <c r="G655" s="1060"/>
      <c r="H655" s="1060"/>
      <c r="I655" s="1060"/>
      <c r="J655" s="1060"/>
      <c r="K655" s="1060"/>
      <c r="L655" s="1060"/>
      <c r="M655" s="1060"/>
      <c r="N655" s="1060"/>
      <c r="O655" s="1060"/>
      <c r="P655" s="1060"/>
      <c r="Q655" s="1060"/>
      <c r="R655" s="1060"/>
      <c r="S655" s="1061"/>
    </row>
    <row r="656" spans="1:19" s="1193" customFormat="1" ht="20.100000000000001" customHeight="1">
      <c r="A656" s="1188"/>
      <c r="B656" s="1189"/>
      <c r="C656" s="1190"/>
      <c r="D656" s="1191"/>
      <c r="E656" s="1395" t="s">
        <v>1467</v>
      </c>
      <c r="F656" s="1396"/>
      <c r="G656" s="1396"/>
      <c r="H656" s="1396"/>
      <c r="I656" s="1396"/>
      <c r="J656" s="1396"/>
      <c r="K656" s="1397"/>
      <c r="L656" s="1395" t="s">
        <v>1468</v>
      </c>
      <c r="M656" s="1396"/>
      <c r="N656" s="1396"/>
      <c r="O656" s="1396"/>
      <c r="P656" s="1396"/>
      <c r="Q656" s="1396"/>
      <c r="R656" s="1397"/>
      <c r="S656" s="1192"/>
    </row>
    <row r="657" spans="1:19" s="1193" customFormat="1" ht="39.950000000000003" customHeight="1">
      <c r="A657" s="1194" t="s">
        <v>248</v>
      </c>
      <c r="B657" s="1195" t="s">
        <v>57</v>
      </c>
      <c r="C657" s="1196" t="s">
        <v>249</v>
      </c>
      <c r="D657" s="1197" t="s">
        <v>250</v>
      </c>
      <c r="E657" s="1198" t="s">
        <v>1405</v>
      </c>
      <c r="F657" s="1199" t="s">
        <v>1499</v>
      </c>
      <c r="G657" s="1200" t="s">
        <v>1498</v>
      </c>
      <c r="H657" s="1200" t="s">
        <v>1496</v>
      </c>
      <c r="I657" s="1200" t="s">
        <v>1497</v>
      </c>
      <c r="J657" s="1200" t="s">
        <v>1406</v>
      </c>
      <c r="K657" s="1201" t="s">
        <v>1473</v>
      </c>
      <c r="L657" s="1202" t="s">
        <v>1405</v>
      </c>
      <c r="M657" s="1199" t="s">
        <v>1490</v>
      </c>
      <c r="N657" s="1200" t="s">
        <v>1498</v>
      </c>
      <c r="O657" s="1200" t="s">
        <v>1496</v>
      </c>
      <c r="P657" s="1200" t="s">
        <v>1497</v>
      </c>
      <c r="Q657" s="1200" t="s">
        <v>1406</v>
      </c>
      <c r="R657" s="1201" t="s">
        <v>1473</v>
      </c>
      <c r="S657" s="1203" t="s">
        <v>1140</v>
      </c>
    </row>
    <row r="658" spans="1:19" s="1193" customFormat="1" ht="20.100000000000001" customHeight="1">
      <c r="A658" s="1204" t="s">
        <v>1660</v>
      </c>
      <c r="B658" s="1205"/>
      <c r="C658" s="1206"/>
      <c r="D658" s="1207"/>
      <c r="E658" s="1208">
        <f t="shared" ref="E658:R658" si="90">SUM(E653,E486)</f>
        <v>1.08</v>
      </c>
      <c r="F658" s="1209">
        <f t="shared" si="90"/>
        <v>46.019999999999989</v>
      </c>
      <c r="G658" s="1209">
        <f t="shared" si="90"/>
        <v>217.06</v>
      </c>
      <c r="H658" s="1209">
        <f t="shared" si="90"/>
        <v>0.37</v>
      </c>
      <c r="I658" s="1209">
        <f t="shared" si="90"/>
        <v>159.88000000000002</v>
      </c>
      <c r="J658" s="1209">
        <f t="shared" si="90"/>
        <v>771.61999999999989</v>
      </c>
      <c r="K658" s="1210">
        <f t="shared" si="90"/>
        <v>931.50000000000045</v>
      </c>
      <c r="L658" s="1208">
        <f t="shared" si="90"/>
        <v>0.87000000000000011</v>
      </c>
      <c r="M658" s="1209">
        <f t="shared" si="90"/>
        <v>38.239999999999995</v>
      </c>
      <c r="N658" s="1209">
        <f t="shared" si="90"/>
        <v>237.17</v>
      </c>
      <c r="O658" s="1209">
        <f t="shared" si="90"/>
        <v>0.11</v>
      </c>
      <c r="P658" s="1209">
        <f t="shared" si="90"/>
        <v>190.04000000000008</v>
      </c>
      <c r="Q658" s="1209">
        <f t="shared" si="90"/>
        <v>742.06999999999982</v>
      </c>
      <c r="R658" s="1210">
        <f t="shared" si="90"/>
        <v>932.1099999999999</v>
      </c>
      <c r="S658" s="1211">
        <f t="shared" ref="S658:S659" si="91">((R658/K658)-1)*100</f>
        <v>6.5485775630635956E-2</v>
      </c>
    </row>
    <row r="659" spans="1:19" s="1193" customFormat="1" ht="20.100000000000001" customHeight="1">
      <c r="A659" s="1204" t="s">
        <v>1661</v>
      </c>
      <c r="B659" s="1205"/>
      <c r="C659" s="1206"/>
      <c r="D659" s="1207"/>
      <c r="E659" s="1208">
        <v>1.1000000000000001</v>
      </c>
      <c r="F659" s="1209">
        <v>46.04</v>
      </c>
      <c r="G659" s="1209">
        <v>214.86</v>
      </c>
      <c r="H659" s="1209">
        <v>0.37</v>
      </c>
      <c r="I659" s="1209">
        <v>159.28</v>
      </c>
      <c r="J659" s="1209">
        <v>767.06</v>
      </c>
      <c r="K659" s="1210">
        <f>SUM(I659:J659)</f>
        <v>926.33999999999992</v>
      </c>
      <c r="L659" s="1208">
        <v>0.87</v>
      </c>
      <c r="M659" s="1209">
        <v>38.15</v>
      </c>
      <c r="N659" s="1209">
        <v>235.63</v>
      </c>
      <c r="O659" s="1209">
        <v>0.11</v>
      </c>
      <c r="P659" s="1209">
        <v>189.79</v>
      </c>
      <c r="Q659" s="1209">
        <v>734.48</v>
      </c>
      <c r="R659" s="1210">
        <f>SUM(P659:Q659)</f>
        <v>924.27</v>
      </c>
      <c r="S659" s="1211">
        <f t="shared" si="91"/>
        <v>-0.22346006865728851</v>
      </c>
    </row>
    <row r="660" spans="1:19" ht="20.100000000000001" customHeight="1">
      <c r="A660" s="1046"/>
      <c r="B660" s="1046"/>
      <c r="C660" s="1046"/>
      <c r="D660" s="1223"/>
      <c r="E660" s="1046"/>
      <c r="F660" s="1046"/>
      <c r="G660" s="1046"/>
      <c r="H660" s="1046"/>
      <c r="I660" s="1046"/>
      <c r="J660" s="1047"/>
      <c r="K660" s="1046"/>
      <c r="L660" s="1046"/>
      <c r="M660" s="1046"/>
      <c r="N660" s="1046"/>
      <c r="O660" s="1046"/>
      <c r="P660" s="1046"/>
      <c r="Q660" s="1047"/>
      <c r="R660" s="1046"/>
      <c r="S660" s="1048"/>
    </row>
    <row r="661" spans="1:19" s="1193" customFormat="1" ht="30" customHeight="1">
      <c r="A661" s="1212" t="s">
        <v>1505</v>
      </c>
      <c r="B661" s="1213" t="s">
        <v>287</v>
      </c>
      <c r="C661" s="1214"/>
      <c r="D661" s="1215"/>
      <c r="E661" s="1214"/>
      <c r="F661" s="1214"/>
      <c r="G661" s="1214"/>
      <c r="H661" s="1214"/>
      <c r="I661" s="1214"/>
      <c r="J661" s="1214"/>
      <c r="K661" s="1216"/>
      <c r="L661" s="1214"/>
      <c r="M661" s="1214"/>
      <c r="N661" s="1214"/>
      <c r="O661" s="1214"/>
      <c r="P661" s="1214"/>
      <c r="Q661" s="1214"/>
      <c r="R661" s="1214"/>
      <c r="S661" s="1217"/>
    </row>
    <row r="662" spans="1:19" s="1193" customFormat="1" ht="20.100000000000001" customHeight="1">
      <c r="A662" s="1218"/>
      <c r="B662" s="1218"/>
      <c r="C662" s="1218"/>
      <c r="D662" s="1219"/>
      <c r="E662" s="1218"/>
      <c r="F662" s="1218"/>
      <c r="G662" s="1218"/>
      <c r="H662" s="1218"/>
      <c r="I662" s="1218"/>
      <c r="J662" s="1220"/>
      <c r="K662" s="1218"/>
      <c r="L662" s="1218"/>
      <c r="M662" s="1218"/>
      <c r="N662" s="1218"/>
      <c r="O662" s="1218"/>
      <c r="P662" s="1218"/>
      <c r="Q662" s="1220"/>
      <c r="R662" s="1218"/>
      <c r="S662" s="1221"/>
    </row>
    <row r="663" spans="1:19" ht="20.100000000000001" customHeight="1">
      <c r="A663" s="906"/>
      <c r="B663" s="907"/>
      <c r="C663" s="908"/>
      <c r="D663" s="909"/>
      <c r="E663" s="1386" t="s">
        <v>1467</v>
      </c>
      <c r="F663" s="1387"/>
      <c r="G663" s="1387"/>
      <c r="H663" s="1387"/>
      <c r="I663" s="1387"/>
      <c r="J663" s="1387"/>
      <c r="K663" s="1388"/>
      <c r="L663" s="1386" t="s">
        <v>1468</v>
      </c>
      <c r="M663" s="1387"/>
      <c r="N663" s="1387"/>
      <c r="O663" s="1387"/>
      <c r="P663" s="1387"/>
      <c r="Q663" s="1387"/>
      <c r="R663" s="1388"/>
      <c r="S663" s="910"/>
    </row>
    <row r="664" spans="1:19" ht="39.950000000000003" customHeight="1">
      <c r="A664" s="911" t="s">
        <v>248</v>
      </c>
      <c r="B664" s="912" t="s">
        <v>57</v>
      </c>
      <c r="C664" s="913" t="s">
        <v>249</v>
      </c>
      <c r="D664" s="914" t="s">
        <v>250</v>
      </c>
      <c r="E664" s="915" t="s">
        <v>1405</v>
      </c>
      <c r="F664" s="916" t="s">
        <v>1499</v>
      </c>
      <c r="G664" s="917" t="s">
        <v>1498</v>
      </c>
      <c r="H664" s="918" t="s">
        <v>1513</v>
      </c>
      <c r="I664" s="918" t="s">
        <v>1514</v>
      </c>
      <c r="J664" s="917" t="s">
        <v>1406</v>
      </c>
      <c r="K664" s="919" t="s">
        <v>1515</v>
      </c>
      <c r="L664" s="915" t="s">
        <v>1405</v>
      </c>
      <c r="M664" s="916" t="s">
        <v>1499</v>
      </c>
      <c r="N664" s="917" t="s">
        <v>1498</v>
      </c>
      <c r="O664" s="918" t="s">
        <v>1513</v>
      </c>
      <c r="P664" s="918" t="s">
        <v>1514</v>
      </c>
      <c r="Q664" s="917" t="s">
        <v>1406</v>
      </c>
      <c r="R664" s="919" t="s">
        <v>1515</v>
      </c>
      <c r="S664" s="920" t="s">
        <v>1140</v>
      </c>
    </row>
    <row r="665" spans="1:19" ht="20.100000000000001" customHeight="1">
      <c r="A665" s="921" t="s">
        <v>251</v>
      </c>
      <c r="B665" s="922" t="s">
        <v>62</v>
      </c>
      <c r="C665" s="923" t="s">
        <v>60</v>
      </c>
      <c r="D665" s="647"/>
      <c r="E665" s="924" t="s">
        <v>60</v>
      </c>
      <c r="F665" s="925"/>
      <c r="G665" s="925"/>
      <c r="H665" s="925"/>
      <c r="I665" s="925"/>
      <c r="J665" s="1079" t="s">
        <v>60</v>
      </c>
      <c r="K665" s="926"/>
      <c r="L665" s="924" t="s">
        <v>60</v>
      </c>
      <c r="M665" s="925" t="s">
        <v>60</v>
      </c>
      <c r="N665" s="925"/>
      <c r="O665" s="925"/>
      <c r="P665" s="925"/>
      <c r="Q665" s="925"/>
      <c r="R665" s="926" t="s">
        <v>60</v>
      </c>
      <c r="S665" s="927"/>
    </row>
    <row r="666" spans="1:19" ht="20.100000000000001" customHeight="1">
      <c r="A666" s="497" t="s">
        <v>476</v>
      </c>
      <c r="B666" s="498" t="s">
        <v>477</v>
      </c>
      <c r="C666" s="499" t="s">
        <v>11</v>
      </c>
      <c r="D666" s="614" t="s">
        <v>124</v>
      </c>
      <c r="E666" s="928">
        <v>0</v>
      </c>
      <c r="F666" s="929">
        <v>0.32</v>
      </c>
      <c r="G666" s="929">
        <v>1.02</v>
      </c>
      <c r="H666" s="929">
        <v>0</v>
      </c>
      <c r="I666" s="929">
        <v>0.69</v>
      </c>
      <c r="J666" s="930">
        <v>5.82</v>
      </c>
      <c r="K666" s="931">
        <v>6.51</v>
      </c>
      <c r="L666" s="928">
        <v>0</v>
      </c>
      <c r="M666" s="929">
        <v>0.04</v>
      </c>
      <c r="N666" s="929">
        <v>1.63</v>
      </c>
      <c r="O666" s="929">
        <v>0</v>
      </c>
      <c r="P666" s="929">
        <v>0.67</v>
      </c>
      <c r="Q666" s="930">
        <v>3.97</v>
      </c>
      <c r="R666" s="931">
        <v>4.6400000000000006</v>
      </c>
      <c r="S666" s="932">
        <f t="shared" ref="S666:S681" si="92">((R666/K666)-1)*100</f>
        <v>-28.725038402457749</v>
      </c>
    </row>
    <row r="667" spans="1:19" ht="20.100000000000001" customHeight="1">
      <c r="A667" s="497" t="s">
        <v>811</v>
      </c>
      <c r="B667" s="498" t="s">
        <v>812</v>
      </c>
      <c r="C667" s="499" t="s">
        <v>11</v>
      </c>
      <c r="D667" s="614" t="s">
        <v>124</v>
      </c>
      <c r="E667" s="928">
        <v>0</v>
      </c>
      <c r="F667" s="929">
        <v>0</v>
      </c>
      <c r="G667" s="929">
        <v>0</v>
      </c>
      <c r="H667" s="929">
        <v>0</v>
      </c>
      <c r="I667" s="929">
        <v>0.51</v>
      </c>
      <c r="J667" s="930">
        <v>0.9</v>
      </c>
      <c r="K667" s="931">
        <v>1.4100000000000001</v>
      </c>
      <c r="L667" s="928">
        <v>0</v>
      </c>
      <c r="M667" s="929">
        <v>0.66</v>
      </c>
      <c r="N667" s="929">
        <v>0</v>
      </c>
      <c r="O667" s="929">
        <v>0</v>
      </c>
      <c r="P667" s="929">
        <v>1.33</v>
      </c>
      <c r="Q667" s="930">
        <v>1.1299999999999999</v>
      </c>
      <c r="R667" s="931">
        <v>2.46</v>
      </c>
      <c r="S667" s="932">
        <f t="shared" si="92"/>
        <v>74.468085106382958</v>
      </c>
    </row>
    <row r="668" spans="1:19" ht="20.100000000000001" customHeight="1">
      <c r="A668" s="497" t="s">
        <v>354</v>
      </c>
      <c r="B668" s="498" t="s">
        <v>478</v>
      </c>
      <c r="C668" s="499" t="s">
        <v>11</v>
      </c>
      <c r="D668" s="614" t="s">
        <v>124</v>
      </c>
      <c r="E668" s="928">
        <v>0.02</v>
      </c>
      <c r="F668" s="929">
        <v>1.58</v>
      </c>
      <c r="G668" s="929">
        <v>1.65</v>
      </c>
      <c r="H668" s="929">
        <v>0</v>
      </c>
      <c r="I668" s="929">
        <v>2.15</v>
      </c>
      <c r="J668" s="930">
        <v>14.26</v>
      </c>
      <c r="K668" s="931">
        <v>16.41</v>
      </c>
      <c r="L668" s="928">
        <v>7.0000000000000007E-2</v>
      </c>
      <c r="M668" s="929">
        <v>0.23</v>
      </c>
      <c r="N668" s="929">
        <v>3.04</v>
      </c>
      <c r="O668" s="929">
        <v>0</v>
      </c>
      <c r="P668" s="929">
        <v>3.56</v>
      </c>
      <c r="Q668" s="930">
        <v>12.8</v>
      </c>
      <c r="R668" s="931">
        <v>16.36</v>
      </c>
      <c r="S668" s="932">
        <f t="shared" si="92"/>
        <v>-0.30469226081657474</v>
      </c>
    </row>
    <row r="669" spans="1:19" ht="20.100000000000001" customHeight="1">
      <c r="A669" s="497" t="s">
        <v>1078</v>
      </c>
      <c r="B669" s="498" t="s">
        <v>1079</v>
      </c>
      <c r="C669" s="499" t="s">
        <v>11</v>
      </c>
      <c r="D669" s="614" t="s">
        <v>124</v>
      </c>
      <c r="E669" s="928">
        <v>0</v>
      </c>
      <c r="F669" s="929">
        <v>0.15</v>
      </c>
      <c r="G669" s="929">
        <v>0</v>
      </c>
      <c r="H669" s="929">
        <v>0</v>
      </c>
      <c r="I669" s="929">
        <v>0</v>
      </c>
      <c r="J669" s="930">
        <v>0.05</v>
      </c>
      <c r="K669" s="931">
        <v>0.05</v>
      </c>
      <c r="L669" s="928">
        <v>0.01</v>
      </c>
      <c r="M669" s="929">
        <v>0.02</v>
      </c>
      <c r="N669" s="929">
        <v>0</v>
      </c>
      <c r="O669" s="929">
        <v>0</v>
      </c>
      <c r="P669" s="929">
        <v>0</v>
      </c>
      <c r="Q669" s="930">
        <v>0.31</v>
      </c>
      <c r="R669" s="931">
        <v>0.31</v>
      </c>
      <c r="S669" s="932">
        <f t="shared" si="92"/>
        <v>519.99999999999989</v>
      </c>
    </row>
    <row r="670" spans="1:19" ht="20.100000000000001" customHeight="1">
      <c r="A670" s="497" t="s">
        <v>6</v>
      </c>
      <c r="B670" s="498" t="s">
        <v>218</v>
      </c>
      <c r="C670" s="499" t="s">
        <v>11</v>
      </c>
      <c r="D670" s="614" t="s">
        <v>124</v>
      </c>
      <c r="E670" s="928">
        <v>0</v>
      </c>
      <c r="F670" s="929">
        <v>0</v>
      </c>
      <c r="G670" s="929">
        <v>1.65</v>
      </c>
      <c r="H670" s="929">
        <v>0</v>
      </c>
      <c r="I670" s="929">
        <v>1.59</v>
      </c>
      <c r="J670" s="930">
        <v>4.74</v>
      </c>
      <c r="K670" s="931">
        <v>6.33</v>
      </c>
      <c r="L670" s="928">
        <v>0</v>
      </c>
      <c r="M670" s="929">
        <v>0</v>
      </c>
      <c r="N670" s="929">
        <v>1.8</v>
      </c>
      <c r="O670" s="929">
        <v>0</v>
      </c>
      <c r="P670" s="929">
        <v>1.24</v>
      </c>
      <c r="Q670" s="930">
        <v>5.7</v>
      </c>
      <c r="R670" s="931">
        <v>6.94</v>
      </c>
      <c r="S670" s="932">
        <f t="shared" si="92"/>
        <v>9.6366508688783714</v>
      </c>
    </row>
    <row r="671" spans="1:19" ht="20.100000000000001" customHeight="1">
      <c r="A671" s="497" t="s">
        <v>18</v>
      </c>
      <c r="B671" s="498" t="s">
        <v>217</v>
      </c>
      <c r="C671" s="499" t="s">
        <v>11</v>
      </c>
      <c r="D671" s="614" t="s">
        <v>124</v>
      </c>
      <c r="E671" s="928">
        <v>0.13</v>
      </c>
      <c r="F671" s="929">
        <v>3.1</v>
      </c>
      <c r="G671" s="929">
        <v>14.43</v>
      </c>
      <c r="H671" s="929">
        <v>0</v>
      </c>
      <c r="I671" s="929">
        <v>30.76</v>
      </c>
      <c r="J671" s="930">
        <v>66.33</v>
      </c>
      <c r="K671" s="931">
        <v>97.09</v>
      </c>
      <c r="L671" s="928">
        <v>0.08</v>
      </c>
      <c r="M671" s="929">
        <v>3.1</v>
      </c>
      <c r="N671" s="929">
        <v>18.829999999999998</v>
      </c>
      <c r="O671" s="929">
        <v>0</v>
      </c>
      <c r="P671" s="929">
        <v>29.85</v>
      </c>
      <c r="Q671" s="930">
        <v>51.49</v>
      </c>
      <c r="R671" s="931">
        <v>81.34</v>
      </c>
      <c r="S671" s="932">
        <f t="shared" si="92"/>
        <v>-16.222062004325888</v>
      </c>
    </row>
    <row r="672" spans="1:19" ht="20.100000000000001" customHeight="1">
      <c r="A672" s="497" t="s">
        <v>352</v>
      </c>
      <c r="B672" s="498" t="s">
        <v>353</v>
      </c>
      <c r="C672" s="499" t="s">
        <v>11</v>
      </c>
      <c r="D672" s="614" t="s">
        <v>124</v>
      </c>
      <c r="E672" s="928">
        <v>0.02</v>
      </c>
      <c r="F672" s="929">
        <v>1.07</v>
      </c>
      <c r="G672" s="929">
        <v>2.67</v>
      </c>
      <c r="H672" s="929">
        <v>0</v>
      </c>
      <c r="I672" s="929">
        <v>1.21</v>
      </c>
      <c r="J672" s="930">
        <v>10.63</v>
      </c>
      <c r="K672" s="931">
        <v>11.84</v>
      </c>
      <c r="L672" s="928">
        <v>0.01</v>
      </c>
      <c r="M672" s="929">
        <v>1.49</v>
      </c>
      <c r="N672" s="929">
        <v>3.5</v>
      </c>
      <c r="O672" s="929">
        <v>0</v>
      </c>
      <c r="P672" s="929">
        <v>1.18</v>
      </c>
      <c r="Q672" s="930">
        <v>12.08</v>
      </c>
      <c r="R672" s="931">
        <v>13.26</v>
      </c>
      <c r="S672" s="932">
        <f t="shared" si="92"/>
        <v>11.993243243243246</v>
      </c>
    </row>
    <row r="673" spans="1:19" ht="20.100000000000001" customHeight="1">
      <c r="A673" s="497" t="s">
        <v>614</v>
      </c>
      <c r="B673" s="498" t="s">
        <v>615</v>
      </c>
      <c r="C673" s="499" t="s">
        <v>11</v>
      </c>
      <c r="D673" s="614" t="s">
        <v>124</v>
      </c>
      <c r="E673" s="928">
        <v>0</v>
      </c>
      <c r="F673" s="929">
        <v>0.49</v>
      </c>
      <c r="G673" s="929">
        <v>0</v>
      </c>
      <c r="H673" s="929">
        <v>0</v>
      </c>
      <c r="I673" s="929">
        <v>2.0699999999999998</v>
      </c>
      <c r="J673" s="930">
        <v>3.24</v>
      </c>
      <c r="K673" s="931">
        <v>5.3100000000000005</v>
      </c>
      <c r="L673" s="928">
        <v>0</v>
      </c>
      <c r="M673" s="929">
        <v>0</v>
      </c>
      <c r="N673" s="929">
        <v>0.46</v>
      </c>
      <c r="O673" s="929">
        <v>0</v>
      </c>
      <c r="P673" s="929">
        <v>0.82</v>
      </c>
      <c r="Q673" s="930">
        <v>1.36</v>
      </c>
      <c r="R673" s="931">
        <v>2.1800000000000002</v>
      </c>
      <c r="S673" s="932">
        <f t="shared" si="92"/>
        <v>-58.945386064030124</v>
      </c>
    </row>
    <row r="674" spans="1:19" ht="20.100000000000001" customHeight="1">
      <c r="A674" s="497" t="s">
        <v>32</v>
      </c>
      <c r="B674" s="498" t="s">
        <v>216</v>
      </c>
      <c r="C674" s="499" t="s">
        <v>11</v>
      </c>
      <c r="D674" s="614" t="s">
        <v>124</v>
      </c>
      <c r="E674" s="928">
        <v>7.0000000000000007E-2</v>
      </c>
      <c r="F674" s="929">
        <v>0</v>
      </c>
      <c r="G674" s="929">
        <v>9.01</v>
      </c>
      <c r="H674" s="929">
        <v>0</v>
      </c>
      <c r="I674" s="929">
        <v>6.75</v>
      </c>
      <c r="J674" s="930">
        <v>32.53</v>
      </c>
      <c r="K674" s="931">
        <v>39.28</v>
      </c>
      <c r="L674" s="928">
        <v>7.0000000000000007E-2</v>
      </c>
      <c r="M674" s="929">
        <v>0.34</v>
      </c>
      <c r="N674" s="929">
        <v>9.3800000000000008</v>
      </c>
      <c r="O674" s="929">
        <v>0</v>
      </c>
      <c r="P674" s="929">
        <v>11.02</v>
      </c>
      <c r="Q674" s="930">
        <v>29.21</v>
      </c>
      <c r="R674" s="931">
        <v>40.230000000000004</v>
      </c>
      <c r="S674" s="932">
        <f t="shared" si="92"/>
        <v>2.4185336048879957</v>
      </c>
    </row>
    <row r="675" spans="1:19" ht="20.100000000000001" customHeight="1">
      <c r="A675" s="497" t="s">
        <v>333</v>
      </c>
      <c r="B675" s="498" t="s">
        <v>334</v>
      </c>
      <c r="C675" s="499" t="s">
        <v>11</v>
      </c>
      <c r="D675" s="614" t="s">
        <v>124</v>
      </c>
      <c r="E675" s="928">
        <v>0</v>
      </c>
      <c r="F675" s="929">
        <v>0</v>
      </c>
      <c r="G675" s="929">
        <v>0</v>
      </c>
      <c r="H675" s="929">
        <v>0</v>
      </c>
      <c r="I675" s="929">
        <v>0</v>
      </c>
      <c r="J675" s="930">
        <v>0.71</v>
      </c>
      <c r="K675" s="931">
        <v>0.71</v>
      </c>
      <c r="L675" s="928">
        <v>0</v>
      </c>
      <c r="M675" s="929">
        <v>0</v>
      </c>
      <c r="N675" s="929">
        <v>0</v>
      </c>
      <c r="O675" s="929">
        <v>0</v>
      </c>
      <c r="P675" s="929">
        <v>0</v>
      </c>
      <c r="Q675" s="930">
        <v>0</v>
      </c>
      <c r="R675" s="931">
        <v>0</v>
      </c>
      <c r="S675" s="932">
        <f t="shared" si="92"/>
        <v>-100</v>
      </c>
    </row>
    <row r="676" spans="1:19" ht="20.100000000000001" customHeight="1">
      <c r="A676" s="497" t="s">
        <v>813</v>
      </c>
      <c r="B676" s="498" t="s">
        <v>814</v>
      </c>
      <c r="C676" s="499" t="s">
        <v>11</v>
      </c>
      <c r="D676" s="614" t="s">
        <v>124</v>
      </c>
      <c r="E676" s="928">
        <v>0</v>
      </c>
      <c r="F676" s="929">
        <v>0</v>
      </c>
      <c r="G676" s="929">
        <v>0</v>
      </c>
      <c r="H676" s="929">
        <v>0</v>
      </c>
      <c r="I676" s="929">
        <v>0</v>
      </c>
      <c r="J676" s="930">
        <v>1.1100000000000001</v>
      </c>
      <c r="K676" s="931">
        <v>1.1100000000000001</v>
      </c>
      <c r="L676" s="928">
        <v>0</v>
      </c>
      <c r="M676" s="929">
        <v>0</v>
      </c>
      <c r="N676" s="929">
        <v>0</v>
      </c>
      <c r="O676" s="929">
        <v>0</v>
      </c>
      <c r="P676" s="929">
        <v>0</v>
      </c>
      <c r="Q676" s="930">
        <v>0.72</v>
      </c>
      <c r="R676" s="931">
        <v>0.72</v>
      </c>
      <c r="S676" s="932">
        <f t="shared" si="92"/>
        <v>-35.135135135135144</v>
      </c>
    </row>
    <row r="677" spans="1:19" ht="20.100000000000001" customHeight="1">
      <c r="A677" s="497" t="s">
        <v>2</v>
      </c>
      <c r="B677" s="498" t="s">
        <v>215</v>
      </c>
      <c r="C677" s="499" t="s">
        <v>11</v>
      </c>
      <c r="D677" s="614" t="s">
        <v>124</v>
      </c>
      <c r="E677" s="928">
        <v>0.01</v>
      </c>
      <c r="F677" s="929">
        <v>0</v>
      </c>
      <c r="G677" s="929">
        <v>0</v>
      </c>
      <c r="H677" s="929">
        <v>0</v>
      </c>
      <c r="I677" s="929">
        <v>0.72</v>
      </c>
      <c r="J677" s="930">
        <v>2.77</v>
      </c>
      <c r="K677" s="931">
        <v>3.49</v>
      </c>
      <c r="L677" s="928">
        <v>0</v>
      </c>
      <c r="M677" s="929">
        <v>0</v>
      </c>
      <c r="N677" s="929">
        <v>0.14000000000000001</v>
      </c>
      <c r="O677" s="929">
        <v>0</v>
      </c>
      <c r="P677" s="929">
        <v>0.32</v>
      </c>
      <c r="Q677" s="930">
        <v>1.17</v>
      </c>
      <c r="R677" s="931">
        <v>1.49</v>
      </c>
      <c r="S677" s="932">
        <f t="shared" si="92"/>
        <v>-57.306590257879655</v>
      </c>
    </row>
    <row r="678" spans="1:19" ht="20.100000000000001" customHeight="1">
      <c r="A678" s="497" t="s">
        <v>532</v>
      </c>
      <c r="B678" s="498" t="s">
        <v>562</v>
      </c>
      <c r="C678" s="499" t="s">
        <v>11</v>
      </c>
      <c r="D678" s="614" t="s">
        <v>124</v>
      </c>
      <c r="E678" s="928">
        <v>0</v>
      </c>
      <c r="F678" s="929">
        <v>0.77</v>
      </c>
      <c r="G678" s="929">
        <v>1.93</v>
      </c>
      <c r="H678" s="929">
        <v>0</v>
      </c>
      <c r="I678" s="929">
        <v>0.21</v>
      </c>
      <c r="J678" s="930">
        <v>6.27</v>
      </c>
      <c r="K678" s="931">
        <v>6.4799999999999995</v>
      </c>
      <c r="L678" s="928">
        <v>0</v>
      </c>
      <c r="M678" s="929">
        <v>0</v>
      </c>
      <c r="N678" s="929">
        <v>2.9</v>
      </c>
      <c r="O678" s="929">
        <v>0</v>
      </c>
      <c r="P678" s="929">
        <v>0.9</v>
      </c>
      <c r="Q678" s="930">
        <v>8.66</v>
      </c>
      <c r="R678" s="931">
        <v>9.56</v>
      </c>
      <c r="S678" s="932">
        <f t="shared" si="92"/>
        <v>47.530864197530875</v>
      </c>
    </row>
    <row r="679" spans="1:19" ht="20.100000000000001" customHeight="1">
      <c r="A679" s="497" t="s">
        <v>214</v>
      </c>
      <c r="B679" s="498" t="s">
        <v>213</v>
      </c>
      <c r="C679" s="499" t="s">
        <v>11</v>
      </c>
      <c r="D679" s="614" t="s">
        <v>124</v>
      </c>
      <c r="E679" s="928">
        <v>0</v>
      </c>
      <c r="F679" s="929">
        <v>0.04</v>
      </c>
      <c r="G679" s="929">
        <v>0.99</v>
      </c>
      <c r="H679" s="929">
        <v>0</v>
      </c>
      <c r="I679" s="929">
        <v>0.52</v>
      </c>
      <c r="J679" s="930">
        <v>2.99</v>
      </c>
      <c r="K679" s="931">
        <v>3.5100000000000002</v>
      </c>
      <c r="L679" s="928">
        <v>0</v>
      </c>
      <c r="M679" s="929">
        <v>0</v>
      </c>
      <c r="N679" s="929">
        <v>0.28999999999999998</v>
      </c>
      <c r="O679" s="929">
        <v>0</v>
      </c>
      <c r="P679" s="929">
        <v>0</v>
      </c>
      <c r="Q679" s="930">
        <v>2.5099999999999998</v>
      </c>
      <c r="R679" s="931">
        <v>2.5099999999999998</v>
      </c>
      <c r="S679" s="932">
        <f t="shared" si="92"/>
        <v>-28.490028490028497</v>
      </c>
    </row>
    <row r="680" spans="1:19" ht="20.100000000000001" customHeight="1">
      <c r="A680" s="497" t="s">
        <v>55</v>
      </c>
      <c r="B680" s="498" t="s">
        <v>212</v>
      </c>
      <c r="C680" s="499" t="s">
        <v>11</v>
      </c>
      <c r="D680" s="614" t="s">
        <v>124</v>
      </c>
      <c r="E680" s="928">
        <v>0.02</v>
      </c>
      <c r="F680" s="929">
        <v>3.51</v>
      </c>
      <c r="G680" s="929">
        <v>4.7699999999999996</v>
      </c>
      <c r="H680" s="929">
        <v>0</v>
      </c>
      <c r="I680" s="929">
        <v>11.22</v>
      </c>
      <c r="J680" s="930">
        <v>26.61</v>
      </c>
      <c r="K680" s="931">
        <v>37.83</v>
      </c>
      <c r="L680" s="928">
        <v>0</v>
      </c>
      <c r="M680" s="929">
        <v>1.38</v>
      </c>
      <c r="N680" s="929">
        <v>8.93</v>
      </c>
      <c r="O680" s="929">
        <v>0</v>
      </c>
      <c r="P680" s="929">
        <v>8.31</v>
      </c>
      <c r="Q680" s="930">
        <v>27.13</v>
      </c>
      <c r="R680" s="931">
        <v>35.44</v>
      </c>
      <c r="S680" s="932">
        <f t="shared" si="92"/>
        <v>-6.3177372455722969</v>
      </c>
    </row>
    <row r="681" spans="1:19" ht="20.100000000000001" customHeight="1">
      <c r="A681" s="497" t="s">
        <v>590</v>
      </c>
      <c r="B681" s="612" t="s">
        <v>1460</v>
      </c>
      <c r="C681" s="499" t="s">
        <v>11</v>
      </c>
      <c r="D681" s="577" t="s">
        <v>211</v>
      </c>
      <c r="E681" s="928">
        <v>0</v>
      </c>
      <c r="F681" s="929">
        <v>0</v>
      </c>
      <c r="G681" s="929">
        <v>0.11</v>
      </c>
      <c r="H681" s="929">
        <v>0</v>
      </c>
      <c r="I681" s="929">
        <v>0</v>
      </c>
      <c r="J681" s="930">
        <v>0.56000000000000005</v>
      </c>
      <c r="K681" s="931">
        <v>0.56000000000000005</v>
      </c>
      <c r="L681" s="928">
        <v>0</v>
      </c>
      <c r="M681" s="929">
        <v>0</v>
      </c>
      <c r="N681" s="929">
        <v>0</v>
      </c>
      <c r="O681" s="929">
        <v>0</v>
      </c>
      <c r="P681" s="929">
        <v>0</v>
      </c>
      <c r="Q681" s="930">
        <v>0.39</v>
      </c>
      <c r="R681" s="931">
        <v>0.39</v>
      </c>
      <c r="S681" s="946">
        <f t="shared" si="92"/>
        <v>-30.357142857142861</v>
      </c>
    </row>
    <row r="682" spans="1:19" ht="20.100000000000001" customHeight="1">
      <c r="A682" s="966"/>
      <c r="B682" s="967"/>
      <c r="C682" s="499"/>
      <c r="D682" s="663"/>
      <c r="E682" s="942"/>
      <c r="F682" s="943"/>
      <c r="G682" s="943"/>
      <c r="H682" s="943"/>
      <c r="I682" s="943"/>
      <c r="J682" s="944"/>
      <c r="K682" s="945"/>
      <c r="L682" s="942"/>
      <c r="M682" s="943"/>
      <c r="N682" s="943"/>
      <c r="O682" s="943"/>
      <c r="P682" s="943"/>
      <c r="Q682" s="944"/>
      <c r="R682" s="945"/>
      <c r="S682" s="946"/>
    </row>
    <row r="683" spans="1:19" ht="20.100000000000001" customHeight="1">
      <c r="A683" s="947" t="s">
        <v>1130</v>
      </c>
      <c r="B683" s="948"/>
      <c r="C683" s="923"/>
      <c r="D683" s="647"/>
      <c r="E683" s="949">
        <f>SUM(E665:E682)</f>
        <v>0.27</v>
      </c>
      <c r="F683" s="950">
        <f t="shared" ref="F683:Q683" si="93">SUM(F665:F682)</f>
        <v>11.030000000000001</v>
      </c>
      <c r="G683" s="950">
        <f t="shared" si="93"/>
        <v>38.230000000000004</v>
      </c>
      <c r="H683" s="950">
        <f t="shared" si="93"/>
        <v>0</v>
      </c>
      <c r="I683" s="950">
        <f t="shared" si="93"/>
        <v>58.400000000000006</v>
      </c>
      <c r="J683" s="950">
        <f t="shared" si="93"/>
        <v>179.52000000000004</v>
      </c>
      <c r="K683" s="951">
        <f t="shared" si="93"/>
        <v>237.92000000000002</v>
      </c>
      <c r="L683" s="949">
        <f t="shared" si="93"/>
        <v>0.24000000000000002</v>
      </c>
      <c r="M683" s="950">
        <f t="shared" si="93"/>
        <v>7.26</v>
      </c>
      <c r="N683" s="950">
        <f t="shared" si="93"/>
        <v>50.9</v>
      </c>
      <c r="O683" s="950">
        <f t="shared" si="93"/>
        <v>0</v>
      </c>
      <c r="P683" s="950">
        <f t="shared" si="93"/>
        <v>59.2</v>
      </c>
      <c r="Q683" s="950">
        <f t="shared" si="93"/>
        <v>158.63</v>
      </c>
      <c r="R683" s="951">
        <f>SUM(R665:R682)</f>
        <v>217.83</v>
      </c>
      <c r="S683" s="952">
        <f t="shared" ref="S683" si="94">((R683/K683)-1)*100</f>
        <v>-8.4440147948890427</v>
      </c>
    </row>
    <row r="684" spans="1:19" ht="20.100000000000001" customHeight="1">
      <c r="A684" s="970"/>
      <c r="B684" s="971"/>
      <c r="C684" s="972"/>
      <c r="D684" s="663"/>
      <c r="E684" s="957"/>
      <c r="F684" s="957"/>
      <c r="G684" s="957"/>
      <c r="H684" s="957"/>
      <c r="I684" s="957"/>
      <c r="J684" s="958"/>
      <c r="K684" s="957"/>
      <c r="L684" s="957"/>
      <c r="M684" s="957"/>
      <c r="N684" s="957"/>
      <c r="O684" s="957"/>
      <c r="P684" s="957"/>
      <c r="Q684" s="958"/>
      <c r="R684" s="957"/>
      <c r="S684" s="959"/>
    </row>
    <row r="685" spans="1:19" ht="20.100000000000001" customHeight="1">
      <c r="A685" s="906"/>
      <c r="B685" s="907"/>
      <c r="C685" s="908"/>
      <c r="D685" s="909"/>
      <c r="E685" s="1386" t="s">
        <v>1467</v>
      </c>
      <c r="F685" s="1387"/>
      <c r="G685" s="1387"/>
      <c r="H685" s="1387"/>
      <c r="I685" s="1387"/>
      <c r="J685" s="1387"/>
      <c r="K685" s="1388"/>
      <c r="L685" s="1386" t="s">
        <v>1468</v>
      </c>
      <c r="M685" s="1387"/>
      <c r="N685" s="1387"/>
      <c r="O685" s="1387"/>
      <c r="P685" s="1387"/>
      <c r="Q685" s="1387"/>
      <c r="R685" s="1388"/>
      <c r="S685" s="910"/>
    </row>
    <row r="686" spans="1:19" ht="39.950000000000003" customHeight="1">
      <c r="A686" s="911" t="s">
        <v>248</v>
      </c>
      <c r="B686" s="912" t="s">
        <v>57</v>
      </c>
      <c r="C686" s="913" t="s">
        <v>249</v>
      </c>
      <c r="D686" s="914" t="s">
        <v>250</v>
      </c>
      <c r="E686" s="915" t="s">
        <v>1405</v>
      </c>
      <c r="F686" s="916" t="s">
        <v>1499</v>
      </c>
      <c r="G686" s="917" t="s">
        <v>1498</v>
      </c>
      <c r="H686" s="918" t="s">
        <v>1513</v>
      </c>
      <c r="I686" s="918" t="s">
        <v>1514</v>
      </c>
      <c r="J686" s="917" t="s">
        <v>1406</v>
      </c>
      <c r="K686" s="919" t="s">
        <v>1515</v>
      </c>
      <c r="L686" s="915" t="s">
        <v>1405</v>
      </c>
      <c r="M686" s="916" t="s">
        <v>1499</v>
      </c>
      <c r="N686" s="917" t="s">
        <v>1498</v>
      </c>
      <c r="O686" s="918" t="s">
        <v>1513</v>
      </c>
      <c r="P686" s="918" t="s">
        <v>1514</v>
      </c>
      <c r="Q686" s="917" t="s">
        <v>1406</v>
      </c>
      <c r="R686" s="919" t="s">
        <v>1515</v>
      </c>
      <c r="S686" s="920" t="s">
        <v>1140</v>
      </c>
    </row>
    <row r="687" spans="1:19" ht="20.100000000000001" customHeight="1">
      <c r="A687" s="960" t="s">
        <v>253</v>
      </c>
      <c r="B687" s="961" t="s">
        <v>254</v>
      </c>
      <c r="C687" s="923" t="s">
        <v>60</v>
      </c>
      <c r="D687" s="647"/>
      <c r="E687" s="924" t="s">
        <v>60</v>
      </c>
      <c r="F687" s="925"/>
      <c r="G687" s="925"/>
      <c r="H687" s="925"/>
      <c r="I687" s="925"/>
      <c r="J687" s="1079" t="s">
        <v>60</v>
      </c>
      <c r="K687" s="926"/>
      <c r="L687" s="924" t="s">
        <v>60</v>
      </c>
      <c r="M687" s="925" t="s">
        <v>60</v>
      </c>
      <c r="N687" s="925"/>
      <c r="O687" s="925"/>
      <c r="P687" s="925"/>
      <c r="Q687" s="925"/>
      <c r="R687" s="926" t="s">
        <v>60</v>
      </c>
      <c r="S687" s="927"/>
    </row>
    <row r="688" spans="1:19" ht="20.100000000000001" customHeight="1">
      <c r="A688" s="497" t="s">
        <v>387</v>
      </c>
      <c r="B688" s="612" t="s">
        <v>563</v>
      </c>
      <c r="C688" s="499" t="s">
        <v>11</v>
      </c>
      <c r="D688" s="614" t="s">
        <v>127</v>
      </c>
      <c r="E688" s="928">
        <v>0</v>
      </c>
      <c r="F688" s="929">
        <v>0</v>
      </c>
      <c r="G688" s="929">
        <v>1.4</v>
      </c>
      <c r="H688" s="929">
        <v>0</v>
      </c>
      <c r="I688" s="929">
        <v>1.31</v>
      </c>
      <c r="J688" s="930">
        <v>6.36</v>
      </c>
      <c r="K688" s="931">
        <v>7.67</v>
      </c>
      <c r="L688" s="928">
        <v>0</v>
      </c>
      <c r="M688" s="929">
        <v>1.31</v>
      </c>
      <c r="N688" s="929">
        <v>1.88</v>
      </c>
      <c r="O688" s="929">
        <v>0</v>
      </c>
      <c r="P688" s="929">
        <v>2.23</v>
      </c>
      <c r="Q688" s="930">
        <v>5.09</v>
      </c>
      <c r="R688" s="931">
        <v>7.32</v>
      </c>
      <c r="S688" s="932">
        <f t="shared" ref="S688:S719" si="95">((R688/K688)-1)*100</f>
        <v>-4.5632333767926969</v>
      </c>
    </row>
    <row r="689" spans="1:19" ht="20.100000000000001" customHeight="1">
      <c r="A689" s="660" t="s">
        <v>815</v>
      </c>
      <c r="B689" s="612" t="s">
        <v>816</v>
      </c>
      <c r="C689" s="721" t="s">
        <v>11</v>
      </c>
      <c r="D689" s="614" t="s">
        <v>127</v>
      </c>
      <c r="E689" s="928">
        <v>0</v>
      </c>
      <c r="F689" s="929">
        <v>0.39</v>
      </c>
      <c r="G689" s="929">
        <v>0</v>
      </c>
      <c r="H689" s="929">
        <v>0</v>
      </c>
      <c r="I689" s="929">
        <v>0.13</v>
      </c>
      <c r="J689" s="930">
        <v>0.77</v>
      </c>
      <c r="K689" s="931">
        <v>0.9</v>
      </c>
      <c r="L689" s="928">
        <v>0</v>
      </c>
      <c r="M689" s="929">
        <v>0.13</v>
      </c>
      <c r="N689" s="929">
        <v>0</v>
      </c>
      <c r="O689" s="929">
        <v>0</v>
      </c>
      <c r="P689" s="929">
        <v>0.24</v>
      </c>
      <c r="Q689" s="930">
        <v>1</v>
      </c>
      <c r="R689" s="931">
        <v>1.24</v>
      </c>
      <c r="S689" s="932">
        <f t="shared" si="95"/>
        <v>37.777777777777779</v>
      </c>
    </row>
    <row r="690" spans="1:19" ht="20.100000000000001" customHeight="1">
      <c r="A690" s="660" t="s">
        <v>1067</v>
      </c>
      <c r="B690" s="612" t="s">
        <v>1068</v>
      </c>
      <c r="C690" s="721" t="s">
        <v>11</v>
      </c>
      <c r="D690" s="614" t="s">
        <v>127</v>
      </c>
      <c r="E690" s="928">
        <v>0</v>
      </c>
      <c r="F690" s="929">
        <v>0</v>
      </c>
      <c r="G690" s="929">
        <v>7.0000000000000007E-2</v>
      </c>
      <c r="H690" s="929">
        <v>0</v>
      </c>
      <c r="I690" s="929">
        <v>0</v>
      </c>
      <c r="J690" s="930">
        <v>0.06</v>
      </c>
      <c r="K690" s="931">
        <v>0.06</v>
      </c>
      <c r="L690" s="928">
        <v>0</v>
      </c>
      <c r="M690" s="929">
        <v>0.04</v>
      </c>
      <c r="N690" s="929">
        <v>0</v>
      </c>
      <c r="O690" s="929">
        <v>0</v>
      </c>
      <c r="P690" s="929">
        <v>0</v>
      </c>
      <c r="Q690" s="930">
        <v>0.34</v>
      </c>
      <c r="R690" s="931">
        <v>0.34</v>
      </c>
      <c r="S690" s="932">
        <f t="shared" si="95"/>
        <v>466.66666666666669</v>
      </c>
    </row>
    <row r="691" spans="1:19" ht="20.100000000000001" customHeight="1">
      <c r="A691" s="660" t="s">
        <v>1069</v>
      </c>
      <c r="B691" s="612" t="s">
        <v>1070</v>
      </c>
      <c r="C691" s="721" t="s">
        <v>11</v>
      </c>
      <c r="D691" s="614" t="s">
        <v>127</v>
      </c>
      <c r="E691" s="928">
        <v>0</v>
      </c>
      <c r="F691" s="929">
        <v>0.12</v>
      </c>
      <c r="G691" s="929">
        <v>0.06</v>
      </c>
      <c r="H691" s="929">
        <v>0</v>
      </c>
      <c r="I691" s="929">
        <v>0</v>
      </c>
      <c r="J691" s="930">
        <v>0.11</v>
      </c>
      <c r="K691" s="931">
        <v>0.11</v>
      </c>
      <c r="L691" s="928">
        <v>0</v>
      </c>
      <c r="M691" s="929">
        <v>0</v>
      </c>
      <c r="N691" s="929">
        <v>0</v>
      </c>
      <c r="O691" s="929">
        <v>0</v>
      </c>
      <c r="P691" s="929">
        <v>0</v>
      </c>
      <c r="Q691" s="930">
        <v>0</v>
      </c>
      <c r="R691" s="931">
        <v>0</v>
      </c>
      <c r="S691" s="932">
        <f t="shared" si="95"/>
        <v>-100</v>
      </c>
    </row>
    <row r="692" spans="1:19" ht="20.100000000000001" customHeight="1">
      <c r="A692" s="660" t="s">
        <v>356</v>
      </c>
      <c r="B692" s="612" t="s">
        <v>480</v>
      </c>
      <c r="C692" s="721" t="s">
        <v>11</v>
      </c>
      <c r="D692" s="614" t="s">
        <v>127</v>
      </c>
      <c r="E692" s="928">
        <v>0</v>
      </c>
      <c r="F692" s="929">
        <v>0.56999999999999995</v>
      </c>
      <c r="G692" s="929">
        <v>0</v>
      </c>
      <c r="H692" s="929">
        <v>0</v>
      </c>
      <c r="I692" s="929">
        <v>0.76</v>
      </c>
      <c r="J692" s="930">
        <v>1.57</v>
      </c>
      <c r="K692" s="931">
        <v>2.33</v>
      </c>
      <c r="L692" s="928">
        <v>0</v>
      </c>
      <c r="M692" s="929">
        <v>0</v>
      </c>
      <c r="N692" s="929">
        <v>0</v>
      </c>
      <c r="O692" s="929">
        <v>0</v>
      </c>
      <c r="P692" s="929">
        <v>0</v>
      </c>
      <c r="Q692" s="930">
        <v>0</v>
      </c>
      <c r="R692" s="931">
        <v>0</v>
      </c>
      <c r="S692" s="932">
        <f t="shared" si="95"/>
        <v>-100</v>
      </c>
    </row>
    <row r="693" spans="1:19" ht="20.100000000000001" customHeight="1">
      <c r="A693" s="660" t="s">
        <v>1071</v>
      </c>
      <c r="B693" s="612" t="s">
        <v>1072</v>
      </c>
      <c r="C693" s="721" t="s">
        <v>11</v>
      </c>
      <c r="D693" s="614" t="s">
        <v>127</v>
      </c>
      <c r="E693" s="928">
        <v>0.02</v>
      </c>
      <c r="F693" s="929">
        <v>0</v>
      </c>
      <c r="G693" s="929">
        <v>0</v>
      </c>
      <c r="H693" s="929">
        <v>0</v>
      </c>
      <c r="I693" s="929">
        <v>0</v>
      </c>
      <c r="J693" s="930">
        <v>0.65</v>
      </c>
      <c r="K693" s="931">
        <v>0.65</v>
      </c>
      <c r="L693" s="928">
        <v>0</v>
      </c>
      <c r="M693" s="929">
        <v>0</v>
      </c>
      <c r="N693" s="929">
        <v>0.22</v>
      </c>
      <c r="O693" s="929">
        <v>0</v>
      </c>
      <c r="P693" s="929">
        <v>0</v>
      </c>
      <c r="Q693" s="930">
        <v>0.61</v>
      </c>
      <c r="R693" s="931">
        <v>0.61</v>
      </c>
      <c r="S693" s="932">
        <f t="shared" si="95"/>
        <v>-6.1538461538461542</v>
      </c>
    </row>
    <row r="694" spans="1:19" ht="20.100000000000001" customHeight="1">
      <c r="A694" s="660" t="s">
        <v>1246</v>
      </c>
      <c r="B694" s="612" t="s">
        <v>1450</v>
      </c>
      <c r="C694" s="721" t="s">
        <v>11</v>
      </c>
      <c r="D694" s="614" t="s">
        <v>127</v>
      </c>
      <c r="E694" s="928">
        <v>0</v>
      </c>
      <c r="F694" s="929">
        <v>0</v>
      </c>
      <c r="G694" s="929">
        <v>0</v>
      </c>
      <c r="H694" s="929">
        <v>0</v>
      </c>
      <c r="I694" s="929">
        <v>0</v>
      </c>
      <c r="J694" s="930">
        <v>0</v>
      </c>
      <c r="K694" s="931">
        <v>0</v>
      </c>
      <c r="L694" s="928">
        <v>0</v>
      </c>
      <c r="M694" s="929">
        <v>0</v>
      </c>
      <c r="N694" s="929">
        <v>0.14000000000000001</v>
      </c>
      <c r="O694" s="929">
        <v>0</v>
      </c>
      <c r="P694" s="929">
        <v>0</v>
      </c>
      <c r="Q694" s="930">
        <v>0.5</v>
      </c>
      <c r="R694" s="931">
        <v>0.5</v>
      </c>
      <c r="S694" s="933" t="e">
        <f t="shared" si="95"/>
        <v>#DIV/0!</v>
      </c>
    </row>
    <row r="695" spans="1:19" ht="20.100000000000001" customHeight="1">
      <c r="A695" s="660" t="s">
        <v>495</v>
      </c>
      <c r="B695" s="612" t="s">
        <v>496</v>
      </c>
      <c r="C695" s="721" t="s">
        <v>11</v>
      </c>
      <c r="D695" s="614" t="s">
        <v>127</v>
      </c>
      <c r="E695" s="928">
        <v>0</v>
      </c>
      <c r="F695" s="929">
        <v>1.37</v>
      </c>
      <c r="G695" s="929">
        <v>3.42</v>
      </c>
      <c r="H695" s="929">
        <v>0</v>
      </c>
      <c r="I695" s="929">
        <v>0.23</v>
      </c>
      <c r="J695" s="930">
        <v>9.39</v>
      </c>
      <c r="K695" s="931">
        <v>9.620000000000001</v>
      </c>
      <c r="L695" s="928">
        <v>0.01</v>
      </c>
      <c r="M695" s="929">
        <v>1.62</v>
      </c>
      <c r="N695" s="929">
        <v>4.62</v>
      </c>
      <c r="O695" s="929">
        <v>0</v>
      </c>
      <c r="P695" s="929">
        <v>2.08</v>
      </c>
      <c r="Q695" s="930">
        <v>16.850000000000001</v>
      </c>
      <c r="R695" s="931">
        <v>18.93</v>
      </c>
      <c r="S695" s="932">
        <f t="shared" si="95"/>
        <v>96.777546777546746</v>
      </c>
    </row>
    <row r="696" spans="1:19" ht="20.100000000000001" customHeight="1">
      <c r="A696" s="660" t="s">
        <v>572</v>
      </c>
      <c r="B696" s="612" t="s">
        <v>593</v>
      </c>
      <c r="C696" s="721" t="s">
        <v>11</v>
      </c>
      <c r="D696" s="614" t="s">
        <v>127</v>
      </c>
      <c r="E696" s="928">
        <v>0.04</v>
      </c>
      <c r="F696" s="929">
        <v>0.39</v>
      </c>
      <c r="G696" s="929">
        <v>0.34</v>
      </c>
      <c r="H696" s="929">
        <v>0</v>
      </c>
      <c r="I696" s="929">
        <v>0.13</v>
      </c>
      <c r="J696" s="930">
        <v>1.95</v>
      </c>
      <c r="K696" s="931">
        <v>2.08</v>
      </c>
      <c r="L696" s="928">
        <v>0</v>
      </c>
      <c r="M696" s="929">
        <v>0.3</v>
      </c>
      <c r="N696" s="929">
        <v>2.15</v>
      </c>
      <c r="O696" s="929">
        <v>0</v>
      </c>
      <c r="P696" s="929">
        <v>0.82</v>
      </c>
      <c r="Q696" s="930">
        <v>2.14</v>
      </c>
      <c r="R696" s="931">
        <v>2.96</v>
      </c>
      <c r="S696" s="932">
        <f t="shared" si="95"/>
        <v>42.307692307692292</v>
      </c>
    </row>
    <row r="697" spans="1:19" ht="20.100000000000001" customHeight="1">
      <c r="A697" s="660" t="s">
        <v>1255</v>
      </c>
      <c r="B697" s="612" t="s">
        <v>1451</v>
      </c>
      <c r="C697" s="721" t="s">
        <v>11</v>
      </c>
      <c r="D697" s="614" t="s">
        <v>127</v>
      </c>
      <c r="E697" s="928">
        <v>0.02</v>
      </c>
      <c r="F697" s="929">
        <v>0</v>
      </c>
      <c r="G697" s="929">
        <v>0.04</v>
      </c>
      <c r="H697" s="929">
        <v>0</v>
      </c>
      <c r="I697" s="929">
        <v>0</v>
      </c>
      <c r="J697" s="930">
        <v>0</v>
      </c>
      <c r="K697" s="931">
        <v>0</v>
      </c>
      <c r="L697" s="928">
        <v>0</v>
      </c>
      <c r="M697" s="929">
        <v>0</v>
      </c>
      <c r="N697" s="929">
        <v>0</v>
      </c>
      <c r="O697" s="929">
        <v>0</v>
      </c>
      <c r="P697" s="929">
        <v>0</v>
      </c>
      <c r="Q697" s="930">
        <v>0</v>
      </c>
      <c r="R697" s="931">
        <v>0</v>
      </c>
      <c r="S697" s="933" t="e">
        <f t="shared" si="95"/>
        <v>#DIV/0!</v>
      </c>
    </row>
    <row r="698" spans="1:19" ht="20.100000000000001" customHeight="1">
      <c r="A698" s="660" t="s">
        <v>481</v>
      </c>
      <c r="B698" s="612" t="s">
        <v>482</v>
      </c>
      <c r="C698" s="721" t="s">
        <v>11</v>
      </c>
      <c r="D698" s="614" t="s">
        <v>127</v>
      </c>
      <c r="E698" s="928">
        <v>0</v>
      </c>
      <c r="F698" s="929">
        <v>0.54</v>
      </c>
      <c r="G698" s="929">
        <v>0.38</v>
      </c>
      <c r="H698" s="929">
        <v>0</v>
      </c>
      <c r="I698" s="929">
        <v>0.23</v>
      </c>
      <c r="J698" s="930">
        <v>1.22</v>
      </c>
      <c r="K698" s="931">
        <v>1.45</v>
      </c>
      <c r="L698" s="928">
        <v>0.01</v>
      </c>
      <c r="M698" s="929">
        <v>0</v>
      </c>
      <c r="N698" s="929">
        <v>0.08</v>
      </c>
      <c r="O698" s="929">
        <v>0</v>
      </c>
      <c r="P698" s="929">
        <v>0.06</v>
      </c>
      <c r="Q698" s="930">
        <v>1.22</v>
      </c>
      <c r="R698" s="931">
        <v>1.28</v>
      </c>
      <c r="S698" s="932">
        <f t="shared" si="95"/>
        <v>-11.724137931034473</v>
      </c>
    </row>
    <row r="699" spans="1:19" ht="20.100000000000001" customHeight="1">
      <c r="A699" s="660" t="s">
        <v>817</v>
      </c>
      <c r="B699" s="612" t="s">
        <v>818</v>
      </c>
      <c r="C699" s="721" t="s">
        <v>11</v>
      </c>
      <c r="D699" s="614" t="s">
        <v>127</v>
      </c>
      <c r="E699" s="928">
        <v>0.01</v>
      </c>
      <c r="F699" s="929">
        <v>0</v>
      </c>
      <c r="G699" s="929">
        <v>0.25</v>
      </c>
      <c r="H699" s="929">
        <v>0</v>
      </c>
      <c r="I699" s="929">
        <v>0.15</v>
      </c>
      <c r="J699" s="930">
        <v>0.72</v>
      </c>
      <c r="K699" s="931">
        <v>0.87</v>
      </c>
      <c r="L699" s="928">
        <v>0</v>
      </c>
      <c r="M699" s="929">
        <v>0</v>
      </c>
      <c r="N699" s="929">
        <v>0.24</v>
      </c>
      <c r="O699" s="929">
        <v>0</v>
      </c>
      <c r="P699" s="929">
        <v>0.21</v>
      </c>
      <c r="Q699" s="930">
        <v>0.81</v>
      </c>
      <c r="R699" s="931">
        <v>1.02</v>
      </c>
      <c r="S699" s="932">
        <f t="shared" si="95"/>
        <v>17.24137931034484</v>
      </c>
    </row>
    <row r="700" spans="1:19" ht="20.100000000000001" customHeight="1">
      <c r="A700" s="660" t="s">
        <v>361</v>
      </c>
      <c r="B700" s="612" t="s">
        <v>486</v>
      </c>
      <c r="C700" s="721" t="s">
        <v>11</v>
      </c>
      <c r="D700" s="614" t="s">
        <v>1114</v>
      </c>
      <c r="E700" s="928">
        <v>0.05</v>
      </c>
      <c r="F700" s="929">
        <v>0.78</v>
      </c>
      <c r="G700" s="929">
        <v>3.26</v>
      </c>
      <c r="H700" s="929">
        <v>0</v>
      </c>
      <c r="I700" s="929">
        <v>2.5099999999999998</v>
      </c>
      <c r="J700" s="930">
        <v>11.46</v>
      </c>
      <c r="K700" s="931">
        <v>13.97</v>
      </c>
      <c r="L700" s="928">
        <v>0.03</v>
      </c>
      <c r="M700" s="929">
        <v>0.78</v>
      </c>
      <c r="N700" s="929">
        <v>3.9</v>
      </c>
      <c r="O700" s="929">
        <v>0</v>
      </c>
      <c r="P700" s="929">
        <v>1.53</v>
      </c>
      <c r="Q700" s="930">
        <v>14.06</v>
      </c>
      <c r="R700" s="931">
        <v>15.59</v>
      </c>
      <c r="S700" s="932">
        <f t="shared" si="95"/>
        <v>11.59627773801002</v>
      </c>
    </row>
    <row r="701" spans="1:19" ht="20.100000000000001" customHeight="1">
      <c r="A701" s="660" t="s">
        <v>529</v>
      </c>
      <c r="B701" s="612" t="s">
        <v>564</v>
      </c>
      <c r="C701" s="721" t="s">
        <v>11</v>
      </c>
      <c r="D701" s="614" t="s">
        <v>127</v>
      </c>
      <c r="E701" s="928">
        <v>0</v>
      </c>
      <c r="F701" s="929">
        <v>0</v>
      </c>
      <c r="G701" s="929">
        <v>0.57999999999999996</v>
      </c>
      <c r="H701" s="929">
        <v>0</v>
      </c>
      <c r="I701" s="929">
        <v>0</v>
      </c>
      <c r="J701" s="930">
        <v>1.59</v>
      </c>
      <c r="K701" s="931">
        <v>1.59</v>
      </c>
      <c r="L701" s="928">
        <v>0</v>
      </c>
      <c r="M701" s="929">
        <v>0</v>
      </c>
      <c r="N701" s="929">
        <v>0.86</v>
      </c>
      <c r="O701" s="929">
        <v>0</v>
      </c>
      <c r="P701" s="929">
        <v>0</v>
      </c>
      <c r="Q701" s="930">
        <v>1.97</v>
      </c>
      <c r="R701" s="931">
        <v>1.97</v>
      </c>
      <c r="S701" s="932">
        <f t="shared" si="95"/>
        <v>23.899371069182386</v>
      </c>
    </row>
    <row r="702" spans="1:19" ht="20.100000000000001" customHeight="1">
      <c r="A702" s="660" t="s">
        <v>339</v>
      </c>
      <c r="B702" s="612" t="s">
        <v>616</v>
      </c>
      <c r="C702" s="721" t="s">
        <v>11</v>
      </c>
      <c r="D702" s="614" t="s">
        <v>127</v>
      </c>
      <c r="E702" s="928">
        <v>0.03</v>
      </c>
      <c r="F702" s="929">
        <v>0.89</v>
      </c>
      <c r="G702" s="929">
        <v>1.93</v>
      </c>
      <c r="H702" s="929">
        <v>0</v>
      </c>
      <c r="I702" s="929">
        <v>2.66</v>
      </c>
      <c r="J702" s="930">
        <v>7.98</v>
      </c>
      <c r="K702" s="931">
        <v>10.64</v>
      </c>
      <c r="L702" s="928">
        <v>0</v>
      </c>
      <c r="M702" s="929">
        <v>0</v>
      </c>
      <c r="N702" s="929">
        <v>2.38</v>
      </c>
      <c r="O702" s="929">
        <v>0</v>
      </c>
      <c r="P702" s="929">
        <v>4.0599999999999996</v>
      </c>
      <c r="Q702" s="930">
        <v>6.09</v>
      </c>
      <c r="R702" s="931">
        <v>10.149999999999999</v>
      </c>
      <c r="S702" s="932">
        <f t="shared" si="95"/>
        <v>-4.6052631578947567</v>
      </c>
    </row>
    <row r="703" spans="1:19" ht="20.100000000000001" customHeight="1">
      <c r="A703" s="660" t="s">
        <v>1089</v>
      </c>
      <c r="B703" s="612" t="s">
        <v>1088</v>
      </c>
      <c r="C703" s="721" t="s">
        <v>11</v>
      </c>
      <c r="D703" s="614" t="s">
        <v>127</v>
      </c>
      <c r="E703" s="928">
        <v>0</v>
      </c>
      <c r="F703" s="929">
        <v>0</v>
      </c>
      <c r="G703" s="929">
        <v>7.0000000000000007E-2</v>
      </c>
      <c r="H703" s="929">
        <v>0</v>
      </c>
      <c r="I703" s="929">
        <v>0</v>
      </c>
      <c r="J703" s="930">
        <v>0.05</v>
      </c>
      <c r="K703" s="931">
        <v>0.05</v>
      </c>
      <c r="L703" s="928">
        <v>0</v>
      </c>
      <c r="M703" s="929">
        <v>0</v>
      </c>
      <c r="N703" s="929">
        <v>0</v>
      </c>
      <c r="O703" s="929">
        <v>0</v>
      </c>
      <c r="P703" s="929">
        <v>0.02</v>
      </c>
      <c r="Q703" s="930">
        <v>0.26</v>
      </c>
      <c r="R703" s="931">
        <v>0.28000000000000003</v>
      </c>
      <c r="S703" s="932">
        <f t="shared" si="95"/>
        <v>460.00000000000006</v>
      </c>
    </row>
    <row r="704" spans="1:19" ht="20.100000000000001" customHeight="1">
      <c r="A704" s="660" t="s">
        <v>530</v>
      </c>
      <c r="B704" s="612" t="s">
        <v>1131</v>
      </c>
      <c r="C704" s="721" t="s">
        <v>11</v>
      </c>
      <c r="D704" s="614" t="s">
        <v>127</v>
      </c>
      <c r="E704" s="928">
        <v>0.01</v>
      </c>
      <c r="F704" s="929">
        <v>0</v>
      </c>
      <c r="G704" s="929">
        <v>1.1399999999999999</v>
      </c>
      <c r="H704" s="929">
        <v>0</v>
      </c>
      <c r="I704" s="929">
        <v>0</v>
      </c>
      <c r="J704" s="930">
        <v>1.65</v>
      </c>
      <c r="K704" s="931">
        <v>1.65</v>
      </c>
      <c r="L704" s="928">
        <v>0.01</v>
      </c>
      <c r="M704" s="929">
        <v>0</v>
      </c>
      <c r="N704" s="929">
        <v>1.48</v>
      </c>
      <c r="O704" s="929">
        <v>0</v>
      </c>
      <c r="P704" s="929">
        <v>0.1</v>
      </c>
      <c r="Q704" s="930">
        <v>3.57</v>
      </c>
      <c r="R704" s="931">
        <v>3.67</v>
      </c>
      <c r="S704" s="932">
        <f t="shared" si="95"/>
        <v>122.42424242424241</v>
      </c>
    </row>
    <row r="705" spans="1:19" ht="20.100000000000001" customHeight="1">
      <c r="A705" s="660" t="s">
        <v>357</v>
      </c>
      <c r="B705" s="612" t="s">
        <v>483</v>
      </c>
      <c r="C705" s="721" t="s">
        <v>11</v>
      </c>
      <c r="D705" s="614" t="s">
        <v>127</v>
      </c>
      <c r="E705" s="928">
        <v>0.02</v>
      </c>
      <c r="F705" s="929">
        <v>4.54</v>
      </c>
      <c r="G705" s="929">
        <v>6.27</v>
      </c>
      <c r="H705" s="929">
        <v>0</v>
      </c>
      <c r="I705" s="929">
        <v>8.3699999999999992</v>
      </c>
      <c r="J705" s="930">
        <v>28.41</v>
      </c>
      <c r="K705" s="931">
        <v>36.78</v>
      </c>
      <c r="L705" s="928">
        <v>0</v>
      </c>
      <c r="M705" s="929">
        <v>0</v>
      </c>
      <c r="N705" s="929">
        <v>7.41</v>
      </c>
      <c r="O705" s="929">
        <v>0</v>
      </c>
      <c r="P705" s="929">
        <v>6.78</v>
      </c>
      <c r="Q705" s="930">
        <v>30.46</v>
      </c>
      <c r="R705" s="931">
        <v>37.24</v>
      </c>
      <c r="S705" s="932">
        <f t="shared" si="95"/>
        <v>1.2506797172376238</v>
      </c>
    </row>
    <row r="706" spans="1:19" ht="20.100000000000001" customHeight="1">
      <c r="A706" s="660" t="s">
        <v>358</v>
      </c>
      <c r="B706" s="612" t="s">
        <v>484</v>
      </c>
      <c r="C706" s="721" t="s">
        <v>11</v>
      </c>
      <c r="D706" s="614" t="s">
        <v>127</v>
      </c>
      <c r="E706" s="928">
        <v>0.01</v>
      </c>
      <c r="F706" s="929">
        <v>0</v>
      </c>
      <c r="G706" s="929">
        <v>0.4</v>
      </c>
      <c r="H706" s="929">
        <v>0</v>
      </c>
      <c r="I706" s="929">
        <v>0.08</v>
      </c>
      <c r="J706" s="930">
        <v>0.46</v>
      </c>
      <c r="K706" s="931">
        <v>0.54</v>
      </c>
      <c r="L706" s="928">
        <v>0</v>
      </c>
      <c r="M706" s="929">
        <v>0</v>
      </c>
      <c r="N706" s="929">
        <v>0.38</v>
      </c>
      <c r="O706" s="929">
        <v>0</v>
      </c>
      <c r="P706" s="929">
        <v>0</v>
      </c>
      <c r="Q706" s="930">
        <v>1.1200000000000001</v>
      </c>
      <c r="R706" s="931">
        <v>1.1200000000000001</v>
      </c>
      <c r="S706" s="932">
        <f t="shared" si="95"/>
        <v>107.40740740740739</v>
      </c>
    </row>
    <row r="707" spans="1:19" ht="20.100000000000001" customHeight="1">
      <c r="A707" s="660" t="s">
        <v>1299</v>
      </c>
      <c r="B707" s="612" t="s">
        <v>1452</v>
      </c>
      <c r="C707" s="721" t="s">
        <v>11</v>
      </c>
      <c r="D707" s="614" t="s">
        <v>127</v>
      </c>
      <c r="E707" s="928">
        <v>0</v>
      </c>
      <c r="F707" s="929">
        <v>0</v>
      </c>
      <c r="G707" s="929">
        <v>0</v>
      </c>
      <c r="H707" s="929">
        <v>0</v>
      </c>
      <c r="I707" s="929">
        <v>0</v>
      </c>
      <c r="J707" s="930">
        <v>0</v>
      </c>
      <c r="K707" s="931">
        <v>0</v>
      </c>
      <c r="L707" s="928">
        <v>0</v>
      </c>
      <c r="M707" s="929">
        <v>0.76</v>
      </c>
      <c r="N707" s="929">
        <v>3.92</v>
      </c>
      <c r="O707" s="929">
        <v>0</v>
      </c>
      <c r="P707" s="929">
        <v>0</v>
      </c>
      <c r="Q707" s="930">
        <v>9.5</v>
      </c>
      <c r="R707" s="931">
        <v>9.5</v>
      </c>
      <c r="S707" s="933" t="e">
        <f t="shared" si="95"/>
        <v>#DIV/0!</v>
      </c>
    </row>
    <row r="708" spans="1:19" ht="20.100000000000001" customHeight="1">
      <c r="A708" s="660" t="s">
        <v>1300</v>
      </c>
      <c r="B708" s="612" t="s">
        <v>1453</v>
      </c>
      <c r="C708" s="721" t="s">
        <v>11</v>
      </c>
      <c r="D708" s="614" t="s">
        <v>127</v>
      </c>
      <c r="E708" s="928">
        <v>0</v>
      </c>
      <c r="F708" s="929">
        <v>0</v>
      </c>
      <c r="G708" s="929">
        <v>0</v>
      </c>
      <c r="H708" s="929">
        <v>0</v>
      </c>
      <c r="I708" s="929">
        <v>0</v>
      </c>
      <c r="J708" s="930">
        <v>0</v>
      </c>
      <c r="K708" s="931">
        <v>0</v>
      </c>
      <c r="L708" s="928">
        <v>0</v>
      </c>
      <c r="M708" s="929">
        <v>0.1</v>
      </c>
      <c r="N708" s="929">
        <v>0.2</v>
      </c>
      <c r="O708" s="929">
        <v>0</v>
      </c>
      <c r="P708" s="929">
        <v>0.13</v>
      </c>
      <c r="Q708" s="930">
        <v>0.35</v>
      </c>
      <c r="R708" s="931">
        <v>0.48</v>
      </c>
      <c r="S708" s="933" t="e">
        <f t="shared" si="95"/>
        <v>#DIV/0!</v>
      </c>
    </row>
    <row r="709" spans="1:19" ht="20.100000000000001" customHeight="1">
      <c r="A709" s="660" t="s">
        <v>1301</v>
      </c>
      <c r="B709" s="612" t="s">
        <v>1454</v>
      </c>
      <c r="C709" s="721" t="s">
        <v>11</v>
      </c>
      <c r="D709" s="614" t="s">
        <v>905</v>
      </c>
      <c r="E709" s="928">
        <v>0</v>
      </c>
      <c r="F709" s="929">
        <v>0</v>
      </c>
      <c r="G709" s="929">
        <v>0</v>
      </c>
      <c r="H709" s="929">
        <v>0</v>
      </c>
      <c r="I709" s="929">
        <v>0</v>
      </c>
      <c r="J709" s="930">
        <v>0</v>
      </c>
      <c r="K709" s="931">
        <v>0</v>
      </c>
      <c r="L709" s="928">
        <v>0</v>
      </c>
      <c r="M709" s="929">
        <v>0</v>
      </c>
      <c r="N709" s="929">
        <v>0</v>
      </c>
      <c r="O709" s="929">
        <v>0</v>
      </c>
      <c r="P709" s="929">
        <v>0</v>
      </c>
      <c r="Q709" s="930">
        <v>0.01</v>
      </c>
      <c r="R709" s="931">
        <v>0.01</v>
      </c>
      <c r="S709" s="933" t="e">
        <f t="shared" si="95"/>
        <v>#DIV/0!</v>
      </c>
    </row>
    <row r="710" spans="1:19" ht="20.100000000000001" customHeight="1">
      <c r="A710" s="660" t="s">
        <v>1090</v>
      </c>
      <c r="B710" s="612" t="s">
        <v>1091</v>
      </c>
      <c r="C710" s="721" t="s">
        <v>11</v>
      </c>
      <c r="D710" s="614" t="s">
        <v>127</v>
      </c>
      <c r="E710" s="928">
        <v>0</v>
      </c>
      <c r="F710" s="929">
        <v>0.06</v>
      </c>
      <c r="G710" s="929">
        <v>0</v>
      </c>
      <c r="H710" s="929">
        <v>0</v>
      </c>
      <c r="I710" s="929">
        <v>0</v>
      </c>
      <c r="J710" s="930">
        <v>0.31</v>
      </c>
      <c r="K710" s="931">
        <v>0.31</v>
      </c>
      <c r="L710" s="928">
        <v>0</v>
      </c>
      <c r="M710" s="929">
        <v>0</v>
      </c>
      <c r="N710" s="929">
        <v>0.47</v>
      </c>
      <c r="O710" s="929">
        <v>0</v>
      </c>
      <c r="P710" s="929">
        <v>0.06</v>
      </c>
      <c r="Q710" s="930">
        <v>0.63</v>
      </c>
      <c r="R710" s="931">
        <v>0.69</v>
      </c>
      <c r="S710" s="932">
        <f t="shared" si="95"/>
        <v>122.58064516129031</v>
      </c>
    </row>
    <row r="711" spans="1:19" ht="20.100000000000001" customHeight="1">
      <c r="A711" s="660" t="s">
        <v>233</v>
      </c>
      <c r="B711" s="612" t="s">
        <v>232</v>
      </c>
      <c r="C711" s="721" t="s">
        <v>11</v>
      </c>
      <c r="D711" s="614" t="s">
        <v>127</v>
      </c>
      <c r="E711" s="928">
        <v>0</v>
      </c>
      <c r="F711" s="929">
        <v>0</v>
      </c>
      <c r="G711" s="929">
        <v>0</v>
      </c>
      <c r="H711" s="929">
        <v>0</v>
      </c>
      <c r="I711" s="929">
        <v>0.33</v>
      </c>
      <c r="J711" s="930">
        <v>0.84</v>
      </c>
      <c r="K711" s="931">
        <v>1.17</v>
      </c>
      <c r="L711" s="928">
        <v>0</v>
      </c>
      <c r="M711" s="929">
        <v>0</v>
      </c>
      <c r="N711" s="929">
        <v>0</v>
      </c>
      <c r="O711" s="929">
        <v>0</v>
      </c>
      <c r="P711" s="929">
        <v>0.13</v>
      </c>
      <c r="Q711" s="930">
        <v>0</v>
      </c>
      <c r="R711" s="931">
        <v>0.13</v>
      </c>
      <c r="S711" s="932">
        <f t="shared" si="95"/>
        <v>-88.888888888888886</v>
      </c>
    </row>
    <row r="712" spans="1:19" ht="20.100000000000001" customHeight="1">
      <c r="A712" s="660" t="s">
        <v>359</v>
      </c>
      <c r="B712" s="612" t="s">
        <v>485</v>
      </c>
      <c r="C712" s="721" t="s">
        <v>11</v>
      </c>
      <c r="D712" s="614" t="s">
        <v>127</v>
      </c>
      <c r="E712" s="928">
        <v>0</v>
      </c>
      <c r="F712" s="929">
        <v>0.55000000000000004</v>
      </c>
      <c r="G712" s="929">
        <v>0</v>
      </c>
      <c r="H712" s="929">
        <v>0</v>
      </c>
      <c r="I712" s="929">
        <v>0</v>
      </c>
      <c r="J712" s="930">
        <v>2.71</v>
      </c>
      <c r="K712" s="931">
        <v>2.71</v>
      </c>
      <c r="L712" s="928">
        <v>0</v>
      </c>
      <c r="M712" s="929">
        <v>0.76</v>
      </c>
      <c r="N712" s="929">
        <v>0</v>
      </c>
      <c r="O712" s="929">
        <v>0</v>
      </c>
      <c r="P712" s="929">
        <v>2.0099999999999998</v>
      </c>
      <c r="Q712" s="930">
        <v>1.95</v>
      </c>
      <c r="R712" s="931">
        <v>3.96</v>
      </c>
      <c r="S712" s="932">
        <f t="shared" si="95"/>
        <v>46.125461254612546</v>
      </c>
    </row>
    <row r="713" spans="1:19" ht="20.100000000000001" customHeight="1">
      <c r="A713" s="660" t="s">
        <v>224</v>
      </c>
      <c r="B713" s="612" t="s">
        <v>223</v>
      </c>
      <c r="C713" s="721" t="s">
        <v>11</v>
      </c>
      <c r="D713" s="614" t="s">
        <v>127</v>
      </c>
      <c r="E713" s="928">
        <v>0.06</v>
      </c>
      <c r="F713" s="929">
        <v>4.22</v>
      </c>
      <c r="G713" s="929">
        <v>8.6999999999999993</v>
      </c>
      <c r="H713" s="929">
        <v>0</v>
      </c>
      <c r="I713" s="929">
        <v>2.85</v>
      </c>
      <c r="J713" s="930">
        <v>40.53</v>
      </c>
      <c r="K713" s="931">
        <v>43.38</v>
      </c>
      <c r="L713" s="928">
        <v>0.04</v>
      </c>
      <c r="M713" s="929">
        <v>1.97</v>
      </c>
      <c r="N713" s="929">
        <v>4.92</v>
      </c>
      <c r="O713" s="929">
        <v>0.46</v>
      </c>
      <c r="P713" s="929">
        <v>7.26</v>
      </c>
      <c r="Q713" s="930">
        <v>36.78</v>
      </c>
      <c r="R713" s="931">
        <v>44.04</v>
      </c>
      <c r="S713" s="932">
        <f t="shared" si="95"/>
        <v>1.5214384508990264</v>
      </c>
    </row>
    <row r="714" spans="1:19" ht="20.100000000000001" customHeight="1">
      <c r="A714" s="660" t="s">
        <v>1097</v>
      </c>
      <c r="B714" s="612" t="s">
        <v>1096</v>
      </c>
      <c r="C714" s="721" t="s">
        <v>11</v>
      </c>
      <c r="D714" s="614" t="s">
        <v>127</v>
      </c>
      <c r="E714" s="928">
        <v>0</v>
      </c>
      <c r="F714" s="929">
        <v>0</v>
      </c>
      <c r="G714" s="929">
        <v>0</v>
      </c>
      <c r="H714" s="929">
        <v>0</v>
      </c>
      <c r="I714" s="929">
        <v>0</v>
      </c>
      <c r="J714" s="930">
        <v>0</v>
      </c>
      <c r="K714" s="931">
        <v>0</v>
      </c>
      <c r="L714" s="928">
        <v>0</v>
      </c>
      <c r="M714" s="929">
        <v>0</v>
      </c>
      <c r="N714" s="929">
        <v>0.1</v>
      </c>
      <c r="O714" s="929">
        <v>0</v>
      </c>
      <c r="P714" s="929">
        <v>0</v>
      </c>
      <c r="Q714" s="930">
        <v>0.55000000000000004</v>
      </c>
      <c r="R714" s="931">
        <v>0.55000000000000004</v>
      </c>
      <c r="S714" s="932" t="e">
        <f t="shared" si="95"/>
        <v>#DIV/0!</v>
      </c>
    </row>
    <row r="715" spans="1:19" ht="20.100000000000001" customHeight="1">
      <c r="A715" s="660" t="s">
        <v>1098</v>
      </c>
      <c r="B715" s="612" t="s">
        <v>1099</v>
      </c>
      <c r="C715" s="721" t="s">
        <v>11</v>
      </c>
      <c r="D715" s="614" t="s">
        <v>127</v>
      </c>
      <c r="E715" s="928">
        <v>0.02</v>
      </c>
      <c r="F715" s="929">
        <v>0</v>
      </c>
      <c r="G715" s="929">
        <v>0</v>
      </c>
      <c r="H715" s="929">
        <v>0</v>
      </c>
      <c r="I715" s="929">
        <v>0</v>
      </c>
      <c r="J715" s="930">
        <v>0.08</v>
      </c>
      <c r="K715" s="931">
        <v>0.08</v>
      </c>
      <c r="L715" s="928">
        <v>0</v>
      </c>
      <c r="M715" s="929">
        <v>0</v>
      </c>
      <c r="N715" s="929">
        <v>0</v>
      </c>
      <c r="O715" s="929">
        <v>0</v>
      </c>
      <c r="P715" s="929">
        <v>0</v>
      </c>
      <c r="Q715" s="930">
        <v>0</v>
      </c>
      <c r="R715" s="931">
        <v>0</v>
      </c>
      <c r="S715" s="932">
        <f t="shared" si="95"/>
        <v>-100</v>
      </c>
    </row>
    <row r="716" spans="1:19" ht="20.100000000000001" customHeight="1">
      <c r="A716" s="660" t="s">
        <v>819</v>
      </c>
      <c r="B716" s="612" t="s">
        <v>820</v>
      </c>
      <c r="C716" s="721" t="s">
        <v>11</v>
      </c>
      <c r="D716" s="614" t="s">
        <v>127</v>
      </c>
      <c r="E716" s="928">
        <v>0</v>
      </c>
      <c r="F716" s="929">
        <v>0</v>
      </c>
      <c r="G716" s="929">
        <v>0.15</v>
      </c>
      <c r="H716" s="929">
        <v>0</v>
      </c>
      <c r="I716" s="929">
        <v>0</v>
      </c>
      <c r="J716" s="930">
        <v>0.44</v>
      </c>
      <c r="K716" s="931">
        <v>0.44</v>
      </c>
      <c r="L716" s="928">
        <v>0</v>
      </c>
      <c r="M716" s="929">
        <v>0</v>
      </c>
      <c r="N716" s="929">
        <v>0</v>
      </c>
      <c r="O716" s="929">
        <v>0</v>
      </c>
      <c r="P716" s="929">
        <v>0</v>
      </c>
      <c r="Q716" s="930">
        <v>0.23</v>
      </c>
      <c r="R716" s="931">
        <v>0.23</v>
      </c>
      <c r="S716" s="932">
        <f t="shared" si="95"/>
        <v>-47.727272727272727</v>
      </c>
    </row>
    <row r="717" spans="1:19" ht="20.100000000000001" customHeight="1">
      <c r="A717" s="660" t="s">
        <v>1337</v>
      </c>
      <c r="B717" s="612" t="s">
        <v>1455</v>
      </c>
      <c r="C717" s="721" t="s">
        <v>11</v>
      </c>
      <c r="D717" s="614" t="s">
        <v>127</v>
      </c>
      <c r="E717" s="928">
        <v>0</v>
      </c>
      <c r="F717" s="929">
        <v>0</v>
      </c>
      <c r="G717" s="929">
        <v>0</v>
      </c>
      <c r="H717" s="929">
        <v>0</v>
      </c>
      <c r="I717" s="929">
        <v>0</v>
      </c>
      <c r="J717" s="930">
        <v>0</v>
      </c>
      <c r="K717" s="931">
        <v>0</v>
      </c>
      <c r="L717" s="928">
        <v>0</v>
      </c>
      <c r="M717" s="929">
        <v>0.14000000000000001</v>
      </c>
      <c r="N717" s="929">
        <v>0.92</v>
      </c>
      <c r="O717" s="929">
        <v>0</v>
      </c>
      <c r="P717" s="929">
        <v>0</v>
      </c>
      <c r="Q717" s="930">
        <v>3.56</v>
      </c>
      <c r="R717" s="931">
        <v>3.56</v>
      </c>
      <c r="S717" s="933" t="e">
        <f t="shared" si="95"/>
        <v>#DIV/0!</v>
      </c>
    </row>
    <row r="718" spans="1:19" ht="20.100000000000001" customHeight="1">
      <c r="A718" s="660" t="s">
        <v>231</v>
      </c>
      <c r="B718" s="612" t="s">
        <v>230</v>
      </c>
      <c r="C718" s="721" t="s">
        <v>11</v>
      </c>
      <c r="D718" s="614" t="s">
        <v>127</v>
      </c>
      <c r="E718" s="928">
        <v>0.09</v>
      </c>
      <c r="F718" s="929">
        <v>2.63</v>
      </c>
      <c r="G718" s="929">
        <v>12.2</v>
      </c>
      <c r="H718" s="929">
        <v>0</v>
      </c>
      <c r="I718" s="929">
        <v>4.21</v>
      </c>
      <c r="J718" s="930">
        <v>47.73</v>
      </c>
      <c r="K718" s="931">
        <v>51.94</v>
      </c>
      <c r="L718" s="928">
        <v>7.0000000000000007E-2</v>
      </c>
      <c r="M718" s="929">
        <v>0.45</v>
      </c>
      <c r="N718" s="929">
        <v>15.87</v>
      </c>
      <c r="O718" s="929">
        <v>0.26</v>
      </c>
      <c r="P718" s="929">
        <v>7.56</v>
      </c>
      <c r="Q718" s="930">
        <v>46.87</v>
      </c>
      <c r="R718" s="931">
        <v>54.43</v>
      </c>
      <c r="S718" s="932">
        <f t="shared" si="95"/>
        <v>4.7939930689256949</v>
      </c>
    </row>
    <row r="719" spans="1:19" ht="20.100000000000001" customHeight="1">
      <c r="A719" s="660" t="s">
        <v>531</v>
      </c>
      <c r="B719" s="612" t="s">
        <v>565</v>
      </c>
      <c r="C719" s="721" t="s">
        <v>11</v>
      </c>
      <c r="D719" s="614" t="s">
        <v>127</v>
      </c>
      <c r="E719" s="928">
        <v>0</v>
      </c>
      <c r="F719" s="929">
        <v>1.79</v>
      </c>
      <c r="G719" s="929">
        <v>0</v>
      </c>
      <c r="H719" s="929">
        <v>0</v>
      </c>
      <c r="I719" s="929">
        <v>0</v>
      </c>
      <c r="J719" s="930">
        <v>4.25</v>
      </c>
      <c r="K719" s="931">
        <v>4.25</v>
      </c>
      <c r="L719" s="928">
        <v>0</v>
      </c>
      <c r="M719" s="929">
        <v>2.35</v>
      </c>
      <c r="N719" s="929">
        <v>0</v>
      </c>
      <c r="O719" s="929">
        <v>0</v>
      </c>
      <c r="P719" s="929">
        <v>0.16</v>
      </c>
      <c r="Q719" s="930">
        <v>7</v>
      </c>
      <c r="R719" s="931">
        <v>7.16</v>
      </c>
      <c r="S719" s="932">
        <f t="shared" si="95"/>
        <v>68.47058823529413</v>
      </c>
    </row>
    <row r="720" spans="1:19" ht="20.100000000000001" customHeight="1">
      <c r="A720" s="939"/>
      <c r="B720" s="940"/>
      <c r="C720" s="941"/>
      <c r="D720" s="663"/>
      <c r="E720" s="942"/>
      <c r="F720" s="943"/>
      <c r="G720" s="943"/>
      <c r="H720" s="943"/>
      <c r="I720" s="943"/>
      <c r="J720" s="944"/>
      <c r="K720" s="945"/>
      <c r="L720" s="942"/>
      <c r="M720" s="943"/>
      <c r="N720" s="943"/>
      <c r="O720" s="943"/>
      <c r="P720" s="943"/>
      <c r="Q720" s="944"/>
      <c r="R720" s="945"/>
      <c r="S720" s="946"/>
    </row>
    <row r="721" spans="1:19" ht="20.100000000000001" customHeight="1">
      <c r="A721" s="968" t="s">
        <v>288</v>
      </c>
      <c r="B721" s="969"/>
      <c r="C721" s="923"/>
      <c r="D721" s="647"/>
      <c r="E721" s="949">
        <f>SUM(E687:E720)</f>
        <v>0.38</v>
      </c>
      <c r="F721" s="950">
        <f t="shared" ref="F721:Q721" si="96">SUM(F687:F720)</f>
        <v>18.84</v>
      </c>
      <c r="G721" s="950">
        <f t="shared" si="96"/>
        <v>40.659999999999997</v>
      </c>
      <c r="H721" s="950">
        <f t="shared" si="96"/>
        <v>0</v>
      </c>
      <c r="I721" s="950">
        <f t="shared" si="96"/>
        <v>23.949999999999996</v>
      </c>
      <c r="J721" s="950">
        <f t="shared" si="96"/>
        <v>171.29</v>
      </c>
      <c r="K721" s="951">
        <f>SUM(K687:K720)</f>
        <v>195.24</v>
      </c>
      <c r="L721" s="949">
        <f t="shared" si="96"/>
        <v>0.17</v>
      </c>
      <c r="M721" s="950">
        <f t="shared" si="96"/>
        <v>10.709999999999997</v>
      </c>
      <c r="N721" s="950">
        <f t="shared" si="96"/>
        <v>52.139999999999993</v>
      </c>
      <c r="O721" s="950">
        <f t="shared" si="96"/>
        <v>0.72</v>
      </c>
      <c r="P721" s="950">
        <f t="shared" si="96"/>
        <v>35.439999999999991</v>
      </c>
      <c r="Q721" s="950">
        <f t="shared" si="96"/>
        <v>193.52</v>
      </c>
      <c r="R721" s="951">
        <f>SUM(R687:R720)</f>
        <v>228.96</v>
      </c>
      <c r="S721" s="952">
        <f>((R721/K721)-1)*100</f>
        <v>17.27105101413644</v>
      </c>
    </row>
    <row r="722" spans="1:19" ht="20.100000000000001" customHeight="1">
      <c r="A722" s="970"/>
      <c r="B722" s="971"/>
      <c r="C722" s="972"/>
      <c r="D722" s="663"/>
      <c r="E722" s="957"/>
      <c r="F722" s="957"/>
      <c r="G722" s="957"/>
      <c r="H722" s="957"/>
      <c r="I722" s="957"/>
      <c r="J722" s="958"/>
      <c r="K722" s="957"/>
      <c r="L722" s="957"/>
      <c r="M722" s="957"/>
      <c r="N722" s="957"/>
      <c r="O722" s="957"/>
      <c r="P722" s="957"/>
      <c r="Q722" s="958"/>
      <c r="R722" s="957"/>
      <c r="S722" s="959"/>
    </row>
    <row r="723" spans="1:19" ht="20.100000000000001" customHeight="1">
      <c r="A723" s="906"/>
      <c r="B723" s="907"/>
      <c r="C723" s="908"/>
      <c r="D723" s="909"/>
      <c r="E723" s="1386" t="s">
        <v>1467</v>
      </c>
      <c r="F723" s="1387"/>
      <c r="G723" s="1387"/>
      <c r="H723" s="1387"/>
      <c r="I723" s="1387"/>
      <c r="J723" s="1387"/>
      <c r="K723" s="1388"/>
      <c r="L723" s="1386" t="s">
        <v>1468</v>
      </c>
      <c r="M723" s="1387"/>
      <c r="N723" s="1387"/>
      <c r="O723" s="1387"/>
      <c r="P723" s="1387"/>
      <c r="Q723" s="1387"/>
      <c r="R723" s="1388"/>
      <c r="S723" s="910"/>
    </row>
    <row r="724" spans="1:19" ht="39.950000000000003" customHeight="1">
      <c r="A724" s="911" t="s">
        <v>248</v>
      </c>
      <c r="B724" s="912" t="s">
        <v>57</v>
      </c>
      <c r="C724" s="913" t="s">
        <v>249</v>
      </c>
      <c r="D724" s="914" t="s">
        <v>250</v>
      </c>
      <c r="E724" s="915" t="s">
        <v>1405</v>
      </c>
      <c r="F724" s="916" t="s">
        <v>1499</v>
      </c>
      <c r="G724" s="917" t="s">
        <v>1498</v>
      </c>
      <c r="H724" s="918" t="s">
        <v>1513</v>
      </c>
      <c r="I724" s="918" t="s">
        <v>1514</v>
      </c>
      <c r="J724" s="917" t="s">
        <v>1406</v>
      </c>
      <c r="K724" s="919" t="s">
        <v>1515</v>
      </c>
      <c r="L724" s="915" t="s">
        <v>1405</v>
      </c>
      <c r="M724" s="916" t="s">
        <v>1499</v>
      </c>
      <c r="N724" s="917" t="s">
        <v>1498</v>
      </c>
      <c r="O724" s="918" t="s">
        <v>1513</v>
      </c>
      <c r="P724" s="918" t="s">
        <v>1514</v>
      </c>
      <c r="Q724" s="917" t="s">
        <v>1406</v>
      </c>
      <c r="R724" s="919" t="s">
        <v>1515</v>
      </c>
      <c r="S724" s="920" t="s">
        <v>1140</v>
      </c>
    </row>
    <row r="725" spans="1:19" ht="20.100000000000001" customHeight="1">
      <c r="A725" s="973" t="s">
        <v>256</v>
      </c>
      <c r="B725" s="974" t="s">
        <v>63</v>
      </c>
      <c r="C725" s="923" t="s">
        <v>60</v>
      </c>
      <c r="D725" s="647"/>
      <c r="E725" s="924" t="s">
        <v>60</v>
      </c>
      <c r="F725" s="925"/>
      <c r="G725" s="925"/>
      <c r="H725" s="925"/>
      <c r="I725" s="925"/>
      <c r="J725" s="925" t="s">
        <v>60</v>
      </c>
      <c r="K725" s="926"/>
      <c r="L725" s="924" t="s">
        <v>60</v>
      </c>
      <c r="M725" s="925" t="s">
        <v>60</v>
      </c>
      <c r="N725" s="925"/>
      <c r="O725" s="925"/>
      <c r="P725" s="925"/>
      <c r="Q725" s="925"/>
      <c r="R725" s="926" t="s">
        <v>60</v>
      </c>
      <c r="S725" s="927"/>
    </row>
    <row r="726" spans="1:19" ht="20.100000000000001" customHeight="1">
      <c r="A726" s="497" t="s">
        <v>1073</v>
      </c>
      <c r="B726" s="612" t="s">
        <v>1074</v>
      </c>
      <c r="C726" s="499" t="s">
        <v>11</v>
      </c>
      <c r="D726" s="614" t="s">
        <v>128</v>
      </c>
      <c r="E726" s="928">
        <v>0</v>
      </c>
      <c r="F726" s="929">
        <v>0.38</v>
      </c>
      <c r="G726" s="929">
        <v>0</v>
      </c>
      <c r="H726" s="929">
        <v>0</v>
      </c>
      <c r="I726" s="929">
        <v>0</v>
      </c>
      <c r="J726" s="930">
        <v>0</v>
      </c>
      <c r="K726" s="931">
        <v>0</v>
      </c>
      <c r="L726" s="928">
        <v>0</v>
      </c>
      <c r="M726" s="929">
        <v>0.37</v>
      </c>
      <c r="N726" s="929">
        <v>0</v>
      </c>
      <c r="O726" s="929">
        <v>0</v>
      </c>
      <c r="P726" s="929">
        <v>0</v>
      </c>
      <c r="Q726" s="930">
        <v>0.38</v>
      </c>
      <c r="R726" s="931">
        <v>0.38</v>
      </c>
      <c r="S726" s="932" t="e">
        <f t="shared" ref="S726:S744" si="97">((R726/K726)-1)*100</f>
        <v>#DIV/0!</v>
      </c>
    </row>
    <row r="727" spans="1:19" ht="20.100000000000001" customHeight="1">
      <c r="A727" s="497" t="s">
        <v>362</v>
      </c>
      <c r="B727" s="498" t="s">
        <v>1132</v>
      </c>
      <c r="C727" s="499" t="s">
        <v>11</v>
      </c>
      <c r="D727" s="614" t="s">
        <v>128</v>
      </c>
      <c r="E727" s="928">
        <v>0</v>
      </c>
      <c r="F727" s="929">
        <v>0</v>
      </c>
      <c r="G727" s="929">
        <v>0</v>
      </c>
      <c r="H727" s="929">
        <v>0</v>
      </c>
      <c r="I727" s="929">
        <v>0</v>
      </c>
      <c r="J727" s="930">
        <v>0.54</v>
      </c>
      <c r="K727" s="931">
        <v>0.54</v>
      </c>
      <c r="L727" s="928">
        <v>0</v>
      </c>
      <c r="M727" s="929">
        <v>0</v>
      </c>
      <c r="N727" s="929">
        <v>0</v>
      </c>
      <c r="O727" s="929">
        <v>0</v>
      </c>
      <c r="P727" s="929">
        <v>0.19</v>
      </c>
      <c r="Q727" s="930">
        <v>0</v>
      </c>
      <c r="R727" s="931">
        <v>0.19</v>
      </c>
      <c r="S727" s="932">
        <f t="shared" si="97"/>
        <v>-64.81481481481481</v>
      </c>
    </row>
    <row r="728" spans="1:19" ht="20.100000000000001" customHeight="1">
      <c r="A728" s="497" t="s">
        <v>220</v>
      </c>
      <c r="B728" s="498" t="s">
        <v>219</v>
      </c>
      <c r="C728" s="499" t="s">
        <v>11</v>
      </c>
      <c r="D728" s="614" t="s">
        <v>128</v>
      </c>
      <c r="E728" s="928">
        <v>0</v>
      </c>
      <c r="F728" s="929">
        <v>0.6</v>
      </c>
      <c r="G728" s="929">
        <v>6.02</v>
      </c>
      <c r="H728" s="929">
        <v>0</v>
      </c>
      <c r="I728" s="929">
        <v>2.75</v>
      </c>
      <c r="J728" s="930">
        <v>18.600000000000001</v>
      </c>
      <c r="K728" s="931">
        <v>21.35</v>
      </c>
      <c r="L728" s="928">
        <v>0.01</v>
      </c>
      <c r="M728" s="929">
        <v>0.19</v>
      </c>
      <c r="N728" s="929">
        <v>2.77</v>
      </c>
      <c r="O728" s="929">
        <v>0</v>
      </c>
      <c r="P728" s="929">
        <v>2.86</v>
      </c>
      <c r="Q728" s="930">
        <v>19.5</v>
      </c>
      <c r="R728" s="931">
        <v>22.36</v>
      </c>
      <c r="S728" s="932">
        <f t="shared" si="97"/>
        <v>4.730679156908657</v>
      </c>
    </row>
    <row r="729" spans="1:19" ht="20.100000000000001" customHeight="1">
      <c r="A729" s="497" t="s">
        <v>1086</v>
      </c>
      <c r="B729" s="498" t="s">
        <v>1087</v>
      </c>
      <c r="C729" s="499" t="s">
        <v>11</v>
      </c>
      <c r="D729" s="614" t="s">
        <v>128</v>
      </c>
      <c r="E729" s="928">
        <v>0</v>
      </c>
      <c r="F729" s="929">
        <v>0.25</v>
      </c>
      <c r="G729" s="929">
        <v>0</v>
      </c>
      <c r="H729" s="929">
        <v>0</v>
      </c>
      <c r="I729" s="929">
        <v>0</v>
      </c>
      <c r="J729" s="930">
        <v>0.5</v>
      </c>
      <c r="K729" s="931">
        <v>0.5</v>
      </c>
      <c r="L729" s="928">
        <v>0.01</v>
      </c>
      <c r="M729" s="929">
        <v>0.14000000000000001</v>
      </c>
      <c r="N729" s="929">
        <v>0.42</v>
      </c>
      <c r="O729" s="929">
        <v>0</v>
      </c>
      <c r="P729" s="929">
        <v>0</v>
      </c>
      <c r="Q729" s="930">
        <v>1.81</v>
      </c>
      <c r="R729" s="931">
        <v>1.81</v>
      </c>
      <c r="S729" s="932">
        <f t="shared" si="97"/>
        <v>262</v>
      </c>
    </row>
    <row r="730" spans="1:19" ht="20.100000000000001" customHeight="1">
      <c r="A730" s="497" t="s">
        <v>389</v>
      </c>
      <c r="B730" s="498" t="s">
        <v>487</v>
      </c>
      <c r="C730" s="499" t="s">
        <v>11</v>
      </c>
      <c r="D730" s="614" t="s">
        <v>128</v>
      </c>
      <c r="E730" s="928">
        <v>0</v>
      </c>
      <c r="F730" s="929">
        <v>0</v>
      </c>
      <c r="G730" s="929">
        <v>1.96</v>
      </c>
      <c r="H730" s="929">
        <v>0</v>
      </c>
      <c r="I730" s="929">
        <v>0.56999999999999995</v>
      </c>
      <c r="J730" s="930">
        <v>4.3499999999999996</v>
      </c>
      <c r="K730" s="931">
        <v>4.92</v>
      </c>
      <c r="L730" s="928">
        <v>0</v>
      </c>
      <c r="M730" s="929">
        <v>0</v>
      </c>
      <c r="N730" s="929">
        <v>1.68</v>
      </c>
      <c r="O730" s="929">
        <v>0</v>
      </c>
      <c r="P730" s="929">
        <v>0.38</v>
      </c>
      <c r="Q730" s="930">
        <v>5.64</v>
      </c>
      <c r="R730" s="931">
        <v>6.02</v>
      </c>
      <c r="S730" s="932">
        <f t="shared" si="97"/>
        <v>22.357723577235756</v>
      </c>
    </row>
    <row r="731" spans="1:19" ht="20.100000000000001" customHeight="1">
      <c r="A731" s="497" t="s">
        <v>821</v>
      </c>
      <c r="B731" s="498" t="s">
        <v>822</v>
      </c>
      <c r="C731" s="499" t="s">
        <v>11</v>
      </c>
      <c r="D731" s="614" t="s">
        <v>1482</v>
      </c>
      <c r="E731" s="928">
        <v>0</v>
      </c>
      <c r="F731" s="929">
        <v>0</v>
      </c>
      <c r="G731" s="929">
        <v>0</v>
      </c>
      <c r="H731" s="929">
        <v>0</v>
      </c>
      <c r="I731" s="929">
        <v>0</v>
      </c>
      <c r="J731" s="930">
        <v>0.38</v>
      </c>
      <c r="K731" s="931">
        <v>0.38</v>
      </c>
      <c r="L731" s="928">
        <v>0</v>
      </c>
      <c r="M731" s="929">
        <v>0</v>
      </c>
      <c r="N731" s="929">
        <v>0.32</v>
      </c>
      <c r="O731" s="929">
        <v>0</v>
      </c>
      <c r="P731" s="929">
        <v>0</v>
      </c>
      <c r="Q731" s="930">
        <v>0.22</v>
      </c>
      <c r="R731" s="931">
        <v>0.22</v>
      </c>
      <c r="S731" s="932">
        <f t="shared" si="97"/>
        <v>-42.105263157894733</v>
      </c>
    </row>
    <row r="732" spans="1:19" ht="20.100000000000001" customHeight="1">
      <c r="A732" s="497" t="s">
        <v>391</v>
      </c>
      <c r="B732" s="498" t="s">
        <v>488</v>
      </c>
      <c r="C732" s="499" t="s">
        <v>11</v>
      </c>
      <c r="D732" s="614" t="s">
        <v>128</v>
      </c>
      <c r="E732" s="928">
        <v>0.03</v>
      </c>
      <c r="F732" s="929">
        <v>0</v>
      </c>
      <c r="G732" s="929">
        <v>0.13</v>
      </c>
      <c r="H732" s="929">
        <v>0</v>
      </c>
      <c r="I732" s="929">
        <v>0.65</v>
      </c>
      <c r="J732" s="930">
        <v>0.21</v>
      </c>
      <c r="K732" s="931">
        <v>0.86</v>
      </c>
      <c r="L732" s="928">
        <v>0</v>
      </c>
      <c r="M732" s="929">
        <v>7.0000000000000007E-2</v>
      </c>
      <c r="N732" s="929">
        <v>0.65</v>
      </c>
      <c r="O732" s="929">
        <v>0</v>
      </c>
      <c r="P732" s="929">
        <v>0</v>
      </c>
      <c r="Q732" s="930">
        <v>0.92</v>
      </c>
      <c r="R732" s="931">
        <v>0.92</v>
      </c>
      <c r="S732" s="932">
        <f t="shared" si="97"/>
        <v>6.976744186046524</v>
      </c>
    </row>
    <row r="733" spans="1:19" ht="20.100000000000001" customHeight="1">
      <c r="A733" s="497" t="s">
        <v>335</v>
      </c>
      <c r="B733" s="498" t="s">
        <v>336</v>
      </c>
      <c r="C733" s="499" t="s">
        <v>11</v>
      </c>
      <c r="D733" s="614" t="s">
        <v>128</v>
      </c>
      <c r="E733" s="928">
        <v>0</v>
      </c>
      <c r="F733" s="929">
        <v>0</v>
      </c>
      <c r="G733" s="929">
        <v>0</v>
      </c>
      <c r="H733" s="929">
        <v>0</v>
      </c>
      <c r="I733" s="929">
        <v>0.22</v>
      </c>
      <c r="J733" s="930">
        <v>0.15</v>
      </c>
      <c r="K733" s="931">
        <v>0.37</v>
      </c>
      <c r="L733" s="928">
        <v>0</v>
      </c>
      <c r="M733" s="929">
        <v>0</v>
      </c>
      <c r="N733" s="929">
        <v>0</v>
      </c>
      <c r="O733" s="929">
        <v>0</v>
      </c>
      <c r="P733" s="929">
        <v>0</v>
      </c>
      <c r="Q733" s="930">
        <v>0</v>
      </c>
      <c r="R733" s="931">
        <v>0</v>
      </c>
      <c r="S733" s="932">
        <f t="shared" si="97"/>
        <v>-100</v>
      </c>
    </row>
    <row r="734" spans="1:19" ht="20.100000000000001" customHeight="1">
      <c r="A734" s="497" t="s">
        <v>392</v>
      </c>
      <c r="B734" s="498" t="s">
        <v>489</v>
      </c>
      <c r="C734" s="499" t="s">
        <v>11</v>
      </c>
      <c r="D734" s="614" t="s">
        <v>128</v>
      </c>
      <c r="E734" s="928">
        <v>0</v>
      </c>
      <c r="F734" s="929">
        <v>0</v>
      </c>
      <c r="G734" s="929">
        <v>0.39</v>
      </c>
      <c r="H734" s="929">
        <v>0</v>
      </c>
      <c r="I734" s="929">
        <v>0.38</v>
      </c>
      <c r="J734" s="930">
        <v>0.73</v>
      </c>
      <c r="K734" s="931">
        <v>1.1099999999999999</v>
      </c>
      <c r="L734" s="928">
        <v>0</v>
      </c>
      <c r="M734" s="929">
        <v>7.0000000000000007E-2</v>
      </c>
      <c r="N734" s="929">
        <v>0.7</v>
      </c>
      <c r="O734" s="929">
        <v>0</v>
      </c>
      <c r="P734" s="929">
        <v>0.31</v>
      </c>
      <c r="Q734" s="930">
        <v>1.48</v>
      </c>
      <c r="R734" s="931">
        <v>1.79</v>
      </c>
      <c r="S734" s="932">
        <f t="shared" si="97"/>
        <v>61.261261261261282</v>
      </c>
    </row>
    <row r="735" spans="1:19" ht="20.100000000000001" customHeight="1">
      <c r="A735" s="497" t="s">
        <v>1305</v>
      </c>
      <c r="B735" s="498" t="s">
        <v>1458</v>
      </c>
      <c r="C735" s="499" t="s">
        <v>11</v>
      </c>
      <c r="D735" s="614" t="s">
        <v>128</v>
      </c>
      <c r="E735" s="928">
        <v>0</v>
      </c>
      <c r="F735" s="929">
        <v>0</v>
      </c>
      <c r="G735" s="929">
        <v>0</v>
      </c>
      <c r="H735" s="929">
        <v>0</v>
      </c>
      <c r="I735" s="929">
        <v>0</v>
      </c>
      <c r="J735" s="930">
        <v>0</v>
      </c>
      <c r="K735" s="931">
        <v>0</v>
      </c>
      <c r="L735" s="928">
        <v>0.09</v>
      </c>
      <c r="M735" s="929">
        <v>0.09</v>
      </c>
      <c r="N735" s="929">
        <v>0</v>
      </c>
      <c r="O735" s="929">
        <v>0</v>
      </c>
      <c r="P735" s="929">
        <v>0</v>
      </c>
      <c r="Q735" s="930">
        <v>0.28999999999999998</v>
      </c>
      <c r="R735" s="931">
        <v>0.28999999999999998</v>
      </c>
      <c r="S735" s="933" t="e">
        <f t="shared" si="97"/>
        <v>#DIV/0!</v>
      </c>
    </row>
    <row r="736" spans="1:19" ht="20.100000000000001" customHeight="1">
      <c r="A736" s="497" t="s">
        <v>411</v>
      </c>
      <c r="B736" s="498" t="s">
        <v>419</v>
      </c>
      <c r="C736" s="499" t="s">
        <v>11</v>
      </c>
      <c r="D736" s="614" t="s">
        <v>128</v>
      </c>
      <c r="E736" s="928">
        <v>0</v>
      </c>
      <c r="F736" s="929">
        <v>1.24</v>
      </c>
      <c r="G736" s="929">
        <v>1.1299999999999999</v>
      </c>
      <c r="H736" s="929">
        <v>0</v>
      </c>
      <c r="I736" s="929">
        <v>2.77</v>
      </c>
      <c r="J736" s="930">
        <v>9.01</v>
      </c>
      <c r="K736" s="931">
        <v>11.78</v>
      </c>
      <c r="L736" s="928">
        <v>0</v>
      </c>
      <c r="M736" s="929">
        <v>0.86</v>
      </c>
      <c r="N736" s="929">
        <v>1.49</v>
      </c>
      <c r="O736" s="929">
        <v>0</v>
      </c>
      <c r="P736" s="929">
        <v>1.91</v>
      </c>
      <c r="Q736" s="930">
        <v>9.6199999999999992</v>
      </c>
      <c r="R736" s="931">
        <v>11.53</v>
      </c>
      <c r="S736" s="932">
        <f t="shared" si="97"/>
        <v>-2.1222410865874397</v>
      </c>
    </row>
    <row r="737" spans="1:19" ht="20.100000000000001" customHeight="1">
      <c r="A737" s="497" t="s">
        <v>363</v>
      </c>
      <c r="B737" s="498" t="s">
        <v>619</v>
      </c>
      <c r="C737" s="499" t="s">
        <v>11</v>
      </c>
      <c r="D737" s="614" t="s">
        <v>128</v>
      </c>
      <c r="E737" s="928">
        <v>0</v>
      </c>
      <c r="F737" s="929">
        <v>4.4000000000000004</v>
      </c>
      <c r="G737" s="929">
        <v>0</v>
      </c>
      <c r="H737" s="929">
        <v>0</v>
      </c>
      <c r="I737" s="929">
        <v>0</v>
      </c>
      <c r="J737" s="930">
        <v>19.63</v>
      </c>
      <c r="K737" s="931">
        <v>19.63</v>
      </c>
      <c r="L737" s="928">
        <v>0</v>
      </c>
      <c r="M737" s="929">
        <v>3.24</v>
      </c>
      <c r="N737" s="929">
        <v>0</v>
      </c>
      <c r="O737" s="929">
        <v>0</v>
      </c>
      <c r="P737" s="929">
        <v>0.74</v>
      </c>
      <c r="Q737" s="930">
        <v>24.21</v>
      </c>
      <c r="R737" s="931">
        <v>24.95</v>
      </c>
      <c r="S737" s="932">
        <f t="shared" si="97"/>
        <v>27.101375445746314</v>
      </c>
    </row>
    <row r="738" spans="1:19" ht="20.100000000000001" customHeight="1">
      <c r="A738" s="497" t="s">
        <v>823</v>
      </c>
      <c r="B738" s="498" t="s">
        <v>1133</v>
      </c>
      <c r="C738" s="499" t="s">
        <v>11</v>
      </c>
      <c r="D738" s="614" t="s">
        <v>128</v>
      </c>
      <c r="E738" s="928">
        <v>0</v>
      </c>
      <c r="F738" s="929">
        <v>1.87</v>
      </c>
      <c r="G738" s="929">
        <v>0.62</v>
      </c>
      <c r="H738" s="929">
        <v>0</v>
      </c>
      <c r="I738" s="929">
        <v>0</v>
      </c>
      <c r="J738" s="930">
        <v>2.7</v>
      </c>
      <c r="K738" s="931">
        <v>2.7</v>
      </c>
      <c r="L738" s="928">
        <v>0</v>
      </c>
      <c r="M738" s="929">
        <v>1.01</v>
      </c>
      <c r="N738" s="929">
        <v>2.58</v>
      </c>
      <c r="O738" s="929">
        <v>0</v>
      </c>
      <c r="P738" s="929">
        <v>1.06</v>
      </c>
      <c r="Q738" s="930">
        <v>5.31</v>
      </c>
      <c r="R738" s="931">
        <v>6.3699999999999992</v>
      </c>
      <c r="S738" s="932">
        <f t="shared" si="97"/>
        <v>135.92592592592587</v>
      </c>
    </row>
    <row r="739" spans="1:19" ht="20.100000000000001" customHeight="1">
      <c r="A739" s="497" t="s">
        <v>413</v>
      </c>
      <c r="B739" s="612" t="s">
        <v>490</v>
      </c>
      <c r="C739" s="499" t="s">
        <v>11</v>
      </c>
      <c r="D739" s="614" t="s">
        <v>128</v>
      </c>
      <c r="E739" s="928">
        <v>0</v>
      </c>
      <c r="F739" s="929">
        <v>4.33</v>
      </c>
      <c r="G739" s="929">
        <v>7.65</v>
      </c>
      <c r="H739" s="929">
        <v>0</v>
      </c>
      <c r="I739" s="929">
        <v>8.0500000000000007</v>
      </c>
      <c r="J739" s="930">
        <v>28.45</v>
      </c>
      <c r="K739" s="931">
        <v>36.5</v>
      </c>
      <c r="L739" s="928">
        <v>0.01</v>
      </c>
      <c r="M739" s="929">
        <v>2.19</v>
      </c>
      <c r="N739" s="929">
        <v>6.9</v>
      </c>
      <c r="O739" s="929">
        <v>0</v>
      </c>
      <c r="P739" s="929">
        <v>12.26</v>
      </c>
      <c r="Q739" s="930">
        <v>40.590000000000003</v>
      </c>
      <c r="R739" s="931">
        <v>52.85</v>
      </c>
      <c r="S739" s="932">
        <f t="shared" si="97"/>
        <v>44.794520547945218</v>
      </c>
    </row>
    <row r="740" spans="1:19" ht="20.100000000000001" customHeight="1">
      <c r="A740" s="497" t="s">
        <v>1101</v>
      </c>
      <c r="B740" s="612" t="s">
        <v>1100</v>
      </c>
      <c r="C740" s="499" t="s">
        <v>11</v>
      </c>
      <c r="D740" s="614" t="s">
        <v>128</v>
      </c>
      <c r="E740" s="928">
        <v>0</v>
      </c>
      <c r="F740" s="929">
        <v>0.38</v>
      </c>
      <c r="G740" s="929">
        <v>0.25</v>
      </c>
      <c r="H740" s="929">
        <v>0</v>
      </c>
      <c r="I740" s="929">
        <v>0.18</v>
      </c>
      <c r="J740" s="930">
        <v>0.32</v>
      </c>
      <c r="K740" s="931">
        <v>0.5</v>
      </c>
      <c r="L740" s="928">
        <v>0</v>
      </c>
      <c r="M740" s="929">
        <v>0</v>
      </c>
      <c r="N740" s="929">
        <v>0</v>
      </c>
      <c r="O740" s="929">
        <v>0</v>
      </c>
      <c r="P740" s="929">
        <v>0</v>
      </c>
      <c r="Q740" s="930">
        <v>0</v>
      </c>
      <c r="R740" s="931">
        <v>0</v>
      </c>
      <c r="S740" s="932">
        <f t="shared" si="97"/>
        <v>-100</v>
      </c>
    </row>
    <row r="741" spans="1:19" ht="20.100000000000001" customHeight="1">
      <c r="A741" s="497" t="s">
        <v>1341</v>
      </c>
      <c r="B741" s="612" t="s">
        <v>1459</v>
      </c>
      <c r="C741" s="499" t="s">
        <v>11</v>
      </c>
      <c r="D741" s="614" t="s">
        <v>128</v>
      </c>
      <c r="E741" s="928">
        <v>0</v>
      </c>
      <c r="F741" s="929">
        <v>0</v>
      </c>
      <c r="G741" s="929">
        <v>0</v>
      </c>
      <c r="H741" s="929">
        <v>0</v>
      </c>
      <c r="I741" s="929">
        <v>0</v>
      </c>
      <c r="J741" s="930">
        <v>0</v>
      </c>
      <c r="K741" s="931">
        <v>0</v>
      </c>
      <c r="L741" s="928">
        <v>0.09</v>
      </c>
      <c r="M741" s="929">
        <v>0</v>
      </c>
      <c r="N741" s="929">
        <v>0</v>
      </c>
      <c r="O741" s="929">
        <v>0</v>
      </c>
      <c r="P741" s="929">
        <v>0</v>
      </c>
      <c r="Q741" s="930">
        <v>0.27</v>
      </c>
      <c r="R741" s="931">
        <v>0.27</v>
      </c>
      <c r="S741" s="933" t="e">
        <f t="shared" si="97"/>
        <v>#DIV/0!</v>
      </c>
    </row>
    <row r="742" spans="1:19" ht="20.100000000000001" customHeight="1">
      <c r="A742" s="497" t="s">
        <v>364</v>
      </c>
      <c r="B742" s="498" t="s">
        <v>491</v>
      </c>
      <c r="C742" s="499" t="s">
        <v>11</v>
      </c>
      <c r="D742" s="614" t="s">
        <v>128</v>
      </c>
      <c r="E742" s="928">
        <v>0</v>
      </c>
      <c r="F742" s="929">
        <v>0.16</v>
      </c>
      <c r="G742" s="929">
        <v>1.42</v>
      </c>
      <c r="H742" s="929">
        <v>0</v>
      </c>
      <c r="I742" s="929">
        <v>2.77</v>
      </c>
      <c r="J742" s="930">
        <v>3.26</v>
      </c>
      <c r="K742" s="931">
        <v>6.0299999999999994</v>
      </c>
      <c r="L742" s="928">
        <v>0</v>
      </c>
      <c r="M742" s="929">
        <v>0</v>
      </c>
      <c r="N742" s="929">
        <v>0.83</v>
      </c>
      <c r="O742" s="929">
        <v>0</v>
      </c>
      <c r="P742" s="929">
        <v>1.02</v>
      </c>
      <c r="Q742" s="930">
        <v>7</v>
      </c>
      <c r="R742" s="931">
        <v>8.02</v>
      </c>
      <c r="S742" s="932">
        <f t="shared" si="97"/>
        <v>33.001658374792719</v>
      </c>
    </row>
    <row r="743" spans="1:19" ht="20.100000000000001" customHeight="1">
      <c r="A743" s="497" t="s">
        <v>337</v>
      </c>
      <c r="B743" s="612" t="s">
        <v>338</v>
      </c>
      <c r="C743" s="499" t="s">
        <v>11</v>
      </c>
      <c r="D743" s="614" t="s">
        <v>128</v>
      </c>
      <c r="E743" s="928">
        <v>0.1</v>
      </c>
      <c r="F743" s="929">
        <v>6.09</v>
      </c>
      <c r="G743" s="929">
        <v>12.92</v>
      </c>
      <c r="H743" s="929">
        <v>0.77</v>
      </c>
      <c r="I743" s="929">
        <v>20.71</v>
      </c>
      <c r="J743" s="930">
        <v>75.52</v>
      </c>
      <c r="K743" s="931">
        <v>96.22999999999999</v>
      </c>
      <c r="L743" s="928">
        <v>0.04</v>
      </c>
      <c r="M743" s="929">
        <v>4.8</v>
      </c>
      <c r="N743" s="929">
        <v>23.11</v>
      </c>
      <c r="O743" s="929">
        <v>2.4500000000000002</v>
      </c>
      <c r="P743" s="929">
        <v>26.23</v>
      </c>
      <c r="Q743" s="930">
        <v>82.03</v>
      </c>
      <c r="R743" s="931">
        <v>108.26</v>
      </c>
      <c r="S743" s="932">
        <f t="shared" si="97"/>
        <v>12.501298971214814</v>
      </c>
    </row>
    <row r="744" spans="1:19" ht="20.100000000000001" customHeight="1">
      <c r="A744" s="497" t="s">
        <v>528</v>
      </c>
      <c r="B744" s="612" t="s">
        <v>566</v>
      </c>
      <c r="C744" s="499" t="s">
        <v>11</v>
      </c>
      <c r="D744" s="614" t="s">
        <v>863</v>
      </c>
      <c r="E744" s="928">
        <v>0</v>
      </c>
      <c r="F744" s="929">
        <v>0</v>
      </c>
      <c r="G744" s="929">
        <v>0.53</v>
      </c>
      <c r="H744" s="929">
        <v>0</v>
      </c>
      <c r="I744" s="929">
        <v>0.16</v>
      </c>
      <c r="J744" s="930">
        <v>1.47</v>
      </c>
      <c r="K744" s="931">
        <v>1.63</v>
      </c>
      <c r="L744" s="928">
        <v>0</v>
      </c>
      <c r="M744" s="929">
        <v>0</v>
      </c>
      <c r="N744" s="929">
        <v>1.99</v>
      </c>
      <c r="O744" s="929">
        <v>0</v>
      </c>
      <c r="P744" s="929">
        <v>0.18</v>
      </c>
      <c r="Q744" s="930">
        <v>2.5299999999999998</v>
      </c>
      <c r="R744" s="931">
        <v>2.71</v>
      </c>
      <c r="S744" s="932">
        <f t="shared" si="97"/>
        <v>66.257668711656464</v>
      </c>
    </row>
    <row r="745" spans="1:19" ht="20.100000000000001" customHeight="1">
      <c r="A745" s="939"/>
      <c r="B745" s="940"/>
      <c r="C745" s="941"/>
      <c r="D745" s="663"/>
      <c r="E745" s="942"/>
      <c r="F745" s="943"/>
      <c r="G745" s="943"/>
      <c r="H745" s="943"/>
      <c r="I745" s="943"/>
      <c r="J745" s="944"/>
      <c r="K745" s="945"/>
      <c r="L745" s="942"/>
      <c r="M745" s="943"/>
      <c r="N745" s="943"/>
      <c r="O745" s="943"/>
      <c r="P745" s="943"/>
      <c r="Q745" s="944"/>
      <c r="R745" s="945"/>
      <c r="S745" s="946"/>
    </row>
    <row r="746" spans="1:19" ht="20.100000000000001" customHeight="1">
      <c r="A746" s="977" t="s">
        <v>289</v>
      </c>
      <c r="B746" s="978"/>
      <c r="C746" s="923"/>
      <c r="D746" s="647"/>
      <c r="E746" s="949">
        <f>SUM(E725:E745)</f>
        <v>0.13</v>
      </c>
      <c r="F746" s="950">
        <f t="shared" ref="F746:P746" si="98">SUM(F725:F745)</f>
        <v>19.700000000000003</v>
      </c>
      <c r="G746" s="950">
        <f t="shared" si="98"/>
        <v>33.020000000000003</v>
      </c>
      <c r="H746" s="950">
        <f t="shared" si="98"/>
        <v>0.77</v>
      </c>
      <c r="I746" s="950">
        <f t="shared" si="98"/>
        <v>39.209999999999994</v>
      </c>
      <c r="J746" s="950">
        <f t="shared" si="98"/>
        <v>165.82</v>
      </c>
      <c r="K746" s="951">
        <f t="shared" si="98"/>
        <v>205.02999999999997</v>
      </c>
      <c r="L746" s="949">
        <f t="shared" si="98"/>
        <v>0.25</v>
      </c>
      <c r="M746" s="950">
        <f t="shared" si="98"/>
        <v>13.030000000000001</v>
      </c>
      <c r="N746" s="950">
        <f t="shared" si="98"/>
        <v>43.440000000000005</v>
      </c>
      <c r="O746" s="950">
        <f t="shared" si="98"/>
        <v>2.4500000000000002</v>
      </c>
      <c r="P746" s="950">
        <f t="shared" si="98"/>
        <v>47.14</v>
      </c>
      <c r="Q746" s="950">
        <f>SUM(Q725:Q745)</f>
        <v>201.79999999999998</v>
      </c>
      <c r="R746" s="951">
        <f>SUM(R725:R745)</f>
        <v>248.94000000000003</v>
      </c>
      <c r="S746" s="952">
        <f t="shared" ref="S746" si="99">((R746/K746)-1)*100</f>
        <v>21.41637809101109</v>
      </c>
    </row>
    <row r="747" spans="1:19" ht="20.100000000000001" customHeight="1">
      <c r="A747" s="970"/>
      <c r="B747" s="971"/>
      <c r="C747" s="972"/>
      <c r="D747" s="663"/>
      <c r="E747" s="957"/>
      <c r="F747" s="957"/>
      <c r="G747" s="957"/>
      <c r="H747" s="957"/>
      <c r="I747" s="957"/>
      <c r="J747" s="958"/>
      <c r="K747" s="957"/>
      <c r="L747" s="957"/>
      <c r="M747" s="957"/>
      <c r="N747" s="957"/>
      <c r="O747" s="957"/>
      <c r="P747" s="957"/>
      <c r="Q747" s="958"/>
      <c r="R747" s="957"/>
      <c r="S747" s="959"/>
    </row>
    <row r="748" spans="1:19" ht="20.100000000000001" customHeight="1">
      <c r="A748" s="906"/>
      <c r="B748" s="907"/>
      <c r="C748" s="908"/>
      <c r="D748" s="909"/>
      <c r="E748" s="1386" t="s">
        <v>1467</v>
      </c>
      <c r="F748" s="1387"/>
      <c r="G748" s="1387"/>
      <c r="H748" s="1387"/>
      <c r="I748" s="1387"/>
      <c r="J748" s="1387"/>
      <c r="K748" s="1388"/>
      <c r="L748" s="1386" t="s">
        <v>1468</v>
      </c>
      <c r="M748" s="1387"/>
      <c r="N748" s="1387"/>
      <c r="O748" s="1387"/>
      <c r="P748" s="1387"/>
      <c r="Q748" s="1387"/>
      <c r="R748" s="1388"/>
      <c r="S748" s="910"/>
    </row>
    <row r="749" spans="1:19" ht="39.950000000000003" customHeight="1">
      <c r="A749" s="911" t="s">
        <v>248</v>
      </c>
      <c r="B749" s="912" t="s">
        <v>57</v>
      </c>
      <c r="C749" s="913" t="s">
        <v>249</v>
      </c>
      <c r="D749" s="914" t="s">
        <v>250</v>
      </c>
      <c r="E749" s="915" t="s">
        <v>1405</v>
      </c>
      <c r="F749" s="916" t="s">
        <v>1499</v>
      </c>
      <c r="G749" s="917" t="s">
        <v>1498</v>
      </c>
      <c r="H749" s="918" t="s">
        <v>1513</v>
      </c>
      <c r="I749" s="918" t="s">
        <v>1514</v>
      </c>
      <c r="J749" s="917" t="s">
        <v>1406</v>
      </c>
      <c r="K749" s="919" t="s">
        <v>1515</v>
      </c>
      <c r="L749" s="915" t="s">
        <v>1405</v>
      </c>
      <c r="M749" s="916" t="s">
        <v>1499</v>
      </c>
      <c r="N749" s="917" t="s">
        <v>1498</v>
      </c>
      <c r="O749" s="918" t="s">
        <v>1513</v>
      </c>
      <c r="P749" s="918" t="s">
        <v>1514</v>
      </c>
      <c r="Q749" s="917" t="s">
        <v>1406</v>
      </c>
      <c r="R749" s="919" t="s">
        <v>1515</v>
      </c>
      <c r="S749" s="920" t="s">
        <v>1140</v>
      </c>
    </row>
    <row r="750" spans="1:19" ht="20.100000000000001" customHeight="1">
      <c r="A750" s="979" t="s">
        <v>258</v>
      </c>
      <c r="B750" s="980" t="s">
        <v>79</v>
      </c>
      <c r="C750" s="923" t="s">
        <v>60</v>
      </c>
      <c r="D750" s="645"/>
      <c r="E750" s="924" t="s">
        <v>60</v>
      </c>
      <c r="F750" s="925"/>
      <c r="G750" s="925"/>
      <c r="H750" s="925"/>
      <c r="I750" s="925"/>
      <c r="J750" s="925" t="s">
        <v>60</v>
      </c>
      <c r="K750" s="926"/>
      <c r="L750" s="924" t="s">
        <v>60</v>
      </c>
      <c r="M750" s="925" t="s">
        <v>60</v>
      </c>
      <c r="N750" s="925"/>
      <c r="O750" s="925"/>
      <c r="P750" s="925"/>
      <c r="Q750" s="925"/>
      <c r="R750" s="926" t="s">
        <v>60</v>
      </c>
      <c r="S750" s="927"/>
    </row>
    <row r="751" spans="1:19" ht="20.100000000000001" customHeight="1">
      <c r="A751" s="1129" t="s">
        <v>1065</v>
      </c>
      <c r="B751" s="1130" t="s">
        <v>1066</v>
      </c>
      <c r="C751" s="923" t="s">
        <v>11</v>
      </c>
      <c r="D751" s="645" t="s">
        <v>130</v>
      </c>
      <c r="E751" s="1131">
        <v>0.01</v>
      </c>
      <c r="F751" s="1132">
        <v>0.11</v>
      </c>
      <c r="G751" s="1132">
        <v>0</v>
      </c>
      <c r="H751" s="1132">
        <v>0</v>
      </c>
      <c r="I751" s="1132">
        <v>0</v>
      </c>
      <c r="J751" s="1132">
        <v>0.06</v>
      </c>
      <c r="K751" s="1133">
        <v>0.06</v>
      </c>
      <c r="L751" s="1131">
        <v>0.01</v>
      </c>
      <c r="M751" s="1132">
        <v>0.16</v>
      </c>
      <c r="N751" s="1132">
        <v>0</v>
      </c>
      <c r="O751" s="1132">
        <v>0</v>
      </c>
      <c r="P751" s="1132">
        <v>0</v>
      </c>
      <c r="Q751" s="1132">
        <v>0.36</v>
      </c>
      <c r="R751" s="1133">
        <v>0.36</v>
      </c>
      <c r="S751" s="927">
        <f t="shared" ref="S751:S777" si="100">((R751/K751)-1)*100</f>
        <v>500</v>
      </c>
    </row>
    <row r="752" spans="1:19" ht="20.100000000000001" customHeight="1">
      <c r="A752" s="1129" t="s">
        <v>1238</v>
      </c>
      <c r="B752" s="1130" t="s">
        <v>1456</v>
      </c>
      <c r="C752" s="923" t="s">
        <v>11</v>
      </c>
      <c r="D752" s="645" t="s">
        <v>130</v>
      </c>
      <c r="E752" s="1131">
        <v>0</v>
      </c>
      <c r="F752" s="1132">
        <v>0</v>
      </c>
      <c r="G752" s="1132">
        <v>0</v>
      </c>
      <c r="H752" s="1132">
        <v>0</v>
      </c>
      <c r="I752" s="1132">
        <v>0</v>
      </c>
      <c r="J752" s="1132">
        <v>0</v>
      </c>
      <c r="K752" s="1133">
        <v>0</v>
      </c>
      <c r="L752" s="1131">
        <v>0</v>
      </c>
      <c r="M752" s="1132">
        <v>0</v>
      </c>
      <c r="N752" s="1132">
        <v>0</v>
      </c>
      <c r="O752" s="1132">
        <v>0</v>
      </c>
      <c r="P752" s="1132">
        <v>0</v>
      </c>
      <c r="Q752" s="1132">
        <v>7.0000000000000007E-2</v>
      </c>
      <c r="R752" s="1133">
        <v>7.0000000000000007E-2</v>
      </c>
      <c r="S752" s="927" t="e">
        <f t="shared" si="100"/>
        <v>#DIV/0!</v>
      </c>
    </row>
    <row r="753" spans="1:19" ht="20.100000000000001" customHeight="1">
      <c r="A753" s="497" t="s">
        <v>388</v>
      </c>
      <c r="B753" s="498" t="s">
        <v>492</v>
      </c>
      <c r="C753" s="499" t="s">
        <v>11</v>
      </c>
      <c r="D753" s="614" t="s">
        <v>130</v>
      </c>
      <c r="E753" s="928">
        <v>0</v>
      </c>
      <c r="F753" s="929">
        <v>0</v>
      </c>
      <c r="G753" s="929">
        <v>0</v>
      </c>
      <c r="H753" s="929">
        <v>0</v>
      </c>
      <c r="I753" s="929">
        <v>0</v>
      </c>
      <c r="J753" s="930">
        <v>0</v>
      </c>
      <c r="K753" s="931">
        <v>0</v>
      </c>
      <c r="L753" s="928">
        <v>0</v>
      </c>
      <c r="M753" s="929">
        <v>0.18</v>
      </c>
      <c r="N753" s="929">
        <v>0</v>
      </c>
      <c r="O753" s="929">
        <v>0</v>
      </c>
      <c r="P753" s="929">
        <v>0.56000000000000005</v>
      </c>
      <c r="Q753" s="930">
        <v>0.33</v>
      </c>
      <c r="R753" s="931">
        <v>0.89000000000000012</v>
      </c>
      <c r="S753" s="932" t="e">
        <f t="shared" si="100"/>
        <v>#DIV/0!</v>
      </c>
    </row>
    <row r="754" spans="1:19" ht="20.100000000000001" customHeight="1">
      <c r="A754" s="497" t="s">
        <v>493</v>
      </c>
      <c r="B754" s="612" t="s">
        <v>494</v>
      </c>
      <c r="C754" s="499" t="s">
        <v>11</v>
      </c>
      <c r="D754" s="614" t="s">
        <v>130</v>
      </c>
      <c r="E754" s="928">
        <v>0</v>
      </c>
      <c r="F754" s="929">
        <v>0.41</v>
      </c>
      <c r="G754" s="929">
        <v>0</v>
      </c>
      <c r="H754" s="929">
        <v>0</v>
      </c>
      <c r="I754" s="929">
        <v>0.52</v>
      </c>
      <c r="J754" s="930">
        <v>1.67</v>
      </c>
      <c r="K754" s="931">
        <v>2.19</v>
      </c>
      <c r="L754" s="928">
        <v>0</v>
      </c>
      <c r="M754" s="929">
        <v>0</v>
      </c>
      <c r="N754" s="929">
        <v>0</v>
      </c>
      <c r="O754" s="929">
        <v>0</v>
      </c>
      <c r="P754" s="929">
        <v>0</v>
      </c>
      <c r="Q754" s="930">
        <v>0</v>
      </c>
      <c r="R754" s="931">
        <v>0</v>
      </c>
      <c r="S754" s="932">
        <f t="shared" si="100"/>
        <v>-100</v>
      </c>
    </row>
    <row r="755" spans="1:19" ht="20.100000000000001" customHeight="1">
      <c r="A755" s="497" t="s">
        <v>235</v>
      </c>
      <c r="B755" s="612" t="s">
        <v>234</v>
      </c>
      <c r="C755" s="499" t="s">
        <v>11</v>
      </c>
      <c r="D755" s="614" t="s">
        <v>130</v>
      </c>
      <c r="E755" s="928">
        <v>0.03</v>
      </c>
      <c r="F755" s="929">
        <v>0</v>
      </c>
      <c r="G755" s="929">
        <v>4.5599999999999996</v>
      </c>
      <c r="H755" s="929">
        <v>0</v>
      </c>
      <c r="I755" s="929">
        <v>4.32</v>
      </c>
      <c r="J755" s="930">
        <v>11.82</v>
      </c>
      <c r="K755" s="931">
        <v>16.14</v>
      </c>
      <c r="L755" s="928">
        <v>0</v>
      </c>
      <c r="M755" s="929">
        <v>0.38</v>
      </c>
      <c r="N755" s="929">
        <v>4.93</v>
      </c>
      <c r="O755" s="929">
        <v>0</v>
      </c>
      <c r="P755" s="929">
        <v>4.28</v>
      </c>
      <c r="Q755" s="930">
        <v>13.12</v>
      </c>
      <c r="R755" s="931">
        <v>17.399999999999999</v>
      </c>
      <c r="S755" s="932">
        <f t="shared" si="100"/>
        <v>7.8066914498141182</v>
      </c>
    </row>
    <row r="756" spans="1:19" ht="20.100000000000001" customHeight="1">
      <c r="A756" s="497" t="s">
        <v>591</v>
      </c>
      <c r="B756" s="612" t="s">
        <v>592</v>
      </c>
      <c r="C756" s="499" t="s">
        <v>11</v>
      </c>
      <c r="D756" s="614" t="s">
        <v>130</v>
      </c>
      <c r="E756" s="928">
        <v>0</v>
      </c>
      <c r="F756" s="929">
        <v>0</v>
      </c>
      <c r="G756" s="929">
        <v>0.19</v>
      </c>
      <c r="H756" s="929">
        <v>0</v>
      </c>
      <c r="I756" s="929">
        <v>0.24</v>
      </c>
      <c r="J756" s="930">
        <v>0.17</v>
      </c>
      <c r="K756" s="931">
        <v>0.41000000000000003</v>
      </c>
      <c r="L756" s="928">
        <v>0</v>
      </c>
      <c r="M756" s="929">
        <v>0</v>
      </c>
      <c r="N756" s="929">
        <v>0.28999999999999998</v>
      </c>
      <c r="O756" s="929">
        <v>0</v>
      </c>
      <c r="P756" s="929">
        <v>0</v>
      </c>
      <c r="Q756" s="930">
        <v>0.8</v>
      </c>
      <c r="R756" s="931">
        <v>0.8</v>
      </c>
      <c r="S756" s="932">
        <f t="shared" si="100"/>
        <v>95.121951219512198</v>
      </c>
    </row>
    <row r="757" spans="1:19" ht="20.100000000000001" customHeight="1">
      <c r="A757" s="497" t="s">
        <v>497</v>
      </c>
      <c r="B757" s="612" t="s">
        <v>498</v>
      </c>
      <c r="C757" s="499" t="s">
        <v>11</v>
      </c>
      <c r="D757" s="614" t="s">
        <v>130</v>
      </c>
      <c r="E757" s="928">
        <v>0.04</v>
      </c>
      <c r="F757" s="929">
        <v>7.24</v>
      </c>
      <c r="G757" s="929">
        <v>2.67</v>
      </c>
      <c r="H757" s="929">
        <v>0</v>
      </c>
      <c r="I757" s="929">
        <v>5.9</v>
      </c>
      <c r="J757" s="930">
        <v>41.65</v>
      </c>
      <c r="K757" s="931">
        <v>47.55</v>
      </c>
      <c r="L757" s="928">
        <v>0.08</v>
      </c>
      <c r="M757" s="929">
        <v>5.99</v>
      </c>
      <c r="N757" s="929">
        <v>4.97</v>
      </c>
      <c r="O757" s="929">
        <v>0</v>
      </c>
      <c r="P757" s="929">
        <v>10.19</v>
      </c>
      <c r="Q757" s="930">
        <v>46.28</v>
      </c>
      <c r="R757" s="931">
        <v>56.47</v>
      </c>
      <c r="S757" s="932">
        <f t="shared" si="100"/>
        <v>18.75920084121978</v>
      </c>
    </row>
    <row r="758" spans="1:19" ht="20.100000000000001" customHeight="1">
      <c r="A758" s="497" t="s">
        <v>824</v>
      </c>
      <c r="B758" s="612" t="s">
        <v>1134</v>
      </c>
      <c r="C758" s="499" t="s">
        <v>11</v>
      </c>
      <c r="D758" s="614" t="s">
        <v>130</v>
      </c>
      <c r="E758" s="928">
        <v>0</v>
      </c>
      <c r="F758" s="929">
        <v>0.19</v>
      </c>
      <c r="G758" s="929">
        <v>0</v>
      </c>
      <c r="H758" s="929">
        <v>0</v>
      </c>
      <c r="I758" s="929">
        <v>0.06</v>
      </c>
      <c r="J758" s="930">
        <v>0.06</v>
      </c>
      <c r="K758" s="931">
        <v>0.12</v>
      </c>
      <c r="L758" s="928">
        <v>0</v>
      </c>
      <c r="M758" s="929">
        <v>0</v>
      </c>
      <c r="N758" s="929">
        <v>0</v>
      </c>
      <c r="O758" s="929">
        <v>0</v>
      </c>
      <c r="P758" s="929">
        <v>0</v>
      </c>
      <c r="Q758" s="930">
        <v>0.51</v>
      </c>
      <c r="R758" s="931">
        <v>0.51</v>
      </c>
      <c r="S758" s="932">
        <f t="shared" si="100"/>
        <v>325</v>
      </c>
    </row>
    <row r="759" spans="1:19" ht="20.100000000000001" customHeight="1">
      <c r="A759" s="497" t="s">
        <v>1080</v>
      </c>
      <c r="B759" s="612" t="s">
        <v>1081</v>
      </c>
      <c r="C759" s="499" t="s">
        <v>11</v>
      </c>
      <c r="D759" s="614" t="s">
        <v>130</v>
      </c>
      <c r="E759" s="928">
        <v>0.01</v>
      </c>
      <c r="F759" s="929">
        <v>0</v>
      </c>
      <c r="G759" s="929">
        <v>0</v>
      </c>
      <c r="H759" s="929">
        <v>0</v>
      </c>
      <c r="I759" s="929">
        <v>0</v>
      </c>
      <c r="J759" s="930">
        <v>0.02</v>
      </c>
      <c r="K759" s="931">
        <v>0.02</v>
      </c>
      <c r="L759" s="928">
        <v>0.01</v>
      </c>
      <c r="M759" s="929">
        <v>0.02</v>
      </c>
      <c r="N759" s="929">
        <v>0</v>
      </c>
      <c r="O759" s="929">
        <v>0</v>
      </c>
      <c r="P759" s="929">
        <v>0</v>
      </c>
      <c r="Q759" s="930">
        <v>0.03</v>
      </c>
      <c r="R759" s="931">
        <v>0.03</v>
      </c>
      <c r="S759" s="932">
        <f t="shared" si="100"/>
        <v>50</v>
      </c>
    </row>
    <row r="760" spans="1:19" ht="20.100000000000001" customHeight="1">
      <c r="A760" s="497" t="s">
        <v>238</v>
      </c>
      <c r="B760" s="612" t="s">
        <v>237</v>
      </c>
      <c r="C760" s="499" t="s">
        <v>11</v>
      </c>
      <c r="D760" s="614" t="s">
        <v>130</v>
      </c>
      <c r="E760" s="928">
        <v>0</v>
      </c>
      <c r="F760" s="929">
        <v>0</v>
      </c>
      <c r="G760" s="929">
        <v>0.05</v>
      </c>
      <c r="H760" s="929">
        <v>0</v>
      </c>
      <c r="I760" s="929">
        <v>0</v>
      </c>
      <c r="J760" s="930">
        <v>1.83</v>
      </c>
      <c r="K760" s="931">
        <v>1.83</v>
      </c>
      <c r="L760" s="928">
        <v>0</v>
      </c>
      <c r="M760" s="929">
        <v>0</v>
      </c>
      <c r="N760" s="929">
        <v>0</v>
      </c>
      <c r="O760" s="929">
        <v>0</v>
      </c>
      <c r="P760" s="929">
        <v>0</v>
      </c>
      <c r="Q760" s="930">
        <v>0</v>
      </c>
      <c r="R760" s="931">
        <v>0</v>
      </c>
      <c r="S760" s="932">
        <f t="shared" si="100"/>
        <v>-100</v>
      </c>
    </row>
    <row r="761" spans="1:19" ht="20.100000000000001" customHeight="1">
      <c r="A761" s="497" t="s">
        <v>25</v>
      </c>
      <c r="B761" s="612" t="s">
        <v>229</v>
      </c>
      <c r="C761" s="499" t="s">
        <v>11</v>
      </c>
      <c r="D761" s="614" t="s">
        <v>130</v>
      </c>
      <c r="E761" s="928">
        <v>0</v>
      </c>
      <c r="F761" s="929">
        <v>0</v>
      </c>
      <c r="G761" s="929">
        <v>0.79</v>
      </c>
      <c r="H761" s="929">
        <v>0</v>
      </c>
      <c r="I761" s="929">
        <v>0</v>
      </c>
      <c r="J761" s="930">
        <v>2.58</v>
      </c>
      <c r="K761" s="931">
        <v>2.58</v>
      </c>
      <c r="L761" s="928">
        <v>0</v>
      </c>
      <c r="M761" s="929">
        <v>0</v>
      </c>
      <c r="N761" s="929">
        <v>0.23</v>
      </c>
      <c r="O761" s="929">
        <v>0</v>
      </c>
      <c r="P761" s="929">
        <v>0.25</v>
      </c>
      <c r="Q761" s="930">
        <v>1.79</v>
      </c>
      <c r="R761" s="931">
        <v>2.04</v>
      </c>
      <c r="S761" s="932">
        <f t="shared" si="100"/>
        <v>-20.93023255813954</v>
      </c>
    </row>
    <row r="762" spans="1:19" ht="20.100000000000001" customHeight="1">
      <c r="A762" s="497" t="s">
        <v>1082</v>
      </c>
      <c r="B762" s="612" t="s">
        <v>1083</v>
      </c>
      <c r="C762" s="499" t="s">
        <v>11</v>
      </c>
      <c r="D762" s="614" t="s">
        <v>130</v>
      </c>
      <c r="E762" s="928">
        <v>0.01</v>
      </c>
      <c r="F762" s="929">
        <v>0</v>
      </c>
      <c r="G762" s="929">
        <v>0</v>
      </c>
      <c r="H762" s="929">
        <v>0</v>
      </c>
      <c r="I762" s="929">
        <v>0</v>
      </c>
      <c r="J762" s="930">
        <v>0.1</v>
      </c>
      <c r="K762" s="931">
        <v>0.1</v>
      </c>
      <c r="L762" s="928">
        <v>0.02</v>
      </c>
      <c r="M762" s="929">
        <v>0.11</v>
      </c>
      <c r="N762" s="929">
        <v>0</v>
      </c>
      <c r="O762" s="929">
        <v>0</v>
      </c>
      <c r="P762" s="929">
        <v>0</v>
      </c>
      <c r="Q762" s="930">
        <v>0.17</v>
      </c>
      <c r="R762" s="931">
        <v>0.17</v>
      </c>
      <c r="S762" s="932">
        <f t="shared" si="100"/>
        <v>70</v>
      </c>
    </row>
    <row r="763" spans="1:19" ht="20.100000000000001" customHeight="1">
      <c r="A763" s="497" t="s">
        <v>1085</v>
      </c>
      <c r="B763" s="612" t="s">
        <v>1084</v>
      </c>
      <c r="C763" s="499" t="s">
        <v>11</v>
      </c>
      <c r="D763" s="614" t="s">
        <v>130</v>
      </c>
      <c r="E763" s="928">
        <v>0.01</v>
      </c>
      <c r="F763" s="929">
        <v>0</v>
      </c>
      <c r="G763" s="929">
        <v>0</v>
      </c>
      <c r="H763" s="929">
        <v>0</v>
      </c>
      <c r="I763" s="929">
        <v>0</v>
      </c>
      <c r="J763" s="930">
        <v>0.09</v>
      </c>
      <c r="K763" s="931">
        <v>0.09</v>
      </c>
      <c r="L763" s="928">
        <v>0.02</v>
      </c>
      <c r="M763" s="929">
        <v>0.1</v>
      </c>
      <c r="N763" s="929">
        <v>0</v>
      </c>
      <c r="O763" s="929">
        <v>0</v>
      </c>
      <c r="P763" s="929">
        <v>0</v>
      </c>
      <c r="Q763" s="930">
        <v>0.17</v>
      </c>
      <c r="R763" s="931">
        <v>0.17</v>
      </c>
      <c r="S763" s="932">
        <f t="shared" si="100"/>
        <v>88.8888888888889</v>
      </c>
    </row>
    <row r="764" spans="1:19" ht="20.100000000000001" customHeight="1">
      <c r="A764" s="497" t="s">
        <v>410</v>
      </c>
      <c r="B764" s="612" t="s">
        <v>316</v>
      </c>
      <c r="C764" s="499" t="s">
        <v>11</v>
      </c>
      <c r="D764" s="614" t="s">
        <v>130</v>
      </c>
      <c r="E764" s="928">
        <v>0</v>
      </c>
      <c r="F764" s="929">
        <v>0.4</v>
      </c>
      <c r="G764" s="929">
        <v>0</v>
      </c>
      <c r="H764" s="929">
        <v>0</v>
      </c>
      <c r="I764" s="929">
        <v>0</v>
      </c>
      <c r="J764" s="930">
        <v>1.32</v>
      </c>
      <c r="K764" s="931">
        <v>1.32</v>
      </c>
      <c r="L764" s="928">
        <v>0</v>
      </c>
      <c r="M764" s="929">
        <v>0</v>
      </c>
      <c r="N764" s="929">
        <v>0</v>
      </c>
      <c r="O764" s="929">
        <v>0</v>
      </c>
      <c r="P764" s="929">
        <v>0</v>
      </c>
      <c r="Q764" s="930">
        <v>0</v>
      </c>
      <c r="R764" s="931">
        <v>0</v>
      </c>
      <c r="S764" s="932">
        <f t="shared" si="100"/>
        <v>-100</v>
      </c>
    </row>
    <row r="765" spans="1:19" ht="20.100000000000001" customHeight="1">
      <c r="A765" s="497" t="s">
        <v>617</v>
      </c>
      <c r="B765" s="612" t="s">
        <v>618</v>
      </c>
      <c r="C765" s="499" t="s">
        <v>11</v>
      </c>
      <c r="D765" s="614" t="s">
        <v>130</v>
      </c>
      <c r="E765" s="928">
        <v>0</v>
      </c>
      <c r="F765" s="929">
        <v>0</v>
      </c>
      <c r="G765" s="929">
        <v>1.56</v>
      </c>
      <c r="H765" s="929">
        <v>0</v>
      </c>
      <c r="I765" s="929">
        <v>0</v>
      </c>
      <c r="J765" s="930">
        <v>1.6</v>
      </c>
      <c r="K765" s="931">
        <v>1.6</v>
      </c>
      <c r="L765" s="928">
        <v>0</v>
      </c>
      <c r="M765" s="929">
        <v>0</v>
      </c>
      <c r="N765" s="929">
        <v>1.1200000000000001</v>
      </c>
      <c r="O765" s="929">
        <v>0</v>
      </c>
      <c r="P765" s="929">
        <v>0.2</v>
      </c>
      <c r="Q765" s="930">
        <v>5.01</v>
      </c>
      <c r="R765" s="931">
        <v>5.21</v>
      </c>
      <c r="S765" s="932">
        <f t="shared" si="100"/>
        <v>225.62499999999997</v>
      </c>
    </row>
    <row r="766" spans="1:19" ht="20.100000000000001" customHeight="1">
      <c r="A766" s="497" t="s">
        <v>228</v>
      </c>
      <c r="B766" s="612" t="s">
        <v>227</v>
      </c>
      <c r="C766" s="499" t="s">
        <v>11</v>
      </c>
      <c r="D766" s="614" t="s">
        <v>130</v>
      </c>
      <c r="E766" s="928">
        <v>0</v>
      </c>
      <c r="F766" s="929">
        <v>0.26</v>
      </c>
      <c r="G766" s="929">
        <v>0.46</v>
      </c>
      <c r="H766" s="929">
        <v>0</v>
      </c>
      <c r="I766" s="929">
        <v>1.07</v>
      </c>
      <c r="J766" s="930">
        <v>0.54</v>
      </c>
      <c r="K766" s="931">
        <v>1.61</v>
      </c>
      <c r="L766" s="928">
        <v>0</v>
      </c>
      <c r="M766" s="929">
        <v>0</v>
      </c>
      <c r="N766" s="929">
        <v>0.16</v>
      </c>
      <c r="O766" s="929">
        <v>0</v>
      </c>
      <c r="P766" s="929">
        <v>0</v>
      </c>
      <c r="Q766" s="930">
        <v>1.9</v>
      </c>
      <c r="R766" s="931">
        <v>1.9</v>
      </c>
      <c r="S766" s="932">
        <f t="shared" si="100"/>
        <v>18.012422360248426</v>
      </c>
    </row>
    <row r="767" spans="1:19" ht="20.100000000000001" customHeight="1">
      <c r="A767" s="497" t="s">
        <v>390</v>
      </c>
      <c r="B767" s="612" t="s">
        <v>499</v>
      </c>
      <c r="C767" s="499" t="s">
        <v>11</v>
      </c>
      <c r="D767" s="614" t="s">
        <v>130</v>
      </c>
      <c r="E767" s="928">
        <v>0.01</v>
      </c>
      <c r="F767" s="929">
        <v>0.72</v>
      </c>
      <c r="G767" s="929">
        <v>3.33</v>
      </c>
      <c r="H767" s="929">
        <v>0</v>
      </c>
      <c r="I767" s="929">
        <v>3.19</v>
      </c>
      <c r="J767" s="930">
        <v>10.74</v>
      </c>
      <c r="K767" s="931">
        <v>13.93</v>
      </c>
      <c r="L767" s="928">
        <v>0</v>
      </c>
      <c r="M767" s="929">
        <v>0</v>
      </c>
      <c r="N767" s="929">
        <v>5.42</v>
      </c>
      <c r="O767" s="929">
        <v>0</v>
      </c>
      <c r="P767" s="929">
        <v>3.79</v>
      </c>
      <c r="Q767" s="930">
        <v>9.0299999999999994</v>
      </c>
      <c r="R767" s="931">
        <v>12.82</v>
      </c>
      <c r="S767" s="932">
        <f t="shared" si="100"/>
        <v>-7.968413496051685</v>
      </c>
    </row>
    <row r="768" spans="1:19" ht="20.100000000000001" customHeight="1">
      <c r="A768" s="497" t="s">
        <v>226</v>
      </c>
      <c r="B768" s="612" t="s">
        <v>225</v>
      </c>
      <c r="C768" s="499" t="s">
        <v>11</v>
      </c>
      <c r="D768" s="614" t="s">
        <v>130</v>
      </c>
      <c r="E768" s="928">
        <v>0.02</v>
      </c>
      <c r="F768" s="929">
        <v>1.17</v>
      </c>
      <c r="G768" s="929">
        <v>9.6300000000000008</v>
      </c>
      <c r="H768" s="929">
        <v>0</v>
      </c>
      <c r="I768" s="929">
        <v>3.85</v>
      </c>
      <c r="J768" s="930">
        <v>23.08</v>
      </c>
      <c r="K768" s="931">
        <v>26.93</v>
      </c>
      <c r="L768" s="928">
        <v>0</v>
      </c>
      <c r="M768" s="929">
        <v>2.13</v>
      </c>
      <c r="N768" s="929">
        <v>9.2899999999999991</v>
      </c>
      <c r="O768" s="929">
        <v>0</v>
      </c>
      <c r="P768" s="929">
        <v>6.05</v>
      </c>
      <c r="Q768" s="930">
        <v>25.51</v>
      </c>
      <c r="R768" s="931">
        <v>31.560000000000002</v>
      </c>
      <c r="S768" s="932">
        <f t="shared" si="100"/>
        <v>17.192721871518767</v>
      </c>
    </row>
    <row r="769" spans="1:19" ht="20.100000000000001" customHeight="1">
      <c r="A769" s="497" t="s">
        <v>1094</v>
      </c>
      <c r="B769" s="612" t="s">
        <v>1095</v>
      </c>
      <c r="C769" s="499" t="s">
        <v>11</v>
      </c>
      <c r="D769" s="614" t="s">
        <v>130</v>
      </c>
      <c r="E769" s="928">
        <v>0.01</v>
      </c>
      <c r="F769" s="929">
        <v>0</v>
      </c>
      <c r="G769" s="929">
        <v>0</v>
      </c>
      <c r="H769" s="929">
        <v>0</v>
      </c>
      <c r="I769" s="929">
        <v>0</v>
      </c>
      <c r="J769" s="930">
        <v>0.14000000000000001</v>
      </c>
      <c r="K769" s="931">
        <v>0.14000000000000001</v>
      </c>
      <c r="L769" s="928">
        <v>0</v>
      </c>
      <c r="M769" s="929">
        <v>0.19</v>
      </c>
      <c r="N769" s="929">
        <v>0</v>
      </c>
      <c r="O769" s="929">
        <v>0</v>
      </c>
      <c r="P769" s="929">
        <v>0</v>
      </c>
      <c r="Q769" s="930">
        <v>0.18</v>
      </c>
      <c r="R769" s="931">
        <v>0.18</v>
      </c>
      <c r="S769" s="932">
        <f t="shared" si="100"/>
        <v>28.571428571428559</v>
      </c>
    </row>
    <row r="770" spans="1:19" ht="20.100000000000001" customHeight="1">
      <c r="A770" s="497" t="s">
        <v>365</v>
      </c>
      <c r="B770" s="498" t="s">
        <v>500</v>
      </c>
      <c r="C770" s="499" t="s">
        <v>11</v>
      </c>
      <c r="D770" s="614" t="s">
        <v>130</v>
      </c>
      <c r="E770" s="928">
        <v>0.03</v>
      </c>
      <c r="F770" s="929">
        <v>1.82</v>
      </c>
      <c r="G770" s="929">
        <v>8.52</v>
      </c>
      <c r="H770" s="929">
        <v>0</v>
      </c>
      <c r="I770" s="929">
        <v>4.1100000000000003</v>
      </c>
      <c r="J770" s="930">
        <v>24.8</v>
      </c>
      <c r="K770" s="931">
        <v>28.91</v>
      </c>
      <c r="L770" s="928">
        <v>0.02</v>
      </c>
      <c r="M770" s="929">
        <v>2.2000000000000002</v>
      </c>
      <c r="N770" s="929">
        <v>9.73</v>
      </c>
      <c r="O770" s="929">
        <v>0.19</v>
      </c>
      <c r="P770" s="929">
        <v>5.55</v>
      </c>
      <c r="Q770" s="930">
        <v>31.12</v>
      </c>
      <c r="R770" s="931">
        <v>36.67</v>
      </c>
      <c r="S770" s="932">
        <f t="shared" si="100"/>
        <v>26.841923209961948</v>
      </c>
    </row>
    <row r="771" spans="1:19" ht="20.100000000000001" customHeight="1">
      <c r="A771" s="508" t="s">
        <v>412</v>
      </c>
      <c r="B771" s="612" t="s">
        <v>501</v>
      </c>
      <c r="C771" s="499" t="s">
        <v>11</v>
      </c>
      <c r="D771" s="614" t="s">
        <v>130</v>
      </c>
      <c r="E771" s="928">
        <v>7.0000000000000007E-2</v>
      </c>
      <c r="F771" s="929">
        <v>3.2</v>
      </c>
      <c r="G771" s="929">
        <v>5.49</v>
      </c>
      <c r="H771" s="929">
        <v>0</v>
      </c>
      <c r="I771" s="929">
        <v>2.57</v>
      </c>
      <c r="J771" s="930">
        <v>24.76</v>
      </c>
      <c r="K771" s="931">
        <v>27.330000000000002</v>
      </c>
      <c r="L771" s="928">
        <v>0.08</v>
      </c>
      <c r="M771" s="929">
        <v>4.2</v>
      </c>
      <c r="N771" s="929">
        <v>5.78</v>
      </c>
      <c r="O771" s="929">
        <v>0</v>
      </c>
      <c r="P771" s="929">
        <v>4.13</v>
      </c>
      <c r="Q771" s="930">
        <v>27.45</v>
      </c>
      <c r="R771" s="931">
        <v>31.58</v>
      </c>
      <c r="S771" s="932">
        <f t="shared" si="100"/>
        <v>15.550676911818506</v>
      </c>
    </row>
    <row r="772" spans="1:19" ht="20.100000000000001" customHeight="1">
      <c r="A772" s="660" t="s">
        <v>360</v>
      </c>
      <c r="B772" s="498" t="s">
        <v>502</v>
      </c>
      <c r="C772" s="499" t="s">
        <v>11</v>
      </c>
      <c r="D772" s="614" t="s">
        <v>130</v>
      </c>
      <c r="E772" s="928">
        <v>0</v>
      </c>
      <c r="F772" s="929">
        <v>0</v>
      </c>
      <c r="G772" s="929">
        <v>1.22</v>
      </c>
      <c r="H772" s="929">
        <v>0</v>
      </c>
      <c r="I772" s="929">
        <v>0.52</v>
      </c>
      <c r="J772" s="930">
        <v>2.92</v>
      </c>
      <c r="K772" s="931">
        <v>3.44</v>
      </c>
      <c r="L772" s="928">
        <v>0</v>
      </c>
      <c r="M772" s="929">
        <v>0.11</v>
      </c>
      <c r="N772" s="929">
        <v>0.89</v>
      </c>
      <c r="O772" s="929">
        <v>0</v>
      </c>
      <c r="P772" s="929">
        <v>0</v>
      </c>
      <c r="Q772" s="930">
        <v>0.56999999999999995</v>
      </c>
      <c r="R772" s="931">
        <v>0.56999999999999995</v>
      </c>
      <c r="S772" s="932">
        <f t="shared" si="100"/>
        <v>-83.430232558139537</v>
      </c>
    </row>
    <row r="773" spans="1:19" ht="20.100000000000001" customHeight="1">
      <c r="A773" s="497" t="s">
        <v>42</v>
      </c>
      <c r="B773" s="498" t="s">
        <v>222</v>
      </c>
      <c r="C773" s="499" t="s">
        <v>11</v>
      </c>
      <c r="D773" s="614" t="s">
        <v>130</v>
      </c>
      <c r="E773" s="928">
        <v>0.05</v>
      </c>
      <c r="F773" s="929">
        <v>3.62</v>
      </c>
      <c r="G773" s="929">
        <v>11.66</v>
      </c>
      <c r="H773" s="929">
        <v>0</v>
      </c>
      <c r="I773" s="929">
        <v>7.76</v>
      </c>
      <c r="J773" s="930">
        <v>63.15</v>
      </c>
      <c r="K773" s="931">
        <v>70.91</v>
      </c>
      <c r="L773" s="928">
        <v>0</v>
      </c>
      <c r="M773" s="929">
        <v>0.56999999999999995</v>
      </c>
      <c r="N773" s="929">
        <v>14.74</v>
      </c>
      <c r="O773" s="929">
        <v>0</v>
      </c>
      <c r="P773" s="929">
        <v>10.32</v>
      </c>
      <c r="Q773" s="930">
        <v>42.45</v>
      </c>
      <c r="R773" s="931">
        <v>52.77</v>
      </c>
      <c r="S773" s="932">
        <f t="shared" si="100"/>
        <v>-25.581723311239589</v>
      </c>
    </row>
    <row r="774" spans="1:19" ht="20.100000000000001" customHeight="1">
      <c r="A774" s="497" t="s">
        <v>393</v>
      </c>
      <c r="B774" s="498" t="s">
        <v>396</v>
      </c>
      <c r="C774" s="499" t="s">
        <v>11</v>
      </c>
      <c r="D774" s="614" t="s">
        <v>130</v>
      </c>
      <c r="E774" s="928">
        <v>0.02</v>
      </c>
      <c r="F774" s="929">
        <v>0</v>
      </c>
      <c r="G774" s="929">
        <v>4.7</v>
      </c>
      <c r="H774" s="929">
        <v>0</v>
      </c>
      <c r="I774" s="929">
        <v>0.16</v>
      </c>
      <c r="J774" s="930">
        <v>17.68</v>
      </c>
      <c r="K774" s="931">
        <v>17.84</v>
      </c>
      <c r="L774" s="928">
        <v>0.01</v>
      </c>
      <c r="M774" s="929">
        <v>0</v>
      </c>
      <c r="N774" s="929">
        <v>5.48</v>
      </c>
      <c r="O774" s="929">
        <v>0</v>
      </c>
      <c r="P774" s="929">
        <v>0.03</v>
      </c>
      <c r="Q774" s="930">
        <v>18.89</v>
      </c>
      <c r="R774" s="931">
        <v>18.920000000000002</v>
      </c>
      <c r="S774" s="932">
        <f t="shared" si="100"/>
        <v>6.0538116591928315</v>
      </c>
    </row>
    <row r="775" spans="1:19" ht="20.100000000000001" customHeight="1">
      <c r="A775" s="497" t="s">
        <v>825</v>
      </c>
      <c r="B775" s="498" t="s">
        <v>826</v>
      </c>
      <c r="C775" s="499" t="s">
        <v>11</v>
      </c>
      <c r="D775" s="614" t="s">
        <v>130</v>
      </c>
      <c r="E775" s="928">
        <v>0</v>
      </c>
      <c r="F775" s="929">
        <v>0</v>
      </c>
      <c r="G775" s="929">
        <v>0.1</v>
      </c>
      <c r="H775" s="929">
        <v>0</v>
      </c>
      <c r="I775" s="929">
        <v>0</v>
      </c>
      <c r="J775" s="930">
        <v>0</v>
      </c>
      <c r="K775" s="931">
        <v>0</v>
      </c>
      <c r="L775" s="928">
        <v>0</v>
      </c>
      <c r="M775" s="929">
        <v>0</v>
      </c>
      <c r="N775" s="929">
        <v>0</v>
      </c>
      <c r="O775" s="929">
        <v>0</v>
      </c>
      <c r="P775" s="929">
        <v>0</v>
      </c>
      <c r="Q775" s="930">
        <v>0.17</v>
      </c>
      <c r="R775" s="931">
        <v>0.17</v>
      </c>
      <c r="S775" s="932" t="e">
        <f t="shared" si="100"/>
        <v>#DIV/0!</v>
      </c>
    </row>
    <row r="776" spans="1:19" ht="20.100000000000001" customHeight="1">
      <c r="A776" s="497" t="s">
        <v>1102</v>
      </c>
      <c r="B776" s="498" t="s">
        <v>1103</v>
      </c>
      <c r="C776" s="499" t="s">
        <v>11</v>
      </c>
      <c r="D776" s="614" t="s">
        <v>130</v>
      </c>
      <c r="E776" s="928">
        <v>0</v>
      </c>
      <c r="F776" s="929">
        <v>0</v>
      </c>
      <c r="G776" s="929">
        <v>0.14000000000000001</v>
      </c>
      <c r="H776" s="929">
        <v>0</v>
      </c>
      <c r="I776" s="929">
        <v>0.19</v>
      </c>
      <c r="J776" s="930">
        <v>0.54</v>
      </c>
      <c r="K776" s="931">
        <v>0.73</v>
      </c>
      <c r="L776" s="928">
        <v>0</v>
      </c>
      <c r="M776" s="929">
        <v>0</v>
      </c>
      <c r="N776" s="929">
        <v>0</v>
      </c>
      <c r="O776" s="929">
        <v>0</v>
      </c>
      <c r="P776" s="929">
        <v>0.44</v>
      </c>
      <c r="Q776" s="930">
        <v>0.17</v>
      </c>
      <c r="R776" s="931">
        <v>0.61</v>
      </c>
      <c r="S776" s="932">
        <f t="shared" si="100"/>
        <v>-16.43835616438356</v>
      </c>
    </row>
    <row r="777" spans="1:19" ht="20.100000000000001" customHeight="1">
      <c r="A777" s="497" t="s">
        <v>827</v>
      </c>
      <c r="B777" s="498" t="s">
        <v>828</v>
      </c>
      <c r="C777" s="499" t="s">
        <v>11</v>
      </c>
      <c r="D777" s="614" t="s">
        <v>195</v>
      </c>
      <c r="E777" s="928">
        <v>0</v>
      </c>
      <c r="F777" s="929">
        <v>0.5</v>
      </c>
      <c r="G777" s="929">
        <v>0</v>
      </c>
      <c r="H777" s="929">
        <v>0</v>
      </c>
      <c r="I777" s="929">
        <v>0</v>
      </c>
      <c r="J777" s="930">
        <v>3.28</v>
      </c>
      <c r="K777" s="931">
        <v>3.28</v>
      </c>
      <c r="L777" s="928">
        <v>0</v>
      </c>
      <c r="M777" s="929">
        <v>0</v>
      </c>
      <c r="N777" s="929">
        <v>0</v>
      </c>
      <c r="O777" s="929">
        <v>0</v>
      </c>
      <c r="P777" s="929">
        <v>0</v>
      </c>
      <c r="Q777" s="930">
        <v>3.64</v>
      </c>
      <c r="R777" s="931">
        <v>3.64</v>
      </c>
      <c r="S777" s="932">
        <f t="shared" si="100"/>
        <v>10.975609756097571</v>
      </c>
    </row>
    <row r="778" spans="1:19" ht="20.100000000000001" customHeight="1">
      <c r="A778" s="942"/>
      <c r="B778" s="945"/>
      <c r="C778" s="975"/>
      <c r="D778" s="663"/>
      <c r="E778" s="942"/>
      <c r="F778" s="943"/>
      <c r="G778" s="943"/>
      <c r="H778" s="943"/>
      <c r="I778" s="943"/>
      <c r="J778" s="944"/>
      <c r="K778" s="945"/>
      <c r="L778" s="942"/>
      <c r="M778" s="943"/>
      <c r="N778" s="943"/>
      <c r="O778" s="943"/>
      <c r="P778" s="943"/>
      <c r="Q778" s="944"/>
      <c r="R778" s="945"/>
      <c r="S778" s="946"/>
    </row>
    <row r="779" spans="1:19" ht="20.100000000000001" customHeight="1">
      <c r="A779" s="983" t="s">
        <v>290</v>
      </c>
      <c r="B779" s="984"/>
      <c r="C779" s="923"/>
      <c r="D779" s="647"/>
      <c r="E779" s="949">
        <f>SUM(E750:E778)</f>
        <v>0.32</v>
      </c>
      <c r="F779" s="950">
        <f t="shared" ref="F779:R779" si="101">SUM(F750:F778)</f>
        <v>19.64</v>
      </c>
      <c r="G779" s="950">
        <f t="shared" si="101"/>
        <v>55.07</v>
      </c>
      <c r="H779" s="950">
        <f t="shared" si="101"/>
        <v>0</v>
      </c>
      <c r="I779" s="950">
        <f t="shared" si="101"/>
        <v>34.459999999999994</v>
      </c>
      <c r="J779" s="950">
        <f t="shared" si="101"/>
        <v>234.6</v>
      </c>
      <c r="K779" s="951">
        <f t="shared" si="101"/>
        <v>269.06</v>
      </c>
      <c r="L779" s="949">
        <f t="shared" si="101"/>
        <v>0.25</v>
      </c>
      <c r="M779" s="950">
        <f t="shared" si="101"/>
        <v>16.34</v>
      </c>
      <c r="N779" s="950">
        <f t="shared" si="101"/>
        <v>63.03</v>
      </c>
      <c r="O779" s="950">
        <f t="shared" si="101"/>
        <v>0.19</v>
      </c>
      <c r="P779" s="950">
        <f t="shared" si="101"/>
        <v>45.79</v>
      </c>
      <c r="Q779" s="950">
        <f t="shared" si="101"/>
        <v>229.71999999999997</v>
      </c>
      <c r="R779" s="951">
        <f t="shared" si="101"/>
        <v>275.51</v>
      </c>
      <c r="S779" s="952">
        <f t="shared" ref="S779" si="102">((R779/K779)-1)*100</f>
        <v>2.3972348175128166</v>
      </c>
    </row>
    <row r="780" spans="1:19" ht="20.100000000000001" customHeight="1">
      <c r="A780" s="970"/>
      <c r="B780" s="971"/>
      <c r="C780" s="972"/>
      <c r="D780" s="663"/>
      <c r="E780" s="957"/>
      <c r="F780" s="957"/>
      <c r="G780" s="957"/>
      <c r="H780" s="957"/>
      <c r="I780" s="957"/>
      <c r="J780" s="958"/>
      <c r="K780" s="957"/>
      <c r="L780" s="957"/>
      <c r="M780" s="957"/>
      <c r="N780" s="957"/>
      <c r="O780" s="957"/>
      <c r="P780" s="957"/>
      <c r="Q780" s="958"/>
      <c r="R780" s="957"/>
      <c r="S780" s="959"/>
    </row>
    <row r="781" spans="1:19" ht="20.100000000000001" customHeight="1">
      <c r="A781" s="906"/>
      <c r="B781" s="907"/>
      <c r="C781" s="908"/>
      <c r="D781" s="909"/>
      <c r="E781" s="1386" t="s">
        <v>1467</v>
      </c>
      <c r="F781" s="1387"/>
      <c r="G781" s="1387"/>
      <c r="H781" s="1387"/>
      <c r="I781" s="1387"/>
      <c r="J781" s="1387"/>
      <c r="K781" s="1388"/>
      <c r="L781" s="1386" t="s">
        <v>1468</v>
      </c>
      <c r="M781" s="1387"/>
      <c r="N781" s="1387"/>
      <c r="O781" s="1387"/>
      <c r="P781" s="1387"/>
      <c r="Q781" s="1387"/>
      <c r="R781" s="1388"/>
      <c r="S781" s="910"/>
    </row>
    <row r="782" spans="1:19" ht="39.950000000000003" customHeight="1">
      <c r="A782" s="911" t="s">
        <v>248</v>
      </c>
      <c r="B782" s="912" t="s">
        <v>57</v>
      </c>
      <c r="C782" s="913" t="s">
        <v>249</v>
      </c>
      <c r="D782" s="914" t="s">
        <v>250</v>
      </c>
      <c r="E782" s="915" t="s">
        <v>1405</v>
      </c>
      <c r="F782" s="916" t="s">
        <v>1499</v>
      </c>
      <c r="G782" s="917" t="s">
        <v>1498</v>
      </c>
      <c r="H782" s="918" t="s">
        <v>1513</v>
      </c>
      <c r="I782" s="918" t="s">
        <v>1514</v>
      </c>
      <c r="J782" s="917" t="s">
        <v>1406</v>
      </c>
      <c r="K782" s="919" t="s">
        <v>1515</v>
      </c>
      <c r="L782" s="915" t="s">
        <v>1405</v>
      </c>
      <c r="M782" s="916" t="s">
        <v>1499</v>
      </c>
      <c r="N782" s="917" t="s">
        <v>1498</v>
      </c>
      <c r="O782" s="918" t="s">
        <v>1513</v>
      </c>
      <c r="P782" s="918" t="s">
        <v>1514</v>
      </c>
      <c r="Q782" s="917" t="s">
        <v>1406</v>
      </c>
      <c r="R782" s="919" t="s">
        <v>1515</v>
      </c>
      <c r="S782" s="920" t="s">
        <v>1140</v>
      </c>
    </row>
    <row r="783" spans="1:19" ht="20.100000000000001" customHeight="1">
      <c r="A783" s="985" t="s">
        <v>260</v>
      </c>
      <c r="B783" s="986" t="s">
        <v>261</v>
      </c>
      <c r="C783" s="923" t="s">
        <v>60</v>
      </c>
      <c r="D783" s="647"/>
      <c r="E783" s="924" t="s">
        <v>60</v>
      </c>
      <c r="F783" s="925"/>
      <c r="G783" s="925"/>
      <c r="H783" s="925"/>
      <c r="I783" s="925"/>
      <c r="J783" s="925" t="s">
        <v>60</v>
      </c>
      <c r="K783" s="926"/>
      <c r="L783" s="924" t="s">
        <v>60</v>
      </c>
      <c r="M783" s="925" t="s">
        <v>60</v>
      </c>
      <c r="N783" s="925"/>
      <c r="O783" s="925"/>
      <c r="P783" s="925"/>
      <c r="Q783" s="925"/>
      <c r="R783" s="926" t="s">
        <v>60</v>
      </c>
      <c r="S783" s="927"/>
    </row>
    <row r="784" spans="1:19" ht="20.100000000000001" customHeight="1">
      <c r="A784" s="497" t="s">
        <v>355</v>
      </c>
      <c r="B784" s="498" t="s">
        <v>479</v>
      </c>
      <c r="C784" s="499" t="s">
        <v>11</v>
      </c>
      <c r="D784" s="614" t="s">
        <v>135</v>
      </c>
      <c r="E784" s="928">
        <v>0</v>
      </c>
      <c r="F784" s="929">
        <v>0</v>
      </c>
      <c r="G784" s="929">
        <v>4.17</v>
      </c>
      <c r="H784" s="929">
        <v>0</v>
      </c>
      <c r="I784" s="929">
        <v>1.34</v>
      </c>
      <c r="J784" s="930">
        <v>10.14</v>
      </c>
      <c r="K784" s="931">
        <v>11.48</v>
      </c>
      <c r="L784" s="928">
        <v>0</v>
      </c>
      <c r="M784" s="929">
        <v>0</v>
      </c>
      <c r="N784" s="929">
        <v>5.34</v>
      </c>
      <c r="O784" s="929">
        <v>0</v>
      </c>
      <c r="P784" s="929">
        <v>1.82</v>
      </c>
      <c r="Q784" s="930">
        <v>13.22</v>
      </c>
      <c r="R784" s="931">
        <v>15.040000000000001</v>
      </c>
      <c r="S784" s="932">
        <f>((R784/K784)-1)*100</f>
        <v>31.010452961672485</v>
      </c>
    </row>
    <row r="785" spans="1:19" ht="20.100000000000001" customHeight="1">
      <c r="A785" s="497" t="s">
        <v>833</v>
      </c>
      <c r="B785" s="498" t="s">
        <v>834</v>
      </c>
      <c r="C785" s="499" t="s">
        <v>11</v>
      </c>
      <c r="D785" s="614" t="s">
        <v>135</v>
      </c>
      <c r="E785" s="928">
        <v>0</v>
      </c>
      <c r="F785" s="929">
        <v>0</v>
      </c>
      <c r="G785" s="929">
        <v>0.21</v>
      </c>
      <c r="H785" s="929">
        <v>0</v>
      </c>
      <c r="I785" s="929">
        <v>0</v>
      </c>
      <c r="J785" s="930">
        <v>0.61</v>
      </c>
      <c r="K785" s="931">
        <v>0.61</v>
      </c>
      <c r="L785" s="928">
        <v>0</v>
      </c>
      <c r="M785" s="929">
        <v>0</v>
      </c>
      <c r="N785" s="929">
        <v>0</v>
      </c>
      <c r="O785" s="929">
        <v>0</v>
      </c>
      <c r="P785" s="929">
        <v>0</v>
      </c>
      <c r="Q785" s="930">
        <v>0.43</v>
      </c>
      <c r="R785" s="931">
        <v>0.43</v>
      </c>
      <c r="S785" s="932">
        <f>((R785/K785)-1)*100</f>
        <v>-29.508196721311474</v>
      </c>
    </row>
    <row r="786" spans="1:19" ht="20.100000000000001" customHeight="1">
      <c r="A786" s="497" t="s">
        <v>236</v>
      </c>
      <c r="B786" s="498" t="s">
        <v>315</v>
      </c>
      <c r="C786" s="499" t="s">
        <v>11</v>
      </c>
      <c r="D786" s="614" t="s">
        <v>132</v>
      </c>
      <c r="E786" s="928">
        <v>0</v>
      </c>
      <c r="F786" s="929">
        <v>0.25</v>
      </c>
      <c r="G786" s="929">
        <v>0.7</v>
      </c>
      <c r="H786" s="929">
        <v>0</v>
      </c>
      <c r="I786" s="929">
        <v>0.18</v>
      </c>
      <c r="J786" s="930">
        <v>3.53</v>
      </c>
      <c r="K786" s="931">
        <v>3.71</v>
      </c>
      <c r="L786" s="928">
        <v>0</v>
      </c>
      <c r="M786" s="929">
        <v>0.2</v>
      </c>
      <c r="N786" s="929">
        <v>0.11</v>
      </c>
      <c r="O786" s="929">
        <v>0</v>
      </c>
      <c r="P786" s="929">
        <v>0.64</v>
      </c>
      <c r="Q786" s="930">
        <v>3.34</v>
      </c>
      <c r="R786" s="931">
        <v>3.98</v>
      </c>
      <c r="S786" s="932">
        <f>((R786/K786)-1)*100</f>
        <v>7.2776280323450182</v>
      </c>
    </row>
    <row r="787" spans="1:19" ht="20.100000000000001" customHeight="1">
      <c r="A787" s="497" t="s">
        <v>1093</v>
      </c>
      <c r="B787" s="498" t="s">
        <v>1092</v>
      </c>
      <c r="C787" s="499" t="s">
        <v>11</v>
      </c>
      <c r="D787" s="614" t="s">
        <v>132</v>
      </c>
      <c r="E787" s="928">
        <v>0</v>
      </c>
      <c r="F787" s="929">
        <v>0.32</v>
      </c>
      <c r="G787" s="929">
        <v>0.14000000000000001</v>
      </c>
      <c r="H787" s="929">
        <v>0</v>
      </c>
      <c r="I787" s="929">
        <v>0</v>
      </c>
      <c r="J787" s="930">
        <v>0.24</v>
      </c>
      <c r="K787" s="931">
        <v>0.24</v>
      </c>
      <c r="L787" s="928">
        <v>0</v>
      </c>
      <c r="M787" s="929">
        <v>0</v>
      </c>
      <c r="N787" s="929">
        <v>0</v>
      </c>
      <c r="O787" s="929">
        <v>0</v>
      </c>
      <c r="P787" s="929">
        <v>0</v>
      </c>
      <c r="Q787" s="930">
        <v>0</v>
      </c>
      <c r="R787" s="931">
        <v>0</v>
      </c>
      <c r="S787" s="932">
        <f>((R787/K787)-1)*100</f>
        <v>-100</v>
      </c>
    </row>
    <row r="788" spans="1:19" ht="20.100000000000001" customHeight="1">
      <c r="A788" s="497" t="s">
        <v>340</v>
      </c>
      <c r="B788" s="498" t="s">
        <v>503</v>
      </c>
      <c r="C788" s="499" t="s">
        <v>11</v>
      </c>
      <c r="D788" s="614" t="s">
        <v>132</v>
      </c>
      <c r="E788" s="928">
        <v>0</v>
      </c>
      <c r="F788" s="929">
        <v>0</v>
      </c>
      <c r="G788" s="929">
        <v>1.24</v>
      </c>
      <c r="H788" s="929">
        <v>0</v>
      </c>
      <c r="I788" s="929">
        <v>0.11</v>
      </c>
      <c r="J788" s="930">
        <v>4.92</v>
      </c>
      <c r="K788" s="931">
        <v>5.03</v>
      </c>
      <c r="L788" s="928">
        <v>0</v>
      </c>
      <c r="M788" s="929">
        <v>0</v>
      </c>
      <c r="N788" s="929">
        <v>0.84</v>
      </c>
      <c r="O788" s="929">
        <v>0</v>
      </c>
      <c r="P788" s="929">
        <v>0</v>
      </c>
      <c r="Q788" s="930">
        <v>5.43</v>
      </c>
      <c r="R788" s="931">
        <v>5.43</v>
      </c>
      <c r="S788" s="932">
        <f>((R788/K788)-1)*100</f>
        <v>7.9522862823061535</v>
      </c>
    </row>
    <row r="789" spans="1:19" ht="20.100000000000001" customHeight="1">
      <c r="A789" s="939"/>
      <c r="B789" s="940"/>
      <c r="C789" s="941"/>
      <c r="D789" s="663"/>
      <c r="E789" s="942"/>
      <c r="F789" s="943"/>
      <c r="G789" s="943"/>
      <c r="H789" s="943"/>
      <c r="I789" s="943"/>
      <c r="J789" s="944"/>
      <c r="K789" s="945"/>
      <c r="L789" s="942"/>
      <c r="M789" s="943"/>
      <c r="N789" s="943"/>
      <c r="O789" s="943"/>
      <c r="P789" s="943"/>
      <c r="Q789" s="944"/>
      <c r="R789" s="945"/>
      <c r="S789" s="946"/>
    </row>
    <row r="790" spans="1:19" ht="20.100000000000001" customHeight="1">
      <c r="A790" s="1384" t="s">
        <v>829</v>
      </c>
      <c r="B790" s="1385"/>
      <c r="C790" s="923"/>
      <c r="D790" s="647"/>
      <c r="E790" s="949">
        <f>SUM(E783:E789)</f>
        <v>0</v>
      </c>
      <c r="F790" s="950">
        <f t="shared" ref="F790:R790" si="103">SUM(F783:F789)</f>
        <v>0.57000000000000006</v>
      </c>
      <c r="G790" s="950">
        <f t="shared" si="103"/>
        <v>6.46</v>
      </c>
      <c r="H790" s="950">
        <f t="shared" si="103"/>
        <v>0</v>
      </c>
      <c r="I790" s="950">
        <f t="shared" si="103"/>
        <v>1.6300000000000001</v>
      </c>
      <c r="J790" s="950">
        <f t="shared" si="103"/>
        <v>19.439999999999998</v>
      </c>
      <c r="K790" s="951">
        <f t="shared" si="103"/>
        <v>21.07</v>
      </c>
      <c r="L790" s="949">
        <f t="shared" si="103"/>
        <v>0</v>
      </c>
      <c r="M790" s="950">
        <f t="shared" si="103"/>
        <v>0.2</v>
      </c>
      <c r="N790" s="950">
        <f t="shared" si="103"/>
        <v>6.29</v>
      </c>
      <c r="O790" s="950">
        <f t="shared" si="103"/>
        <v>0</v>
      </c>
      <c r="P790" s="950">
        <f t="shared" si="103"/>
        <v>2.46</v>
      </c>
      <c r="Q790" s="950">
        <f t="shared" si="103"/>
        <v>22.42</v>
      </c>
      <c r="R790" s="951">
        <f t="shared" si="103"/>
        <v>24.88</v>
      </c>
      <c r="S790" s="952">
        <f t="shared" ref="S790" si="104">((R790/K790)-1)*100</f>
        <v>18.082581869957281</v>
      </c>
    </row>
    <row r="791" spans="1:19" ht="20.100000000000001" customHeight="1">
      <c r="A791" s="970"/>
      <c r="B791" s="971"/>
      <c r="C791" s="972"/>
      <c r="D791" s="663"/>
      <c r="E791" s="957"/>
      <c r="F791" s="957"/>
      <c r="G791" s="957"/>
      <c r="H791" s="957"/>
      <c r="I791" s="957"/>
      <c r="J791" s="958"/>
      <c r="K791" s="957"/>
      <c r="L791" s="957"/>
      <c r="M791" s="957"/>
      <c r="N791" s="957"/>
      <c r="O791" s="957"/>
      <c r="P791" s="957"/>
      <c r="Q791" s="958"/>
      <c r="R791" s="957"/>
      <c r="S791" s="959"/>
    </row>
    <row r="792" spans="1:19" ht="20.100000000000001" customHeight="1">
      <c r="A792" s="906"/>
      <c r="B792" s="907"/>
      <c r="C792" s="908"/>
      <c r="D792" s="909"/>
      <c r="E792" s="1386" t="s">
        <v>1467</v>
      </c>
      <c r="F792" s="1387"/>
      <c r="G792" s="1387"/>
      <c r="H792" s="1387"/>
      <c r="I792" s="1387"/>
      <c r="J792" s="1387"/>
      <c r="K792" s="1388"/>
      <c r="L792" s="1386" t="s">
        <v>1468</v>
      </c>
      <c r="M792" s="1387"/>
      <c r="N792" s="1387"/>
      <c r="O792" s="1387"/>
      <c r="P792" s="1387"/>
      <c r="Q792" s="1387"/>
      <c r="R792" s="1388"/>
      <c r="S792" s="910"/>
    </row>
    <row r="793" spans="1:19" ht="39.950000000000003" customHeight="1">
      <c r="A793" s="911" t="s">
        <v>248</v>
      </c>
      <c r="B793" s="912" t="s">
        <v>57</v>
      </c>
      <c r="C793" s="913" t="s">
        <v>249</v>
      </c>
      <c r="D793" s="914" t="s">
        <v>250</v>
      </c>
      <c r="E793" s="915" t="s">
        <v>1405</v>
      </c>
      <c r="F793" s="916" t="s">
        <v>1499</v>
      </c>
      <c r="G793" s="917" t="s">
        <v>1498</v>
      </c>
      <c r="H793" s="918" t="s">
        <v>1513</v>
      </c>
      <c r="I793" s="918" t="s">
        <v>1514</v>
      </c>
      <c r="J793" s="917" t="s">
        <v>1406</v>
      </c>
      <c r="K793" s="919" t="s">
        <v>1515</v>
      </c>
      <c r="L793" s="915" t="s">
        <v>1405</v>
      </c>
      <c r="M793" s="916" t="s">
        <v>1499</v>
      </c>
      <c r="N793" s="917" t="s">
        <v>1498</v>
      </c>
      <c r="O793" s="918" t="s">
        <v>1513</v>
      </c>
      <c r="P793" s="918" t="s">
        <v>1514</v>
      </c>
      <c r="Q793" s="917" t="s">
        <v>1406</v>
      </c>
      <c r="R793" s="919" t="s">
        <v>1515</v>
      </c>
      <c r="S793" s="920" t="s">
        <v>1140</v>
      </c>
    </row>
    <row r="794" spans="1:19" ht="20.100000000000001" customHeight="1">
      <c r="A794" s="990" t="s">
        <v>830</v>
      </c>
      <c r="B794" s="1134" t="s">
        <v>831</v>
      </c>
      <c r="C794" s="644"/>
      <c r="D794" s="989"/>
      <c r="E794" s="924"/>
      <c r="F794" s="925"/>
      <c r="G794" s="925"/>
      <c r="H794" s="925"/>
      <c r="I794" s="925"/>
      <c r="J794" s="925" t="s">
        <v>60</v>
      </c>
      <c r="K794" s="926"/>
      <c r="L794" s="924" t="s">
        <v>60</v>
      </c>
      <c r="M794" s="925" t="s">
        <v>60</v>
      </c>
      <c r="N794" s="925"/>
      <c r="O794" s="925"/>
      <c r="P794" s="925"/>
      <c r="Q794" s="925"/>
      <c r="R794" s="926" t="s">
        <v>60</v>
      </c>
      <c r="S794" s="927"/>
    </row>
    <row r="795" spans="1:19" ht="20.100000000000001" customHeight="1">
      <c r="A795" s="966" t="s">
        <v>835</v>
      </c>
      <c r="B795" s="1017" t="s">
        <v>836</v>
      </c>
      <c r="C795" s="499" t="s">
        <v>11</v>
      </c>
      <c r="D795" s="577" t="s">
        <v>136</v>
      </c>
      <c r="E795" s="1066">
        <v>0.01</v>
      </c>
      <c r="F795" s="1067">
        <v>0</v>
      </c>
      <c r="G795" s="1067">
        <v>0.36</v>
      </c>
      <c r="H795" s="1067">
        <v>0</v>
      </c>
      <c r="I795" s="1067">
        <v>0</v>
      </c>
      <c r="J795" s="1068">
        <v>1.08</v>
      </c>
      <c r="K795" s="931">
        <v>1.08</v>
      </c>
      <c r="L795" s="1066">
        <v>0.01</v>
      </c>
      <c r="M795" s="1067">
        <v>0</v>
      </c>
      <c r="N795" s="1067">
        <v>0.3</v>
      </c>
      <c r="O795" s="1067">
        <v>0</v>
      </c>
      <c r="P795" s="1067">
        <v>0</v>
      </c>
      <c r="Q795" s="1068">
        <v>1.1100000000000001</v>
      </c>
      <c r="R795" s="931">
        <v>1.1100000000000001</v>
      </c>
      <c r="S795" s="932">
        <f t="shared" ref="S795:S796" si="105">((R795/K795)-1)*100</f>
        <v>2.7777777777777901</v>
      </c>
    </row>
    <row r="796" spans="1:19" ht="20.100000000000001" customHeight="1">
      <c r="A796" s="966" t="s">
        <v>39</v>
      </c>
      <c r="B796" s="1017" t="s">
        <v>221</v>
      </c>
      <c r="C796" s="499" t="s">
        <v>11</v>
      </c>
      <c r="D796" s="577" t="s">
        <v>136</v>
      </c>
      <c r="E796" s="1066">
        <v>0</v>
      </c>
      <c r="F796" s="1067">
        <v>0.99</v>
      </c>
      <c r="G796" s="1067">
        <v>0.67</v>
      </c>
      <c r="H796" s="1067">
        <v>0</v>
      </c>
      <c r="I796" s="1067">
        <v>0.41</v>
      </c>
      <c r="J796" s="1068">
        <v>3.43</v>
      </c>
      <c r="K796" s="931">
        <v>3.8400000000000003</v>
      </c>
      <c r="L796" s="1066">
        <v>0</v>
      </c>
      <c r="M796" s="1067">
        <v>0.56000000000000005</v>
      </c>
      <c r="N796" s="1067">
        <v>0.47</v>
      </c>
      <c r="O796" s="1067">
        <v>0</v>
      </c>
      <c r="P796" s="1067">
        <v>0.45</v>
      </c>
      <c r="Q796" s="1068">
        <v>3.62</v>
      </c>
      <c r="R796" s="931">
        <v>4.07</v>
      </c>
      <c r="S796" s="932">
        <f t="shared" si="105"/>
        <v>5.9895833333333259</v>
      </c>
    </row>
    <row r="797" spans="1:19" ht="20.100000000000001" customHeight="1">
      <c r="A797" s="966"/>
      <c r="B797" s="967"/>
      <c r="C797" s="499"/>
      <c r="D797" s="663"/>
      <c r="E797" s="942"/>
      <c r="F797" s="943"/>
      <c r="G797" s="943"/>
      <c r="H797" s="943"/>
      <c r="I797" s="943"/>
      <c r="J797" s="944"/>
      <c r="K797" s="945"/>
      <c r="L797" s="942"/>
      <c r="M797" s="943"/>
      <c r="N797" s="943"/>
      <c r="O797" s="943"/>
      <c r="P797" s="943"/>
      <c r="Q797" s="944"/>
      <c r="R797" s="945"/>
      <c r="S797" s="946"/>
    </row>
    <row r="798" spans="1:19" ht="20.100000000000001" customHeight="1">
      <c r="A798" s="1023" t="s">
        <v>832</v>
      </c>
      <c r="B798" s="1024"/>
      <c r="C798" s="923"/>
      <c r="D798" s="647"/>
      <c r="E798" s="949">
        <f>SUM(E794:E797)</f>
        <v>0.01</v>
      </c>
      <c r="F798" s="950">
        <f t="shared" ref="F798:R798" si="106">SUM(F794:F797)</f>
        <v>0.99</v>
      </c>
      <c r="G798" s="950">
        <f t="shared" si="106"/>
        <v>1.03</v>
      </c>
      <c r="H798" s="950">
        <f t="shared" si="106"/>
        <v>0</v>
      </c>
      <c r="I798" s="950">
        <f t="shared" si="106"/>
        <v>0.41</v>
      </c>
      <c r="J798" s="950">
        <f t="shared" si="106"/>
        <v>4.51</v>
      </c>
      <c r="K798" s="951">
        <f t="shared" si="106"/>
        <v>4.92</v>
      </c>
      <c r="L798" s="949">
        <f t="shared" si="106"/>
        <v>0.01</v>
      </c>
      <c r="M798" s="950">
        <f t="shared" si="106"/>
        <v>0.56000000000000005</v>
      </c>
      <c r="N798" s="950">
        <f t="shared" si="106"/>
        <v>0.77</v>
      </c>
      <c r="O798" s="950">
        <f t="shared" si="106"/>
        <v>0</v>
      </c>
      <c r="P798" s="950">
        <f t="shared" si="106"/>
        <v>0.45</v>
      </c>
      <c r="Q798" s="950">
        <f t="shared" si="106"/>
        <v>4.7300000000000004</v>
      </c>
      <c r="R798" s="951">
        <f t="shared" si="106"/>
        <v>5.1800000000000006</v>
      </c>
      <c r="S798" s="952">
        <f t="shared" ref="S798" si="107">((R798/K798)-1)*100</f>
        <v>5.2845528455284674</v>
      </c>
    </row>
    <row r="799" spans="1:19" ht="20.100000000000001" customHeight="1">
      <c r="A799" s="970"/>
      <c r="B799" s="971"/>
      <c r="C799" s="972"/>
      <c r="D799" s="663"/>
      <c r="E799" s="957"/>
      <c r="F799" s="957"/>
      <c r="G799" s="957"/>
      <c r="H799" s="957"/>
      <c r="I799" s="957"/>
      <c r="J799" s="958"/>
      <c r="K799" s="957"/>
      <c r="L799" s="957"/>
      <c r="M799" s="957"/>
      <c r="N799" s="957"/>
      <c r="O799" s="957"/>
      <c r="P799" s="957"/>
      <c r="Q799" s="958"/>
      <c r="R799" s="957"/>
      <c r="S799" s="959"/>
    </row>
    <row r="800" spans="1:19" ht="20.100000000000001" customHeight="1">
      <c r="A800" s="906"/>
      <c r="B800" s="907"/>
      <c r="C800" s="908"/>
      <c r="D800" s="909"/>
      <c r="E800" s="1386" t="s">
        <v>1467</v>
      </c>
      <c r="F800" s="1387"/>
      <c r="G800" s="1387"/>
      <c r="H800" s="1387"/>
      <c r="I800" s="1387"/>
      <c r="J800" s="1387"/>
      <c r="K800" s="1388"/>
      <c r="L800" s="1386" t="s">
        <v>1468</v>
      </c>
      <c r="M800" s="1387"/>
      <c r="N800" s="1387"/>
      <c r="O800" s="1387"/>
      <c r="P800" s="1387"/>
      <c r="Q800" s="1387"/>
      <c r="R800" s="1388"/>
      <c r="S800" s="910"/>
    </row>
    <row r="801" spans="1:19" ht="39.950000000000003" customHeight="1">
      <c r="A801" s="911" t="s">
        <v>248</v>
      </c>
      <c r="B801" s="912" t="s">
        <v>57</v>
      </c>
      <c r="C801" s="913" t="s">
        <v>249</v>
      </c>
      <c r="D801" s="914" t="s">
        <v>250</v>
      </c>
      <c r="E801" s="915" t="s">
        <v>1405</v>
      </c>
      <c r="F801" s="916" t="s">
        <v>1499</v>
      </c>
      <c r="G801" s="917" t="s">
        <v>1498</v>
      </c>
      <c r="H801" s="918" t="s">
        <v>1513</v>
      </c>
      <c r="I801" s="918" t="s">
        <v>1514</v>
      </c>
      <c r="J801" s="917" t="s">
        <v>1406</v>
      </c>
      <c r="K801" s="919" t="s">
        <v>1515</v>
      </c>
      <c r="L801" s="915" t="s">
        <v>1405</v>
      </c>
      <c r="M801" s="916" t="s">
        <v>1499</v>
      </c>
      <c r="N801" s="917" t="s">
        <v>1498</v>
      </c>
      <c r="O801" s="918" t="s">
        <v>1513</v>
      </c>
      <c r="P801" s="918" t="s">
        <v>1514</v>
      </c>
      <c r="Q801" s="917" t="s">
        <v>1406</v>
      </c>
      <c r="R801" s="919" t="s">
        <v>1515</v>
      </c>
      <c r="S801" s="920" t="s">
        <v>1140</v>
      </c>
    </row>
    <row r="802" spans="1:19" ht="20.100000000000001" customHeight="1">
      <c r="A802" s="1038" t="s">
        <v>864</v>
      </c>
      <c r="B802" s="1039" t="s">
        <v>875</v>
      </c>
      <c r="C802" s="923" t="s">
        <v>60</v>
      </c>
      <c r="D802" s="647"/>
      <c r="E802" s="924" t="s">
        <v>60</v>
      </c>
      <c r="F802" s="925"/>
      <c r="G802" s="925"/>
      <c r="H802" s="925"/>
      <c r="I802" s="925"/>
      <c r="J802" s="925" t="s">
        <v>60</v>
      </c>
      <c r="K802" s="926"/>
      <c r="L802" s="924" t="s">
        <v>60</v>
      </c>
      <c r="M802" s="925" t="s">
        <v>60</v>
      </c>
      <c r="N802" s="925"/>
      <c r="O802" s="925"/>
      <c r="P802" s="925"/>
      <c r="Q802" s="925"/>
      <c r="R802" s="926" t="s">
        <v>60</v>
      </c>
      <c r="S802" s="927"/>
    </row>
    <row r="803" spans="1:19" ht="19.5" customHeight="1">
      <c r="A803" s="966" t="s">
        <v>1279</v>
      </c>
      <c r="B803" s="1017" t="s">
        <v>1457</v>
      </c>
      <c r="C803" s="499" t="s">
        <v>1144</v>
      </c>
      <c r="D803" s="1135" t="s">
        <v>864</v>
      </c>
      <c r="E803" s="1066">
        <v>0</v>
      </c>
      <c r="F803" s="1067">
        <v>0</v>
      </c>
      <c r="G803" s="1067">
        <v>0</v>
      </c>
      <c r="H803" s="1067">
        <v>0</v>
      </c>
      <c r="I803" s="1067">
        <v>0</v>
      </c>
      <c r="J803" s="1068">
        <v>0</v>
      </c>
      <c r="K803" s="1069">
        <v>0</v>
      </c>
      <c r="L803" s="1066">
        <v>0.05</v>
      </c>
      <c r="M803" s="1067">
        <v>0</v>
      </c>
      <c r="N803" s="1067">
        <v>0</v>
      </c>
      <c r="O803" s="1067">
        <v>0</v>
      </c>
      <c r="P803" s="1067">
        <v>0</v>
      </c>
      <c r="Q803" s="1068">
        <v>0.28000000000000003</v>
      </c>
      <c r="R803" s="945">
        <v>0.28000000000000003</v>
      </c>
      <c r="S803" s="946" t="e">
        <f t="shared" ref="S803" si="108">((R803/K803)-1)*100</f>
        <v>#DIV/0!</v>
      </c>
    </row>
    <row r="804" spans="1:19" ht="20.100000000000001" customHeight="1">
      <c r="A804" s="966"/>
      <c r="B804" s="963"/>
      <c r="C804" s="499"/>
      <c r="D804" s="663"/>
      <c r="E804" s="942"/>
      <c r="F804" s="943"/>
      <c r="G804" s="943"/>
      <c r="H804" s="943"/>
      <c r="I804" s="943"/>
      <c r="J804" s="944"/>
      <c r="K804" s="945"/>
      <c r="L804" s="942"/>
      <c r="M804" s="943"/>
      <c r="N804" s="943"/>
      <c r="O804" s="943"/>
      <c r="P804" s="943"/>
      <c r="Q804" s="944"/>
      <c r="R804" s="945"/>
      <c r="S804" s="946"/>
    </row>
    <row r="805" spans="1:19" ht="20.100000000000001" customHeight="1">
      <c r="A805" s="1136" t="s">
        <v>1136</v>
      </c>
      <c r="B805" s="1137"/>
      <c r="C805" s="923"/>
      <c r="D805" s="647"/>
      <c r="E805" s="949">
        <f>SUM(E802:E804)</f>
        <v>0</v>
      </c>
      <c r="F805" s="950">
        <f t="shared" ref="F805:R805" si="109">SUM(F802:F804)</f>
        <v>0</v>
      </c>
      <c r="G805" s="950">
        <f t="shared" si="109"/>
        <v>0</v>
      </c>
      <c r="H805" s="950">
        <f t="shared" si="109"/>
        <v>0</v>
      </c>
      <c r="I805" s="950">
        <f t="shared" si="109"/>
        <v>0</v>
      </c>
      <c r="J805" s="950">
        <f t="shared" si="109"/>
        <v>0</v>
      </c>
      <c r="K805" s="951">
        <f t="shared" si="109"/>
        <v>0</v>
      </c>
      <c r="L805" s="949">
        <f t="shared" si="109"/>
        <v>0.05</v>
      </c>
      <c r="M805" s="950">
        <f t="shared" si="109"/>
        <v>0</v>
      </c>
      <c r="N805" s="950">
        <f t="shared" si="109"/>
        <v>0</v>
      </c>
      <c r="O805" s="950">
        <f t="shared" si="109"/>
        <v>0</v>
      </c>
      <c r="P805" s="950">
        <f t="shared" si="109"/>
        <v>0</v>
      </c>
      <c r="Q805" s="950">
        <f t="shared" si="109"/>
        <v>0.28000000000000003</v>
      </c>
      <c r="R805" s="951">
        <f t="shared" si="109"/>
        <v>0.28000000000000003</v>
      </c>
      <c r="S805" s="952" t="e">
        <f t="shared" ref="S805" si="110">((R805/K805)-1)*100</f>
        <v>#DIV/0!</v>
      </c>
    </row>
    <row r="806" spans="1:19" ht="20.100000000000001" customHeight="1">
      <c r="A806" s="955"/>
      <c r="B806" s="955"/>
      <c r="C806" s="955"/>
      <c r="D806" s="1045"/>
      <c r="E806" s="1046"/>
      <c r="F806" s="1046"/>
      <c r="G806" s="1046"/>
      <c r="H806" s="1046"/>
      <c r="I806" s="1046"/>
      <c r="J806" s="1047"/>
      <c r="K806" s="1046"/>
      <c r="L806" s="1046"/>
      <c r="M806" s="1046"/>
      <c r="N806" s="1046"/>
      <c r="O806" s="1046"/>
      <c r="P806" s="1046"/>
      <c r="Q806" s="1047"/>
      <c r="R806" s="1046"/>
      <c r="S806" s="1048"/>
    </row>
    <row r="807" spans="1:19" ht="20.100000000000001" customHeight="1">
      <c r="A807" s="1049" t="s">
        <v>1525</v>
      </c>
      <c r="B807" s="1050"/>
      <c r="C807" s="1051"/>
      <c r="D807" s="647"/>
      <c r="E807" s="1004">
        <f>SUM(E665:E806)/2</f>
        <v>1.1100000000000001</v>
      </c>
      <c r="F807" s="1005">
        <f t="shared" ref="F807:I807" si="111">SUM(F665:F806)/2</f>
        <v>70.77000000000001</v>
      </c>
      <c r="G807" s="1005">
        <f t="shared" si="111"/>
        <v>174.47000000000003</v>
      </c>
      <c r="H807" s="1005">
        <f t="shared" si="111"/>
        <v>0.77</v>
      </c>
      <c r="I807" s="1005">
        <f t="shared" si="111"/>
        <v>158.06000000000006</v>
      </c>
      <c r="J807" s="1005">
        <f t="shared" ref="J807:P807" si="112">SUM(J665:J806)/2</f>
        <v>775.18</v>
      </c>
      <c r="K807" s="1006">
        <f t="shared" si="112"/>
        <v>933.23999999999967</v>
      </c>
      <c r="L807" s="1004">
        <f t="shared" si="112"/>
        <v>0.97000000000000031</v>
      </c>
      <c r="M807" s="1005">
        <f t="shared" si="112"/>
        <v>48.099999999999994</v>
      </c>
      <c r="N807" s="1005">
        <f t="shared" si="112"/>
        <v>216.57000000000005</v>
      </c>
      <c r="O807" s="1005">
        <f t="shared" si="112"/>
        <v>3.3600000000000003</v>
      </c>
      <c r="P807" s="1005">
        <f t="shared" si="112"/>
        <v>190.47999999999996</v>
      </c>
      <c r="Q807" s="1005">
        <f>SUM(Q665:Q806)/2</f>
        <v>811.09999999999991</v>
      </c>
      <c r="R807" s="1006">
        <f>SUM(R665:R806)/2</f>
        <v>1001.58</v>
      </c>
      <c r="S807" s="952">
        <f t="shared" ref="S807:S808" si="113">((R807/K807)-1)*100</f>
        <v>7.3228751446573703</v>
      </c>
    </row>
    <row r="808" spans="1:19" ht="20.100000000000001" customHeight="1">
      <c r="A808" s="1049" t="s">
        <v>1526</v>
      </c>
      <c r="B808" s="1050"/>
      <c r="C808" s="1051"/>
      <c r="D808" s="647"/>
      <c r="E808" s="1004">
        <v>1.1000000000000001</v>
      </c>
      <c r="F808" s="1005">
        <v>70.760000000000005</v>
      </c>
      <c r="G808" s="1005">
        <v>174.47</v>
      </c>
      <c r="H808" s="1005">
        <v>0.77</v>
      </c>
      <c r="I808" s="1005">
        <v>158.03</v>
      </c>
      <c r="J808" s="1005">
        <v>775.17</v>
      </c>
      <c r="K808" s="1006">
        <f>SUM(I808:J808)</f>
        <v>933.19999999999993</v>
      </c>
      <c r="L808" s="1004">
        <v>0.98</v>
      </c>
      <c r="M808" s="1005">
        <v>48.11</v>
      </c>
      <c r="N808" s="1005">
        <v>216.59</v>
      </c>
      <c r="O808" s="1005">
        <v>3.37</v>
      </c>
      <c r="P808" s="1005">
        <v>190.44</v>
      </c>
      <c r="Q808" s="1005">
        <v>811.09</v>
      </c>
      <c r="R808" s="1006">
        <f>SUM(P808:Q808)</f>
        <v>1001.53</v>
      </c>
      <c r="S808" s="952">
        <f t="shared" si="113"/>
        <v>7.3221174453493409</v>
      </c>
    </row>
    <row r="809" spans="1:19" ht="20.100000000000001" customHeight="1">
      <c r="A809" s="953"/>
      <c r="B809" s="955"/>
      <c r="C809" s="955"/>
      <c r="D809" s="1045"/>
      <c r="E809" s="1046"/>
      <c r="F809" s="1046"/>
      <c r="G809" s="1046"/>
      <c r="H809" s="1046"/>
      <c r="I809" s="1046"/>
      <c r="J809" s="1047"/>
      <c r="K809" s="1046"/>
      <c r="L809" s="1046"/>
      <c r="M809" s="1046"/>
      <c r="N809" s="1046"/>
      <c r="O809" s="1046"/>
      <c r="P809" s="1046"/>
      <c r="Q809" s="1047"/>
      <c r="R809" s="1046"/>
      <c r="S809" s="1048"/>
    </row>
    <row r="810" spans="1:19" ht="20.100000000000001" customHeight="1">
      <c r="A810" s="994"/>
      <c r="B810" s="995"/>
      <c r="C810" s="995"/>
      <c r="D810" s="996"/>
      <c r="E810" s="997"/>
      <c r="F810" s="997"/>
      <c r="G810" s="997"/>
      <c r="H810" s="997"/>
      <c r="I810" s="997"/>
      <c r="J810" s="998"/>
      <c r="K810" s="997"/>
      <c r="L810" s="997"/>
      <c r="M810" s="997"/>
      <c r="N810" s="997"/>
      <c r="O810" s="997"/>
      <c r="P810" s="997"/>
      <c r="Q810" s="998"/>
      <c r="R810" s="997"/>
      <c r="S810" s="999"/>
    </row>
    <row r="811" spans="1:19" ht="30" customHeight="1">
      <c r="A811" s="1062" t="s">
        <v>302</v>
      </c>
      <c r="B811" s="1063" t="s">
        <v>8</v>
      </c>
      <c r="C811" s="1064"/>
      <c r="D811" s="1058"/>
      <c r="E811" s="1064"/>
      <c r="F811" s="1064"/>
      <c r="G811" s="1064"/>
      <c r="H811" s="1064"/>
      <c r="I811" s="1064"/>
      <c r="J811" s="1064"/>
      <c r="K811" s="901"/>
      <c r="L811" s="1064"/>
      <c r="M811" s="1064"/>
      <c r="N811" s="1064"/>
      <c r="O811" s="1064"/>
      <c r="P811" s="1064"/>
      <c r="Q811" s="1064"/>
      <c r="R811" s="1064"/>
      <c r="S811" s="902"/>
    </row>
    <row r="812" spans="1:19" ht="20.100000000000001" customHeight="1">
      <c r="A812" s="1013"/>
      <c r="B812" s="1013"/>
      <c r="C812" s="1013"/>
      <c r="D812" s="1065"/>
      <c r="E812" s="1013"/>
      <c r="F812" s="1013"/>
      <c r="G812" s="1013"/>
      <c r="H812" s="1013"/>
      <c r="I812" s="1013"/>
      <c r="J812" s="1015"/>
      <c r="K812" s="1013"/>
      <c r="L812" s="1013"/>
      <c r="M812" s="1013"/>
      <c r="N812" s="1013"/>
      <c r="O812" s="1013"/>
      <c r="P812" s="1013"/>
      <c r="Q812" s="1015"/>
      <c r="R812" s="1013"/>
      <c r="S812" s="1016"/>
    </row>
    <row r="813" spans="1:19" ht="20.100000000000001" customHeight="1">
      <c r="A813" s="906"/>
      <c r="B813" s="907"/>
      <c r="C813" s="908"/>
      <c r="D813" s="909"/>
      <c r="E813" s="1386" t="s">
        <v>1467</v>
      </c>
      <c r="F813" s="1387"/>
      <c r="G813" s="1387"/>
      <c r="H813" s="1387"/>
      <c r="I813" s="1387"/>
      <c r="J813" s="1387"/>
      <c r="K813" s="1388"/>
      <c r="L813" s="1386" t="s">
        <v>1468</v>
      </c>
      <c r="M813" s="1387"/>
      <c r="N813" s="1387"/>
      <c r="O813" s="1387"/>
      <c r="P813" s="1387"/>
      <c r="Q813" s="1387"/>
      <c r="R813" s="1388"/>
      <c r="S813" s="910"/>
    </row>
    <row r="814" spans="1:19" ht="39.950000000000003" customHeight="1">
      <c r="A814" s="911" t="s">
        <v>248</v>
      </c>
      <c r="B814" s="912" t="s">
        <v>57</v>
      </c>
      <c r="C814" s="913" t="s">
        <v>249</v>
      </c>
      <c r="D814" s="914" t="s">
        <v>250</v>
      </c>
      <c r="E814" s="915" t="s">
        <v>1405</v>
      </c>
      <c r="F814" s="916" t="s">
        <v>1499</v>
      </c>
      <c r="G814" s="917" t="s">
        <v>1498</v>
      </c>
      <c r="H814" s="918" t="s">
        <v>1513</v>
      </c>
      <c r="I814" s="918" t="s">
        <v>1514</v>
      </c>
      <c r="J814" s="917" t="s">
        <v>1406</v>
      </c>
      <c r="K814" s="919" t="s">
        <v>1515</v>
      </c>
      <c r="L814" s="915" t="s">
        <v>1405</v>
      </c>
      <c r="M814" s="916" t="s">
        <v>1499</v>
      </c>
      <c r="N814" s="917" t="s">
        <v>1498</v>
      </c>
      <c r="O814" s="918" t="s">
        <v>1513</v>
      </c>
      <c r="P814" s="918" t="s">
        <v>1514</v>
      </c>
      <c r="Q814" s="917" t="s">
        <v>1406</v>
      </c>
      <c r="R814" s="919" t="s">
        <v>1515</v>
      </c>
      <c r="S814" s="920" t="s">
        <v>1140</v>
      </c>
    </row>
    <row r="815" spans="1:19" ht="20.100000000000001" customHeight="1">
      <c r="A815" s="497" t="s">
        <v>837</v>
      </c>
      <c r="B815" s="643" t="s">
        <v>838</v>
      </c>
      <c r="C815" s="644" t="s">
        <v>839</v>
      </c>
      <c r="D815" s="645" t="s">
        <v>774</v>
      </c>
      <c r="E815" s="928">
        <v>0</v>
      </c>
      <c r="F815" s="929">
        <v>0.04</v>
      </c>
      <c r="G815" s="929">
        <v>0</v>
      </c>
      <c r="H815" s="929">
        <v>0</v>
      </c>
      <c r="I815" s="929">
        <v>0</v>
      </c>
      <c r="J815" s="930">
        <v>0.31</v>
      </c>
      <c r="K815" s="931">
        <v>0.31</v>
      </c>
      <c r="L815" s="928">
        <v>0</v>
      </c>
      <c r="M815" s="929">
        <v>0.19</v>
      </c>
      <c r="N815" s="929">
        <v>0</v>
      </c>
      <c r="O815" s="929">
        <v>0</v>
      </c>
      <c r="P815" s="929">
        <v>0</v>
      </c>
      <c r="Q815" s="930">
        <v>0.11</v>
      </c>
      <c r="R815" s="931">
        <v>0.11</v>
      </c>
      <c r="S815" s="932">
        <f t="shared" ref="S815" si="114">((R815/K815)-1)*100</f>
        <v>-64.516129032258064</v>
      </c>
    </row>
    <row r="816" spans="1:19" ht="20.100000000000001" customHeight="1">
      <c r="A816" s="497"/>
      <c r="B816" s="643"/>
      <c r="C816" s="644"/>
      <c r="D816" s="645"/>
      <c r="E816" s="928"/>
      <c r="F816" s="929"/>
      <c r="G816" s="929"/>
      <c r="H816" s="929"/>
      <c r="I816" s="929"/>
      <c r="J816" s="930"/>
      <c r="K816" s="931"/>
      <c r="L816" s="928"/>
      <c r="M816" s="929"/>
      <c r="N816" s="929"/>
      <c r="O816" s="929"/>
      <c r="P816" s="929"/>
      <c r="Q816" s="930"/>
      <c r="R816" s="931"/>
      <c r="S816" s="932"/>
    </row>
    <row r="817" spans="1:36" ht="20.100000000000001" customHeight="1">
      <c r="A817" s="497" t="s">
        <v>318</v>
      </c>
      <c r="B817" s="643" t="s">
        <v>319</v>
      </c>
      <c r="C817" s="644" t="s">
        <v>15</v>
      </c>
      <c r="D817" s="645" t="s">
        <v>132</v>
      </c>
      <c r="E817" s="928">
        <v>0</v>
      </c>
      <c r="F817" s="929">
        <v>0.31</v>
      </c>
      <c r="G817" s="929">
        <v>7.0000000000000007E-2</v>
      </c>
      <c r="H817" s="929">
        <v>0</v>
      </c>
      <c r="I817" s="929">
        <v>0</v>
      </c>
      <c r="J817" s="930">
        <v>0.7</v>
      </c>
      <c r="K817" s="931">
        <v>0.7</v>
      </c>
      <c r="L817" s="928">
        <v>0</v>
      </c>
      <c r="M817" s="929">
        <v>0</v>
      </c>
      <c r="N817" s="929">
        <v>0</v>
      </c>
      <c r="O817" s="929">
        <v>0</v>
      </c>
      <c r="P817" s="929">
        <v>0</v>
      </c>
      <c r="Q817" s="930">
        <v>0</v>
      </c>
      <c r="R817" s="931">
        <v>0</v>
      </c>
      <c r="S817" s="932">
        <f t="shared" ref="S817:S818" si="115">((R817/K817)-1)*100</f>
        <v>-100</v>
      </c>
    </row>
    <row r="818" spans="1:36" ht="20.100000000000001" customHeight="1">
      <c r="A818" s="497" t="s">
        <v>840</v>
      </c>
      <c r="B818" s="643" t="s">
        <v>841</v>
      </c>
      <c r="C818" s="644" t="s">
        <v>15</v>
      </c>
      <c r="D818" s="645" t="s">
        <v>127</v>
      </c>
      <c r="E818" s="928">
        <v>0</v>
      </c>
      <c r="F818" s="929">
        <v>0</v>
      </c>
      <c r="G818" s="929">
        <v>0</v>
      </c>
      <c r="H818" s="929">
        <v>0</v>
      </c>
      <c r="I818" s="929">
        <v>0.48</v>
      </c>
      <c r="J818" s="930">
        <v>0.57999999999999996</v>
      </c>
      <c r="K818" s="931">
        <v>1.06</v>
      </c>
      <c r="L818" s="928">
        <v>0</v>
      </c>
      <c r="M818" s="929">
        <v>0</v>
      </c>
      <c r="N818" s="929">
        <v>0</v>
      </c>
      <c r="O818" s="929">
        <v>0</v>
      </c>
      <c r="P818" s="929">
        <v>0</v>
      </c>
      <c r="Q818" s="930">
        <v>0</v>
      </c>
      <c r="R818" s="931">
        <v>0</v>
      </c>
      <c r="S818" s="932">
        <f t="shared" si="115"/>
        <v>-100</v>
      </c>
      <c r="T818" s="1138">
        <f>SUM(E817:E818)</f>
        <v>0</v>
      </c>
      <c r="U818" s="1138">
        <f t="shared" ref="U818:AF818" si="116">SUM(F817:F818)</f>
        <v>0.31</v>
      </c>
      <c r="V818" s="1138">
        <f t="shared" si="116"/>
        <v>7.0000000000000007E-2</v>
      </c>
      <c r="W818" s="1138">
        <f t="shared" si="116"/>
        <v>0</v>
      </c>
      <c r="X818" s="1138">
        <f t="shared" si="116"/>
        <v>0.48</v>
      </c>
      <c r="Y818" s="1138">
        <f t="shared" si="116"/>
        <v>1.2799999999999998</v>
      </c>
      <c r="Z818" s="1138">
        <f t="shared" si="116"/>
        <v>1.76</v>
      </c>
      <c r="AA818" s="1138">
        <f t="shared" si="116"/>
        <v>0</v>
      </c>
      <c r="AB818" s="1138">
        <f t="shared" si="116"/>
        <v>0</v>
      </c>
      <c r="AC818" s="1138">
        <f t="shared" si="116"/>
        <v>0</v>
      </c>
      <c r="AD818" s="1138">
        <f t="shared" si="116"/>
        <v>0</v>
      </c>
      <c r="AE818" s="1138">
        <f t="shared" si="116"/>
        <v>0</v>
      </c>
      <c r="AF818" s="1138">
        <f t="shared" si="116"/>
        <v>0</v>
      </c>
      <c r="AG818" s="1138">
        <f>SUM(R817:R818)</f>
        <v>0</v>
      </c>
      <c r="AH818" s="1138"/>
      <c r="AI818" s="1138"/>
      <c r="AJ818" s="1138"/>
    </row>
    <row r="819" spans="1:36" ht="20.100000000000001" customHeight="1">
      <c r="A819" s="966"/>
      <c r="B819" s="1139"/>
      <c r="C819" s="499"/>
      <c r="D819" s="663"/>
      <c r="E819" s="976"/>
      <c r="F819" s="943"/>
      <c r="G819" s="943"/>
      <c r="H819" s="943"/>
      <c r="I819" s="943"/>
      <c r="J819" s="944"/>
      <c r="K819" s="945"/>
      <c r="L819" s="942"/>
      <c r="M819" s="943"/>
      <c r="N819" s="943"/>
      <c r="O819" s="943"/>
      <c r="P819" s="943"/>
      <c r="Q819" s="944"/>
      <c r="R819" s="945"/>
      <c r="S819" s="946"/>
    </row>
    <row r="820" spans="1:36" ht="20.100000000000001" customHeight="1">
      <c r="A820" s="966" t="s">
        <v>1487</v>
      </c>
      <c r="B820" s="1139"/>
      <c r="C820" s="499"/>
      <c r="D820" s="663"/>
      <c r="E820" s="1140">
        <v>3.41</v>
      </c>
      <c r="F820" s="1141">
        <v>9.01</v>
      </c>
      <c r="G820" s="1141">
        <v>3.76</v>
      </c>
      <c r="H820" s="1141">
        <v>0.03</v>
      </c>
      <c r="I820" s="1141">
        <v>1.43</v>
      </c>
      <c r="J820" s="1142">
        <v>21.15</v>
      </c>
      <c r="K820" s="1143">
        <v>22.58</v>
      </c>
      <c r="L820" s="1140">
        <v>3.02</v>
      </c>
      <c r="M820" s="1141">
        <v>3.22</v>
      </c>
      <c r="N820" s="1141">
        <v>4.29</v>
      </c>
      <c r="O820" s="1141">
        <v>0.36</v>
      </c>
      <c r="P820" s="1141">
        <v>1.91</v>
      </c>
      <c r="Q820" s="1142">
        <v>23</v>
      </c>
      <c r="R820" s="1143">
        <v>24.91</v>
      </c>
      <c r="S820" s="1144">
        <f t="shared" ref="S820" si="117">((R820/K820)-1)*100</f>
        <v>10.318866253321524</v>
      </c>
    </row>
    <row r="821" spans="1:36" ht="19.5" customHeight="1">
      <c r="A821" s="966" t="s">
        <v>1488</v>
      </c>
      <c r="B821" s="1139"/>
      <c r="C821" s="499"/>
      <c r="D821" s="663"/>
      <c r="E821" s="1145">
        <v>0.6</v>
      </c>
      <c r="F821" s="1146">
        <v>53.48</v>
      </c>
      <c r="G821" s="1146">
        <v>87.28</v>
      </c>
      <c r="H821" s="1146">
        <v>1</v>
      </c>
      <c r="I821" s="1146">
        <v>44.77</v>
      </c>
      <c r="J821" s="1147">
        <v>478.88</v>
      </c>
      <c r="K821" s="1148">
        <v>523.65</v>
      </c>
      <c r="L821" s="1145">
        <v>1.03</v>
      </c>
      <c r="M821" s="1146">
        <v>50.34</v>
      </c>
      <c r="N821" s="1146">
        <v>76.819999999999993</v>
      </c>
      <c r="O821" s="1146">
        <v>0.25</v>
      </c>
      <c r="P821" s="1146">
        <v>52.02</v>
      </c>
      <c r="Q821" s="1147">
        <v>498.85</v>
      </c>
      <c r="R821" s="1148">
        <v>550.87</v>
      </c>
      <c r="S821" s="1149"/>
    </row>
    <row r="822" spans="1:36" ht="19.5" customHeight="1">
      <c r="A822" s="966"/>
      <c r="B822" s="1139"/>
      <c r="C822" s="499"/>
      <c r="D822" s="663"/>
      <c r="E822" s="1145"/>
      <c r="F822" s="1146"/>
      <c r="G822" s="1146"/>
      <c r="H822" s="1146"/>
      <c r="I822" s="1146"/>
      <c r="J822" s="1147"/>
      <c r="K822" s="1148"/>
      <c r="L822" s="1145"/>
      <c r="M822" s="1146"/>
      <c r="N822" s="1146"/>
      <c r="O822" s="1146"/>
      <c r="P822" s="1146"/>
      <c r="Q822" s="1147"/>
      <c r="R822" s="1148"/>
      <c r="S822" s="1149"/>
    </row>
    <row r="823" spans="1:36" ht="20.100000000000001" customHeight="1">
      <c r="A823" s="1049" t="s">
        <v>303</v>
      </c>
      <c r="B823" s="1050"/>
      <c r="C823" s="1150"/>
      <c r="D823" s="1151"/>
      <c r="E823" s="1152">
        <f>SUM(E815:E822)</f>
        <v>4.01</v>
      </c>
      <c r="F823" s="1153">
        <f t="shared" ref="F823:Q823" si="118">SUM(F815:F822)</f>
        <v>62.839999999999996</v>
      </c>
      <c r="G823" s="1153">
        <f t="shared" si="118"/>
        <v>91.11</v>
      </c>
      <c r="H823" s="1153">
        <f t="shared" si="118"/>
        <v>1.03</v>
      </c>
      <c r="I823" s="1153">
        <f t="shared" si="118"/>
        <v>46.68</v>
      </c>
      <c r="J823" s="1153">
        <f t="shared" si="118"/>
        <v>501.62</v>
      </c>
      <c r="K823" s="1154">
        <f t="shared" si="118"/>
        <v>548.29999999999995</v>
      </c>
      <c r="L823" s="1152">
        <f t="shared" si="118"/>
        <v>4.05</v>
      </c>
      <c r="M823" s="1153">
        <f t="shared" si="118"/>
        <v>53.75</v>
      </c>
      <c r="N823" s="1153">
        <f t="shared" si="118"/>
        <v>81.11</v>
      </c>
      <c r="O823" s="1153">
        <f t="shared" si="118"/>
        <v>0.61</v>
      </c>
      <c r="P823" s="1153">
        <f t="shared" si="118"/>
        <v>53.93</v>
      </c>
      <c r="Q823" s="1153">
        <f t="shared" si="118"/>
        <v>521.96</v>
      </c>
      <c r="R823" s="1154">
        <f>SUM(R815:R822)</f>
        <v>575.89</v>
      </c>
      <c r="S823" s="952">
        <f t="shared" ref="S823:S824" si="119">((R823/K823)-1)*100</f>
        <v>5.0319168338500919</v>
      </c>
    </row>
    <row r="824" spans="1:36" ht="20.100000000000001" customHeight="1" thickBot="1">
      <c r="A824" s="1155" t="s">
        <v>304</v>
      </c>
      <c r="B824" s="1156"/>
      <c r="C824" s="1157"/>
      <c r="D824" s="1158"/>
      <c r="E824" s="1159">
        <v>4.01</v>
      </c>
      <c r="F824" s="1160">
        <v>62.49</v>
      </c>
      <c r="G824" s="1160">
        <v>91.04</v>
      </c>
      <c r="H824" s="1160">
        <v>1.04</v>
      </c>
      <c r="I824" s="1160">
        <v>46.19</v>
      </c>
      <c r="J824" s="1160">
        <v>500.03</v>
      </c>
      <c r="K824" s="1161">
        <f>SUM(I824:J824)</f>
        <v>546.22</v>
      </c>
      <c r="L824" s="1159">
        <v>4.05</v>
      </c>
      <c r="M824" s="1160">
        <v>53.56</v>
      </c>
      <c r="N824" s="1160">
        <v>81.11</v>
      </c>
      <c r="O824" s="1160">
        <v>0.61</v>
      </c>
      <c r="P824" s="1160">
        <v>53.93</v>
      </c>
      <c r="Q824" s="1160">
        <v>521.85</v>
      </c>
      <c r="R824" s="1162">
        <f>SUM(P824:Q824)</f>
        <v>575.78</v>
      </c>
      <c r="S824" s="1163">
        <f t="shared" si="119"/>
        <v>5.4117388598000638</v>
      </c>
    </row>
    <row r="825" spans="1:36" ht="20.100000000000001" customHeight="1">
      <c r="A825" s="1164"/>
      <c r="B825" s="1165"/>
      <c r="C825" s="1166"/>
      <c r="D825" s="1167"/>
      <c r="E825" s="1168"/>
      <c r="F825" s="1168"/>
      <c r="G825" s="1168"/>
      <c r="H825" s="1168"/>
      <c r="I825" s="1168"/>
      <c r="J825" s="1169"/>
      <c r="K825" s="1168"/>
      <c r="L825" s="1168"/>
      <c r="M825" s="1168"/>
      <c r="N825" s="1168"/>
      <c r="O825" s="1168"/>
      <c r="P825" s="1168"/>
      <c r="Q825" s="1169"/>
      <c r="R825" s="1168"/>
      <c r="S825" s="1170"/>
    </row>
    <row r="826" spans="1:36" ht="20.100000000000001" customHeight="1">
      <c r="A826" s="995"/>
      <c r="B826" s="893"/>
      <c r="C826" s="1171"/>
      <c r="D826" s="1095"/>
      <c r="E826" s="1172"/>
      <c r="F826" s="1172"/>
      <c r="G826" s="1172"/>
      <c r="H826" s="1172"/>
      <c r="I826" s="1172"/>
      <c r="J826" s="895"/>
      <c r="K826" s="1172"/>
      <c r="L826" s="1172"/>
      <c r="M826" s="1172"/>
      <c r="N826" s="1172"/>
      <c r="O826" s="1172"/>
      <c r="P826" s="1172"/>
      <c r="Q826" s="895"/>
      <c r="R826" s="1172"/>
      <c r="S826" s="1098"/>
    </row>
    <row r="827" spans="1:36" ht="20.100000000000001" customHeight="1">
      <c r="A827" s="995"/>
      <c r="B827" s="893"/>
      <c r="C827" s="1171"/>
      <c r="D827" s="1095"/>
      <c r="E827" s="1172"/>
      <c r="F827" s="1172"/>
      <c r="G827" s="1172"/>
      <c r="H827" s="1172"/>
      <c r="I827" s="1172"/>
      <c r="J827" s="895"/>
      <c r="K827" s="1172"/>
      <c r="L827" s="1172"/>
      <c r="M827" s="1172"/>
      <c r="N827" s="1172"/>
      <c r="O827" s="1172"/>
      <c r="P827" s="1172"/>
      <c r="Q827" s="895"/>
      <c r="R827" s="1172"/>
      <c r="S827" s="1098"/>
    </row>
    <row r="828" spans="1:36" ht="20.100000000000001" customHeight="1">
      <c r="A828" s="906"/>
      <c r="B828" s="907"/>
      <c r="C828" s="908"/>
      <c r="D828" s="909"/>
      <c r="E828" s="1386" t="s">
        <v>1467</v>
      </c>
      <c r="F828" s="1387"/>
      <c r="G828" s="1387"/>
      <c r="H828" s="1387"/>
      <c r="I828" s="1387"/>
      <c r="J828" s="1387"/>
      <c r="K828" s="1388"/>
      <c r="L828" s="1386" t="s">
        <v>1468</v>
      </c>
      <c r="M828" s="1387"/>
      <c r="N828" s="1387"/>
      <c r="O828" s="1387"/>
      <c r="P828" s="1387"/>
      <c r="Q828" s="1387"/>
      <c r="R828" s="1388"/>
      <c r="S828" s="910"/>
    </row>
    <row r="829" spans="1:36" ht="39.950000000000003" customHeight="1" thickBot="1">
      <c r="A829" s="911" t="s">
        <v>248</v>
      </c>
      <c r="B829" s="912" t="s">
        <v>57</v>
      </c>
      <c r="C829" s="913" t="s">
        <v>249</v>
      </c>
      <c r="D829" s="914" t="s">
        <v>250</v>
      </c>
      <c r="E829" s="915" t="s">
        <v>1405</v>
      </c>
      <c r="F829" s="916" t="s">
        <v>1499</v>
      </c>
      <c r="G829" s="917" t="s">
        <v>1498</v>
      </c>
      <c r="H829" s="918" t="s">
        <v>1513</v>
      </c>
      <c r="I829" s="918" t="s">
        <v>1514</v>
      </c>
      <c r="J829" s="917" t="s">
        <v>1406</v>
      </c>
      <c r="K829" s="919" t="s">
        <v>1515</v>
      </c>
      <c r="L829" s="915" t="s">
        <v>1405</v>
      </c>
      <c r="M829" s="916" t="s">
        <v>1499</v>
      </c>
      <c r="N829" s="917" t="s">
        <v>1498</v>
      </c>
      <c r="O829" s="918" t="s">
        <v>1513</v>
      </c>
      <c r="P829" s="918" t="s">
        <v>1514</v>
      </c>
      <c r="Q829" s="917" t="s">
        <v>1406</v>
      </c>
      <c r="R829" s="919" t="s">
        <v>1515</v>
      </c>
      <c r="S829" s="920" t="s">
        <v>1140</v>
      </c>
    </row>
    <row r="830" spans="1:36" s="1181" customFormat="1" ht="50.1" customHeight="1" thickBot="1">
      <c r="A830" s="1173" t="s">
        <v>305</v>
      </c>
      <c r="B830" s="1174"/>
      <c r="C830" s="1175"/>
      <c r="D830" s="1176"/>
      <c r="E830" s="1177">
        <f t="shared" ref="E830:R830" si="120">SUM(E823,E807,E658,E306,E292,E278,E260,E84)</f>
        <v>6.68</v>
      </c>
      <c r="F830" s="1178">
        <f t="shared" si="120"/>
        <v>289.34000000000003</v>
      </c>
      <c r="G830" s="1178">
        <f t="shared" si="120"/>
        <v>483.14000000000004</v>
      </c>
      <c r="H830" s="1178">
        <f t="shared" si="120"/>
        <v>2.27</v>
      </c>
      <c r="I830" s="1178">
        <f t="shared" si="120"/>
        <v>376.94000000000017</v>
      </c>
      <c r="J830" s="1179">
        <f t="shared" si="120"/>
        <v>3320.3200000000011</v>
      </c>
      <c r="K830" s="1180">
        <f t="shared" si="120"/>
        <v>3697.2600000000007</v>
      </c>
      <c r="L830" s="1177">
        <f t="shared" si="120"/>
        <v>6.5400000000000009</v>
      </c>
      <c r="M830" s="1178">
        <f t="shared" si="120"/>
        <v>251.96999999999997</v>
      </c>
      <c r="N830" s="1178">
        <f t="shared" si="120"/>
        <v>539.04</v>
      </c>
      <c r="O830" s="1178">
        <f t="shared" si="120"/>
        <v>4.08</v>
      </c>
      <c r="P830" s="1178">
        <f t="shared" si="120"/>
        <v>446.74</v>
      </c>
      <c r="Q830" s="1179">
        <f t="shared" si="120"/>
        <v>3242.39</v>
      </c>
      <c r="R830" s="1180">
        <f t="shared" si="120"/>
        <v>3689.1300000000006</v>
      </c>
      <c r="S830" s="1163">
        <f t="shared" ref="S830:S831" si="121">((R830/K830)-1)*100</f>
        <v>-0.2198925690917064</v>
      </c>
    </row>
    <row r="831" spans="1:36" s="1181" customFormat="1" ht="50.1" customHeight="1" thickBot="1">
      <c r="A831" s="1173" t="s">
        <v>306</v>
      </c>
      <c r="B831" s="1174"/>
      <c r="C831" s="1175"/>
      <c r="D831" s="1176"/>
      <c r="E831" s="1177">
        <f t="shared" ref="E831:R831" si="122">SUM(E824,E808,E659,E307,E293,E279,E261,E85)</f>
        <v>6.7299999999999986</v>
      </c>
      <c r="F831" s="1178">
        <f t="shared" si="122"/>
        <v>288.98999999999995</v>
      </c>
      <c r="G831" s="1178">
        <f t="shared" si="122"/>
        <v>480.87</v>
      </c>
      <c r="H831" s="1178">
        <f t="shared" si="122"/>
        <v>2.2800000000000002</v>
      </c>
      <c r="I831" s="1178">
        <f t="shared" si="122"/>
        <v>375.81</v>
      </c>
      <c r="J831" s="1179">
        <f t="shared" si="122"/>
        <v>3314.14</v>
      </c>
      <c r="K831" s="1180">
        <f t="shared" si="122"/>
        <v>3689.9500000000003</v>
      </c>
      <c r="L831" s="1177">
        <f t="shared" si="122"/>
        <v>6.5699999999999994</v>
      </c>
      <c r="M831" s="1178">
        <f t="shared" si="122"/>
        <v>251.65</v>
      </c>
      <c r="N831" s="1178">
        <f t="shared" si="122"/>
        <v>537.51999999999987</v>
      </c>
      <c r="O831" s="1178">
        <f t="shared" si="122"/>
        <v>4.09</v>
      </c>
      <c r="P831" s="1178">
        <f t="shared" si="122"/>
        <v>446.44999999999993</v>
      </c>
      <c r="Q831" s="1179">
        <f t="shared" si="122"/>
        <v>3234.7000000000003</v>
      </c>
      <c r="R831" s="1180">
        <f t="shared" si="122"/>
        <v>3683.28</v>
      </c>
      <c r="S831" s="1182">
        <f t="shared" si="121"/>
        <v>-0.18076125692759737</v>
      </c>
    </row>
    <row r="832" spans="1:36" ht="20.100000000000001" customHeight="1">
      <c r="A832" s="1058"/>
      <c r="B832" s="1058"/>
      <c r="C832" s="1171"/>
      <c r="D832" s="1095"/>
      <c r="E832" s="1183"/>
      <c r="F832" s="1183"/>
      <c r="G832" s="1183"/>
      <c r="H832" s="1183"/>
      <c r="I832" s="1183"/>
      <c r="J832" s="1184"/>
      <c r="K832" s="1183"/>
      <c r="L832" s="1183"/>
      <c r="M832" s="1183"/>
      <c r="N832" s="1183"/>
      <c r="O832" s="1183"/>
      <c r="P832" s="1183"/>
      <c r="Q832" s="1184"/>
      <c r="R832" s="1183"/>
      <c r="S832" s="1061"/>
    </row>
  </sheetData>
  <mergeCells count="88">
    <mergeCell ref="E476:K476"/>
    <mergeCell ref="L476:R476"/>
    <mergeCell ref="A619:B619"/>
    <mergeCell ref="A651:B651"/>
    <mergeCell ref="A353:B353"/>
    <mergeCell ref="A391:B391"/>
    <mergeCell ref="A441:B441"/>
    <mergeCell ref="A484:B484"/>
    <mergeCell ref="A594:B594"/>
    <mergeCell ref="A553:B553"/>
    <mergeCell ref="A466:B466"/>
    <mergeCell ref="A634:B634"/>
    <mergeCell ref="L456:R456"/>
    <mergeCell ref="E355:K355"/>
    <mergeCell ref="L355:R355"/>
    <mergeCell ref="E456:K456"/>
    <mergeCell ref="E685:K685"/>
    <mergeCell ref="L685:R685"/>
    <mergeCell ref="L490:R490"/>
    <mergeCell ref="E556:K556"/>
    <mergeCell ref="L556:R556"/>
    <mergeCell ref="E490:K490"/>
    <mergeCell ref="E663:K663"/>
    <mergeCell ref="L663:R663"/>
    <mergeCell ref="E596:K596"/>
    <mergeCell ref="L596:R596"/>
    <mergeCell ref="E621:K621"/>
    <mergeCell ref="L621:R621"/>
    <mergeCell ref="E656:K656"/>
    <mergeCell ref="L656:R656"/>
    <mergeCell ref="E636:K636"/>
    <mergeCell ref="L636:R636"/>
    <mergeCell ref="E813:K813"/>
    <mergeCell ref="L813:R813"/>
    <mergeCell ref="L748:R748"/>
    <mergeCell ref="E781:K781"/>
    <mergeCell ref="L781:R781"/>
    <mergeCell ref="E828:K828"/>
    <mergeCell ref="L828:R828"/>
    <mergeCell ref="R1:S1"/>
    <mergeCell ref="A65:B65"/>
    <mergeCell ref="E77:K77"/>
    <mergeCell ref="L77:R77"/>
    <mergeCell ref="A234:B234"/>
    <mergeCell ref="E792:K792"/>
    <mergeCell ref="L792:R792"/>
    <mergeCell ref="E800:K800"/>
    <mergeCell ref="L800:R800"/>
    <mergeCell ref="E284:K284"/>
    <mergeCell ref="L284:R284"/>
    <mergeCell ref="E723:K723"/>
    <mergeCell ref="L723:R723"/>
    <mergeCell ref="E748:K748"/>
    <mergeCell ref="E181:K181"/>
    <mergeCell ref="L181:R181"/>
    <mergeCell ref="E203:K203"/>
    <mergeCell ref="L203:R203"/>
    <mergeCell ref="E393:K393"/>
    <mergeCell ref="L393:R393"/>
    <mergeCell ref="E236:K236"/>
    <mergeCell ref="L236:R236"/>
    <mergeCell ref="E266:K266"/>
    <mergeCell ref="L266:R266"/>
    <mergeCell ref="E310:K310"/>
    <mergeCell ref="L310:R310"/>
    <mergeCell ref="E298:K298"/>
    <mergeCell ref="L298:R298"/>
    <mergeCell ref="L91:R91"/>
    <mergeCell ref="E119:K119"/>
    <mergeCell ref="L119:R119"/>
    <mergeCell ref="E153:K153"/>
    <mergeCell ref="L153:R153"/>
    <mergeCell ref="A790:B790"/>
    <mergeCell ref="E9:K9"/>
    <mergeCell ref="L9:R9"/>
    <mergeCell ref="E19:K19"/>
    <mergeCell ref="L19:R19"/>
    <mergeCell ref="E30:K30"/>
    <mergeCell ref="L30:R30"/>
    <mergeCell ref="E39:K39"/>
    <mergeCell ref="L39:R39"/>
    <mergeCell ref="E53:K53"/>
    <mergeCell ref="L53:R53"/>
    <mergeCell ref="E67:K67"/>
    <mergeCell ref="L67:R67"/>
    <mergeCell ref="A84:D84"/>
    <mergeCell ref="A85:D85"/>
    <mergeCell ref="E91:K91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8" scale="54" fitToHeight="0" orientation="portrait" r:id="rId1"/>
  <headerFooter>
    <oddFooter>&amp;C&amp;P / &amp;N ページ</oddFooter>
  </headerFooter>
  <rowBreaks count="7" manualBreakCount="7">
    <brk id="88" max="18" man="1"/>
    <brk id="193" max="18" man="1"/>
    <brk id="307" max="18" man="1"/>
    <brk id="412" max="18" man="1"/>
    <brk id="487" max="18" man="1"/>
    <brk id="594" max="18" man="1"/>
    <brk id="660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S199"/>
  <sheetViews>
    <sheetView view="pageBreakPreview" zoomScale="60" zoomScaleNormal="80" workbookViewId="0">
      <selection activeCell="R2" sqref="R2"/>
    </sheetView>
  </sheetViews>
  <sheetFormatPr defaultRowHeight="20.100000000000001" customHeight="1"/>
  <cols>
    <col min="1" max="2" width="20" customWidth="1"/>
    <col min="3" max="4" width="9" customWidth="1"/>
    <col min="5" max="19" width="12.625" customWidth="1"/>
  </cols>
  <sheetData>
    <row r="1" spans="1:19" ht="20.100000000000001" customHeight="1">
      <c r="A1" s="444"/>
      <c r="B1" s="445"/>
      <c r="C1" s="444"/>
      <c r="D1" s="446"/>
      <c r="E1" s="444"/>
      <c r="F1" s="444"/>
      <c r="G1" s="444"/>
      <c r="H1" s="444"/>
      <c r="I1" s="444"/>
      <c r="J1" s="447"/>
      <c r="K1" s="448"/>
      <c r="L1" s="444"/>
      <c r="M1" s="444"/>
      <c r="N1" s="444"/>
      <c r="O1" s="444"/>
      <c r="P1" s="444"/>
      <c r="Q1" s="449"/>
      <c r="R1" s="1416">
        <v>45131</v>
      </c>
      <c r="S1" s="1416"/>
    </row>
    <row r="2" spans="1:19" ht="20.100000000000001" customHeight="1">
      <c r="A2" s="450"/>
      <c r="B2" s="444"/>
      <c r="C2" s="444"/>
      <c r="D2" s="446"/>
      <c r="E2" s="444"/>
      <c r="F2" s="444"/>
      <c r="G2" s="444"/>
      <c r="H2" s="444"/>
      <c r="I2" s="444"/>
      <c r="J2" s="447"/>
      <c r="K2" s="448"/>
      <c r="L2" s="444"/>
      <c r="M2" s="444"/>
      <c r="N2" s="444"/>
      <c r="O2" s="444"/>
      <c r="P2" s="444"/>
      <c r="Q2" s="449"/>
      <c r="R2" s="444"/>
      <c r="S2" s="451"/>
    </row>
    <row r="3" spans="1:19" ht="39.950000000000003" customHeight="1">
      <c r="A3" s="819" t="s">
        <v>1500</v>
      </c>
      <c r="B3" s="453"/>
      <c r="C3" s="453"/>
      <c r="D3" s="453"/>
      <c r="E3" s="453"/>
      <c r="F3" s="453"/>
      <c r="G3" s="453"/>
      <c r="H3" s="453"/>
      <c r="I3" s="453"/>
      <c r="J3" s="454"/>
      <c r="K3" s="453"/>
      <c r="L3" s="453"/>
      <c r="M3" s="453"/>
      <c r="N3" s="453"/>
      <c r="O3" s="453"/>
      <c r="P3" s="453"/>
      <c r="Q3" s="454"/>
      <c r="R3" s="453"/>
      <c r="S3" s="453"/>
    </row>
    <row r="4" spans="1:19" ht="39.950000000000003" customHeight="1">
      <c r="A4" s="819" t="s">
        <v>1501</v>
      </c>
      <c r="B4" s="453"/>
      <c r="C4" s="453"/>
      <c r="D4" s="453"/>
      <c r="E4" s="453"/>
      <c r="F4" s="453"/>
      <c r="G4" s="453"/>
      <c r="H4" s="453"/>
      <c r="I4" s="453"/>
      <c r="J4" s="455"/>
      <c r="K4" s="456"/>
      <c r="L4" s="453"/>
      <c r="M4" s="453"/>
      <c r="N4" s="453"/>
      <c r="O4" s="453"/>
      <c r="P4" s="453"/>
      <c r="Q4" s="454"/>
      <c r="R4" s="453"/>
      <c r="S4" s="453"/>
    </row>
    <row r="5" spans="1:19" ht="20.100000000000001" customHeight="1">
      <c r="A5" s="457"/>
      <c r="B5" s="444"/>
      <c r="C5" s="444"/>
      <c r="D5" s="446"/>
      <c r="E5" s="444"/>
      <c r="F5" s="444"/>
      <c r="G5" s="444"/>
      <c r="H5" s="444"/>
      <c r="I5" s="444"/>
      <c r="J5" s="447"/>
      <c r="K5" s="448"/>
      <c r="L5" s="444"/>
      <c r="M5" s="444"/>
      <c r="N5" s="444"/>
      <c r="O5" s="444"/>
      <c r="P5" s="444"/>
      <c r="Q5" s="449"/>
      <c r="R5" s="444"/>
      <c r="S5" s="451"/>
    </row>
    <row r="6" spans="1:19" ht="20.100000000000001" customHeight="1">
      <c r="A6" s="458"/>
      <c r="B6" s="304"/>
      <c r="C6" s="459"/>
      <c r="D6" s="460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2"/>
    </row>
    <row r="7" spans="1:19" ht="30" customHeight="1">
      <c r="A7" s="820" t="s">
        <v>277</v>
      </c>
      <c r="B7" s="821" t="s">
        <v>278</v>
      </c>
      <c r="C7" s="873" t="s">
        <v>1662</v>
      </c>
      <c r="D7" s="465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7"/>
    </row>
    <row r="8" spans="1:19" ht="20.100000000000001" customHeight="1">
      <c r="A8" s="607"/>
      <c r="B8" s="607"/>
      <c r="C8" s="607"/>
      <c r="D8" s="608"/>
      <c r="E8" s="607"/>
      <c r="F8" s="607"/>
      <c r="G8" s="607"/>
      <c r="H8" s="607"/>
      <c r="I8" s="607"/>
      <c r="J8" s="609"/>
      <c r="K8" s="607"/>
      <c r="L8" s="607"/>
      <c r="M8" s="607"/>
      <c r="N8" s="607"/>
      <c r="O8" s="607"/>
      <c r="P8" s="607"/>
      <c r="Q8" s="609"/>
      <c r="R8" s="607"/>
      <c r="S8" s="610"/>
    </row>
    <row r="9" spans="1:19" ht="20.100000000000001" customHeight="1">
      <c r="A9" s="473"/>
      <c r="B9" s="474"/>
      <c r="C9" s="475"/>
      <c r="D9" s="476"/>
      <c r="E9" s="1375" t="s">
        <v>1467</v>
      </c>
      <c r="F9" s="1376"/>
      <c r="G9" s="1376"/>
      <c r="H9" s="1376"/>
      <c r="I9" s="1376"/>
      <c r="J9" s="1376"/>
      <c r="K9" s="1377"/>
      <c r="L9" s="1375" t="s">
        <v>1468</v>
      </c>
      <c r="M9" s="1376"/>
      <c r="N9" s="1376"/>
      <c r="O9" s="1376"/>
      <c r="P9" s="1376"/>
      <c r="Q9" s="1376"/>
      <c r="R9" s="1377"/>
      <c r="S9" s="477"/>
    </row>
    <row r="10" spans="1:19" ht="39.950000000000003" customHeight="1">
      <c r="A10" s="479" t="s">
        <v>248</v>
      </c>
      <c r="B10" s="480" t="s">
        <v>57</v>
      </c>
      <c r="C10" s="481" t="s">
        <v>249</v>
      </c>
      <c r="D10" s="482" t="s">
        <v>250</v>
      </c>
      <c r="E10" s="483" t="s">
        <v>1405</v>
      </c>
      <c r="F10" s="484" t="s">
        <v>1499</v>
      </c>
      <c r="G10" s="818" t="s">
        <v>1498</v>
      </c>
      <c r="H10" s="845" t="s">
        <v>1513</v>
      </c>
      <c r="I10" s="845" t="s">
        <v>1514</v>
      </c>
      <c r="J10" s="818" t="s">
        <v>1406</v>
      </c>
      <c r="K10" s="274" t="s">
        <v>1515</v>
      </c>
      <c r="L10" s="483" t="s">
        <v>1405</v>
      </c>
      <c r="M10" s="484" t="s">
        <v>1499</v>
      </c>
      <c r="N10" s="818" t="s">
        <v>1498</v>
      </c>
      <c r="O10" s="845" t="s">
        <v>1513</v>
      </c>
      <c r="P10" s="845" t="s">
        <v>1514</v>
      </c>
      <c r="Q10" s="818" t="s">
        <v>1406</v>
      </c>
      <c r="R10" s="274" t="s">
        <v>1515</v>
      </c>
      <c r="S10" s="487" t="s">
        <v>1140</v>
      </c>
    </row>
    <row r="11" spans="1:19" ht="20.100000000000001" customHeight="1">
      <c r="A11" s="543" t="s">
        <v>1633</v>
      </c>
      <c r="B11" s="544" t="s">
        <v>1634</v>
      </c>
      <c r="C11" s="491" t="s">
        <v>60</v>
      </c>
      <c r="D11" s="492"/>
      <c r="E11" s="493" t="s">
        <v>60</v>
      </c>
      <c r="F11" s="494"/>
      <c r="G11" s="494"/>
      <c r="H11" s="494"/>
      <c r="I11" s="494"/>
      <c r="J11" s="652" t="s">
        <v>60</v>
      </c>
      <c r="K11" s="495"/>
      <c r="L11" s="493" t="s">
        <v>60</v>
      </c>
      <c r="M11" s="494" t="s">
        <v>60</v>
      </c>
      <c r="N11" s="494"/>
      <c r="O11" s="494"/>
      <c r="P11" s="494"/>
      <c r="Q11" s="494"/>
      <c r="R11" s="495" t="s">
        <v>60</v>
      </c>
      <c r="S11" s="496"/>
    </row>
    <row r="12" spans="1:19" ht="20.100000000000001" customHeight="1">
      <c r="A12" s="660" t="s">
        <v>1301</v>
      </c>
      <c r="B12" s="612" t="s">
        <v>1454</v>
      </c>
      <c r="C12" s="721" t="s">
        <v>11</v>
      </c>
      <c r="D12" s="614" t="s">
        <v>905</v>
      </c>
      <c r="E12" s="501">
        <v>0</v>
      </c>
      <c r="F12" s="502">
        <v>0</v>
      </c>
      <c r="G12" s="502">
        <v>0</v>
      </c>
      <c r="H12" s="502">
        <v>0</v>
      </c>
      <c r="I12" s="502">
        <v>0</v>
      </c>
      <c r="J12" s="503">
        <v>0</v>
      </c>
      <c r="K12" s="504">
        <v>0</v>
      </c>
      <c r="L12" s="501">
        <v>0</v>
      </c>
      <c r="M12" s="502">
        <v>0</v>
      </c>
      <c r="N12" s="502">
        <v>0</v>
      </c>
      <c r="O12" s="502">
        <v>0</v>
      </c>
      <c r="P12" s="502">
        <v>0</v>
      </c>
      <c r="Q12" s="503">
        <v>0.01</v>
      </c>
      <c r="R12" s="504">
        <v>0.01</v>
      </c>
      <c r="S12" s="507" t="e">
        <f t="shared" ref="S12:S71" si="0">((R12/K12)-1)*100</f>
        <v>#DIV/0!</v>
      </c>
    </row>
    <row r="13" spans="1:19" s="882" customFormat="1" ht="20.100000000000001" customHeight="1">
      <c r="A13" s="497" t="s">
        <v>376</v>
      </c>
      <c r="B13" s="498" t="s">
        <v>449</v>
      </c>
      <c r="C13" s="499" t="s">
        <v>9</v>
      </c>
      <c r="D13" s="614" t="s">
        <v>397</v>
      </c>
      <c r="E13" s="928">
        <v>0</v>
      </c>
      <c r="F13" s="929">
        <v>0</v>
      </c>
      <c r="G13" s="929">
        <v>0.79</v>
      </c>
      <c r="H13" s="929">
        <v>0</v>
      </c>
      <c r="I13" s="929">
        <v>7.0000000000000007E-2</v>
      </c>
      <c r="J13" s="930">
        <v>1.84</v>
      </c>
      <c r="K13" s="931">
        <v>1.9100000000000001</v>
      </c>
      <c r="L13" s="928">
        <v>0</v>
      </c>
      <c r="M13" s="929">
        <v>0</v>
      </c>
      <c r="N13" s="929">
        <v>2.29</v>
      </c>
      <c r="O13" s="929">
        <v>0</v>
      </c>
      <c r="P13" s="929">
        <v>0.23</v>
      </c>
      <c r="Q13" s="930">
        <v>2.09</v>
      </c>
      <c r="R13" s="931">
        <v>2.3199999999999998</v>
      </c>
      <c r="S13" s="932">
        <f t="shared" si="0"/>
        <v>21.465968586387408</v>
      </c>
    </row>
    <row r="14" spans="1:19" s="882" customFormat="1" ht="20.100000000000001" customHeight="1">
      <c r="A14" s="497" t="s">
        <v>902</v>
      </c>
      <c r="B14" s="498" t="s">
        <v>903</v>
      </c>
      <c r="C14" s="499" t="s">
        <v>904</v>
      </c>
      <c r="D14" s="577" t="s">
        <v>905</v>
      </c>
      <c r="E14" s="928">
        <v>0</v>
      </c>
      <c r="F14" s="929">
        <v>0</v>
      </c>
      <c r="G14" s="929">
        <v>0</v>
      </c>
      <c r="H14" s="929">
        <v>0</v>
      </c>
      <c r="I14" s="929">
        <v>0</v>
      </c>
      <c r="J14" s="930">
        <v>0.09</v>
      </c>
      <c r="K14" s="931">
        <v>0.09</v>
      </c>
      <c r="L14" s="928">
        <v>0</v>
      </c>
      <c r="M14" s="929">
        <v>0</v>
      </c>
      <c r="N14" s="929">
        <v>0</v>
      </c>
      <c r="O14" s="929">
        <v>0</v>
      </c>
      <c r="P14" s="929">
        <v>0</v>
      </c>
      <c r="Q14" s="930">
        <v>0.04</v>
      </c>
      <c r="R14" s="931">
        <v>0.04</v>
      </c>
      <c r="S14" s="946">
        <f t="shared" si="0"/>
        <v>-55.555555555555557</v>
      </c>
    </row>
    <row r="15" spans="1:19" s="882" customFormat="1" ht="20.100000000000001" customHeight="1">
      <c r="A15" s="497" t="s">
        <v>377</v>
      </c>
      <c r="B15" s="498" t="s">
        <v>432</v>
      </c>
      <c r="C15" s="499" t="s">
        <v>9</v>
      </c>
      <c r="D15" s="614" t="s">
        <v>397</v>
      </c>
      <c r="E15" s="928">
        <v>0</v>
      </c>
      <c r="F15" s="929">
        <v>0</v>
      </c>
      <c r="G15" s="929">
        <v>1.42</v>
      </c>
      <c r="H15" s="929">
        <v>0</v>
      </c>
      <c r="I15" s="929">
        <v>0.09</v>
      </c>
      <c r="J15" s="930">
        <v>1.79</v>
      </c>
      <c r="K15" s="931">
        <v>1.8800000000000001</v>
      </c>
      <c r="L15" s="928">
        <v>0</v>
      </c>
      <c r="M15" s="929">
        <v>0</v>
      </c>
      <c r="N15" s="929">
        <v>1.77</v>
      </c>
      <c r="O15" s="929">
        <v>0</v>
      </c>
      <c r="P15" s="929">
        <v>0.18</v>
      </c>
      <c r="Q15" s="930">
        <v>4.0199999999999996</v>
      </c>
      <c r="R15" s="931">
        <v>4.1999999999999993</v>
      </c>
      <c r="S15" s="932">
        <f t="shared" si="0"/>
        <v>123.40425531914887</v>
      </c>
    </row>
    <row r="16" spans="1:19" s="882" customFormat="1" ht="20.100000000000001" customHeight="1">
      <c r="A16" s="497" t="s">
        <v>433</v>
      </c>
      <c r="B16" s="498" t="s">
        <v>434</v>
      </c>
      <c r="C16" s="499" t="s">
        <v>9</v>
      </c>
      <c r="D16" s="614" t="s">
        <v>397</v>
      </c>
      <c r="E16" s="928">
        <v>0</v>
      </c>
      <c r="F16" s="929">
        <v>7.0000000000000007E-2</v>
      </c>
      <c r="G16" s="929">
        <v>2.6</v>
      </c>
      <c r="H16" s="929">
        <v>0</v>
      </c>
      <c r="I16" s="929">
        <v>0.64</v>
      </c>
      <c r="J16" s="930">
        <v>9.6199999999999992</v>
      </c>
      <c r="K16" s="931">
        <v>10.26</v>
      </c>
      <c r="L16" s="928">
        <v>0</v>
      </c>
      <c r="M16" s="929">
        <v>0.27</v>
      </c>
      <c r="N16" s="929">
        <v>3.07</v>
      </c>
      <c r="O16" s="929">
        <v>0</v>
      </c>
      <c r="P16" s="929">
        <v>2.39</v>
      </c>
      <c r="Q16" s="930">
        <v>9.74</v>
      </c>
      <c r="R16" s="931">
        <v>12.13</v>
      </c>
      <c r="S16" s="932">
        <f t="shared" si="0"/>
        <v>18.226120857699811</v>
      </c>
    </row>
    <row r="17" spans="1:19" s="882" customFormat="1" ht="20.100000000000001" customHeight="1">
      <c r="A17" s="497" t="s">
        <v>700</v>
      </c>
      <c r="B17" s="498" t="s">
        <v>701</v>
      </c>
      <c r="C17" s="499" t="s">
        <v>9</v>
      </c>
      <c r="D17" s="614" t="s">
        <v>397</v>
      </c>
      <c r="E17" s="928">
        <v>0</v>
      </c>
      <c r="F17" s="929">
        <v>0</v>
      </c>
      <c r="G17" s="929">
        <v>0.09</v>
      </c>
      <c r="H17" s="929">
        <v>0</v>
      </c>
      <c r="I17" s="929">
        <v>0</v>
      </c>
      <c r="J17" s="930">
        <v>0.28000000000000003</v>
      </c>
      <c r="K17" s="931">
        <v>0.28000000000000003</v>
      </c>
      <c r="L17" s="928">
        <v>0</v>
      </c>
      <c r="M17" s="929">
        <v>0</v>
      </c>
      <c r="N17" s="929">
        <v>0</v>
      </c>
      <c r="O17" s="929">
        <v>0</v>
      </c>
      <c r="P17" s="929">
        <v>0</v>
      </c>
      <c r="Q17" s="930">
        <v>0</v>
      </c>
      <c r="R17" s="931">
        <v>0</v>
      </c>
      <c r="S17" s="932">
        <f t="shared" si="0"/>
        <v>-100</v>
      </c>
    </row>
    <row r="18" spans="1:19" s="882" customFormat="1" ht="20.100000000000001" customHeight="1">
      <c r="A18" s="497" t="s">
        <v>738</v>
      </c>
      <c r="B18" s="498" t="s">
        <v>739</v>
      </c>
      <c r="C18" s="499" t="s">
        <v>9</v>
      </c>
      <c r="D18" s="614" t="s">
        <v>397</v>
      </c>
      <c r="E18" s="928">
        <v>0</v>
      </c>
      <c r="F18" s="929">
        <v>0.02</v>
      </c>
      <c r="G18" s="929">
        <v>0</v>
      </c>
      <c r="H18" s="929">
        <v>0</v>
      </c>
      <c r="I18" s="929">
        <v>0</v>
      </c>
      <c r="J18" s="930">
        <v>0.16</v>
      </c>
      <c r="K18" s="931">
        <v>0.16</v>
      </c>
      <c r="L18" s="928">
        <v>0</v>
      </c>
      <c r="M18" s="929">
        <v>0.16</v>
      </c>
      <c r="N18" s="929">
        <v>0.24</v>
      </c>
      <c r="O18" s="929">
        <v>0</v>
      </c>
      <c r="P18" s="929">
        <v>0</v>
      </c>
      <c r="Q18" s="930">
        <v>0.2</v>
      </c>
      <c r="R18" s="931">
        <v>0.2</v>
      </c>
      <c r="S18" s="932">
        <f t="shared" si="0"/>
        <v>25</v>
      </c>
    </row>
    <row r="19" spans="1:19" s="882" customFormat="1" ht="20.100000000000001" customHeight="1">
      <c r="A19" s="497" t="s">
        <v>586</v>
      </c>
      <c r="B19" s="498" t="s">
        <v>1122</v>
      </c>
      <c r="C19" s="499" t="s">
        <v>9</v>
      </c>
      <c r="D19" s="614" t="s">
        <v>397</v>
      </c>
      <c r="E19" s="928">
        <v>0</v>
      </c>
      <c r="F19" s="929">
        <v>0</v>
      </c>
      <c r="G19" s="929">
        <v>0.23</v>
      </c>
      <c r="H19" s="929">
        <v>0</v>
      </c>
      <c r="I19" s="929">
        <v>0.25</v>
      </c>
      <c r="J19" s="930">
        <v>0.59</v>
      </c>
      <c r="K19" s="931">
        <v>0.84</v>
      </c>
      <c r="L19" s="928">
        <v>0</v>
      </c>
      <c r="M19" s="929">
        <v>0</v>
      </c>
      <c r="N19" s="929">
        <v>0.34</v>
      </c>
      <c r="O19" s="929">
        <v>0</v>
      </c>
      <c r="P19" s="929">
        <v>0</v>
      </c>
      <c r="Q19" s="930">
        <v>1.1499999999999999</v>
      </c>
      <c r="R19" s="931">
        <v>1.1499999999999999</v>
      </c>
      <c r="S19" s="932">
        <f t="shared" si="0"/>
        <v>36.904761904761905</v>
      </c>
    </row>
    <row r="20" spans="1:19" s="882" customFormat="1" ht="20.100000000000001" customHeight="1">
      <c r="A20" s="497" t="s">
        <v>1250</v>
      </c>
      <c r="B20" s="498" t="s">
        <v>1592</v>
      </c>
      <c r="C20" s="499" t="s">
        <v>904</v>
      </c>
      <c r="D20" s="659" t="s">
        <v>905</v>
      </c>
      <c r="E20" s="928">
        <v>0</v>
      </c>
      <c r="F20" s="929">
        <v>0</v>
      </c>
      <c r="G20" s="929">
        <v>0</v>
      </c>
      <c r="H20" s="929">
        <v>0</v>
      </c>
      <c r="I20" s="929">
        <v>0</v>
      </c>
      <c r="J20" s="930">
        <v>0</v>
      </c>
      <c r="K20" s="931">
        <v>0</v>
      </c>
      <c r="L20" s="928">
        <v>0</v>
      </c>
      <c r="M20" s="929">
        <v>0</v>
      </c>
      <c r="N20" s="929">
        <v>0</v>
      </c>
      <c r="O20" s="929">
        <v>0</v>
      </c>
      <c r="P20" s="929">
        <v>0</v>
      </c>
      <c r="Q20" s="930">
        <v>0.03</v>
      </c>
      <c r="R20" s="931">
        <v>0.03</v>
      </c>
      <c r="S20" s="933" t="e">
        <f t="shared" si="0"/>
        <v>#DIV/0!</v>
      </c>
    </row>
    <row r="21" spans="1:19" s="882" customFormat="1" ht="20.100000000000001" customHeight="1">
      <c r="A21" s="497" t="s">
        <v>740</v>
      </c>
      <c r="B21" s="498" t="s">
        <v>741</v>
      </c>
      <c r="C21" s="499" t="s">
        <v>9</v>
      </c>
      <c r="D21" s="614" t="s">
        <v>397</v>
      </c>
      <c r="E21" s="928">
        <v>0</v>
      </c>
      <c r="F21" s="929">
        <v>0</v>
      </c>
      <c r="G21" s="929">
        <v>0</v>
      </c>
      <c r="H21" s="929">
        <v>0</v>
      </c>
      <c r="I21" s="929">
        <v>0</v>
      </c>
      <c r="J21" s="930">
        <v>0.26</v>
      </c>
      <c r="K21" s="931">
        <v>0.26</v>
      </c>
      <c r="L21" s="928">
        <v>0</v>
      </c>
      <c r="M21" s="929">
        <v>7.0000000000000007E-2</v>
      </c>
      <c r="N21" s="929">
        <v>0.24</v>
      </c>
      <c r="O21" s="929">
        <v>0</v>
      </c>
      <c r="P21" s="929">
        <v>0</v>
      </c>
      <c r="Q21" s="930">
        <v>0.24</v>
      </c>
      <c r="R21" s="931">
        <v>0.24</v>
      </c>
      <c r="S21" s="932">
        <f t="shared" si="0"/>
        <v>-7.6923076923076987</v>
      </c>
    </row>
    <row r="22" spans="1:19" s="882" customFormat="1" ht="20.100000000000001" customHeight="1">
      <c r="A22" s="497" t="s">
        <v>742</v>
      </c>
      <c r="B22" s="498" t="s">
        <v>1123</v>
      </c>
      <c r="C22" s="499" t="s">
        <v>9</v>
      </c>
      <c r="D22" s="614" t="s">
        <v>397</v>
      </c>
      <c r="E22" s="928">
        <v>0</v>
      </c>
      <c r="F22" s="929">
        <v>0</v>
      </c>
      <c r="G22" s="929">
        <v>0.18</v>
      </c>
      <c r="H22" s="929">
        <v>0</v>
      </c>
      <c r="I22" s="929">
        <v>0.03</v>
      </c>
      <c r="J22" s="930">
        <v>0.14000000000000001</v>
      </c>
      <c r="K22" s="931">
        <v>0.17</v>
      </c>
      <c r="L22" s="928">
        <v>0</v>
      </c>
      <c r="M22" s="929">
        <v>0</v>
      </c>
      <c r="N22" s="929">
        <v>0.12</v>
      </c>
      <c r="O22" s="929">
        <v>0</v>
      </c>
      <c r="P22" s="929">
        <v>0</v>
      </c>
      <c r="Q22" s="930">
        <v>0.3</v>
      </c>
      <c r="R22" s="931">
        <v>0.3</v>
      </c>
      <c r="S22" s="932">
        <f t="shared" si="0"/>
        <v>76.470588235294088</v>
      </c>
    </row>
    <row r="23" spans="1:19" s="882" customFormat="1" ht="20.100000000000001" customHeight="1">
      <c r="A23" s="497" t="s">
        <v>381</v>
      </c>
      <c r="B23" s="498" t="s">
        <v>450</v>
      </c>
      <c r="C23" s="499" t="s">
        <v>9</v>
      </c>
      <c r="D23" s="614" t="s">
        <v>397</v>
      </c>
      <c r="E23" s="928">
        <v>0</v>
      </c>
      <c r="F23" s="929">
        <v>0</v>
      </c>
      <c r="G23" s="929">
        <v>2.17</v>
      </c>
      <c r="H23" s="929">
        <v>0</v>
      </c>
      <c r="I23" s="929">
        <v>0.04</v>
      </c>
      <c r="J23" s="930">
        <v>3.27</v>
      </c>
      <c r="K23" s="931">
        <v>3.31</v>
      </c>
      <c r="L23" s="928">
        <v>0</v>
      </c>
      <c r="M23" s="929">
        <v>0</v>
      </c>
      <c r="N23" s="929">
        <v>3.57</v>
      </c>
      <c r="O23" s="929">
        <v>0</v>
      </c>
      <c r="P23" s="929">
        <v>0.35</v>
      </c>
      <c r="Q23" s="930">
        <v>6.93</v>
      </c>
      <c r="R23" s="931">
        <v>7.2799999999999994</v>
      </c>
      <c r="S23" s="932">
        <f t="shared" si="0"/>
        <v>119.93957703927491</v>
      </c>
    </row>
    <row r="24" spans="1:19" s="882" customFormat="1" ht="20.100000000000001" customHeight="1">
      <c r="A24" s="497" t="s">
        <v>743</v>
      </c>
      <c r="B24" s="498" t="s">
        <v>744</v>
      </c>
      <c r="C24" s="499" t="s">
        <v>9</v>
      </c>
      <c r="D24" s="614" t="s">
        <v>397</v>
      </c>
      <c r="E24" s="928">
        <v>0</v>
      </c>
      <c r="F24" s="929">
        <v>0.12</v>
      </c>
      <c r="G24" s="929">
        <v>0</v>
      </c>
      <c r="H24" s="929">
        <v>0</v>
      </c>
      <c r="I24" s="929">
        <v>0.04</v>
      </c>
      <c r="J24" s="930">
        <v>0.84</v>
      </c>
      <c r="K24" s="931">
        <v>0.88</v>
      </c>
      <c r="L24" s="928">
        <v>0</v>
      </c>
      <c r="M24" s="929">
        <v>0.2</v>
      </c>
      <c r="N24" s="929">
        <v>0.38</v>
      </c>
      <c r="O24" s="929">
        <v>0</v>
      </c>
      <c r="P24" s="929">
        <v>0.11</v>
      </c>
      <c r="Q24" s="930">
        <v>0.09</v>
      </c>
      <c r="R24" s="931">
        <v>0.2</v>
      </c>
      <c r="S24" s="932">
        <f t="shared" si="0"/>
        <v>-77.272727272727266</v>
      </c>
    </row>
    <row r="25" spans="1:19" s="882" customFormat="1" ht="20.100000000000001" customHeight="1">
      <c r="A25" s="497" t="s">
        <v>745</v>
      </c>
      <c r="B25" s="498" t="s">
        <v>746</v>
      </c>
      <c r="C25" s="499" t="s">
        <v>9</v>
      </c>
      <c r="D25" s="614" t="s">
        <v>397</v>
      </c>
      <c r="E25" s="928">
        <v>0</v>
      </c>
      <c r="F25" s="929">
        <v>0</v>
      </c>
      <c r="G25" s="929">
        <v>0.26</v>
      </c>
      <c r="H25" s="929">
        <v>0</v>
      </c>
      <c r="I25" s="929">
        <v>0</v>
      </c>
      <c r="J25" s="930">
        <v>0.6</v>
      </c>
      <c r="K25" s="931">
        <v>0.6</v>
      </c>
      <c r="L25" s="928">
        <v>0</v>
      </c>
      <c r="M25" s="929">
        <v>0</v>
      </c>
      <c r="N25" s="929">
        <v>0.35</v>
      </c>
      <c r="O25" s="929">
        <v>0</v>
      </c>
      <c r="P25" s="929">
        <v>0.03</v>
      </c>
      <c r="Q25" s="930">
        <v>0.56999999999999995</v>
      </c>
      <c r="R25" s="931">
        <v>0.6</v>
      </c>
      <c r="S25" s="932">
        <f t="shared" si="0"/>
        <v>0</v>
      </c>
    </row>
    <row r="26" spans="1:19" s="882" customFormat="1" ht="20.100000000000001" customHeight="1">
      <c r="A26" s="497" t="s">
        <v>712</v>
      </c>
      <c r="B26" s="498" t="s">
        <v>713</v>
      </c>
      <c r="C26" s="499" t="s">
        <v>9</v>
      </c>
      <c r="D26" s="614" t="s">
        <v>905</v>
      </c>
      <c r="E26" s="928">
        <v>0</v>
      </c>
      <c r="F26" s="929">
        <v>0</v>
      </c>
      <c r="G26" s="929">
        <v>0.33</v>
      </c>
      <c r="H26" s="929">
        <v>0</v>
      </c>
      <c r="I26" s="929">
        <v>0.12</v>
      </c>
      <c r="J26" s="930">
        <v>0.36</v>
      </c>
      <c r="K26" s="931">
        <v>0.48</v>
      </c>
      <c r="L26" s="928">
        <v>0</v>
      </c>
      <c r="M26" s="929">
        <v>0</v>
      </c>
      <c r="N26" s="929">
        <v>0.46</v>
      </c>
      <c r="O26" s="929">
        <v>0</v>
      </c>
      <c r="P26" s="929">
        <v>0</v>
      </c>
      <c r="Q26" s="930">
        <v>0.67</v>
      </c>
      <c r="R26" s="931">
        <v>0.67</v>
      </c>
      <c r="S26" s="932">
        <f>((R26/K26)-1)*100</f>
        <v>39.58333333333335</v>
      </c>
    </row>
    <row r="27" spans="1:19" s="882" customFormat="1" ht="20.100000000000001" customHeight="1">
      <c r="A27" s="497" t="s">
        <v>909</v>
      </c>
      <c r="B27" s="498" t="s">
        <v>910</v>
      </c>
      <c r="C27" s="499" t="s">
        <v>904</v>
      </c>
      <c r="D27" s="614" t="s">
        <v>905</v>
      </c>
      <c r="E27" s="928">
        <v>0</v>
      </c>
      <c r="F27" s="929">
        <v>0</v>
      </c>
      <c r="G27" s="929">
        <v>0</v>
      </c>
      <c r="H27" s="929">
        <v>0</v>
      </c>
      <c r="I27" s="929">
        <v>0</v>
      </c>
      <c r="J27" s="930">
        <v>0.04</v>
      </c>
      <c r="K27" s="931">
        <v>0.04</v>
      </c>
      <c r="L27" s="928">
        <v>0</v>
      </c>
      <c r="M27" s="929">
        <v>0</v>
      </c>
      <c r="N27" s="929">
        <v>0</v>
      </c>
      <c r="O27" s="929">
        <v>0</v>
      </c>
      <c r="P27" s="929">
        <v>0</v>
      </c>
      <c r="Q27" s="930">
        <v>0.12</v>
      </c>
      <c r="R27" s="931">
        <v>0.12</v>
      </c>
      <c r="S27" s="932">
        <f t="shared" si="0"/>
        <v>200</v>
      </c>
    </row>
    <row r="28" spans="1:19" s="882" customFormat="1" ht="20.100000000000001" customHeight="1">
      <c r="A28" s="497" t="s">
        <v>438</v>
      </c>
      <c r="B28" s="498" t="s">
        <v>439</v>
      </c>
      <c r="C28" s="499" t="s">
        <v>9</v>
      </c>
      <c r="D28" s="614" t="s">
        <v>397</v>
      </c>
      <c r="E28" s="928">
        <v>0</v>
      </c>
      <c r="F28" s="929">
        <v>0.47</v>
      </c>
      <c r="G28" s="929">
        <v>1.08</v>
      </c>
      <c r="H28" s="929">
        <v>0</v>
      </c>
      <c r="I28" s="929">
        <v>1</v>
      </c>
      <c r="J28" s="930">
        <v>3.38</v>
      </c>
      <c r="K28" s="931">
        <v>4.38</v>
      </c>
      <c r="L28" s="928">
        <v>0</v>
      </c>
      <c r="M28" s="929">
        <v>0</v>
      </c>
      <c r="N28" s="929">
        <v>2.76</v>
      </c>
      <c r="O28" s="929">
        <v>0</v>
      </c>
      <c r="P28" s="929">
        <v>0.44</v>
      </c>
      <c r="Q28" s="930">
        <v>3.42</v>
      </c>
      <c r="R28" s="931">
        <v>3.86</v>
      </c>
      <c r="S28" s="932">
        <f t="shared" si="0"/>
        <v>-11.87214611872146</v>
      </c>
    </row>
    <row r="29" spans="1:19" s="882" customFormat="1" ht="20.100000000000001" customHeight="1">
      <c r="A29" s="497" t="s">
        <v>1287</v>
      </c>
      <c r="B29" s="498" t="s">
        <v>1428</v>
      </c>
      <c r="C29" s="499" t="s">
        <v>9</v>
      </c>
      <c r="D29" s="614" t="s">
        <v>397</v>
      </c>
      <c r="E29" s="928">
        <v>0</v>
      </c>
      <c r="F29" s="929">
        <v>0</v>
      </c>
      <c r="G29" s="929">
        <v>0</v>
      </c>
      <c r="H29" s="929">
        <v>0</v>
      </c>
      <c r="I29" s="929">
        <v>0</v>
      </c>
      <c r="J29" s="930">
        <v>0</v>
      </c>
      <c r="K29" s="931">
        <v>0</v>
      </c>
      <c r="L29" s="928">
        <v>0</v>
      </c>
      <c r="M29" s="929">
        <v>0.16</v>
      </c>
      <c r="N29" s="929">
        <v>0.18</v>
      </c>
      <c r="O29" s="929">
        <v>0</v>
      </c>
      <c r="P29" s="929">
        <v>0.11</v>
      </c>
      <c r="Q29" s="930">
        <v>0.44</v>
      </c>
      <c r="R29" s="931">
        <v>0.55000000000000004</v>
      </c>
      <c r="S29" s="933" t="e">
        <f t="shared" si="0"/>
        <v>#DIV/0!</v>
      </c>
    </row>
    <row r="30" spans="1:19" s="882" customFormat="1" ht="20.100000000000001" customHeight="1">
      <c r="A30" s="497" t="s">
        <v>1288</v>
      </c>
      <c r="B30" s="498" t="s">
        <v>1429</v>
      </c>
      <c r="C30" s="499" t="s">
        <v>9</v>
      </c>
      <c r="D30" s="614" t="s">
        <v>397</v>
      </c>
      <c r="E30" s="928">
        <v>0</v>
      </c>
      <c r="F30" s="929">
        <v>0</v>
      </c>
      <c r="G30" s="929">
        <v>0</v>
      </c>
      <c r="H30" s="929">
        <v>0</v>
      </c>
      <c r="I30" s="929">
        <v>0</v>
      </c>
      <c r="J30" s="930">
        <v>0</v>
      </c>
      <c r="K30" s="931">
        <v>0</v>
      </c>
      <c r="L30" s="928">
        <v>0</v>
      </c>
      <c r="M30" s="929">
        <v>0.15</v>
      </c>
      <c r="N30" s="929">
        <v>0.57999999999999996</v>
      </c>
      <c r="O30" s="929">
        <v>0</v>
      </c>
      <c r="P30" s="929">
        <v>0.31</v>
      </c>
      <c r="Q30" s="930">
        <v>1.98</v>
      </c>
      <c r="R30" s="931">
        <v>2.29</v>
      </c>
      <c r="S30" s="933" t="e">
        <f t="shared" si="0"/>
        <v>#DIV/0!</v>
      </c>
    </row>
    <row r="31" spans="1:19" s="882" customFormat="1" ht="20.100000000000001" customHeight="1">
      <c r="A31" s="497" t="s">
        <v>1289</v>
      </c>
      <c r="B31" s="498" t="s">
        <v>1430</v>
      </c>
      <c r="C31" s="499" t="s">
        <v>9</v>
      </c>
      <c r="D31" s="614" t="s">
        <v>397</v>
      </c>
      <c r="E31" s="928">
        <v>0</v>
      </c>
      <c r="F31" s="929">
        <v>0</v>
      </c>
      <c r="G31" s="929">
        <v>0</v>
      </c>
      <c r="H31" s="929">
        <v>0</v>
      </c>
      <c r="I31" s="929">
        <v>0</v>
      </c>
      <c r="J31" s="930">
        <v>0</v>
      </c>
      <c r="K31" s="931">
        <v>0</v>
      </c>
      <c r="L31" s="928">
        <v>0</v>
      </c>
      <c r="M31" s="929">
        <v>0</v>
      </c>
      <c r="N31" s="929">
        <v>0.11</v>
      </c>
      <c r="O31" s="929">
        <v>0</v>
      </c>
      <c r="P31" s="929">
        <v>0</v>
      </c>
      <c r="Q31" s="930">
        <v>0.56000000000000005</v>
      </c>
      <c r="R31" s="931">
        <v>0.56000000000000005</v>
      </c>
      <c r="S31" s="933" t="e">
        <f t="shared" si="0"/>
        <v>#DIV/0!</v>
      </c>
    </row>
    <row r="32" spans="1:19" s="882" customFormat="1" ht="20.100000000000001" customHeight="1">
      <c r="A32" s="497" t="s">
        <v>1291</v>
      </c>
      <c r="B32" s="498" t="s">
        <v>1431</v>
      </c>
      <c r="C32" s="499" t="s">
        <v>9</v>
      </c>
      <c r="D32" s="614" t="s">
        <v>397</v>
      </c>
      <c r="E32" s="928">
        <v>0</v>
      </c>
      <c r="F32" s="929">
        <v>0</v>
      </c>
      <c r="G32" s="929">
        <v>0</v>
      </c>
      <c r="H32" s="929">
        <v>0</v>
      </c>
      <c r="I32" s="929">
        <v>0</v>
      </c>
      <c r="J32" s="930">
        <v>0</v>
      </c>
      <c r="K32" s="931">
        <v>0</v>
      </c>
      <c r="L32" s="928">
        <v>0</v>
      </c>
      <c r="M32" s="929">
        <v>0.25</v>
      </c>
      <c r="N32" s="929">
        <v>0.35</v>
      </c>
      <c r="O32" s="929">
        <v>0</v>
      </c>
      <c r="P32" s="929">
        <v>0.19</v>
      </c>
      <c r="Q32" s="930">
        <v>1.33</v>
      </c>
      <c r="R32" s="931">
        <v>1.52</v>
      </c>
      <c r="S32" s="933" t="e">
        <f t="shared" si="0"/>
        <v>#DIV/0!</v>
      </c>
    </row>
    <row r="33" spans="1:19" s="882" customFormat="1" ht="20.100000000000001" customHeight="1">
      <c r="A33" s="497" t="s">
        <v>1292</v>
      </c>
      <c r="B33" s="498" t="s">
        <v>1432</v>
      </c>
      <c r="C33" s="499" t="s">
        <v>9</v>
      </c>
      <c r="D33" s="614" t="s">
        <v>397</v>
      </c>
      <c r="E33" s="928">
        <v>0</v>
      </c>
      <c r="F33" s="929">
        <v>0</v>
      </c>
      <c r="G33" s="929">
        <v>0</v>
      </c>
      <c r="H33" s="929">
        <v>0</v>
      </c>
      <c r="I33" s="929">
        <v>0</v>
      </c>
      <c r="J33" s="930">
        <v>0</v>
      </c>
      <c r="K33" s="931">
        <v>0</v>
      </c>
      <c r="L33" s="928">
        <v>0</v>
      </c>
      <c r="M33" s="929">
        <v>0.09</v>
      </c>
      <c r="N33" s="929">
        <v>0.31</v>
      </c>
      <c r="O33" s="929">
        <v>0</v>
      </c>
      <c r="P33" s="929">
        <v>0.06</v>
      </c>
      <c r="Q33" s="930">
        <v>0.44</v>
      </c>
      <c r="R33" s="931">
        <v>0.5</v>
      </c>
      <c r="S33" s="933" t="e">
        <f t="shared" si="0"/>
        <v>#DIV/0!</v>
      </c>
    </row>
    <row r="34" spans="1:19" s="882" customFormat="1" ht="20.100000000000001" customHeight="1">
      <c r="A34" s="497" t="s">
        <v>1293</v>
      </c>
      <c r="B34" s="498" t="s">
        <v>1433</v>
      </c>
      <c r="C34" s="499" t="s">
        <v>9</v>
      </c>
      <c r="D34" s="614" t="s">
        <v>397</v>
      </c>
      <c r="E34" s="928">
        <v>0</v>
      </c>
      <c r="F34" s="929">
        <v>0</v>
      </c>
      <c r="G34" s="929">
        <v>0</v>
      </c>
      <c r="H34" s="929">
        <v>0</v>
      </c>
      <c r="I34" s="929">
        <v>0</v>
      </c>
      <c r="J34" s="930">
        <v>0</v>
      </c>
      <c r="K34" s="931">
        <v>0</v>
      </c>
      <c r="L34" s="928">
        <v>0</v>
      </c>
      <c r="M34" s="929">
        <v>0</v>
      </c>
      <c r="N34" s="929">
        <v>0.45</v>
      </c>
      <c r="O34" s="929">
        <v>0</v>
      </c>
      <c r="P34" s="929">
        <v>0</v>
      </c>
      <c r="Q34" s="930">
        <v>1.04</v>
      </c>
      <c r="R34" s="931">
        <v>1.04</v>
      </c>
      <c r="S34" s="933" t="e">
        <f t="shared" si="0"/>
        <v>#DIV/0!</v>
      </c>
    </row>
    <row r="35" spans="1:19" s="882" customFormat="1" ht="20.100000000000001" customHeight="1">
      <c r="A35" s="497" t="s">
        <v>1294</v>
      </c>
      <c r="B35" s="498" t="s">
        <v>1434</v>
      </c>
      <c r="C35" s="499" t="s">
        <v>9</v>
      </c>
      <c r="D35" s="614" t="s">
        <v>397</v>
      </c>
      <c r="E35" s="928">
        <v>0</v>
      </c>
      <c r="F35" s="929">
        <v>0</v>
      </c>
      <c r="G35" s="929">
        <v>0</v>
      </c>
      <c r="H35" s="929">
        <v>0</v>
      </c>
      <c r="I35" s="929">
        <v>0</v>
      </c>
      <c r="J35" s="930">
        <v>0</v>
      </c>
      <c r="K35" s="931">
        <v>0</v>
      </c>
      <c r="L35" s="928">
        <v>0</v>
      </c>
      <c r="M35" s="929">
        <v>0</v>
      </c>
      <c r="N35" s="929">
        <v>0.55000000000000004</v>
      </c>
      <c r="O35" s="929">
        <v>0</v>
      </c>
      <c r="P35" s="929">
        <v>0</v>
      </c>
      <c r="Q35" s="930">
        <v>0.46</v>
      </c>
      <c r="R35" s="931">
        <v>0.46</v>
      </c>
      <c r="S35" s="933" t="e">
        <f t="shared" si="0"/>
        <v>#DIV/0!</v>
      </c>
    </row>
    <row r="36" spans="1:19" s="882" customFormat="1" ht="20.100000000000001" customHeight="1">
      <c r="A36" s="497" t="s">
        <v>1295</v>
      </c>
      <c r="B36" s="498" t="s">
        <v>1435</v>
      </c>
      <c r="C36" s="499" t="s">
        <v>9</v>
      </c>
      <c r="D36" s="614" t="s">
        <v>397</v>
      </c>
      <c r="E36" s="928">
        <v>0</v>
      </c>
      <c r="F36" s="929">
        <v>0</v>
      </c>
      <c r="G36" s="929">
        <v>0</v>
      </c>
      <c r="H36" s="929">
        <v>0</v>
      </c>
      <c r="I36" s="929">
        <v>0</v>
      </c>
      <c r="J36" s="930">
        <v>0</v>
      </c>
      <c r="K36" s="931">
        <v>0</v>
      </c>
      <c r="L36" s="928">
        <v>0</v>
      </c>
      <c r="M36" s="929">
        <v>0</v>
      </c>
      <c r="N36" s="929">
        <v>0.3</v>
      </c>
      <c r="O36" s="929">
        <v>0</v>
      </c>
      <c r="P36" s="929">
        <v>0</v>
      </c>
      <c r="Q36" s="930">
        <v>0.43</v>
      </c>
      <c r="R36" s="931">
        <v>0.43</v>
      </c>
      <c r="S36" s="933" t="e">
        <f t="shared" si="0"/>
        <v>#DIV/0!</v>
      </c>
    </row>
    <row r="37" spans="1:19" s="882" customFormat="1" ht="20.100000000000001" customHeight="1">
      <c r="A37" s="497" t="s">
        <v>1296</v>
      </c>
      <c r="B37" s="498" t="s">
        <v>1436</v>
      </c>
      <c r="C37" s="499" t="s">
        <v>9</v>
      </c>
      <c r="D37" s="614" t="s">
        <v>397</v>
      </c>
      <c r="E37" s="928">
        <v>0</v>
      </c>
      <c r="F37" s="929">
        <v>0</v>
      </c>
      <c r="G37" s="929">
        <v>0</v>
      </c>
      <c r="H37" s="929">
        <v>0</v>
      </c>
      <c r="I37" s="929">
        <v>0</v>
      </c>
      <c r="J37" s="930">
        <v>0</v>
      </c>
      <c r="K37" s="931">
        <v>0</v>
      </c>
      <c r="L37" s="928">
        <v>0</v>
      </c>
      <c r="M37" s="929">
        <v>0</v>
      </c>
      <c r="N37" s="929">
        <v>0.15</v>
      </c>
      <c r="O37" s="929">
        <v>0</v>
      </c>
      <c r="P37" s="929">
        <v>0</v>
      </c>
      <c r="Q37" s="930">
        <v>0.33</v>
      </c>
      <c r="R37" s="931">
        <v>0.33</v>
      </c>
      <c r="S37" s="933" t="e">
        <f t="shared" si="0"/>
        <v>#DIV/0!</v>
      </c>
    </row>
    <row r="38" spans="1:19" s="882" customFormat="1" ht="20.100000000000001" customHeight="1">
      <c r="A38" s="497" t="s">
        <v>919</v>
      </c>
      <c r="B38" s="498" t="s">
        <v>920</v>
      </c>
      <c r="C38" s="499" t="s">
        <v>9</v>
      </c>
      <c r="D38" s="614" t="s">
        <v>397</v>
      </c>
      <c r="E38" s="928">
        <v>0</v>
      </c>
      <c r="F38" s="929">
        <v>0</v>
      </c>
      <c r="G38" s="929">
        <v>0.28999999999999998</v>
      </c>
      <c r="H38" s="929">
        <v>0</v>
      </c>
      <c r="I38" s="929">
        <v>0.08</v>
      </c>
      <c r="J38" s="930">
        <v>0.39</v>
      </c>
      <c r="K38" s="931">
        <v>0.47000000000000003</v>
      </c>
      <c r="L38" s="928">
        <v>0</v>
      </c>
      <c r="M38" s="929">
        <v>0</v>
      </c>
      <c r="N38" s="929">
        <v>1.56</v>
      </c>
      <c r="O38" s="929">
        <v>0</v>
      </c>
      <c r="P38" s="929">
        <v>0</v>
      </c>
      <c r="Q38" s="930">
        <v>1.1000000000000001</v>
      </c>
      <c r="R38" s="931">
        <v>1.1000000000000001</v>
      </c>
      <c r="S38" s="932">
        <f t="shared" si="0"/>
        <v>134.04255319148936</v>
      </c>
    </row>
    <row r="39" spans="1:19" s="882" customFormat="1" ht="20.100000000000001" customHeight="1">
      <c r="A39" s="497" t="s">
        <v>924</v>
      </c>
      <c r="B39" s="498" t="s">
        <v>926</v>
      </c>
      <c r="C39" s="499" t="s">
        <v>904</v>
      </c>
      <c r="D39" s="614" t="s">
        <v>905</v>
      </c>
      <c r="E39" s="928">
        <v>0</v>
      </c>
      <c r="F39" s="929">
        <v>0</v>
      </c>
      <c r="G39" s="929">
        <v>0</v>
      </c>
      <c r="H39" s="929">
        <v>0</v>
      </c>
      <c r="I39" s="929">
        <v>0</v>
      </c>
      <c r="J39" s="930">
        <v>0.01</v>
      </c>
      <c r="K39" s="931">
        <v>0.01</v>
      </c>
      <c r="L39" s="928">
        <v>0</v>
      </c>
      <c r="M39" s="929">
        <v>0</v>
      </c>
      <c r="N39" s="929">
        <v>0.02</v>
      </c>
      <c r="O39" s="929">
        <v>0</v>
      </c>
      <c r="P39" s="929">
        <v>0</v>
      </c>
      <c r="Q39" s="930">
        <v>0.26</v>
      </c>
      <c r="R39" s="931">
        <v>0.26</v>
      </c>
      <c r="S39" s="932">
        <f t="shared" si="0"/>
        <v>2500</v>
      </c>
    </row>
    <row r="40" spans="1:19" s="882" customFormat="1" ht="20.100000000000001" customHeight="1">
      <c r="A40" s="497" t="s">
        <v>930</v>
      </c>
      <c r="B40" s="498" t="s">
        <v>931</v>
      </c>
      <c r="C40" s="499" t="s">
        <v>904</v>
      </c>
      <c r="D40" s="614" t="s">
        <v>905</v>
      </c>
      <c r="E40" s="928">
        <v>0</v>
      </c>
      <c r="F40" s="929">
        <v>0</v>
      </c>
      <c r="G40" s="929">
        <v>0.1</v>
      </c>
      <c r="H40" s="929">
        <v>0</v>
      </c>
      <c r="I40" s="929">
        <v>0.05</v>
      </c>
      <c r="J40" s="930">
        <v>0.09</v>
      </c>
      <c r="K40" s="931">
        <v>0.14000000000000001</v>
      </c>
      <c r="L40" s="928">
        <v>0</v>
      </c>
      <c r="M40" s="929">
        <v>0</v>
      </c>
      <c r="N40" s="929">
        <v>0.03</v>
      </c>
      <c r="O40" s="929">
        <v>0</v>
      </c>
      <c r="P40" s="929">
        <v>0</v>
      </c>
      <c r="Q40" s="930">
        <v>0.26</v>
      </c>
      <c r="R40" s="931">
        <v>0.26</v>
      </c>
      <c r="S40" s="932">
        <f t="shared" si="0"/>
        <v>85.714285714285694</v>
      </c>
    </row>
    <row r="41" spans="1:19" s="882" customFormat="1" ht="20.100000000000001" customHeight="1">
      <c r="A41" s="497" t="s">
        <v>935</v>
      </c>
      <c r="B41" s="498" t="s">
        <v>939</v>
      </c>
      <c r="C41" s="499" t="s">
        <v>904</v>
      </c>
      <c r="D41" s="614" t="s">
        <v>905</v>
      </c>
      <c r="E41" s="928">
        <v>0</v>
      </c>
      <c r="F41" s="929">
        <v>0</v>
      </c>
      <c r="G41" s="929">
        <v>0</v>
      </c>
      <c r="H41" s="929">
        <v>0</v>
      </c>
      <c r="I41" s="929">
        <v>0</v>
      </c>
      <c r="J41" s="930">
        <v>0.8</v>
      </c>
      <c r="K41" s="931">
        <v>0.8</v>
      </c>
      <c r="L41" s="928">
        <v>0</v>
      </c>
      <c r="M41" s="929">
        <v>0</v>
      </c>
      <c r="N41" s="929">
        <v>0</v>
      </c>
      <c r="O41" s="929">
        <v>0</v>
      </c>
      <c r="P41" s="929">
        <v>0</v>
      </c>
      <c r="Q41" s="930">
        <v>0</v>
      </c>
      <c r="R41" s="931">
        <v>0</v>
      </c>
      <c r="S41" s="932">
        <f t="shared" si="0"/>
        <v>-100</v>
      </c>
    </row>
    <row r="42" spans="1:19" s="882" customFormat="1" ht="20.100000000000001" customHeight="1">
      <c r="A42" s="497" t="s">
        <v>940</v>
      </c>
      <c r="B42" s="498" t="s">
        <v>941</v>
      </c>
      <c r="C42" s="499" t="s">
        <v>9</v>
      </c>
      <c r="D42" s="614" t="s">
        <v>397</v>
      </c>
      <c r="E42" s="928">
        <v>0</v>
      </c>
      <c r="F42" s="929">
        <v>7.0000000000000007E-2</v>
      </c>
      <c r="G42" s="929">
        <v>1.04</v>
      </c>
      <c r="H42" s="929">
        <v>0</v>
      </c>
      <c r="I42" s="929">
        <v>0.65</v>
      </c>
      <c r="J42" s="930">
        <v>2.57</v>
      </c>
      <c r="K42" s="931">
        <v>3.2199999999999998</v>
      </c>
      <c r="L42" s="928">
        <v>0</v>
      </c>
      <c r="M42" s="929">
        <v>0.03</v>
      </c>
      <c r="N42" s="929">
        <v>1.27</v>
      </c>
      <c r="O42" s="929">
        <v>0</v>
      </c>
      <c r="P42" s="929">
        <v>0.69</v>
      </c>
      <c r="Q42" s="930">
        <v>4.3099999999999996</v>
      </c>
      <c r="R42" s="931">
        <v>5</v>
      </c>
      <c r="S42" s="932">
        <f t="shared" si="0"/>
        <v>55.279503105590067</v>
      </c>
    </row>
    <row r="43" spans="1:19" s="882" customFormat="1" ht="20.100000000000001" customHeight="1">
      <c r="A43" s="497" t="s">
        <v>944</v>
      </c>
      <c r="B43" s="498" t="s">
        <v>945</v>
      </c>
      <c r="C43" s="499" t="s">
        <v>904</v>
      </c>
      <c r="D43" s="614" t="s">
        <v>905</v>
      </c>
      <c r="E43" s="928">
        <v>0</v>
      </c>
      <c r="F43" s="929">
        <v>0</v>
      </c>
      <c r="G43" s="929">
        <v>0</v>
      </c>
      <c r="H43" s="929">
        <v>0</v>
      </c>
      <c r="I43" s="929">
        <v>0</v>
      </c>
      <c r="J43" s="930">
        <v>0.03</v>
      </c>
      <c r="K43" s="931">
        <v>0.03</v>
      </c>
      <c r="L43" s="928">
        <v>0</v>
      </c>
      <c r="M43" s="929">
        <v>0</v>
      </c>
      <c r="N43" s="929">
        <v>0.02</v>
      </c>
      <c r="O43" s="929">
        <v>0</v>
      </c>
      <c r="P43" s="929">
        <v>0</v>
      </c>
      <c r="Q43" s="930">
        <v>7.0000000000000007E-2</v>
      </c>
      <c r="R43" s="931">
        <v>7.0000000000000007E-2</v>
      </c>
      <c r="S43" s="932">
        <f t="shared" si="0"/>
        <v>133.33333333333334</v>
      </c>
    </row>
    <row r="44" spans="1:19" s="882" customFormat="1" ht="20.100000000000001" customHeight="1">
      <c r="A44" s="497" t="s">
        <v>954</v>
      </c>
      <c r="B44" s="498" t="s">
        <v>955</v>
      </c>
      <c r="C44" s="499" t="s">
        <v>9</v>
      </c>
      <c r="D44" s="614" t="s">
        <v>397</v>
      </c>
      <c r="E44" s="928">
        <v>0</v>
      </c>
      <c r="F44" s="929">
        <v>7.0000000000000007E-2</v>
      </c>
      <c r="G44" s="929">
        <v>0.3</v>
      </c>
      <c r="H44" s="929">
        <v>0</v>
      </c>
      <c r="I44" s="929">
        <v>0.84</v>
      </c>
      <c r="J44" s="930">
        <v>0.15</v>
      </c>
      <c r="K44" s="931">
        <v>0.99</v>
      </c>
      <c r="L44" s="928">
        <v>0</v>
      </c>
      <c r="M44" s="929">
        <v>0</v>
      </c>
      <c r="N44" s="929">
        <v>0</v>
      </c>
      <c r="O44" s="929">
        <v>0</v>
      </c>
      <c r="P44" s="929">
        <v>0</v>
      </c>
      <c r="Q44" s="930">
        <v>0.6</v>
      </c>
      <c r="R44" s="931">
        <v>0.6</v>
      </c>
      <c r="S44" s="932">
        <f t="shared" si="0"/>
        <v>-39.393939393939391</v>
      </c>
    </row>
    <row r="45" spans="1:19" s="882" customFormat="1" ht="20.100000000000001" customHeight="1">
      <c r="A45" s="497" t="s">
        <v>959</v>
      </c>
      <c r="B45" s="498" t="s">
        <v>961</v>
      </c>
      <c r="C45" s="499" t="s">
        <v>904</v>
      </c>
      <c r="D45" s="614" t="s">
        <v>905</v>
      </c>
      <c r="E45" s="928">
        <v>0</v>
      </c>
      <c r="F45" s="929">
        <v>0</v>
      </c>
      <c r="G45" s="929">
        <v>0.21</v>
      </c>
      <c r="H45" s="929">
        <v>0</v>
      </c>
      <c r="I45" s="929">
        <v>0</v>
      </c>
      <c r="J45" s="930">
        <v>0.4</v>
      </c>
      <c r="K45" s="931">
        <v>0.4</v>
      </c>
      <c r="L45" s="928">
        <v>0</v>
      </c>
      <c r="M45" s="929">
        <v>0</v>
      </c>
      <c r="N45" s="929">
        <v>0.31</v>
      </c>
      <c r="O45" s="929">
        <v>0</v>
      </c>
      <c r="P45" s="929">
        <v>0</v>
      </c>
      <c r="Q45" s="930">
        <v>0.98</v>
      </c>
      <c r="R45" s="931">
        <v>0.98</v>
      </c>
      <c r="S45" s="932">
        <f t="shared" si="0"/>
        <v>144.99999999999997</v>
      </c>
    </row>
    <row r="46" spans="1:19" s="882" customFormat="1" ht="20.100000000000001" customHeight="1">
      <c r="A46" s="497" t="s">
        <v>965</v>
      </c>
      <c r="B46" s="498" t="s">
        <v>1148</v>
      </c>
      <c r="C46" s="499" t="s">
        <v>904</v>
      </c>
      <c r="D46" s="614" t="s">
        <v>905</v>
      </c>
      <c r="E46" s="928">
        <v>0</v>
      </c>
      <c r="F46" s="929">
        <v>0.08</v>
      </c>
      <c r="G46" s="929">
        <v>0.01</v>
      </c>
      <c r="H46" s="929">
        <v>0</v>
      </c>
      <c r="I46" s="929">
        <v>0</v>
      </c>
      <c r="J46" s="930">
        <v>0.06</v>
      </c>
      <c r="K46" s="931">
        <v>0.06</v>
      </c>
      <c r="L46" s="928">
        <v>0</v>
      </c>
      <c r="M46" s="929">
        <v>0</v>
      </c>
      <c r="N46" s="929">
        <v>0.34</v>
      </c>
      <c r="O46" s="929">
        <v>0</v>
      </c>
      <c r="P46" s="929">
        <v>0</v>
      </c>
      <c r="Q46" s="930">
        <v>0.24</v>
      </c>
      <c r="R46" s="931">
        <v>0.24</v>
      </c>
      <c r="S46" s="932">
        <f t="shared" si="0"/>
        <v>300</v>
      </c>
    </row>
    <row r="47" spans="1:19" s="882" customFormat="1" ht="20.100000000000001" customHeight="1">
      <c r="A47" s="497" t="s">
        <v>180</v>
      </c>
      <c r="B47" s="498" t="s">
        <v>179</v>
      </c>
      <c r="C47" s="499" t="s">
        <v>9</v>
      </c>
      <c r="D47" s="614" t="s">
        <v>397</v>
      </c>
      <c r="E47" s="928">
        <v>0</v>
      </c>
      <c r="F47" s="929">
        <v>0</v>
      </c>
      <c r="G47" s="929">
        <v>3.88</v>
      </c>
      <c r="H47" s="929">
        <v>0</v>
      </c>
      <c r="I47" s="929">
        <v>0.4</v>
      </c>
      <c r="J47" s="930">
        <v>14.23</v>
      </c>
      <c r="K47" s="931">
        <v>14.63</v>
      </c>
      <c r="L47" s="928">
        <v>0</v>
      </c>
      <c r="M47" s="929">
        <v>0.05</v>
      </c>
      <c r="N47" s="929">
        <v>5.28</v>
      </c>
      <c r="O47" s="929">
        <v>0</v>
      </c>
      <c r="P47" s="929">
        <v>1.23</v>
      </c>
      <c r="Q47" s="930">
        <v>17.690000000000001</v>
      </c>
      <c r="R47" s="931">
        <v>18.920000000000002</v>
      </c>
      <c r="S47" s="932">
        <f t="shared" si="0"/>
        <v>29.323308270676705</v>
      </c>
    </row>
    <row r="48" spans="1:19" s="882" customFormat="1" ht="20.100000000000001" customHeight="1">
      <c r="A48" s="497" t="s">
        <v>976</v>
      </c>
      <c r="B48" s="498" t="s">
        <v>1150</v>
      </c>
      <c r="C48" s="499" t="s">
        <v>904</v>
      </c>
      <c r="D48" s="614" t="s">
        <v>905</v>
      </c>
      <c r="E48" s="928">
        <v>0</v>
      </c>
      <c r="F48" s="929">
        <v>0</v>
      </c>
      <c r="G48" s="929">
        <v>0.06</v>
      </c>
      <c r="H48" s="929">
        <v>0</v>
      </c>
      <c r="I48" s="929">
        <v>7.0000000000000007E-2</v>
      </c>
      <c r="J48" s="930">
        <v>7.0000000000000007E-2</v>
      </c>
      <c r="K48" s="931">
        <v>0.14000000000000001</v>
      </c>
      <c r="L48" s="928">
        <v>0</v>
      </c>
      <c r="M48" s="929">
        <v>0.01</v>
      </c>
      <c r="N48" s="929">
        <v>0.25</v>
      </c>
      <c r="O48" s="929">
        <v>0</v>
      </c>
      <c r="P48" s="929">
        <v>0</v>
      </c>
      <c r="Q48" s="930">
        <v>0.3</v>
      </c>
      <c r="R48" s="931">
        <v>0.3</v>
      </c>
      <c r="S48" s="932">
        <f t="shared" si="0"/>
        <v>114.28571428571428</v>
      </c>
    </row>
    <row r="49" spans="1:19" s="882" customFormat="1" ht="20.100000000000001" customHeight="1">
      <c r="A49" s="497" t="s">
        <v>980</v>
      </c>
      <c r="B49" s="498" t="s">
        <v>981</v>
      </c>
      <c r="C49" s="499" t="s">
        <v>9</v>
      </c>
      <c r="D49" s="614" t="s">
        <v>397</v>
      </c>
      <c r="E49" s="928">
        <v>0</v>
      </c>
      <c r="F49" s="929">
        <v>0</v>
      </c>
      <c r="G49" s="929">
        <v>0</v>
      </c>
      <c r="H49" s="929">
        <v>0</v>
      </c>
      <c r="I49" s="929">
        <v>0</v>
      </c>
      <c r="J49" s="930">
        <v>0.4</v>
      </c>
      <c r="K49" s="931">
        <v>0.4</v>
      </c>
      <c r="L49" s="928">
        <v>0</v>
      </c>
      <c r="M49" s="929">
        <v>0</v>
      </c>
      <c r="N49" s="929">
        <v>0</v>
      </c>
      <c r="O49" s="929">
        <v>0</v>
      </c>
      <c r="P49" s="929">
        <v>0</v>
      </c>
      <c r="Q49" s="930">
        <v>0</v>
      </c>
      <c r="R49" s="931">
        <v>0</v>
      </c>
      <c r="S49" s="932">
        <f t="shared" si="0"/>
        <v>-100</v>
      </c>
    </row>
    <row r="50" spans="1:19" s="882" customFormat="1" ht="20.100000000000001" customHeight="1">
      <c r="A50" s="497" t="s">
        <v>982</v>
      </c>
      <c r="B50" s="498" t="s">
        <v>983</v>
      </c>
      <c r="C50" s="499" t="s">
        <v>9</v>
      </c>
      <c r="D50" s="614" t="s">
        <v>397</v>
      </c>
      <c r="E50" s="928">
        <v>0</v>
      </c>
      <c r="F50" s="929">
        <v>0</v>
      </c>
      <c r="G50" s="929">
        <v>0</v>
      </c>
      <c r="H50" s="929">
        <v>0</v>
      </c>
      <c r="I50" s="929">
        <v>0.39</v>
      </c>
      <c r="J50" s="930">
        <v>0.79</v>
      </c>
      <c r="K50" s="931">
        <v>1.1800000000000002</v>
      </c>
      <c r="L50" s="928">
        <v>0</v>
      </c>
      <c r="M50" s="929">
        <v>0.22</v>
      </c>
      <c r="N50" s="929">
        <v>0</v>
      </c>
      <c r="O50" s="929">
        <v>0</v>
      </c>
      <c r="P50" s="929">
        <v>0.15</v>
      </c>
      <c r="Q50" s="930">
        <v>0</v>
      </c>
      <c r="R50" s="931">
        <v>0.15</v>
      </c>
      <c r="S50" s="932">
        <f t="shared" si="0"/>
        <v>-87.288135593220346</v>
      </c>
    </row>
    <row r="51" spans="1:19" s="882" customFormat="1" ht="20.100000000000001" customHeight="1">
      <c r="A51" s="497" t="s">
        <v>986</v>
      </c>
      <c r="B51" s="498" t="s">
        <v>987</v>
      </c>
      <c r="C51" s="499" t="s">
        <v>9</v>
      </c>
      <c r="D51" s="614" t="s">
        <v>397</v>
      </c>
      <c r="E51" s="928">
        <v>0</v>
      </c>
      <c r="F51" s="929">
        <v>0</v>
      </c>
      <c r="G51" s="929">
        <v>0</v>
      </c>
      <c r="H51" s="929">
        <v>0</v>
      </c>
      <c r="I51" s="929">
        <v>0</v>
      </c>
      <c r="J51" s="930">
        <v>0.02</v>
      </c>
      <c r="K51" s="931">
        <v>0.02</v>
      </c>
      <c r="L51" s="928">
        <v>0</v>
      </c>
      <c r="M51" s="929">
        <v>0</v>
      </c>
      <c r="N51" s="929">
        <v>0</v>
      </c>
      <c r="O51" s="929">
        <v>0</v>
      </c>
      <c r="P51" s="929">
        <v>0</v>
      </c>
      <c r="Q51" s="930">
        <v>0</v>
      </c>
      <c r="R51" s="931">
        <v>0</v>
      </c>
      <c r="S51" s="932">
        <f t="shared" si="0"/>
        <v>-100</v>
      </c>
    </row>
    <row r="52" spans="1:19" s="882" customFormat="1" ht="20.100000000000001" customHeight="1">
      <c r="A52" s="497" t="s">
        <v>992</v>
      </c>
      <c r="B52" s="498" t="s">
        <v>993</v>
      </c>
      <c r="C52" s="499" t="s">
        <v>9</v>
      </c>
      <c r="D52" s="614" t="s">
        <v>397</v>
      </c>
      <c r="E52" s="928">
        <v>0</v>
      </c>
      <c r="F52" s="929">
        <v>0</v>
      </c>
      <c r="G52" s="929">
        <v>0</v>
      </c>
      <c r="H52" s="929">
        <v>0</v>
      </c>
      <c r="I52" s="929">
        <v>0</v>
      </c>
      <c r="J52" s="930">
        <v>0.2</v>
      </c>
      <c r="K52" s="931">
        <v>0.2</v>
      </c>
      <c r="L52" s="928">
        <v>0</v>
      </c>
      <c r="M52" s="929">
        <v>0</v>
      </c>
      <c r="N52" s="929">
        <v>0</v>
      </c>
      <c r="O52" s="929">
        <v>0</v>
      </c>
      <c r="P52" s="929">
        <v>0</v>
      </c>
      <c r="Q52" s="930">
        <v>0</v>
      </c>
      <c r="R52" s="931">
        <v>0</v>
      </c>
      <c r="S52" s="932">
        <f t="shared" si="0"/>
        <v>-100</v>
      </c>
    </row>
    <row r="53" spans="1:19" s="882" customFormat="1" ht="20.100000000000001" customHeight="1">
      <c r="A53" s="497" t="s">
        <v>997</v>
      </c>
      <c r="B53" s="654" t="s">
        <v>999</v>
      </c>
      <c r="C53" s="499" t="s">
        <v>904</v>
      </c>
      <c r="D53" s="577" t="s">
        <v>905</v>
      </c>
      <c r="E53" s="1056">
        <v>0</v>
      </c>
      <c r="F53" s="1080">
        <v>0</v>
      </c>
      <c r="G53" s="1080">
        <v>0</v>
      </c>
      <c r="H53" s="1080">
        <v>0</v>
      </c>
      <c r="I53" s="1080">
        <v>0</v>
      </c>
      <c r="J53" s="1081">
        <v>0.12</v>
      </c>
      <c r="K53" s="1082">
        <v>0.12</v>
      </c>
      <c r="L53" s="1056">
        <v>0</v>
      </c>
      <c r="M53" s="1080">
        <v>0.05</v>
      </c>
      <c r="N53" s="1080">
        <v>0.22</v>
      </c>
      <c r="O53" s="1080">
        <v>0</v>
      </c>
      <c r="P53" s="1080">
        <v>0</v>
      </c>
      <c r="Q53" s="1081">
        <v>0.16</v>
      </c>
      <c r="R53" s="1082">
        <v>0.16</v>
      </c>
      <c r="S53" s="946">
        <f t="shared" si="0"/>
        <v>33.33333333333335</v>
      </c>
    </row>
    <row r="54" spans="1:19" s="882" customFormat="1" ht="20.100000000000001" customHeight="1">
      <c r="A54" s="497" t="s">
        <v>1016</v>
      </c>
      <c r="B54" s="498" t="s">
        <v>1017</v>
      </c>
      <c r="C54" s="499" t="s">
        <v>9</v>
      </c>
      <c r="D54" s="614" t="s">
        <v>397</v>
      </c>
      <c r="E54" s="928">
        <v>0</v>
      </c>
      <c r="F54" s="929">
        <v>0</v>
      </c>
      <c r="G54" s="929">
        <v>0</v>
      </c>
      <c r="H54" s="929">
        <v>0</v>
      </c>
      <c r="I54" s="929">
        <v>0.95</v>
      </c>
      <c r="J54" s="930">
        <v>2.0699999999999998</v>
      </c>
      <c r="K54" s="931">
        <v>3.0199999999999996</v>
      </c>
      <c r="L54" s="928">
        <v>0</v>
      </c>
      <c r="M54" s="929">
        <v>0</v>
      </c>
      <c r="N54" s="929">
        <v>0</v>
      </c>
      <c r="O54" s="929">
        <v>0</v>
      </c>
      <c r="P54" s="929">
        <v>0.8</v>
      </c>
      <c r="Q54" s="930">
        <v>0</v>
      </c>
      <c r="R54" s="931">
        <v>0.8</v>
      </c>
      <c r="S54" s="932">
        <f t="shared" si="0"/>
        <v>-73.509933774834437</v>
      </c>
    </row>
    <row r="55" spans="1:19" s="882" customFormat="1" ht="20.100000000000001" customHeight="1">
      <c r="A55" s="497" t="s">
        <v>1018</v>
      </c>
      <c r="B55" s="498" t="s">
        <v>1019</v>
      </c>
      <c r="C55" s="499" t="s">
        <v>9</v>
      </c>
      <c r="D55" s="614" t="s">
        <v>397</v>
      </c>
      <c r="E55" s="928">
        <v>0</v>
      </c>
      <c r="F55" s="929">
        <v>0</v>
      </c>
      <c r="G55" s="929">
        <v>0.42</v>
      </c>
      <c r="H55" s="929">
        <v>0</v>
      </c>
      <c r="I55" s="929">
        <v>0.17</v>
      </c>
      <c r="J55" s="930">
        <v>2.21</v>
      </c>
      <c r="K55" s="931">
        <v>2.38</v>
      </c>
      <c r="L55" s="928">
        <v>0</v>
      </c>
      <c r="M55" s="929">
        <v>0</v>
      </c>
      <c r="N55" s="929">
        <v>0.82</v>
      </c>
      <c r="O55" s="929">
        <v>0</v>
      </c>
      <c r="P55" s="929">
        <v>0.28000000000000003</v>
      </c>
      <c r="Q55" s="930">
        <v>1.5</v>
      </c>
      <c r="R55" s="931">
        <v>1.78</v>
      </c>
      <c r="S55" s="932">
        <f t="shared" si="0"/>
        <v>-25.210084033613445</v>
      </c>
    </row>
    <row r="56" spans="1:19" s="882" customFormat="1" ht="20.100000000000001" customHeight="1">
      <c r="A56" s="497" t="s">
        <v>1020</v>
      </c>
      <c r="B56" s="498" t="s">
        <v>1021</v>
      </c>
      <c r="C56" s="499" t="s">
        <v>904</v>
      </c>
      <c r="D56" s="614" t="s">
        <v>905</v>
      </c>
      <c r="E56" s="928">
        <v>0</v>
      </c>
      <c r="F56" s="929">
        <v>0</v>
      </c>
      <c r="G56" s="929">
        <v>0.44</v>
      </c>
      <c r="H56" s="929">
        <v>0</v>
      </c>
      <c r="I56" s="929">
        <v>7.0000000000000007E-2</v>
      </c>
      <c r="J56" s="930">
        <v>0.56000000000000005</v>
      </c>
      <c r="K56" s="931">
        <v>0.63000000000000012</v>
      </c>
      <c r="L56" s="928">
        <v>0</v>
      </c>
      <c r="M56" s="929">
        <v>0</v>
      </c>
      <c r="N56" s="929">
        <v>0.84</v>
      </c>
      <c r="O56" s="929">
        <v>0</v>
      </c>
      <c r="P56" s="929">
        <v>0.15</v>
      </c>
      <c r="Q56" s="930">
        <v>0.79</v>
      </c>
      <c r="R56" s="931">
        <v>0.94000000000000006</v>
      </c>
      <c r="S56" s="932">
        <f t="shared" si="0"/>
        <v>49.206349206349188</v>
      </c>
    </row>
    <row r="57" spans="1:19" s="882" customFormat="1" ht="20.100000000000001" customHeight="1">
      <c r="A57" s="497" t="s">
        <v>1024</v>
      </c>
      <c r="B57" s="498" t="s">
        <v>1025</v>
      </c>
      <c r="C57" s="499" t="s">
        <v>9</v>
      </c>
      <c r="D57" s="614" t="s">
        <v>397</v>
      </c>
      <c r="E57" s="928">
        <v>0</v>
      </c>
      <c r="F57" s="929">
        <v>0</v>
      </c>
      <c r="G57" s="929">
        <v>0.3</v>
      </c>
      <c r="H57" s="929">
        <v>0</v>
      </c>
      <c r="I57" s="929">
        <v>0.42</v>
      </c>
      <c r="J57" s="930">
        <v>2.35</v>
      </c>
      <c r="K57" s="931">
        <v>2.77</v>
      </c>
      <c r="L57" s="928">
        <v>0</v>
      </c>
      <c r="M57" s="929">
        <v>0.01</v>
      </c>
      <c r="N57" s="929">
        <v>0.26</v>
      </c>
      <c r="O57" s="929">
        <v>0</v>
      </c>
      <c r="P57" s="929">
        <v>0.48</v>
      </c>
      <c r="Q57" s="930">
        <v>2.72</v>
      </c>
      <c r="R57" s="931">
        <v>3.2</v>
      </c>
      <c r="S57" s="932">
        <f t="shared" si="0"/>
        <v>15.523465703971118</v>
      </c>
    </row>
    <row r="58" spans="1:19" s="882" customFormat="1" ht="20.100000000000001" customHeight="1">
      <c r="A58" s="497" t="s">
        <v>1040</v>
      </c>
      <c r="B58" s="498" t="s">
        <v>1043</v>
      </c>
      <c r="C58" s="499" t="s">
        <v>904</v>
      </c>
      <c r="D58" s="614" t="s">
        <v>905</v>
      </c>
      <c r="E58" s="928">
        <v>0</v>
      </c>
      <c r="F58" s="929">
        <v>0</v>
      </c>
      <c r="G58" s="929">
        <v>0.43</v>
      </c>
      <c r="H58" s="929">
        <v>0</v>
      </c>
      <c r="I58" s="929">
        <v>0</v>
      </c>
      <c r="J58" s="930">
        <v>1.34</v>
      </c>
      <c r="K58" s="931">
        <v>1.34</v>
      </c>
      <c r="L58" s="928">
        <v>0</v>
      </c>
      <c r="M58" s="929">
        <v>0</v>
      </c>
      <c r="N58" s="929">
        <v>0.39</v>
      </c>
      <c r="O58" s="929">
        <v>0</v>
      </c>
      <c r="P58" s="929">
        <v>0</v>
      </c>
      <c r="Q58" s="930">
        <v>1.82</v>
      </c>
      <c r="R58" s="931">
        <v>1.82</v>
      </c>
      <c r="S58" s="932">
        <f t="shared" si="0"/>
        <v>35.820895522388049</v>
      </c>
    </row>
    <row r="59" spans="1:19" s="882" customFormat="1" ht="20.100000000000001" customHeight="1">
      <c r="A59" s="497" t="s">
        <v>1041</v>
      </c>
      <c r="B59" s="498" t="s">
        <v>1044</v>
      </c>
      <c r="C59" s="499" t="s">
        <v>904</v>
      </c>
      <c r="D59" s="614" t="s">
        <v>905</v>
      </c>
      <c r="E59" s="928">
        <v>0</v>
      </c>
      <c r="F59" s="929">
        <v>0</v>
      </c>
      <c r="G59" s="929">
        <v>0.11</v>
      </c>
      <c r="H59" s="929">
        <v>0</v>
      </c>
      <c r="I59" s="929">
        <v>7.0000000000000007E-2</v>
      </c>
      <c r="J59" s="930">
        <v>0.57999999999999996</v>
      </c>
      <c r="K59" s="931">
        <v>0.64999999999999991</v>
      </c>
      <c r="L59" s="928">
        <v>0</v>
      </c>
      <c r="M59" s="929">
        <v>0</v>
      </c>
      <c r="N59" s="929">
        <v>0.36</v>
      </c>
      <c r="O59" s="929">
        <v>0</v>
      </c>
      <c r="P59" s="929">
        <v>7.0000000000000007E-2</v>
      </c>
      <c r="Q59" s="930">
        <v>0.85</v>
      </c>
      <c r="R59" s="931">
        <v>0.91999999999999993</v>
      </c>
      <c r="S59" s="932">
        <f t="shared" si="0"/>
        <v>41.538461538461547</v>
      </c>
    </row>
    <row r="60" spans="1:19" s="882" customFormat="1" ht="20.100000000000001" customHeight="1">
      <c r="A60" s="497" t="s">
        <v>1050</v>
      </c>
      <c r="B60" s="498" t="s">
        <v>1051</v>
      </c>
      <c r="C60" s="499" t="s">
        <v>9</v>
      </c>
      <c r="D60" s="614" t="s">
        <v>397</v>
      </c>
      <c r="E60" s="928">
        <v>0</v>
      </c>
      <c r="F60" s="929">
        <v>0</v>
      </c>
      <c r="G60" s="929">
        <v>0.85</v>
      </c>
      <c r="H60" s="929">
        <v>0</v>
      </c>
      <c r="I60" s="929">
        <v>0.21</v>
      </c>
      <c r="J60" s="930">
        <v>1.91</v>
      </c>
      <c r="K60" s="931">
        <v>2.12</v>
      </c>
      <c r="L60" s="928">
        <v>0</v>
      </c>
      <c r="M60" s="929">
        <v>0.02</v>
      </c>
      <c r="N60" s="929">
        <v>0.34</v>
      </c>
      <c r="O60" s="929">
        <v>0</v>
      </c>
      <c r="P60" s="929">
        <v>0.49</v>
      </c>
      <c r="Q60" s="930">
        <v>2.74</v>
      </c>
      <c r="R60" s="931">
        <v>3.2300000000000004</v>
      </c>
      <c r="S60" s="932">
        <f t="shared" si="0"/>
        <v>52.358490566037744</v>
      </c>
    </row>
    <row r="61" spans="1:19" s="882" customFormat="1" ht="20.100000000000001" customHeight="1">
      <c r="A61" s="497" t="s">
        <v>444</v>
      </c>
      <c r="B61" s="498" t="s">
        <v>445</v>
      </c>
      <c r="C61" s="499" t="s">
        <v>9</v>
      </c>
      <c r="D61" s="614" t="s">
        <v>397</v>
      </c>
      <c r="E61" s="928">
        <v>0</v>
      </c>
      <c r="F61" s="929">
        <v>0</v>
      </c>
      <c r="G61" s="929">
        <v>1.56</v>
      </c>
      <c r="H61" s="929">
        <v>0</v>
      </c>
      <c r="I61" s="929">
        <v>0.96</v>
      </c>
      <c r="J61" s="930">
        <v>5.82</v>
      </c>
      <c r="K61" s="931">
        <v>6.78</v>
      </c>
      <c r="L61" s="928">
        <v>0</v>
      </c>
      <c r="M61" s="929">
        <v>0.02</v>
      </c>
      <c r="N61" s="929">
        <v>3.46</v>
      </c>
      <c r="O61" s="929">
        <v>0</v>
      </c>
      <c r="P61" s="929">
        <v>1.02</v>
      </c>
      <c r="Q61" s="930">
        <v>7.04</v>
      </c>
      <c r="R61" s="931">
        <v>8.06</v>
      </c>
      <c r="S61" s="932">
        <f t="shared" si="0"/>
        <v>18.87905604719764</v>
      </c>
    </row>
    <row r="62" spans="1:19" s="882" customFormat="1" ht="20.100000000000001" customHeight="1">
      <c r="A62" s="497" t="s">
        <v>747</v>
      </c>
      <c r="B62" s="498" t="s">
        <v>748</v>
      </c>
      <c r="C62" s="499" t="s">
        <v>9</v>
      </c>
      <c r="D62" s="614" t="s">
        <v>397</v>
      </c>
      <c r="E62" s="928">
        <v>0</v>
      </c>
      <c r="F62" s="929">
        <v>0</v>
      </c>
      <c r="G62" s="929">
        <v>0.33</v>
      </c>
      <c r="H62" s="929">
        <v>0</v>
      </c>
      <c r="I62" s="929">
        <v>0.04</v>
      </c>
      <c r="J62" s="930">
        <v>0.56999999999999995</v>
      </c>
      <c r="K62" s="931">
        <v>0.61</v>
      </c>
      <c r="L62" s="928">
        <v>0</v>
      </c>
      <c r="M62" s="929">
        <v>0.04</v>
      </c>
      <c r="N62" s="929">
        <v>0.67</v>
      </c>
      <c r="O62" s="929">
        <v>0</v>
      </c>
      <c r="P62" s="929">
        <v>0.09</v>
      </c>
      <c r="Q62" s="930">
        <v>0.95</v>
      </c>
      <c r="R62" s="931">
        <v>1.04</v>
      </c>
      <c r="S62" s="932">
        <f t="shared" si="0"/>
        <v>70.491803278688536</v>
      </c>
    </row>
    <row r="63" spans="1:19" s="882" customFormat="1" ht="20.100000000000001" customHeight="1">
      <c r="A63" s="497" t="s">
        <v>384</v>
      </c>
      <c r="B63" s="498" t="s">
        <v>446</v>
      </c>
      <c r="C63" s="499" t="s">
        <v>9</v>
      </c>
      <c r="D63" s="614" t="s">
        <v>397</v>
      </c>
      <c r="E63" s="928">
        <v>0</v>
      </c>
      <c r="F63" s="929">
        <v>0</v>
      </c>
      <c r="G63" s="929">
        <v>0.86</v>
      </c>
      <c r="H63" s="929">
        <v>0</v>
      </c>
      <c r="I63" s="929">
        <v>0</v>
      </c>
      <c r="J63" s="930">
        <v>0.22</v>
      </c>
      <c r="K63" s="931">
        <v>0.22</v>
      </c>
      <c r="L63" s="928">
        <v>0</v>
      </c>
      <c r="M63" s="929">
        <v>0</v>
      </c>
      <c r="N63" s="929">
        <v>0.12</v>
      </c>
      <c r="O63" s="929">
        <v>0</v>
      </c>
      <c r="P63" s="929">
        <v>0.06</v>
      </c>
      <c r="Q63" s="930">
        <v>1.77</v>
      </c>
      <c r="R63" s="931">
        <v>1.83</v>
      </c>
      <c r="S63" s="932">
        <f t="shared" si="0"/>
        <v>731.81818181818187</v>
      </c>
    </row>
    <row r="64" spans="1:19" s="882" customFormat="1" ht="20.100000000000001" customHeight="1">
      <c r="A64" s="497" t="s">
        <v>607</v>
      </c>
      <c r="B64" s="498" t="s">
        <v>608</v>
      </c>
      <c r="C64" s="499" t="s">
        <v>9</v>
      </c>
      <c r="D64" s="614" t="s">
        <v>397</v>
      </c>
      <c r="E64" s="928">
        <v>0</v>
      </c>
      <c r="F64" s="929">
        <v>0.06</v>
      </c>
      <c r="G64" s="929">
        <v>0</v>
      </c>
      <c r="H64" s="929">
        <v>0</v>
      </c>
      <c r="I64" s="929">
        <v>0</v>
      </c>
      <c r="J64" s="930">
        <v>0.26</v>
      </c>
      <c r="K64" s="931">
        <v>0.26</v>
      </c>
      <c r="L64" s="928">
        <v>0</v>
      </c>
      <c r="M64" s="929">
        <v>0.17</v>
      </c>
      <c r="N64" s="929">
        <v>0.17</v>
      </c>
      <c r="O64" s="929">
        <v>0</v>
      </c>
      <c r="P64" s="929">
        <v>0</v>
      </c>
      <c r="Q64" s="930">
        <v>0.48</v>
      </c>
      <c r="R64" s="931">
        <v>0.48</v>
      </c>
      <c r="S64" s="932">
        <f t="shared" si="0"/>
        <v>84.615384615384599</v>
      </c>
    </row>
    <row r="65" spans="1:19" s="882" customFormat="1" ht="20.100000000000001" customHeight="1">
      <c r="A65" s="497" t="s">
        <v>447</v>
      </c>
      <c r="B65" s="498" t="s">
        <v>448</v>
      </c>
      <c r="C65" s="499" t="s">
        <v>9</v>
      </c>
      <c r="D65" s="614" t="s">
        <v>397</v>
      </c>
      <c r="E65" s="928">
        <v>0</v>
      </c>
      <c r="F65" s="929">
        <v>0</v>
      </c>
      <c r="G65" s="929">
        <v>0.75</v>
      </c>
      <c r="H65" s="929">
        <v>0</v>
      </c>
      <c r="I65" s="929">
        <v>0.03</v>
      </c>
      <c r="J65" s="930">
        <v>0.94</v>
      </c>
      <c r="K65" s="931">
        <v>0.97</v>
      </c>
      <c r="L65" s="928">
        <v>0</v>
      </c>
      <c r="M65" s="929">
        <v>0</v>
      </c>
      <c r="N65" s="929">
        <v>0.95</v>
      </c>
      <c r="O65" s="929">
        <v>0</v>
      </c>
      <c r="P65" s="929">
        <v>0.22</v>
      </c>
      <c r="Q65" s="930">
        <v>1.36</v>
      </c>
      <c r="R65" s="931">
        <v>1.58</v>
      </c>
      <c r="S65" s="932">
        <f t="shared" si="0"/>
        <v>62.886597938144348</v>
      </c>
    </row>
    <row r="66" spans="1:19" s="882" customFormat="1" ht="20.100000000000001" customHeight="1">
      <c r="A66" s="497" t="s">
        <v>1343</v>
      </c>
      <c r="B66" s="498" t="s">
        <v>1596</v>
      </c>
      <c r="C66" s="499" t="s">
        <v>904</v>
      </c>
      <c r="D66" s="659" t="s">
        <v>905</v>
      </c>
      <c r="E66" s="928">
        <v>0</v>
      </c>
      <c r="F66" s="929">
        <v>0</v>
      </c>
      <c r="G66" s="929">
        <v>0</v>
      </c>
      <c r="H66" s="929">
        <v>0</v>
      </c>
      <c r="I66" s="929">
        <v>0</v>
      </c>
      <c r="J66" s="930">
        <v>0</v>
      </c>
      <c r="K66" s="931">
        <v>0</v>
      </c>
      <c r="L66" s="928">
        <v>0</v>
      </c>
      <c r="M66" s="929">
        <v>0</v>
      </c>
      <c r="N66" s="929">
        <v>0</v>
      </c>
      <c r="O66" s="929">
        <v>0</v>
      </c>
      <c r="P66" s="929">
        <v>0</v>
      </c>
      <c r="Q66" s="930">
        <v>0.05</v>
      </c>
      <c r="R66" s="931">
        <v>0.05</v>
      </c>
      <c r="S66" s="933" t="e">
        <f t="shared" si="0"/>
        <v>#DIV/0!</v>
      </c>
    </row>
    <row r="67" spans="1:19" s="882" customFormat="1" ht="20.100000000000001" customHeight="1">
      <c r="A67" s="497" t="s">
        <v>749</v>
      </c>
      <c r="B67" s="498" t="s">
        <v>750</v>
      </c>
      <c r="C67" s="499" t="s">
        <v>9</v>
      </c>
      <c r="D67" s="614" t="s">
        <v>397</v>
      </c>
      <c r="E67" s="928">
        <v>0</v>
      </c>
      <c r="F67" s="929">
        <v>0.15</v>
      </c>
      <c r="G67" s="929">
        <v>0</v>
      </c>
      <c r="H67" s="929">
        <v>0</v>
      </c>
      <c r="I67" s="929">
        <v>0</v>
      </c>
      <c r="J67" s="930">
        <v>0.51</v>
      </c>
      <c r="K67" s="931">
        <v>0.51</v>
      </c>
      <c r="L67" s="928">
        <v>0</v>
      </c>
      <c r="M67" s="929">
        <v>0.2</v>
      </c>
      <c r="N67" s="929">
        <v>0.14000000000000001</v>
      </c>
      <c r="O67" s="929">
        <v>0</v>
      </c>
      <c r="P67" s="929">
        <v>0</v>
      </c>
      <c r="Q67" s="930">
        <v>0.47</v>
      </c>
      <c r="R67" s="931">
        <v>0.47</v>
      </c>
      <c r="S67" s="932">
        <f t="shared" si="0"/>
        <v>-7.8431372549019667</v>
      </c>
    </row>
    <row r="68" spans="1:19" s="882" customFormat="1" ht="20.100000000000001" customHeight="1">
      <c r="A68" s="497" t="s">
        <v>386</v>
      </c>
      <c r="B68" s="498" t="s">
        <v>451</v>
      </c>
      <c r="C68" s="499" t="s">
        <v>9</v>
      </c>
      <c r="D68" s="614" t="s">
        <v>397</v>
      </c>
      <c r="E68" s="928">
        <v>0</v>
      </c>
      <c r="F68" s="929">
        <v>0.09</v>
      </c>
      <c r="G68" s="929">
        <v>1.0900000000000001</v>
      </c>
      <c r="H68" s="929">
        <v>0</v>
      </c>
      <c r="I68" s="929">
        <v>0.06</v>
      </c>
      <c r="J68" s="930">
        <v>0.5</v>
      </c>
      <c r="K68" s="931">
        <v>0.56000000000000005</v>
      </c>
      <c r="L68" s="928">
        <v>0</v>
      </c>
      <c r="M68" s="929">
        <v>0.2</v>
      </c>
      <c r="N68" s="929">
        <v>0.26</v>
      </c>
      <c r="O68" s="929">
        <v>0</v>
      </c>
      <c r="P68" s="929">
        <v>0.11</v>
      </c>
      <c r="Q68" s="930">
        <v>0.79</v>
      </c>
      <c r="R68" s="931">
        <v>0.9</v>
      </c>
      <c r="S68" s="932">
        <f t="shared" si="0"/>
        <v>60.714285714285701</v>
      </c>
    </row>
    <row r="69" spans="1:19" s="882" customFormat="1" ht="20.100000000000001" customHeight="1">
      <c r="A69" s="497" t="s">
        <v>751</v>
      </c>
      <c r="B69" s="498" t="s">
        <v>752</v>
      </c>
      <c r="C69" s="499" t="s">
        <v>9</v>
      </c>
      <c r="D69" s="614" t="s">
        <v>397</v>
      </c>
      <c r="E69" s="928">
        <v>0</v>
      </c>
      <c r="F69" s="929">
        <v>0</v>
      </c>
      <c r="G69" s="929">
        <v>0.42</v>
      </c>
      <c r="H69" s="929">
        <v>0</v>
      </c>
      <c r="I69" s="929">
        <v>0</v>
      </c>
      <c r="J69" s="930">
        <v>0.52</v>
      </c>
      <c r="K69" s="931">
        <v>0.52</v>
      </c>
      <c r="L69" s="928">
        <v>0</v>
      </c>
      <c r="M69" s="929">
        <v>0</v>
      </c>
      <c r="N69" s="929">
        <v>0.2</v>
      </c>
      <c r="O69" s="929">
        <v>0</v>
      </c>
      <c r="P69" s="929">
        <v>0</v>
      </c>
      <c r="Q69" s="930">
        <v>0.97</v>
      </c>
      <c r="R69" s="931">
        <v>0.97</v>
      </c>
      <c r="S69" s="932">
        <f t="shared" si="0"/>
        <v>86.538461538461519</v>
      </c>
    </row>
    <row r="70" spans="1:19" s="882" customFormat="1" ht="20.100000000000001" customHeight="1">
      <c r="A70" s="497" t="s">
        <v>932</v>
      </c>
      <c r="B70" s="498" t="s">
        <v>936</v>
      </c>
      <c r="C70" s="499" t="s">
        <v>9</v>
      </c>
      <c r="D70" s="577" t="s">
        <v>1400</v>
      </c>
      <c r="E70" s="928">
        <v>0</v>
      </c>
      <c r="F70" s="929">
        <v>0</v>
      </c>
      <c r="G70" s="929">
        <v>0</v>
      </c>
      <c r="H70" s="929">
        <v>0</v>
      </c>
      <c r="I70" s="929">
        <v>0</v>
      </c>
      <c r="J70" s="930">
        <v>0.04</v>
      </c>
      <c r="K70" s="931">
        <v>0.04</v>
      </c>
      <c r="L70" s="928">
        <v>0</v>
      </c>
      <c r="M70" s="929">
        <v>0.03</v>
      </c>
      <c r="N70" s="929">
        <v>7.0000000000000007E-2</v>
      </c>
      <c r="O70" s="929">
        <v>0</v>
      </c>
      <c r="P70" s="929">
        <v>0</v>
      </c>
      <c r="Q70" s="930">
        <v>0.17</v>
      </c>
      <c r="R70" s="931">
        <v>0.17</v>
      </c>
      <c r="S70" s="946">
        <f t="shared" si="0"/>
        <v>325</v>
      </c>
    </row>
    <row r="71" spans="1:19" s="882" customFormat="1" ht="20.100000000000001" customHeight="1">
      <c r="A71" s="497" t="s">
        <v>1008</v>
      </c>
      <c r="B71" s="498" t="s">
        <v>1009</v>
      </c>
      <c r="C71" s="499" t="s">
        <v>9</v>
      </c>
      <c r="D71" s="577" t="s">
        <v>1400</v>
      </c>
      <c r="E71" s="928">
        <v>0</v>
      </c>
      <c r="F71" s="929">
        <v>0</v>
      </c>
      <c r="G71" s="929">
        <v>0</v>
      </c>
      <c r="H71" s="929">
        <v>0</v>
      </c>
      <c r="I71" s="929">
        <v>0</v>
      </c>
      <c r="J71" s="930">
        <v>0.03</v>
      </c>
      <c r="K71" s="931">
        <v>0.03</v>
      </c>
      <c r="L71" s="928">
        <v>0</v>
      </c>
      <c r="M71" s="929">
        <v>0.04</v>
      </c>
      <c r="N71" s="929">
        <v>0.08</v>
      </c>
      <c r="O71" s="929">
        <v>0</v>
      </c>
      <c r="P71" s="929">
        <v>0</v>
      </c>
      <c r="Q71" s="930">
        <v>0.22</v>
      </c>
      <c r="R71" s="931">
        <v>0.22</v>
      </c>
      <c r="S71" s="946">
        <f t="shared" si="0"/>
        <v>633.33333333333337</v>
      </c>
    </row>
    <row r="72" spans="1:19" ht="20.100000000000001" customHeight="1">
      <c r="A72" s="521"/>
      <c r="B72" s="524"/>
      <c r="C72" s="562"/>
      <c r="D72" s="658"/>
      <c r="E72" s="521"/>
      <c r="F72" s="522"/>
      <c r="G72" s="522"/>
      <c r="H72" s="522"/>
      <c r="I72" s="522"/>
      <c r="J72" s="523"/>
      <c r="K72" s="524"/>
      <c r="L72" s="521"/>
      <c r="M72" s="522"/>
      <c r="N72" s="522"/>
      <c r="O72" s="522"/>
      <c r="P72" s="522"/>
      <c r="Q72" s="523"/>
      <c r="R72" s="524"/>
      <c r="S72" s="525"/>
    </row>
    <row r="73" spans="1:19" ht="20.100000000000001" customHeight="1">
      <c r="A73" s="1408" t="s">
        <v>1543</v>
      </c>
      <c r="B73" s="1409"/>
      <c r="C73" s="491"/>
      <c r="D73" s="492"/>
      <c r="E73" s="530">
        <f t="shared" ref="E73:R73" si="1">SUM(E11:E72)</f>
        <v>0</v>
      </c>
      <c r="F73" s="531">
        <f t="shared" si="1"/>
        <v>1.2</v>
      </c>
      <c r="G73" s="531">
        <f t="shared" si="1"/>
        <v>22.599999999999998</v>
      </c>
      <c r="H73" s="531">
        <f t="shared" si="1"/>
        <v>0</v>
      </c>
      <c r="I73" s="531">
        <f t="shared" si="1"/>
        <v>7.74</v>
      </c>
      <c r="J73" s="531">
        <f t="shared" si="1"/>
        <v>64.02</v>
      </c>
      <c r="K73" s="532">
        <f t="shared" si="1"/>
        <v>71.760000000000019</v>
      </c>
      <c r="L73" s="530">
        <f t="shared" si="1"/>
        <v>0</v>
      </c>
      <c r="M73" s="531">
        <f t="shared" si="1"/>
        <v>2.4400000000000004</v>
      </c>
      <c r="N73" s="531">
        <f t="shared" si="1"/>
        <v>37</v>
      </c>
      <c r="O73" s="531">
        <f t="shared" si="1"/>
        <v>0</v>
      </c>
      <c r="P73" s="531">
        <f t="shared" si="1"/>
        <v>10.240000000000002</v>
      </c>
      <c r="Q73" s="531">
        <f t="shared" si="1"/>
        <v>87.289999999999992</v>
      </c>
      <c r="R73" s="532">
        <f t="shared" si="1"/>
        <v>97.530000000000015</v>
      </c>
      <c r="S73" s="533">
        <f t="shared" ref="S73" si="2">((R73/K73)-1)*100</f>
        <v>35.911371237458177</v>
      </c>
    </row>
    <row r="74" spans="1:19" ht="20.100000000000001" customHeight="1">
      <c r="A74" s="557"/>
      <c r="B74" s="558"/>
      <c r="C74" s="559"/>
      <c r="D74" s="520"/>
      <c r="E74" s="538"/>
      <c r="F74" s="538"/>
      <c r="G74" s="538"/>
      <c r="H74" s="538"/>
      <c r="I74" s="538"/>
      <c r="J74" s="539"/>
      <c r="K74" s="538"/>
      <c r="L74" s="538"/>
      <c r="M74" s="538"/>
      <c r="N74" s="538"/>
      <c r="O74" s="538"/>
      <c r="P74" s="538"/>
      <c r="Q74" s="539"/>
      <c r="R74" s="538"/>
      <c r="S74" s="540"/>
    </row>
    <row r="75" spans="1:19" ht="20.100000000000001" customHeight="1">
      <c r="A75" s="473"/>
      <c r="B75" s="474"/>
      <c r="C75" s="475"/>
      <c r="D75" s="476"/>
      <c r="E75" s="1375" t="s">
        <v>1467</v>
      </c>
      <c r="F75" s="1376"/>
      <c r="G75" s="1376"/>
      <c r="H75" s="1376"/>
      <c r="I75" s="1376"/>
      <c r="J75" s="1376"/>
      <c r="K75" s="1377"/>
      <c r="L75" s="1375" t="s">
        <v>1468</v>
      </c>
      <c r="M75" s="1376"/>
      <c r="N75" s="1376"/>
      <c r="O75" s="1376"/>
      <c r="P75" s="1376"/>
      <c r="Q75" s="1376"/>
      <c r="R75" s="1377"/>
      <c r="S75" s="477"/>
    </row>
    <row r="76" spans="1:19" ht="39.950000000000003" customHeight="1">
      <c r="A76" s="479" t="s">
        <v>248</v>
      </c>
      <c r="B76" s="480" t="s">
        <v>57</v>
      </c>
      <c r="C76" s="481" t="s">
        <v>249</v>
      </c>
      <c r="D76" s="482" t="s">
        <v>250</v>
      </c>
      <c r="E76" s="483" t="s">
        <v>1405</v>
      </c>
      <c r="F76" s="484" t="s">
        <v>1499</v>
      </c>
      <c r="G76" s="818" t="s">
        <v>1498</v>
      </c>
      <c r="H76" s="845" t="s">
        <v>1513</v>
      </c>
      <c r="I76" s="845" t="s">
        <v>1514</v>
      </c>
      <c r="J76" s="818" t="s">
        <v>1406</v>
      </c>
      <c r="K76" s="274" t="s">
        <v>1515</v>
      </c>
      <c r="L76" s="483" t="s">
        <v>1405</v>
      </c>
      <c r="M76" s="484" t="s">
        <v>1499</v>
      </c>
      <c r="N76" s="818" t="s">
        <v>1498</v>
      </c>
      <c r="O76" s="845" t="s">
        <v>1513</v>
      </c>
      <c r="P76" s="845" t="s">
        <v>1514</v>
      </c>
      <c r="Q76" s="818" t="s">
        <v>1406</v>
      </c>
      <c r="R76" s="274" t="s">
        <v>1515</v>
      </c>
      <c r="S76" s="487" t="s">
        <v>1140</v>
      </c>
    </row>
    <row r="77" spans="1:19" ht="20.100000000000001" customHeight="1">
      <c r="A77" s="973" t="s">
        <v>1636</v>
      </c>
      <c r="B77" s="974" t="s">
        <v>1637</v>
      </c>
      <c r="C77" s="491" t="s">
        <v>60</v>
      </c>
      <c r="D77" s="492"/>
      <c r="E77" s="493" t="s">
        <v>60</v>
      </c>
      <c r="F77" s="494"/>
      <c r="G77" s="494"/>
      <c r="H77" s="494"/>
      <c r="I77" s="494"/>
      <c r="J77" s="494" t="s">
        <v>60</v>
      </c>
      <c r="K77" s="495"/>
      <c r="L77" s="493" t="s">
        <v>60</v>
      </c>
      <c r="M77" s="494" t="s">
        <v>60</v>
      </c>
      <c r="N77" s="494"/>
      <c r="O77" s="494"/>
      <c r="P77" s="494"/>
      <c r="Q77" s="494"/>
      <c r="R77" s="495" t="s">
        <v>60</v>
      </c>
      <c r="S77" s="496"/>
    </row>
    <row r="78" spans="1:19" ht="20.100000000000001" customHeight="1">
      <c r="A78" s="497" t="s">
        <v>528</v>
      </c>
      <c r="B78" s="612" t="s">
        <v>566</v>
      </c>
      <c r="C78" s="499" t="s">
        <v>11</v>
      </c>
      <c r="D78" s="614" t="s">
        <v>863</v>
      </c>
      <c r="E78" s="501">
        <v>0</v>
      </c>
      <c r="F78" s="502">
        <v>0</v>
      </c>
      <c r="G78" s="502">
        <v>0.53</v>
      </c>
      <c r="H78" s="502">
        <v>0</v>
      </c>
      <c r="I78" s="502">
        <v>0.16</v>
      </c>
      <c r="J78" s="503">
        <v>1.47</v>
      </c>
      <c r="K78" s="504">
        <v>1.63</v>
      </c>
      <c r="L78" s="501">
        <v>0</v>
      </c>
      <c r="M78" s="502">
        <v>0</v>
      </c>
      <c r="N78" s="502">
        <v>1.99</v>
      </c>
      <c r="O78" s="502">
        <v>0</v>
      </c>
      <c r="P78" s="502">
        <v>0.18</v>
      </c>
      <c r="Q78" s="503">
        <v>2.5299999999999998</v>
      </c>
      <c r="R78" s="504">
        <v>2.71</v>
      </c>
      <c r="S78" s="505">
        <f>((R78/K78)-1)*100</f>
        <v>66.257668711656464</v>
      </c>
    </row>
    <row r="79" spans="1:19" s="882" customFormat="1" ht="20.100000000000001" customHeight="1">
      <c r="A79" s="497" t="s">
        <v>571</v>
      </c>
      <c r="B79" s="498" t="s">
        <v>589</v>
      </c>
      <c r="C79" s="499" t="s">
        <v>9</v>
      </c>
      <c r="D79" s="614" t="s">
        <v>558</v>
      </c>
      <c r="E79" s="928">
        <v>0.03</v>
      </c>
      <c r="F79" s="929">
        <v>0</v>
      </c>
      <c r="G79" s="929">
        <v>0.51</v>
      </c>
      <c r="H79" s="929">
        <v>0</v>
      </c>
      <c r="I79" s="929">
        <v>0.02</v>
      </c>
      <c r="J79" s="930">
        <v>0.5</v>
      </c>
      <c r="K79" s="931">
        <v>0.52</v>
      </c>
      <c r="L79" s="928">
        <v>0.05</v>
      </c>
      <c r="M79" s="929">
        <v>0</v>
      </c>
      <c r="N79" s="929">
        <v>0.17</v>
      </c>
      <c r="O79" s="929">
        <v>0</v>
      </c>
      <c r="P79" s="929">
        <v>0</v>
      </c>
      <c r="Q79" s="930">
        <v>0.92</v>
      </c>
      <c r="R79" s="931">
        <v>0.92</v>
      </c>
      <c r="S79" s="932">
        <f t="shared" ref="S79:S112" si="3">((R79/K79)-1)*100</f>
        <v>76.92307692307692</v>
      </c>
    </row>
    <row r="80" spans="1:19" s="882" customFormat="1" ht="20.100000000000001" customHeight="1">
      <c r="A80" s="497" t="s">
        <v>753</v>
      </c>
      <c r="B80" s="498" t="s">
        <v>1126</v>
      </c>
      <c r="C80" s="499" t="s">
        <v>9</v>
      </c>
      <c r="D80" s="614" t="s">
        <v>558</v>
      </c>
      <c r="E80" s="928">
        <v>0</v>
      </c>
      <c r="F80" s="929">
        <v>0</v>
      </c>
      <c r="G80" s="929">
        <v>0.53</v>
      </c>
      <c r="H80" s="929">
        <v>0</v>
      </c>
      <c r="I80" s="929">
        <v>0.1</v>
      </c>
      <c r="J80" s="930">
        <v>1.32</v>
      </c>
      <c r="K80" s="931">
        <v>1.4200000000000002</v>
      </c>
      <c r="L80" s="928">
        <v>0</v>
      </c>
      <c r="M80" s="929">
        <v>0</v>
      </c>
      <c r="N80" s="929">
        <v>1.25</v>
      </c>
      <c r="O80" s="929">
        <v>0</v>
      </c>
      <c r="P80" s="929">
        <v>0.36</v>
      </c>
      <c r="Q80" s="930">
        <v>1.18</v>
      </c>
      <c r="R80" s="931">
        <v>1.54</v>
      </c>
      <c r="S80" s="932">
        <f t="shared" si="3"/>
        <v>8.4507042253521014</v>
      </c>
    </row>
    <row r="81" spans="1:19" s="882" customFormat="1" ht="20.100000000000001" customHeight="1">
      <c r="A81" s="497" t="s">
        <v>520</v>
      </c>
      <c r="B81" s="498" t="s">
        <v>1443</v>
      </c>
      <c r="C81" s="499" t="s">
        <v>9</v>
      </c>
      <c r="D81" s="614" t="s">
        <v>1481</v>
      </c>
      <c r="E81" s="928">
        <v>0</v>
      </c>
      <c r="F81" s="929">
        <v>0</v>
      </c>
      <c r="G81" s="929">
        <v>0.94</v>
      </c>
      <c r="H81" s="929">
        <v>0</v>
      </c>
      <c r="I81" s="929">
        <v>0.09</v>
      </c>
      <c r="J81" s="930">
        <v>1.65</v>
      </c>
      <c r="K81" s="931">
        <v>1.74</v>
      </c>
      <c r="L81" s="928">
        <v>0</v>
      </c>
      <c r="M81" s="929">
        <v>0</v>
      </c>
      <c r="N81" s="929">
        <v>2.6</v>
      </c>
      <c r="O81" s="929">
        <v>0</v>
      </c>
      <c r="P81" s="929">
        <v>0.06</v>
      </c>
      <c r="Q81" s="930">
        <v>2.52</v>
      </c>
      <c r="R81" s="931">
        <v>2.58</v>
      </c>
      <c r="S81" s="932">
        <f t="shared" si="3"/>
        <v>48.275862068965523</v>
      </c>
    </row>
    <row r="82" spans="1:19" s="882" customFormat="1" ht="20.100000000000001" customHeight="1">
      <c r="A82" s="497" t="s">
        <v>587</v>
      </c>
      <c r="B82" s="498" t="s">
        <v>588</v>
      </c>
      <c r="C82" s="499" t="s">
        <v>9</v>
      </c>
      <c r="D82" s="614" t="s">
        <v>558</v>
      </c>
      <c r="E82" s="928">
        <v>0.01</v>
      </c>
      <c r="F82" s="929">
        <v>0.14000000000000001</v>
      </c>
      <c r="G82" s="929">
        <v>0.86</v>
      </c>
      <c r="H82" s="929">
        <v>0</v>
      </c>
      <c r="I82" s="929">
        <v>0.08</v>
      </c>
      <c r="J82" s="930">
        <v>0.43</v>
      </c>
      <c r="K82" s="931">
        <v>0.51</v>
      </c>
      <c r="L82" s="928">
        <v>0</v>
      </c>
      <c r="M82" s="929">
        <v>0.09</v>
      </c>
      <c r="N82" s="929">
        <v>0.64</v>
      </c>
      <c r="O82" s="929">
        <v>0</v>
      </c>
      <c r="P82" s="929">
        <v>0.02</v>
      </c>
      <c r="Q82" s="930">
        <v>1.41</v>
      </c>
      <c r="R82" s="931">
        <v>1.43</v>
      </c>
      <c r="S82" s="932">
        <f t="shared" si="3"/>
        <v>180.39215686274508</v>
      </c>
    </row>
    <row r="83" spans="1:19" s="882" customFormat="1" ht="20.100000000000001" customHeight="1">
      <c r="A83" s="497" t="s">
        <v>1290</v>
      </c>
      <c r="B83" s="498" t="s">
        <v>1445</v>
      </c>
      <c r="C83" s="499" t="s">
        <v>9</v>
      </c>
      <c r="D83" s="614" t="s">
        <v>558</v>
      </c>
      <c r="E83" s="928">
        <v>0</v>
      </c>
      <c r="F83" s="929">
        <v>0</v>
      </c>
      <c r="G83" s="929">
        <v>0</v>
      </c>
      <c r="H83" s="929">
        <v>0</v>
      </c>
      <c r="I83" s="929">
        <v>0</v>
      </c>
      <c r="J83" s="930">
        <v>0</v>
      </c>
      <c r="K83" s="931">
        <v>0</v>
      </c>
      <c r="L83" s="928">
        <v>0</v>
      </c>
      <c r="M83" s="929">
        <v>0</v>
      </c>
      <c r="N83" s="929">
        <v>0.44</v>
      </c>
      <c r="O83" s="929">
        <v>0</v>
      </c>
      <c r="P83" s="929">
        <v>0</v>
      </c>
      <c r="Q83" s="930">
        <v>0.16</v>
      </c>
      <c r="R83" s="931">
        <v>0.16</v>
      </c>
      <c r="S83" s="933" t="e">
        <f t="shared" si="3"/>
        <v>#DIV/0!</v>
      </c>
    </row>
    <row r="84" spans="1:19" s="882" customFormat="1" ht="20.100000000000001" customHeight="1">
      <c r="A84" s="660" t="s">
        <v>458</v>
      </c>
      <c r="B84" s="498" t="s">
        <v>459</v>
      </c>
      <c r="C84" s="499" t="s">
        <v>9</v>
      </c>
      <c r="D84" s="614" t="s">
        <v>558</v>
      </c>
      <c r="E84" s="928">
        <v>0</v>
      </c>
      <c r="F84" s="929">
        <v>7.0000000000000007E-2</v>
      </c>
      <c r="G84" s="929">
        <v>6.33</v>
      </c>
      <c r="H84" s="929">
        <v>0</v>
      </c>
      <c r="I84" s="929">
        <v>2.36</v>
      </c>
      <c r="J84" s="930">
        <v>12.11</v>
      </c>
      <c r="K84" s="931">
        <v>14.469999999999999</v>
      </c>
      <c r="L84" s="928">
        <v>0</v>
      </c>
      <c r="M84" s="929">
        <v>1.59</v>
      </c>
      <c r="N84" s="929">
        <v>7.89</v>
      </c>
      <c r="O84" s="929">
        <v>0</v>
      </c>
      <c r="P84" s="929">
        <v>4.79</v>
      </c>
      <c r="Q84" s="930">
        <v>19.28</v>
      </c>
      <c r="R84" s="931">
        <v>24.07</v>
      </c>
      <c r="S84" s="932">
        <f t="shared" si="3"/>
        <v>66.344160331720815</v>
      </c>
    </row>
    <row r="85" spans="1:19" s="882" customFormat="1" ht="20.100000000000001" customHeight="1">
      <c r="A85" s="497" t="s">
        <v>770</v>
      </c>
      <c r="B85" s="498" t="s">
        <v>771</v>
      </c>
      <c r="C85" s="499" t="s">
        <v>9</v>
      </c>
      <c r="D85" s="614" t="s">
        <v>558</v>
      </c>
      <c r="E85" s="928">
        <v>0</v>
      </c>
      <c r="F85" s="929">
        <v>0</v>
      </c>
      <c r="G85" s="929">
        <v>1.68</v>
      </c>
      <c r="H85" s="929">
        <v>0</v>
      </c>
      <c r="I85" s="929">
        <v>0.84</v>
      </c>
      <c r="J85" s="930">
        <v>3.62</v>
      </c>
      <c r="K85" s="931">
        <v>4.46</v>
      </c>
      <c r="L85" s="928">
        <v>0</v>
      </c>
      <c r="M85" s="929">
        <v>0.05</v>
      </c>
      <c r="N85" s="929">
        <v>1.66</v>
      </c>
      <c r="O85" s="929">
        <v>0</v>
      </c>
      <c r="P85" s="929">
        <v>1.33</v>
      </c>
      <c r="Q85" s="930">
        <v>4.04</v>
      </c>
      <c r="R85" s="931">
        <v>5.37</v>
      </c>
      <c r="S85" s="932">
        <f t="shared" si="3"/>
        <v>20.403587443946194</v>
      </c>
    </row>
    <row r="86" spans="1:19" s="882" customFormat="1" ht="20.100000000000001" customHeight="1">
      <c r="A86" s="497" t="s">
        <v>928</v>
      </c>
      <c r="B86" s="498" t="s">
        <v>929</v>
      </c>
      <c r="C86" s="499" t="s">
        <v>9</v>
      </c>
      <c r="D86" s="614" t="s">
        <v>558</v>
      </c>
      <c r="E86" s="928">
        <v>0</v>
      </c>
      <c r="F86" s="929">
        <v>0</v>
      </c>
      <c r="G86" s="929">
        <v>0.66</v>
      </c>
      <c r="H86" s="929">
        <v>0</v>
      </c>
      <c r="I86" s="929">
        <v>0.08</v>
      </c>
      <c r="J86" s="930">
        <v>0.95</v>
      </c>
      <c r="K86" s="931">
        <v>1.03</v>
      </c>
      <c r="L86" s="928">
        <v>0</v>
      </c>
      <c r="M86" s="929">
        <v>0</v>
      </c>
      <c r="N86" s="929">
        <v>0.73</v>
      </c>
      <c r="O86" s="929">
        <v>0</v>
      </c>
      <c r="P86" s="929">
        <v>0.22</v>
      </c>
      <c r="Q86" s="930">
        <v>2.4700000000000002</v>
      </c>
      <c r="R86" s="931">
        <v>2.6900000000000004</v>
      </c>
      <c r="S86" s="932">
        <f t="shared" si="3"/>
        <v>161.16504854368935</v>
      </c>
    </row>
    <row r="87" spans="1:19" s="882" customFormat="1" ht="20.100000000000001" customHeight="1">
      <c r="A87" s="497" t="s">
        <v>933</v>
      </c>
      <c r="B87" s="498" t="s">
        <v>937</v>
      </c>
      <c r="C87" s="499" t="s">
        <v>904</v>
      </c>
      <c r="D87" s="614" t="s">
        <v>863</v>
      </c>
      <c r="E87" s="928">
        <v>0</v>
      </c>
      <c r="F87" s="929">
        <v>0</v>
      </c>
      <c r="G87" s="929">
        <v>0</v>
      </c>
      <c r="H87" s="929">
        <v>0</v>
      </c>
      <c r="I87" s="929">
        <v>0</v>
      </c>
      <c r="J87" s="930">
        <v>0.05</v>
      </c>
      <c r="K87" s="931">
        <v>0.05</v>
      </c>
      <c r="L87" s="928">
        <v>0</v>
      </c>
      <c r="M87" s="929">
        <v>0</v>
      </c>
      <c r="N87" s="929">
        <v>0.06</v>
      </c>
      <c r="O87" s="929">
        <v>0</v>
      </c>
      <c r="P87" s="929">
        <v>0</v>
      </c>
      <c r="Q87" s="930">
        <v>0.36</v>
      </c>
      <c r="R87" s="931">
        <v>0.36</v>
      </c>
      <c r="S87" s="932">
        <f t="shared" si="3"/>
        <v>619.99999999999989</v>
      </c>
    </row>
    <row r="88" spans="1:19" s="882" customFormat="1" ht="20.100000000000001" customHeight="1">
      <c r="A88" s="497" t="s">
        <v>934</v>
      </c>
      <c r="B88" s="498" t="s">
        <v>938</v>
      </c>
      <c r="C88" s="499" t="s">
        <v>904</v>
      </c>
      <c r="D88" s="614" t="s">
        <v>863</v>
      </c>
      <c r="E88" s="928">
        <v>0</v>
      </c>
      <c r="F88" s="929">
        <v>0</v>
      </c>
      <c r="G88" s="929">
        <v>0</v>
      </c>
      <c r="H88" s="929">
        <v>0</v>
      </c>
      <c r="I88" s="929">
        <v>0.05</v>
      </c>
      <c r="J88" s="930">
        <v>0.12</v>
      </c>
      <c r="K88" s="931">
        <v>0.16999999999999998</v>
      </c>
      <c r="L88" s="928">
        <v>0</v>
      </c>
      <c r="M88" s="929">
        <v>0.05</v>
      </c>
      <c r="N88" s="929">
        <v>0.11</v>
      </c>
      <c r="O88" s="929">
        <v>0</v>
      </c>
      <c r="P88" s="929">
        <v>0</v>
      </c>
      <c r="Q88" s="930">
        <v>0.51</v>
      </c>
      <c r="R88" s="931">
        <v>0.51</v>
      </c>
      <c r="S88" s="932">
        <f t="shared" si="3"/>
        <v>200.00000000000006</v>
      </c>
    </row>
    <row r="89" spans="1:19" s="882" customFormat="1" ht="20.100000000000001" customHeight="1">
      <c r="A89" s="497" t="s">
        <v>948</v>
      </c>
      <c r="B89" s="498" t="s">
        <v>949</v>
      </c>
      <c r="C89" s="499" t="s">
        <v>904</v>
      </c>
      <c r="D89" s="614" t="s">
        <v>863</v>
      </c>
      <c r="E89" s="928">
        <v>0</v>
      </c>
      <c r="F89" s="929">
        <v>0</v>
      </c>
      <c r="G89" s="929">
        <v>0</v>
      </c>
      <c r="H89" s="929">
        <v>0</v>
      </c>
      <c r="I89" s="929">
        <v>0</v>
      </c>
      <c r="J89" s="930">
        <v>0.04</v>
      </c>
      <c r="K89" s="931">
        <v>0.04</v>
      </c>
      <c r="L89" s="928">
        <v>0</v>
      </c>
      <c r="M89" s="929">
        <v>0.01</v>
      </c>
      <c r="N89" s="929">
        <v>0.05</v>
      </c>
      <c r="O89" s="929">
        <v>0</v>
      </c>
      <c r="P89" s="929">
        <v>7.0000000000000007E-2</v>
      </c>
      <c r="Q89" s="930">
        <v>0.45</v>
      </c>
      <c r="R89" s="931">
        <v>0.52</v>
      </c>
      <c r="S89" s="932">
        <f t="shared" si="3"/>
        <v>1200</v>
      </c>
    </row>
    <row r="90" spans="1:19" s="882" customFormat="1" ht="20.100000000000001" customHeight="1">
      <c r="A90" s="497" t="s">
        <v>950</v>
      </c>
      <c r="B90" s="498" t="s">
        <v>951</v>
      </c>
      <c r="C90" s="499" t="s">
        <v>9</v>
      </c>
      <c r="D90" s="614" t="s">
        <v>558</v>
      </c>
      <c r="E90" s="928">
        <v>0</v>
      </c>
      <c r="F90" s="929">
        <v>0</v>
      </c>
      <c r="G90" s="929">
        <v>0.87</v>
      </c>
      <c r="H90" s="929">
        <v>0</v>
      </c>
      <c r="I90" s="929">
        <v>0.28999999999999998</v>
      </c>
      <c r="J90" s="930">
        <v>2.56</v>
      </c>
      <c r="K90" s="931">
        <v>2.85</v>
      </c>
      <c r="L90" s="928">
        <v>0</v>
      </c>
      <c r="M90" s="929">
        <v>0</v>
      </c>
      <c r="N90" s="929">
        <v>0.41</v>
      </c>
      <c r="O90" s="929">
        <v>0</v>
      </c>
      <c r="P90" s="929">
        <v>0</v>
      </c>
      <c r="Q90" s="930">
        <v>1.7</v>
      </c>
      <c r="R90" s="931">
        <v>1.7</v>
      </c>
      <c r="S90" s="932">
        <f t="shared" si="3"/>
        <v>-40.350877192982459</v>
      </c>
    </row>
    <row r="91" spans="1:19" s="882" customFormat="1" ht="20.100000000000001" customHeight="1">
      <c r="A91" s="497" t="s">
        <v>956</v>
      </c>
      <c r="B91" s="498" t="s">
        <v>1502</v>
      </c>
      <c r="C91" s="499" t="s">
        <v>9</v>
      </c>
      <c r="D91" s="614" t="s">
        <v>558</v>
      </c>
      <c r="E91" s="928">
        <v>0</v>
      </c>
      <c r="F91" s="929">
        <v>0</v>
      </c>
      <c r="G91" s="929">
        <v>0.24</v>
      </c>
      <c r="H91" s="929">
        <v>0</v>
      </c>
      <c r="I91" s="929">
        <v>0.19</v>
      </c>
      <c r="J91" s="930">
        <v>0.98</v>
      </c>
      <c r="K91" s="931">
        <v>1.17</v>
      </c>
      <c r="L91" s="928">
        <v>0</v>
      </c>
      <c r="M91" s="929">
        <v>0</v>
      </c>
      <c r="N91" s="929">
        <v>0.72</v>
      </c>
      <c r="O91" s="929">
        <v>0</v>
      </c>
      <c r="P91" s="929">
        <v>0.4</v>
      </c>
      <c r="Q91" s="930">
        <v>0.76</v>
      </c>
      <c r="R91" s="931">
        <v>1.1600000000000001</v>
      </c>
      <c r="S91" s="932">
        <f t="shared" si="3"/>
        <v>-0.85470085470084056</v>
      </c>
    </row>
    <row r="92" spans="1:19" s="882" customFormat="1" ht="20.100000000000001" customHeight="1">
      <c r="A92" s="497" t="s">
        <v>958</v>
      </c>
      <c r="B92" s="498" t="s">
        <v>960</v>
      </c>
      <c r="C92" s="499" t="s">
        <v>904</v>
      </c>
      <c r="D92" s="614" t="s">
        <v>863</v>
      </c>
      <c r="E92" s="928">
        <v>0</v>
      </c>
      <c r="F92" s="929">
        <v>0</v>
      </c>
      <c r="G92" s="929">
        <v>0</v>
      </c>
      <c r="H92" s="929">
        <v>0</v>
      </c>
      <c r="I92" s="929">
        <v>0</v>
      </c>
      <c r="J92" s="930">
        <v>0.01</v>
      </c>
      <c r="K92" s="931">
        <v>0.01</v>
      </c>
      <c r="L92" s="928">
        <v>0</v>
      </c>
      <c r="M92" s="929">
        <v>0</v>
      </c>
      <c r="N92" s="929">
        <v>0.04</v>
      </c>
      <c r="O92" s="929">
        <v>0</v>
      </c>
      <c r="P92" s="929">
        <v>0</v>
      </c>
      <c r="Q92" s="930">
        <v>0.09</v>
      </c>
      <c r="R92" s="931">
        <v>0.09</v>
      </c>
      <c r="S92" s="932">
        <f t="shared" si="3"/>
        <v>800</v>
      </c>
    </row>
    <row r="93" spans="1:19" s="882" customFormat="1" ht="20.100000000000001" customHeight="1">
      <c r="A93" s="497" t="s">
        <v>966</v>
      </c>
      <c r="B93" s="498" t="s">
        <v>970</v>
      </c>
      <c r="C93" s="499" t="s">
        <v>904</v>
      </c>
      <c r="D93" s="614" t="s">
        <v>863</v>
      </c>
      <c r="E93" s="928">
        <v>0</v>
      </c>
      <c r="F93" s="929">
        <v>0</v>
      </c>
      <c r="G93" s="929">
        <v>0</v>
      </c>
      <c r="H93" s="929">
        <v>0</v>
      </c>
      <c r="I93" s="929">
        <v>0</v>
      </c>
      <c r="J93" s="930">
        <v>0.17</v>
      </c>
      <c r="K93" s="931">
        <v>0.17</v>
      </c>
      <c r="L93" s="928">
        <v>0</v>
      </c>
      <c r="M93" s="929">
        <v>0</v>
      </c>
      <c r="N93" s="929">
        <v>0.06</v>
      </c>
      <c r="O93" s="929">
        <v>0</v>
      </c>
      <c r="P93" s="929">
        <v>0</v>
      </c>
      <c r="Q93" s="930">
        <v>0.13</v>
      </c>
      <c r="R93" s="931">
        <v>0.13</v>
      </c>
      <c r="S93" s="932">
        <f t="shared" si="3"/>
        <v>-23.529411764705888</v>
      </c>
    </row>
    <row r="94" spans="1:19" s="882" customFormat="1" ht="20.100000000000001" customHeight="1">
      <c r="A94" s="497" t="s">
        <v>972</v>
      </c>
      <c r="B94" s="498" t="s">
        <v>973</v>
      </c>
      <c r="C94" s="499" t="s">
        <v>9</v>
      </c>
      <c r="D94" s="614" t="s">
        <v>558</v>
      </c>
      <c r="E94" s="928">
        <v>0</v>
      </c>
      <c r="F94" s="929">
        <v>0</v>
      </c>
      <c r="G94" s="929">
        <v>0.33</v>
      </c>
      <c r="H94" s="929">
        <v>0</v>
      </c>
      <c r="I94" s="929">
        <v>7.0000000000000007E-2</v>
      </c>
      <c r="J94" s="930">
        <v>0.52</v>
      </c>
      <c r="K94" s="931">
        <v>0.59000000000000008</v>
      </c>
      <c r="L94" s="928">
        <v>0</v>
      </c>
      <c r="M94" s="929">
        <v>0</v>
      </c>
      <c r="N94" s="929">
        <v>0.45</v>
      </c>
      <c r="O94" s="929">
        <v>0</v>
      </c>
      <c r="P94" s="929">
        <v>0.1</v>
      </c>
      <c r="Q94" s="930">
        <v>1.1200000000000001</v>
      </c>
      <c r="R94" s="931">
        <v>1.2200000000000002</v>
      </c>
      <c r="S94" s="932">
        <f t="shared" si="3"/>
        <v>106.77966101694918</v>
      </c>
    </row>
    <row r="95" spans="1:19" s="882" customFormat="1" ht="20.100000000000001" customHeight="1">
      <c r="A95" s="497" t="s">
        <v>990</v>
      </c>
      <c r="B95" s="498" t="s">
        <v>991</v>
      </c>
      <c r="C95" s="499" t="s">
        <v>904</v>
      </c>
      <c r="D95" s="614" t="s">
        <v>863</v>
      </c>
      <c r="E95" s="928">
        <v>0</v>
      </c>
      <c r="F95" s="929">
        <v>0</v>
      </c>
      <c r="G95" s="929">
        <v>0</v>
      </c>
      <c r="H95" s="929">
        <v>0</v>
      </c>
      <c r="I95" s="929">
        <v>0.08</v>
      </c>
      <c r="J95" s="930">
        <v>0</v>
      </c>
      <c r="K95" s="931">
        <v>0.08</v>
      </c>
      <c r="L95" s="928">
        <v>0</v>
      </c>
      <c r="M95" s="929">
        <v>0</v>
      </c>
      <c r="N95" s="929">
        <v>0</v>
      </c>
      <c r="O95" s="929">
        <v>0</v>
      </c>
      <c r="P95" s="929">
        <v>0.02</v>
      </c>
      <c r="Q95" s="930">
        <v>0.08</v>
      </c>
      <c r="R95" s="931">
        <v>0.1</v>
      </c>
      <c r="S95" s="932">
        <f t="shared" si="3"/>
        <v>25</v>
      </c>
    </row>
    <row r="96" spans="1:19" s="882" customFormat="1" ht="20.100000000000001" customHeight="1">
      <c r="A96" s="497" t="s">
        <v>994</v>
      </c>
      <c r="B96" s="498" t="s">
        <v>995</v>
      </c>
      <c r="C96" s="499" t="s">
        <v>9</v>
      </c>
      <c r="D96" s="614" t="s">
        <v>558</v>
      </c>
      <c r="E96" s="928">
        <v>0</v>
      </c>
      <c r="F96" s="929">
        <v>0</v>
      </c>
      <c r="G96" s="929">
        <v>0</v>
      </c>
      <c r="H96" s="929">
        <v>0</v>
      </c>
      <c r="I96" s="929">
        <v>0</v>
      </c>
      <c r="J96" s="930">
        <v>0.35</v>
      </c>
      <c r="K96" s="931">
        <v>0.35</v>
      </c>
      <c r="L96" s="928">
        <v>0</v>
      </c>
      <c r="M96" s="929">
        <v>0</v>
      </c>
      <c r="N96" s="929">
        <v>0</v>
      </c>
      <c r="O96" s="929">
        <v>0</v>
      </c>
      <c r="P96" s="929">
        <v>7.0000000000000007E-2</v>
      </c>
      <c r="Q96" s="930">
        <v>0</v>
      </c>
      <c r="R96" s="931">
        <v>7.0000000000000007E-2</v>
      </c>
      <c r="S96" s="932">
        <f t="shared" si="3"/>
        <v>-80</v>
      </c>
    </row>
    <row r="97" spans="1:19" s="882" customFormat="1" ht="20.100000000000001" customHeight="1">
      <c r="A97" s="497" t="s">
        <v>1002</v>
      </c>
      <c r="B97" s="498" t="s">
        <v>1003</v>
      </c>
      <c r="C97" s="499" t="s">
        <v>904</v>
      </c>
      <c r="D97" s="614" t="s">
        <v>863</v>
      </c>
      <c r="E97" s="928">
        <v>0</v>
      </c>
      <c r="F97" s="929">
        <v>0</v>
      </c>
      <c r="G97" s="929">
        <v>0</v>
      </c>
      <c r="H97" s="929">
        <v>0</v>
      </c>
      <c r="I97" s="929">
        <v>0</v>
      </c>
      <c r="J97" s="930">
        <v>0.02</v>
      </c>
      <c r="K97" s="931">
        <v>0.02</v>
      </c>
      <c r="L97" s="928">
        <v>0</v>
      </c>
      <c r="M97" s="929">
        <v>0</v>
      </c>
      <c r="N97" s="929">
        <v>0</v>
      </c>
      <c r="O97" s="929">
        <v>0</v>
      </c>
      <c r="P97" s="929">
        <v>0.04</v>
      </c>
      <c r="Q97" s="930">
        <v>0</v>
      </c>
      <c r="R97" s="931">
        <v>0.04</v>
      </c>
      <c r="S97" s="932">
        <f t="shared" si="3"/>
        <v>100</v>
      </c>
    </row>
    <row r="98" spans="1:19" s="882" customFormat="1" ht="20.100000000000001" customHeight="1">
      <c r="A98" s="497" t="s">
        <v>1006</v>
      </c>
      <c r="B98" s="498" t="s">
        <v>1007</v>
      </c>
      <c r="C98" s="499" t="s">
        <v>9</v>
      </c>
      <c r="D98" s="614" t="s">
        <v>558</v>
      </c>
      <c r="E98" s="928">
        <v>0</v>
      </c>
      <c r="F98" s="929">
        <v>0</v>
      </c>
      <c r="G98" s="929">
        <v>0</v>
      </c>
      <c r="H98" s="929">
        <v>0</v>
      </c>
      <c r="I98" s="929">
        <v>0</v>
      </c>
      <c r="J98" s="930">
        <v>0.17</v>
      </c>
      <c r="K98" s="931">
        <v>0.17</v>
      </c>
      <c r="L98" s="928">
        <v>0</v>
      </c>
      <c r="M98" s="929">
        <v>0</v>
      </c>
      <c r="N98" s="929">
        <v>0</v>
      </c>
      <c r="O98" s="929">
        <v>0</v>
      </c>
      <c r="P98" s="929">
        <v>0</v>
      </c>
      <c r="Q98" s="930">
        <v>0</v>
      </c>
      <c r="R98" s="931">
        <v>0</v>
      </c>
      <c r="S98" s="932">
        <f t="shared" si="3"/>
        <v>-100</v>
      </c>
    </row>
    <row r="99" spans="1:19" s="882" customFormat="1" ht="20.100000000000001" customHeight="1">
      <c r="A99" s="497" t="s">
        <v>1012</v>
      </c>
      <c r="B99" s="498" t="s">
        <v>1013</v>
      </c>
      <c r="C99" s="499" t="s">
        <v>9</v>
      </c>
      <c r="D99" s="614" t="s">
        <v>558</v>
      </c>
      <c r="E99" s="928">
        <v>0</v>
      </c>
      <c r="F99" s="929">
        <v>0</v>
      </c>
      <c r="G99" s="929">
        <v>0.3</v>
      </c>
      <c r="H99" s="929">
        <v>0</v>
      </c>
      <c r="I99" s="929">
        <v>0.48</v>
      </c>
      <c r="J99" s="930">
        <v>1.72</v>
      </c>
      <c r="K99" s="931">
        <v>2.2000000000000002</v>
      </c>
      <c r="L99" s="928">
        <v>0</v>
      </c>
      <c r="M99" s="929">
        <v>0</v>
      </c>
      <c r="N99" s="929">
        <v>0</v>
      </c>
      <c r="O99" s="929">
        <v>0</v>
      </c>
      <c r="P99" s="929">
        <v>0.71</v>
      </c>
      <c r="Q99" s="930">
        <v>0.9</v>
      </c>
      <c r="R99" s="931">
        <v>1.6099999999999999</v>
      </c>
      <c r="S99" s="932">
        <f t="shared" si="3"/>
        <v>-26.818181818181831</v>
      </c>
    </row>
    <row r="100" spans="1:19" s="882" customFormat="1" ht="20.100000000000001" customHeight="1">
      <c r="A100" s="497" t="s">
        <v>1014</v>
      </c>
      <c r="B100" s="498" t="s">
        <v>1015</v>
      </c>
      <c r="C100" s="499" t="s">
        <v>904</v>
      </c>
      <c r="D100" s="614" t="s">
        <v>863</v>
      </c>
      <c r="E100" s="928">
        <v>0</v>
      </c>
      <c r="F100" s="929">
        <v>0</v>
      </c>
      <c r="G100" s="929">
        <v>0.09</v>
      </c>
      <c r="H100" s="929">
        <v>0</v>
      </c>
      <c r="I100" s="929">
        <v>0.03</v>
      </c>
      <c r="J100" s="930">
        <v>0.25</v>
      </c>
      <c r="K100" s="931">
        <v>0.28000000000000003</v>
      </c>
      <c r="L100" s="928">
        <v>0</v>
      </c>
      <c r="M100" s="929">
        <v>0</v>
      </c>
      <c r="N100" s="929">
        <v>0.37</v>
      </c>
      <c r="O100" s="929">
        <v>0</v>
      </c>
      <c r="P100" s="929">
        <v>0.11</v>
      </c>
      <c r="Q100" s="930">
        <v>0.64</v>
      </c>
      <c r="R100" s="931">
        <v>0.75</v>
      </c>
      <c r="S100" s="932">
        <f t="shared" si="3"/>
        <v>167.85714285714283</v>
      </c>
    </row>
    <row r="101" spans="1:19" s="882" customFormat="1" ht="20.100000000000001" customHeight="1">
      <c r="A101" s="497" t="s">
        <v>1028</v>
      </c>
      <c r="B101" s="498" t="s">
        <v>1446</v>
      </c>
      <c r="C101" s="499" t="s">
        <v>904</v>
      </c>
      <c r="D101" s="614" t="s">
        <v>863</v>
      </c>
      <c r="E101" s="928">
        <v>0</v>
      </c>
      <c r="F101" s="929">
        <v>0</v>
      </c>
      <c r="G101" s="929">
        <v>7.0000000000000007E-2</v>
      </c>
      <c r="H101" s="929">
        <v>0</v>
      </c>
      <c r="I101" s="929">
        <v>0</v>
      </c>
      <c r="J101" s="930">
        <v>0.16</v>
      </c>
      <c r="K101" s="931">
        <v>0.16</v>
      </c>
      <c r="L101" s="928">
        <v>0</v>
      </c>
      <c r="M101" s="929">
        <v>0</v>
      </c>
      <c r="N101" s="929">
        <v>0</v>
      </c>
      <c r="O101" s="929">
        <v>0</v>
      </c>
      <c r="P101" s="929">
        <v>0.09</v>
      </c>
      <c r="Q101" s="930">
        <v>0.18</v>
      </c>
      <c r="R101" s="931">
        <v>0.27</v>
      </c>
      <c r="S101" s="932">
        <f t="shared" si="3"/>
        <v>68.75</v>
      </c>
    </row>
    <row r="102" spans="1:19" s="882" customFormat="1" ht="20.100000000000001" customHeight="1">
      <c r="A102" s="497" t="s">
        <v>1030</v>
      </c>
      <c r="B102" s="498" t="s">
        <v>1031</v>
      </c>
      <c r="C102" s="499" t="s">
        <v>9</v>
      </c>
      <c r="D102" s="614" t="s">
        <v>558</v>
      </c>
      <c r="E102" s="928">
        <v>0</v>
      </c>
      <c r="F102" s="929">
        <v>0</v>
      </c>
      <c r="G102" s="929">
        <v>0</v>
      </c>
      <c r="H102" s="929">
        <v>0</v>
      </c>
      <c r="I102" s="929">
        <v>0.04</v>
      </c>
      <c r="J102" s="930">
        <v>0.8</v>
      </c>
      <c r="K102" s="931">
        <v>0.84000000000000008</v>
      </c>
      <c r="L102" s="928">
        <v>0</v>
      </c>
      <c r="M102" s="929">
        <v>0.02</v>
      </c>
      <c r="N102" s="929">
        <v>7.0000000000000007E-2</v>
      </c>
      <c r="O102" s="929">
        <v>0</v>
      </c>
      <c r="P102" s="929">
        <v>0.44</v>
      </c>
      <c r="Q102" s="930">
        <v>0.39</v>
      </c>
      <c r="R102" s="931">
        <v>0.83000000000000007</v>
      </c>
      <c r="S102" s="932">
        <f t="shared" si="3"/>
        <v>-1.1904761904761862</v>
      </c>
    </row>
    <row r="103" spans="1:19" s="882" customFormat="1" ht="20.100000000000001" customHeight="1">
      <c r="A103" s="497" t="s">
        <v>1032</v>
      </c>
      <c r="B103" s="498" t="s">
        <v>1033</v>
      </c>
      <c r="C103" s="499" t="s">
        <v>9</v>
      </c>
      <c r="D103" s="614" t="s">
        <v>558</v>
      </c>
      <c r="E103" s="928">
        <v>0</v>
      </c>
      <c r="F103" s="929">
        <v>0</v>
      </c>
      <c r="G103" s="929">
        <v>0.2</v>
      </c>
      <c r="H103" s="929">
        <v>0</v>
      </c>
      <c r="I103" s="929">
        <v>0.35</v>
      </c>
      <c r="J103" s="930">
        <v>1.99</v>
      </c>
      <c r="K103" s="931">
        <v>2.34</v>
      </c>
      <c r="L103" s="928">
        <v>0</v>
      </c>
      <c r="M103" s="929">
        <v>0</v>
      </c>
      <c r="N103" s="929">
        <v>0.27</v>
      </c>
      <c r="O103" s="929">
        <v>0</v>
      </c>
      <c r="P103" s="929">
        <v>0.3</v>
      </c>
      <c r="Q103" s="930">
        <v>1.74</v>
      </c>
      <c r="R103" s="931">
        <v>2.04</v>
      </c>
      <c r="S103" s="932">
        <f t="shared" si="3"/>
        <v>-12.820512820512809</v>
      </c>
    </row>
    <row r="104" spans="1:19" s="882" customFormat="1" ht="20.100000000000001" customHeight="1">
      <c r="A104" s="497" t="s">
        <v>1034</v>
      </c>
      <c r="B104" s="498" t="s">
        <v>1447</v>
      </c>
      <c r="C104" s="499" t="s">
        <v>9</v>
      </c>
      <c r="D104" s="614" t="s">
        <v>558</v>
      </c>
      <c r="E104" s="928">
        <v>0</v>
      </c>
      <c r="F104" s="929">
        <v>0</v>
      </c>
      <c r="G104" s="929">
        <v>0.26</v>
      </c>
      <c r="H104" s="929">
        <v>0</v>
      </c>
      <c r="I104" s="929">
        <v>0.12</v>
      </c>
      <c r="J104" s="930">
        <v>2.98</v>
      </c>
      <c r="K104" s="931">
        <v>3.1</v>
      </c>
      <c r="L104" s="928">
        <v>0</v>
      </c>
      <c r="M104" s="929">
        <v>0.03</v>
      </c>
      <c r="N104" s="929">
        <v>0.47</v>
      </c>
      <c r="O104" s="929">
        <v>0</v>
      </c>
      <c r="P104" s="929">
        <v>0.49</v>
      </c>
      <c r="Q104" s="930">
        <v>1.69</v>
      </c>
      <c r="R104" s="931">
        <v>2.1799999999999997</v>
      </c>
      <c r="S104" s="932">
        <f t="shared" si="3"/>
        <v>-29.677419354838719</v>
      </c>
    </row>
    <row r="105" spans="1:19" s="882" customFormat="1" ht="20.100000000000001" customHeight="1">
      <c r="A105" s="497" t="s">
        <v>1038</v>
      </c>
      <c r="B105" s="498" t="s">
        <v>1039</v>
      </c>
      <c r="C105" s="499" t="s">
        <v>9</v>
      </c>
      <c r="D105" s="614" t="s">
        <v>558</v>
      </c>
      <c r="E105" s="928">
        <v>0</v>
      </c>
      <c r="F105" s="929">
        <v>0</v>
      </c>
      <c r="G105" s="929">
        <v>0</v>
      </c>
      <c r="H105" s="929">
        <v>0</v>
      </c>
      <c r="I105" s="929">
        <v>0</v>
      </c>
      <c r="J105" s="930">
        <v>0.49</v>
      </c>
      <c r="K105" s="931">
        <v>0.49</v>
      </c>
      <c r="L105" s="928">
        <v>0</v>
      </c>
      <c r="M105" s="929">
        <v>0</v>
      </c>
      <c r="N105" s="929">
        <v>0</v>
      </c>
      <c r="O105" s="929">
        <v>0</v>
      </c>
      <c r="P105" s="929">
        <v>0.19</v>
      </c>
      <c r="Q105" s="930">
        <v>0</v>
      </c>
      <c r="R105" s="931">
        <v>0.19</v>
      </c>
      <c r="S105" s="932">
        <f t="shared" si="3"/>
        <v>-61.224489795918366</v>
      </c>
    </row>
    <row r="106" spans="1:19" s="882" customFormat="1" ht="20.100000000000001" customHeight="1">
      <c r="A106" s="497" t="s">
        <v>1042</v>
      </c>
      <c r="B106" s="498" t="s">
        <v>1045</v>
      </c>
      <c r="C106" s="499" t="s">
        <v>904</v>
      </c>
      <c r="D106" s="614" t="s">
        <v>863</v>
      </c>
      <c r="E106" s="928">
        <v>0</v>
      </c>
      <c r="F106" s="929">
        <v>0</v>
      </c>
      <c r="G106" s="929">
        <v>0.25</v>
      </c>
      <c r="H106" s="929">
        <v>0</v>
      </c>
      <c r="I106" s="929">
        <v>0.05</v>
      </c>
      <c r="J106" s="930">
        <v>0.88</v>
      </c>
      <c r="K106" s="931">
        <v>0.93</v>
      </c>
      <c r="L106" s="928">
        <v>0</v>
      </c>
      <c r="M106" s="929">
        <v>0.02</v>
      </c>
      <c r="N106" s="929">
        <v>0</v>
      </c>
      <c r="O106" s="929">
        <v>0</v>
      </c>
      <c r="P106" s="929">
        <v>0</v>
      </c>
      <c r="Q106" s="930">
        <v>0.63</v>
      </c>
      <c r="R106" s="931">
        <v>0.63</v>
      </c>
      <c r="S106" s="932">
        <f t="shared" si="3"/>
        <v>-32.258064516129039</v>
      </c>
    </row>
    <row r="107" spans="1:19" s="882" customFormat="1" ht="20.100000000000001" customHeight="1">
      <c r="A107" s="497" t="s">
        <v>1048</v>
      </c>
      <c r="B107" s="498" t="s">
        <v>1049</v>
      </c>
      <c r="C107" s="499" t="s">
        <v>904</v>
      </c>
      <c r="D107" s="614" t="s">
        <v>863</v>
      </c>
      <c r="E107" s="928">
        <v>0</v>
      </c>
      <c r="F107" s="929">
        <v>0</v>
      </c>
      <c r="G107" s="929">
        <v>0</v>
      </c>
      <c r="H107" s="929">
        <v>0</v>
      </c>
      <c r="I107" s="929">
        <v>0</v>
      </c>
      <c r="J107" s="930">
        <v>0.1</v>
      </c>
      <c r="K107" s="931">
        <v>0.1</v>
      </c>
      <c r="L107" s="928">
        <v>0</v>
      </c>
      <c r="M107" s="929">
        <v>0</v>
      </c>
      <c r="N107" s="929">
        <v>0.4</v>
      </c>
      <c r="O107" s="929">
        <v>0</v>
      </c>
      <c r="P107" s="929">
        <v>0.02</v>
      </c>
      <c r="Q107" s="930">
        <v>0.78</v>
      </c>
      <c r="R107" s="931">
        <v>0.8</v>
      </c>
      <c r="S107" s="932">
        <f t="shared" si="3"/>
        <v>700</v>
      </c>
    </row>
    <row r="108" spans="1:19" s="882" customFormat="1" ht="20.100000000000001" customHeight="1">
      <c r="A108" s="497" t="s">
        <v>1054</v>
      </c>
      <c r="B108" s="498" t="s">
        <v>1503</v>
      </c>
      <c r="C108" s="499" t="s">
        <v>904</v>
      </c>
      <c r="D108" s="614" t="s">
        <v>863</v>
      </c>
      <c r="E108" s="928">
        <v>0</v>
      </c>
      <c r="F108" s="929">
        <v>0</v>
      </c>
      <c r="G108" s="929">
        <v>0.13</v>
      </c>
      <c r="H108" s="929">
        <v>0</v>
      </c>
      <c r="I108" s="929">
        <v>0.05</v>
      </c>
      <c r="J108" s="930">
        <v>0.31</v>
      </c>
      <c r="K108" s="931">
        <v>0.36</v>
      </c>
      <c r="L108" s="928">
        <v>0</v>
      </c>
      <c r="M108" s="929">
        <v>0.05</v>
      </c>
      <c r="N108" s="929">
        <v>0</v>
      </c>
      <c r="O108" s="929">
        <v>0</v>
      </c>
      <c r="P108" s="929">
        <v>0</v>
      </c>
      <c r="Q108" s="930">
        <v>0.37</v>
      </c>
      <c r="R108" s="931">
        <v>0.37</v>
      </c>
      <c r="S108" s="932">
        <f t="shared" si="3"/>
        <v>2.7777777777777901</v>
      </c>
    </row>
    <row r="109" spans="1:19" s="882" customFormat="1" ht="20.100000000000001" customHeight="1">
      <c r="A109" s="497" t="s">
        <v>1056</v>
      </c>
      <c r="B109" s="498" t="s">
        <v>1077</v>
      </c>
      <c r="C109" s="499" t="s">
        <v>904</v>
      </c>
      <c r="D109" s="614" t="s">
        <v>863</v>
      </c>
      <c r="E109" s="928">
        <v>0</v>
      </c>
      <c r="F109" s="929">
        <v>0</v>
      </c>
      <c r="G109" s="929">
        <v>0</v>
      </c>
      <c r="H109" s="929">
        <v>0</v>
      </c>
      <c r="I109" s="929">
        <v>0.06</v>
      </c>
      <c r="J109" s="930">
        <v>1.32</v>
      </c>
      <c r="K109" s="931">
        <v>1.3800000000000001</v>
      </c>
      <c r="L109" s="928">
        <v>0</v>
      </c>
      <c r="M109" s="929">
        <v>0.02</v>
      </c>
      <c r="N109" s="929">
        <v>0.42</v>
      </c>
      <c r="O109" s="929">
        <v>0</v>
      </c>
      <c r="P109" s="929">
        <v>0.41</v>
      </c>
      <c r="Q109" s="930">
        <v>1.08</v>
      </c>
      <c r="R109" s="931">
        <v>1.49</v>
      </c>
      <c r="S109" s="932">
        <f t="shared" si="3"/>
        <v>7.9710144927536142</v>
      </c>
    </row>
    <row r="110" spans="1:19" s="882" customFormat="1" ht="20.100000000000001" customHeight="1">
      <c r="A110" s="497" t="s">
        <v>1057</v>
      </c>
      <c r="B110" s="498" t="s">
        <v>1058</v>
      </c>
      <c r="C110" s="499" t="s">
        <v>9</v>
      </c>
      <c r="D110" s="614" t="s">
        <v>558</v>
      </c>
      <c r="E110" s="928">
        <v>0.02</v>
      </c>
      <c r="F110" s="929">
        <v>0</v>
      </c>
      <c r="G110" s="929">
        <v>0.11</v>
      </c>
      <c r="H110" s="929">
        <v>0</v>
      </c>
      <c r="I110" s="929">
        <v>0</v>
      </c>
      <c r="J110" s="930">
        <v>0.04</v>
      </c>
      <c r="K110" s="931">
        <v>0.04</v>
      </c>
      <c r="L110" s="928">
        <v>0</v>
      </c>
      <c r="M110" s="929">
        <v>0.03</v>
      </c>
      <c r="N110" s="929">
        <v>0.02</v>
      </c>
      <c r="O110" s="929">
        <v>0</v>
      </c>
      <c r="P110" s="929">
        <v>0</v>
      </c>
      <c r="Q110" s="930">
        <v>0.24</v>
      </c>
      <c r="R110" s="931">
        <v>0.24</v>
      </c>
      <c r="S110" s="932">
        <f t="shared" si="3"/>
        <v>500</v>
      </c>
    </row>
    <row r="111" spans="1:19" s="882" customFormat="1" ht="20.100000000000001" customHeight="1">
      <c r="A111" s="497" t="s">
        <v>461</v>
      </c>
      <c r="B111" s="498" t="s">
        <v>462</v>
      </c>
      <c r="C111" s="499" t="s">
        <v>9</v>
      </c>
      <c r="D111" s="614" t="s">
        <v>558</v>
      </c>
      <c r="E111" s="928">
        <v>0</v>
      </c>
      <c r="F111" s="929">
        <v>0.06</v>
      </c>
      <c r="G111" s="929">
        <v>1.1599999999999999</v>
      </c>
      <c r="H111" s="929">
        <v>0</v>
      </c>
      <c r="I111" s="929">
        <v>1.89</v>
      </c>
      <c r="J111" s="930">
        <v>2.37</v>
      </c>
      <c r="K111" s="931">
        <v>4.26</v>
      </c>
      <c r="L111" s="928">
        <v>0</v>
      </c>
      <c r="M111" s="929">
        <v>0</v>
      </c>
      <c r="N111" s="929">
        <v>1.52</v>
      </c>
      <c r="O111" s="929">
        <v>0</v>
      </c>
      <c r="P111" s="929">
        <v>0.63</v>
      </c>
      <c r="Q111" s="930">
        <v>2.96</v>
      </c>
      <c r="R111" s="931">
        <v>3.59</v>
      </c>
      <c r="S111" s="946">
        <f t="shared" si="3"/>
        <v>-15.727699530516425</v>
      </c>
    </row>
    <row r="112" spans="1:19" s="882" customFormat="1" ht="20.100000000000001" customHeight="1">
      <c r="A112" s="497" t="s">
        <v>1286</v>
      </c>
      <c r="B112" s="498" t="s">
        <v>1449</v>
      </c>
      <c r="C112" s="499" t="s">
        <v>9</v>
      </c>
      <c r="D112" s="614" t="s">
        <v>558</v>
      </c>
      <c r="E112" s="928">
        <v>0</v>
      </c>
      <c r="F112" s="929">
        <v>0</v>
      </c>
      <c r="G112" s="929">
        <v>0</v>
      </c>
      <c r="H112" s="929">
        <v>0</v>
      </c>
      <c r="I112" s="929">
        <v>0</v>
      </c>
      <c r="J112" s="930">
        <v>0</v>
      </c>
      <c r="K112" s="931">
        <v>0</v>
      </c>
      <c r="L112" s="928">
        <v>0</v>
      </c>
      <c r="M112" s="929">
        <v>0.12</v>
      </c>
      <c r="N112" s="929">
        <v>0.31</v>
      </c>
      <c r="O112" s="929">
        <v>0</v>
      </c>
      <c r="P112" s="929">
        <v>0.08</v>
      </c>
      <c r="Q112" s="930">
        <v>1.57</v>
      </c>
      <c r="R112" s="931">
        <v>1.6500000000000001</v>
      </c>
      <c r="S112" s="946" t="e">
        <f t="shared" si="3"/>
        <v>#DIV/0!</v>
      </c>
    </row>
    <row r="113" spans="1:19" ht="20.100000000000001" customHeight="1">
      <c r="A113" s="521"/>
      <c r="B113" s="524"/>
      <c r="C113" s="562"/>
      <c r="D113" s="570"/>
      <c r="E113" s="521"/>
      <c r="F113" s="522"/>
      <c r="G113" s="522"/>
      <c r="H113" s="522"/>
      <c r="I113" s="522"/>
      <c r="J113" s="523"/>
      <c r="K113" s="524"/>
      <c r="L113" s="521"/>
      <c r="M113" s="522"/>
      <c r="N113" s="522"/>
      <c r="O113" s="522"/>
      <c r="P113" s="522"/>
      <c r="Q113" s="523"/>
      <c r="R113" s="524"/>
      <c r="S113" s="525"/>
    </row>
    <row r="114" spans="1:19" ht="20.100000000000001" customHeight="1">
      <c r="A114" s="1410" t="s">
        <v>1544</v>
      </c>
      <c r="B114" s="1411"/>
      <c r="C114" s="491"/>
      <c r="D114" s="492"/>
      <c r="E114" s="530">
        <f>SUM(E77:E113)</f>
        <v>0.06</v>
      </c>
      <c r="F114" s="531">
        <f t="shared" ref="F114:R114" si="4">SUM(F77:F113)</f>
        <v>0.27</v>
      </c>
      <c r="G114" s="531">
        <f t="shared" si="4"/>
        <v>16.049999999999997</v>
      </c>
      <c r="H114" s="531">
        <f t="shared" si="4"/>
        <v>0</v>
      </c>
      <c r="I114" s="531">
        <f t="shared" si="4"/>
        <v>7.4799999999999995</v>
      </c>
      <c r="J114" s="531">
        <f t="shared" si="4"/>
        <v>40.450000000000003</v>
      </c>
      <c r="K114" s="532">
        <f t="shared" si="4"/>
        <v>47.930000000000014</v>
      </c>
      <c r="L114" s="530">
        <f t="shared" si="4"/>
        <v>0.05</v>
      </c>
      <c r="M114" s="531">
        <f t="shared" si="4"/>
        <v>2.0800000000000005</v>
      </c>
      <c r="N114" s="531">
        <f t="shared" si="4"/>
        <v>23.119999999999994</v>
      </c>
      <c r="O114" s="531">
        <f t="shared" si="4"/>
        <v>0</v>
      </c>
      <c r="P114" s="531">
        <f t="shared" si="4"/>
        <v>11.13</v>
      </c>
      <c r="Q114" s="531">
        <f t="shared" si="4"/>
        <v>52.88</v>
      </c>
      <c r="R114" s="532">
        <f t="shared" si="4"/>
        <v>64.010000000000005</v>
      </c>
      <c r="S114" s="533">
        <f t="shared" ref="S114" si="5">((R114/K114)-1)*100</f>
        <v>33.548925516378027</v>
      </c>
    </row>
    <row r="115" spans="1:19" ht="20.100000000000001" customHeight="1">
      <c r="A115" s="557"/>
      <c r="B115" s="558"/>
      <c r="C115" s="559"/>
      <c r="D115" s="520"/>
      <c r="E115" s="538"/>
      <c r="F115" s="538"/>
      <c r="G115" s="538"/>
      <c r="H115" s="538"/>
      <c r="I115" s="538"/>
      <c r="J115" s="539"/>
      <c r="K115" s="538"/>
      <c r="L115" s="538"/>
      <c r="M115" s="538"/>
      <c r="N115" s="538"/>
      <c r="O115" s="538"/>
      <c r="P115" s="538"/>
      <c r="Q115" s="539"/>
      <c r="R115" s="538"/>
      <c r="S115" s="540"/>
    </row>
    <row r="116" spans="1:19" ht="20.100000000000001" customHeight="1">
      <c r="A116" s="473"/>
      <c r="B116" s="474"/>
      <c r="C116" s="475"/>
      <c r="D116" s="476"/>
      <c r="E116" s="1375" t="s">
        <v>1467</v>
      </c>
      <c r="F116" s="1376"/>
      <c r="G116" s="1376"/>
      <c r="H116" s="1376"/>
      <c r="I116" s="1376"/>
      <c r="J116" s="1376"/>
      <c r="K116" s="1377"/>
      <c r="L116" s="1375" t="s">
        <v>1468</v>
      </c>
      <c r="M116" s="1376"/>
      <c r="N116" s="1376"/>
      <c r="O116" s="1376"/>
      <c r="P116" s="1376"/>
      <c r="Q116" s="1376"/>
      <c r="R116" s="1377"/>
      <c r="S116" s="477"/>
    </row>
    <row r="117" spans="1:19" ht="39.950000000000003" customHeight="1">
      <c r="A117" s="479" t="s">
        <v>248</v>
      </c>
      <c r="B117" s="480" t="s">
        <v>57</v>
      </c>
      <c r="C117" s="481" t="s">
        <v>249</v>
      </c>
      <c r="D117" s="482" t="s">
        <v>250</v>
      </c>
      <c r="E117" s="483" t="s">
        <v>1405</v>
      </c>
      <c r="F117" s="484" t="s">
        <v>1499</v>
      </c>
      <c r="G117" s="818" t="s">
        <v>1498</v>
      </c>
      <c r="H117" s="845" t="s">
        <v>1513</v>
      </c>
      <c r="I117" s="845" t="s">
        <v>1514</v>
      </c>
      <c r="J117" s="818" t="s">
        <v>1406</v>
      </c>
      <c r="K117" s="274" t="s">
        <v>1515</v>
      </c>
      <c r="L117" s="483" t="s">
        <v>1405</v>
      </c>
      <c r="M117" s="484" t="s">
        <v>1499</v>
      </c>
      <c r="N117" s="818" t="s">
        <v>1498</v>
      </c>
      <c r="O117" s="845" t="s">
        <v>1513</v>
      </c>
      <c r="P117" s="845" t="s">
        <v>1514</v>
      </c>
      <c r="Q117" s="818" t="s">
        <v>1406</v>
      </c>
      <c r="R117" s="274" t="s">
        <v>1515</v>
      </c>
      <c r="S117" s="487" t="s">
        <v>1140</v>
      </c>
    </row>
    <row r="118" spans="1:19" ht="20.100000000000001" customHeight="1">
      <c r="A118" s="979" t="s">
        <v>1659</v>
      </c>
      <c r="B118" s="980" t="s">
        <v>1658</v>
      </c>
      <c r="C118" s="491" t="s">
        <v>60</v>
      </c>
      <c r="D118" s="492"/>
      <c r="E118" s="493" t="s">
        <v>60</v>
      </c>
      <c r="F118" s="494"/>
      <c r="G118" s="494"/>
      <c r="H118" s="494"/>
      <c r="I118" s="494"/>
      <c r="J118" s="494" t="s">
        <v>60</v>
      </c>
      <c r="K118" s="495"/>
      <c r="L118" s="493" t="s">
        <v>60</v>
      </c>
      <c r="M118" s="494" t="s">
        <v>60</v>
      </c>
      <c r="N118" s="494"/>
      <c r="O118" s="494"/>
      <c r="P118" s="494"/>
      <c r="Q118" s="494"/>
      <c r="R118" s="495" t="s">
        <v>60</v>
      </c>
      <c r="S118" s="496"/>
    </row>
    <row r="119" spans="1:19" s="882" customFormat="1" ht="20.100000000000001" customHeight="1">
      <c r="A119" s="497" t="s">
        <v>794</v>
      </c>
      <c r="B119" s="612" t="s">
        <v>1128</v>
      </c>
      <c r="C119" s="499" t="s">
        <v>9</v>
      </c>
      <c r="D119" s="614" t="s">
        <v>560</v>
      </c>
      <c r="E119" s="928">
        <v>0</v>
      </c>
      <c r="F119" s="929">
        <v>0</v>
      </c>
      <c r="G119" s="929">
        <v>0.56000000000000005</v>
      </c>
      <c r="H119" s="929">
        <v>0</v>
      </c>
      <c r="I119" s="929">
        <v>0</v>
      </c>
      <c r="J119" s="930">
        <v>0.81</v>
      </c>
      <c r="K119" s="931">
        <v>0.81</v>
      </c>
      <c r="L119" s="928">
        <v>0</v>
      </c>
      <c r="M119" s="929">
        <v>0</v>
      </c>
      <c r="N119" s="929">
        <v>1.03</v>
      </c>
      <c r="O119" s="929">
        <v>0</v>
      </c>
      <c r="P119" s="929">
        <v>0</v>
      </c>
      <c r="Q119" s="930">
        <v>1.1299999999999999</v>
      </c>
      <c r="R119" s="931">
        <v>1.1299999999999999</v>
      </c>
      <c r="S119" s="932">
        <f t="shared" ref="S119:S137" si="6">((R119/K119)-1)*100</f>
        <v>39.506172839506149</v>
      </c>
    </row>
    <row r="120" spans="1:19" s="882" customFormat="1" ht="20.100000000000001" customHeight="1">
      <c r="A120" s="497" t="s">
        <v>942</v>
      </c>
      <c r="B120" s="612" t="s">
        <v>943</v>
      </c>
      <c r="C120" s="499" t="s">
        <v>9</v>
      </c>
      <c r="D120" s="614" t="s">
        <v>560</v>
      </c>
      <c r="E120" s="928">
        <v>0</v>
      </c>
      <c r="F120" s="929">
        <v>0</v>
      </c>
      <c r="G120" s="929">
        <v>0.22</v>
      </c>
      <c r="H120" s="929">
        <v>0</v>
      </c>
      <c r="I120" s="929">
        <v>0.02</v>
      </c>
      <c r="J120" s="930">
        <v>1.61</v>
      </c>
      <c r="K120" s="931">
        <v>1.6300000000000001</v>
      </c>
      <c r="L120" s="928">
        <v>0</v>
      </c>
      <c r="M120" s="929">
        <v>0</v>
      </c>
      <c r="N120" s="929">
        <v>0</v>
      </c>
      <c r="O120" s="929">
        <v>0</v>
      </c>
      <c r="P120" s="929">
        <v>0</v>
      </c>
      <c r="Q120" s="930">
        <v>0.53</v>
      </c>
      <c r="R120" s="931">
        <v>0.53</v>
      </c>
      <c r="S120" s="932">
        <f t="shared" si="6"/>
        <v>-67.484662576687114</v>
      </c>
    </row>
    <row r="121" spans="1:19" s="882" customFormat="1" ht="20.100000000000001" customHeight="1">
      <c r="A121" s="497" t="s">
        <v>946</v>
      </c>
      <c r="B121" s="612" t="s">
        <v>947</v>
      </c>
      <c r="C121" s="499" t="s">
        <v>9</v>
      </c>
      <c r="D121" s="614" t="s">
        <v>560</v>
      </c>
      <c r="E121" s="928">
        <v>0</v>
      </c>
      <c r="F121" s="929">
        <v>0</v>
      </c>
      <c r="G121" s="929">
        <v>0.82</v>
      </c>
      <c r="H121" s="929">
        <v>0</v>
      </c>
      <c r="I121" s="929">
        <v>0.05</v>
      </c>
      <c r="J121" s="930">
        <v>2.61</v>
      </c>
      <c r="K121" s="931">
        <v>2.6599999999999997</v>
      </c>
      <c r="L121" s="928">
        <v>0</v>
      </c>
      <c r="M121" s="929">
        <v>0.06</v>
      </c>
      <c r="N121" s="929">
        <v>0.7</v>
      </c>
      <c r="O121" s="929">
        <v>0</v>
      </c>
      <c r="P121" s="929">
        <v>0.03</v>
      </c>
      <c r="Q121" s="930">
        <v>1.85</v>
      </c>
      <c r="R121" s="931">
        <v>1.8800000000000001</v>
      </c>
      <c r="S121" s="932">
        <f t="shared" si="6"/>
        <v>-29.323308270676684</v>
      </c>
    </row>
    <row r="122" spans="1:19" s="882" customFormat="1" ht="20.100000000000001" customHeight="1">
      <c r="A122" s="497" t="s">
        <v>952</v>
      </c>
      <c r="B122" s="612" t="s">
        <v>953</v>
      </c>
      <c r="C122" s="499" t="s">
        <v>9</v>
      </c>
      <c r="D122" s="614" t="s">
        <v>560</v>
      </c>
      <c r="E122" s="928">
        <v>0</v>
      </c>
      <c r="F122" s="929">
        <v>0</v>
      </c>
      <c r="G122" s="929">
        <v>1.22</v>
      </c>
      <c r="H122" s="929">
        <v>0</v>
      </c>
      <c r="I122" s="929">
        <v>0.2</v>
      </c>
      <c r="J122" s="930">
        <v>2.29</v>
      </c>
      <c r="K122" s="931">
        <v>2.4900000000000002</v>
      </c>
      <c r="L122" s="928">
        <v>0</v>
      </c>
      <c r="M122" s="929">
        <v>0</v>
      </c>
      <c r="N122" s="929">
        <v>0</v>
      </c>
      <c r="O122" s="929">
        <v>0</v>
      </c>
      <c r="P122" s="929">
        <v>0</v>
      </c>
      <c r="Q122" s="930">
        <v>3.12</v>
      </c>
      <c r="R122" s="931">
        <v>3.12</v>
      </c>
      <c r="S122" s="932">
        <f t="shared" si="6"/>
        <v>25.30120481927711</v>
      </c>
    </row>
    <row r="123" spans="1:19" s="882" customFormat="1" ht="20.100000000000001" customHeight="1">
      <c r="A123" s="497" t="s">
        <v>408</v>
      </c>
      <c r="B123" s="612" t="s">
        <v>418</v>
      </c>
      <c r="C123" s="499" t="s">
        <v>9</v>
      </c>
      <c r="D123" s="614" t="s">
        <v>560</v>
      </c>
      <c r="E123" s="928">
        <v>0</v>
      </c>
      <c r="F123" s="929">
        <v>0</v>
      </c>
      <c r="G123" s="929">
        <v>1.65</v>
      </c>
      <c r="H123" s="929">
        <v>0</v>
      </c>
      <c r="I123" s="929">
        <v>1.02</v>
      </c>
      <c r="J123" s="930">
        <v>4.38</v>
      </c>
      <c r="K123" s="931">
        <v>5.4</v>
      </c>
      <c r="L123" s="928">
        <v>0</v>
      </c>
      <c r="M123" s="929">
        <v>0.4</v>
      </c>
      <c r="N123" s="929">
        <v>2.5499999999999998</v>
      </c>
      <c r="O123" s="929">
        <v>0</v>
      </c>
      <c r="P123" s="929">
        <v>1.39</v>
      </c>
      <c r="Q123" s="930">
        <v>6.3</v>
      </c>
      <c r="R123" s="931">
        <v>7.6899999999999995</v>
      </c>
      <c r="S123" s="932">
        <f t="shared" si="6"/>
        <v>42.407407407407383</v>
      </c>
    </row>
    <row r="124" spans="1:19" s="882" customFormat="1" ht="20.100000000000001" customHeight="1">
      <c r="A124" s="497" t="s">
        <v>962</v>
      </c>
      <c r="B124" s="612" t="s">
        <v>963</v>
      </c>
      <c r="C124" s="499" t="s">
        <v>9</v>
      </c>
      <c r="D124" s="614" t="s">
        <v>560</v>
      </c>
      <c r="E124" s="928">
        <v>0</v>
      </c>
      <c r="F124" s="929">
        <v>0</v>
      </c>
      <c r="G124" s="929">
        <v>0.12</v>
      </c>
      <c r="H124" s="929">
        <v>0</v>
      </c>
      <c r="I124" s="929">
        <v>7.0000000000000007E-2</v>
      </c>
      <c r="J124" s="930">
        <v>1.64</v>
      </c>
      <c r="K124" s="931">
        <v>1.71</v>
      </c>
      <c r="L124" s="928">
        <v>0</v>
      </c>
      <c r="M124" s="929">
        <v>0</v>
      </c>
      <c r="N124" s="929">
        <v>0.6</v>
      </c>
      <c r="O124" s="929">
        <v>0</v>
      </c>
      <c r="P124" s="929">
        <v>0.48</v>
      </c>
      <c r="Q124" s="930">
        <v>0.88</v>
      </c>
      <c r="R124" s="931">
        <v>1.3599999999999999</v>
      </c>
      <c r="S124" s="932">
        <f t="shared" si="6"/>
        <v>-20.467836257309948</v>
      </c>
    </row>
    <row r="125" spans="1:19" s="882" customFormat="1" ht="20.100000000000001" customHeight="1">
      <c r="A125" s="497" t="s">
        <v>964</v>
      </c>
      <c r="B125" s="498" t="s">
        <v>968</v>
      </c>
      <c r="C125" s="499" t="s">
        <v>904</v>
      </c>
      <c r="D125" s="614" t="s">
        <v>1076</v>
      </c>
      <c r="E125" s="928">
        <v>0</v>
      </c>
      <c r="F125" s="929">
        <v>0</v>
      </c>
      <c r="G125" s="929">
        <v>0.09</v>
      </c>
      <c r="H125" s="929">
        <v>0</v>
      </c>
      <c r="I125" s="929">
        <v>0</v>
      </c>
      <c r="J125" s="930">
        <v>0.12</v>
      </c>
      <c r="K125" s="931">
        <v>0.12</v>
      </c>
      <c r="L125" s="928">
        <v>0</v>
      </c>
      <c r="M125" s="929">
        <v>0</v>
      </c>
      <c r="N125" s="929">
        <v>0.17</v>
      </c>
      <c r="O125" s="929">
        <v>0</v>
      </c>
      <c r="P125" s="929">
        <v>0</v>
      </c>
      <c r="Q125" s="930">
        <v>0.22</v>
      </c>
      <c r="R125" s="931">
        <v>0.22</v>
      </c>
      <c r="S125" s="932">
        <f t="shared" si="6"/>
        <v>83.333333333333343</v>
      </c>
    </row>
    <row r="126" spans="1:19" s="882" customFormat="1" ht="20.100000000000001" customHeight="1">
      <c r="A126" s="497" t="s">
        <v>974</v>
      </c>
      <c r="B126" s="612" t="s">
        <v>975</v>
      </c>
      <c r="C126" s="499" t="s">
        <v>9</v>
      </c>
      <c r="D126" s="614" t="s">
        <v>560</v>
      </c>
      <c r="E126" s="928">
        <v>0</v>
      </c>
      <c r="F126" s="929">
        <v>0</v>
      </c>
      <c r="G126" s="929">
        <v>0.39</v>
      </c>
      <c r="H126" s="929">
        <v>0</v>
      </c>
      <c r="I126" s="929">
        <v>0.02</v>
      </c>
      <c r="J126" s="930">
        <v>0.32</v>
      </c>
      <c r="K126" s="931">
        <v>0.34</v>
      </c>
      <c r="L126" s="928">
        <v>0</v>
      </c>
      <c r="M126" s="929">
        <v>0</v>
      </c>
      <c r="N126" s="929">
        <v>0</v>
      </c>
      <c r="O126" s="929">
        <v>0</v>
      </c>
      <c r="P126" s="929">
        <v>0</v>
      </c>
      <c r="Q126" s="930">
        <v>0.8</v>
      </c>
      <c r="R126" s="931">
        <v>0.8</v>
      </c>
      <c r="S126" s="932">
        <f t="shared" si="6"/>
        <v>135.29411764705884</v>
      </c>
    </row>
    <row r="127" spans="1:19" s="882" customFormat="1" ht="20.100000000000001" customHeight="1">
      <c r="A127" s="497" t="s">
        <v>984</v>
      </c>
      <c r="B127" s="612" t="s">
        <v>985</v>
      </c>
      <c r="C127" s="499" t="s">
        <v>9</v>
      </c>
      <c r="D127" s="614" t="s">
        <v>560</v>
      </c>
      <c r="E127" s="928">
        <v>0</v>
      </c>
      <c r="F127" s="929">
        <v>7.0000000000000007E-2</v>
      </c>
      <c r="G127" s="929">
        <v>1.59</v>
      </c>
      <c r="H127" s="929">
        <v>0</v>
      </c>
      <c r="I127" s="929">
        <v>0.57999999999999996</v>
      </c>
      <c r="J127" s="930">
        <v>1.95</v>
      </c>
      <c r="K127" s="931">
        <v>2.5299999999999998</v>
      </c>
      <c r="L127" s="928">
        <v>0</v>
      </c>
      <c r="M127" s="929">
        <v>0</v>
      </c>
      <c r="N127" s="929">
        <v>0</v>
      </c>
      <c r="O127" s="929">
        <v>0</v>
      </c>
      <c r="P127" s="929">
        <v>0.66</v>
      </c>
      <c r="Q127" s="930">
        <v>4.5999999999999996</v>
      </c>
      <c r="R127" s="931">
        <v>5.26</v>
      </c>
      <c r="S127" s="932">
        <f t="shared" si="6"/>
        <v>107.90513833992095</v>
      </c>
    </row>
    <row r="128" spans="1:19" s="882" customFormat="1" ht="20.100000000000001" customHeight="1">
      <c r="A128" s="497" t="s">
        <v>996</v>
      </c>
      <c r="B128" s="498" t="s">
        <v>998</v>
      </c>
      <c r="C128" s="499" t="s">
        <v>904</v>
      </c>
      <c r="D128" s="614" t="s">
        <v>1076</v>
      </c>
      <c r="E128" s="928">
        <v>0</v>
      </c>
      <c r="F128" s="929">
        <v>0</v>
      </c>
      <c r="G128" s="929">
        <v>0</v>
      </c>
      <c r="H128" s="929">
        <v>0</v>
      </c>
      <c r="I128" s="929">
        <v>0.3</v>
      </c>
      <c r="J128" s="930">
        <v>0.2</v>
      </c>
      <c r="K128" s="931">
        <v>0.5</v>
      </c>
      <c r="L128" s="928">
        <v>0</v>
      </c>
      <c r="M128" s="929">
        <v>0</v>
      </c>
      <c r="N128" s="929">
        <v>0</v>
      </c>
      <c r="O128" s="929">
        <v>0</v>
      </c>
      <c r="P128" s="929">
        <v>0</v>
      </c>
      <c r="Q128" s="930">
        <v>0</v>
      </c>
      <c r="R128" s="931">
        <v>0</v>
      </c>
      <c r="S128" s="932">
        <f t="shared" si="6"/>
        <v>-100</v>
      </c>
    </row>
    <row r="129" spans="1:19" s="882" customFormat="1" ht="20.100000000000001" customHeight="1">
      <c r="A129" s="497" t="s">
        <v>1004</v>
      </c>
      <c r="B129" s="498" t="s">
        <v>1005</v>
      </c>
      <c r="C129" s="499" t="s">
        <v>904</v>
      </c>
      <c r="D129" s="614" t="s">
        <v>1076</v>
      </c>
      <c r="E129" s="928">
        <v>0</v>
      </c>
      <c r="F129" s="929">
        <v>0</v>
      </c>
      <c r="G129" s="929">
        <v>0</v>
      </c>
      <c r="H129" s="929">
        <v>0</v>
      </c>
      <c r="I129" s="929">
        <v>0</v>
      </c>
      <c r="J129" s="930">
        <v>0.11</v>
      </c>
      <c r="K129" s="931">
        <v>0.11</v>
      </c>
      <c r="L129" s="928">
        <v>0</v>
      </c>
      <c r="M129" s="929">
        <v>0</v>
      </c>
      <c r="N129" s="929">
        <v>0.33</v>
      </c>
      <c r="O129" s="929">
        <v>0</v>
      </c>
      <c r="P129" s="929">
        <v>0.03</v>
      </c>
      <c r="Q129" s="930">
        <v>0.34</v>
      </c>
      <c r="R129" s="931">
        <v>0.37</v>
      </c>
      <c r="S129" s="932">
        <f t="shared" si="6"/>
        <v>236.36363636363637</v>
      </c>
    </row>
    <row r="130" spans="1:19" s="882" customFormat="1" ht="20.100000000000001" customHeight="1">
      <c r="A130" s="497" t="s">
        <v>1010</v>
      </c>
      <c r="B130" s="612" t="s">
        <v>1011</v>
      </c>
      <c r="C130" s="499" t="s">
        <v>9</v>
      </c>
      <c r="D130" s="614" t="s">
        <v>560</v>
      </c>
      <c r="E130" s="928">
        <v>0</v>
      </c>
      <c r="F130" s="929">
        <v>0</v>
      </c>
      <c r="G130" s="929">
        <v>0.59</v>
      </c>
      <c r="H130" s="929">
        <v>0</v>
      </c>
      <c r="I130" s="929">
        <v>0.2</v>
      </c>
      <c r="J130" s="930">
        <v>1.1100000000000001</v>
      </c>
      <c r="K130" s="931">
        <v>1.31</v>
      </c>
      <c r="L130" s="928">
        <v>0</v>
      </c>
      <c r="M130" s="929">
        <v>0</v>
      </c>
      <c r="N130" s="929">
        <v>1.51</v>
      </c>
      <c r="O130" s="929">
        <v>0</v>
      </c>
      <c r="P130" s="929">
        <v>0.11</v>
      </c>
      <c r="Q130" s="930">
        <v>1.9</v>
      </c>
      <c r="R130" s="931">
        <v>2.0099999999999998</v>
      </c>
      <c r="S130" s="932">
        <f t="shared" si="6"/>
        <v>53.43511450381677</v>
      </c>
    </row>
    <row r="131" spans="1:19" s="882" customFormat="1" ht="20.100000000000001" customHeight="1">
      <c r="A131" s="497" t="s">
        <v>1022</v>
      </c>
      <c r="B131" s="612" t="s">
        <v>1023</v>
      </c>
      <c r="C131" s="499" t="s">
        <v>9</v>
      </c>
      <c r="D131" s="614" t="s">
        <v>560</v>
      </c>
      <c r="E131" s="928">
        <v>0</v>
      </c>
      <c r="F131" s="929">
        <v>0</v>
      </c>
      <c r="G131" s="929">
        <v>0.69</v>
      </c>
      <c r="H131" s="929">
        <v>0</v>
      </c>
      <c r="I131" s="929">
        <v>0.28999999999999998</v>
      </c>
      <c r="J131" s="930">
        <v>1.43</v>
      </c>
      <c r="K131" s="931">
        <v>1.72</v>
      </c>
      <c r="L131" s="928">
        <v>0</v>
      </c>
      <c r="M131" s="929">
        <v>0.11</v>
      </c>
      <c r="N131" s="929">
        <v>0.64</v>
      </c>
      <c r="O131" s="929">
        <v>0</v>
      </c>
      <c r="P131" s="929">
        <v>1.9</v>
      </c>
      <c r="Q131" s="930">
        <v>2.31</v>
      </c>
      <c r="R131" s="931">
        <v>4.21</v>
      </c>
      <c r="S131" s="932">
        <f t="shared" si="6"/>
        <v>144.76744186046511</v>
      </c>
    </row>
    <row r="132" spans="1:19" s="882" customFormat="1" ht="20.100000000000001" customHeight="1">
      <c r="A132" s="497" t="s">
        <v>1036</v>
      </c>
      <c r="B132" s="498" t="s">
        <v>1037</v>
      </c>
      <c r="C132" s="499" t="s">
        <v>904</v>
      </c>
      <c r="D132" s="614" t="s">
        <v>1076</v>
      </c>
      <c r="E132" s="928">
        <v>0</v>
      </c>
      <c r="F132" s="929">
        <v>0</v>
      </c>
      <c r="G132" s="929">
        <v>0.03</v>
      </c>
      <c r="H132" s="929">
        <v>0</v>
      </c>
      <c r="I132" s="929">
        <v>0</v>
      </c>
      <c r="J132" s="930">
        <v>0.1</v>
      </c>
      <c r="K132" s="931">
        <v>0.1</v>
      </c>
      <c r="L132" s="928">
        <v>0</v>
      </c>
      <c r="M132" s="929">
        <v>0</v>
      </c>
      <c r="N132" s="929">
        <v>0.21</v>
      </c>
      <c r="O132" s="929">
        <v>0</v>
      </c>
      <c r="P132" s="929">
        <v>7.0000000000000007E-2</v>
      </c>
      <c r="Q132" s="930">
        <v>0.22</v>
      </c>
      <c r="R132" s="931">
        <v>0.29000000000000004</v>
      </c>
      <c r="S132" s="932">
        <f t="shared" si="6"/>
        <v>190.00000000000003</v>
      </c>
    </row>
    <row r="133" spans="1:19" s="882" customFormat="1" ht="20.100000000000001" customHeight="1">
      <c r="A133" s="497" t="s">
        <v>473</v>
      </c>
      <c r="B133" s="612" t="s">
        <v>474</v>
      </c>
      <c r="C133" s="499" t="s">
        <v>9</v>
      </c>
      <c r="D133" s="614" t="s">
        <v>560</v>
      </c>
      <c r="E133" s="928">
        <v>0</v>
      </c>
      <c r="F133" s="929">
        <v>0</v>
      </c>
      <c r="G133" s="929">
        <v>1.67</v>
      </c>
      <c r="H133" s="929">
        <v>0</v>
      </c>
      <c r="I133" s="929">
        <v>3.37</v>
      </c>
      <c r="J133" s="930">
        <v>7.14</v>
      </c>
      <c r="K133" s="931">
        <v>10.51</v>
      </c>
      <c r="L133" s="928">
        <v>0</v>
      </c>
      <c r="M133" s="929">
        <v>0.99</v>
      </c>
      <c r="N133" s="929">
        <v>3.08</v>
      </c>
      <c r="O133" s="929">
        <v>0</v>
      </c>
      <c r="P133" s="929">
        <v>3.37</v>
      </c>
      <c r="Q133" s="930">
        <v>10.53</v>
      </c>
      <c r="R133" s="931">
        <v>13.899999999999999</v>
      </c>
      <c r="S133" s="932">
        <f t="shared" si="6"/>
        <v>32.254995242626052</v>
      </c>
    </row>
    <row r="134" spans="1:19" s="882" customFormat="1" ht="20.100000000000001" customHeight="1">
      <c r="A134" s="497" t="s">
        <v>1046</v>
      </c>
      <c r="B134" s="612" t="s">
        <v>1047</v>
      </c>
      <c r="C134" s="499" t="s">
        <v>9</v>
      </c>
      <c r="D134" s="614" t="s">
        <v>560</v>
      </c>
      <c r="E134" s="928">
        <v>0</v>
      </c>
      <c r="F134" s="929">
        <v>0</v>
      </c>
      <c r="G134" s="929">
        <v>0.18</v>
      </c>
      <c r="H134" s="929">
        <v>0</v>
      </c>
      <c r="I134" s="929">
        <v>0.03</v>
      </c>
      <c r="J134" s="930">
        <v>0.17</v>
      </c>
      <c r="K134" s="931">
        <v>0.2</v>
      </c>
      <c r="L134" s="928">
        <v>0</v>
      </c>
      <c r="M134" s="929">
        <v>0</v>
      </c>
      <c r="N134" s="929">
        <v>0.25</v>
      </c>
      <c r="O134" s="929">
        <v>0</v>
      </c>
      <c r="P134" s="929">
        <v>0.1</v>
      </c>
      <c r="Q134" s="930">
        <v>0.6</v>
      </c>
      <c r="R134" s="931">
        <v>0.7</v>
      </c>
      <c r="S134" s="932">
        <f t="shared" si="6"/>
        <v>249.99999999999994</v>
      </c>
    </row>
    <row r="135" spans="1:19" s="882" customFormat="1" ht="20.100000000000001" customHeight="1">
      <c r="A135" s="497" t="s">
        <v>1052</v>
      </c>
      <c r="B135" s="612" t="s">
        <v>1053</v>
      </c>
      <c r="C135" s="499" t="s">
        <v>9</v>
      </c>
      <c r="D135" s="614" t="s">
        <v>560</v>
      </c>
      <c r="E135" s="928">
        <v>0</v>
      </c>
      <c r="F135" s="929">
        <v>0</v>
      </c>
      <c r="G135" s="929">
        <v>0.3</v>
      </c>
      <c r="H135" s="929">
        <v>0</v>
      </c>
      <c r="I135" s="929">
        <v>0</v>
      </c>
      <c r="J135" s="930">
        <v>1.45</v>
      </c>
      <c r="K135" s="931">
        <v>1.45</v>
      </c>
      <c r="L135" s="928">
        <v>0</v>
      </c>
      <c r="M135" s="929">
        <v>0</v>
      </c>
      <c r="N135" s="929">
        <v>0</v>
      </c>
      <c r="O135" s="929">
        <v>0</v>
      </c>
      <c r="P135" s="929">
        <v>0</v>
      </c>
      <c r="Q135" s="930">
        <v>1.27</v>
      </c>
      <c r="R135" s="931">
        <v>1.27</v>
      </c>
      <c r="S135" s="932">
        <f t="shared" si="6"/>
        <v>-12.413793103448267</v>
      </c>
    </row>
    <row r="136" spans="1:19" s="882" customFormat="1" ht="20.100000000000001" customHeight="1">
      <c r="A136" s="497" t="s">
        <v>988</v>
      </c>
      <c r="B136" s="498" t="s">
        <v>989</v>
      </c>
      <c r="C136" s="499" t="s">
        <v>9</v>
      </c>
      <c r="D136" s="663" t="s">
        <v>1403</v>
      </c>
      <c r="E136" s="928">
        <v>0</v>
      </c>
      <c r="F136" s="929">
        <v>0</v>
      </c>
      <c r="G136" s="929">
        <v>0</v>
      </c>
      <c r="H136" s="929">
        <v>0</v>
      </c>
      <c r="I136" s="929">
        <v>0.05</v>
      </c>
      <c r="J136" s="930">
        <v>0.03</v>
      </c>
      <c r="K136" s="931">
        <v>0.08</v>
      </c>
      <c r="L136" s="928">
        <v>0</v>
      </c>
      <c r="M136" s="929">
        <v>0</v>
      </c>
      <c r="N136" s="929">
        <v>0.13</v>
      </c>
      <c r="O136" s="929">
        <v>0</v>
      </c>
      <c r="P136" s="929">
        <v>0</v>
      </c>
      <c r="Q136" s="930">
        <v>0.25</v>
      </c>
      <c r="R136" s="931">
        <v>0.25</v>
      </c>
      <c r="S136" s="946">
        <f t="shared" si="6"/>
        <v>212.5</v>
      </c>
    </row>
    <row r="137" spans="1:19" s="882" customFormat="1" ht="20.100000000000001" customHeight="1">
      <c r="A137" s="497" t="s">
        <v>1026</v>
      </c>
      <c r="B137" s="498" t="s">
        <v>1442</v>
      </c>
      <c r="C137" s="499" t="s">
        <v>9</v>
      </c>
      <c r="D137" s="663" t="s">
        <v>1403</v>
      </c>
      <c r="E137" s="928">
        <v>0</v>
      </c>
      <c r="F137" s="929">
        <v>0</v>
      </c>
      <c r="G137" s="929">
        <v>0</v>
      </c>
      <c r="H137" s="929">
        <v>0</v>
      </c>
      <c r="I137" s="929">
        <v>0</v>
      </c>
      <c r="J137" s="930">
        <v>0.06</v>
      </c>
      <c r="K137" s="931">
        <v>0.06</v>
      </c>
      <c r="L137" s="928">
        <v>0</v>
      </c>
      <c r="M137" s="929">
        <v>0</v>
      </c>
      <c r="N137" s="929">
        <v>7.0000000000000007E-2</v>
      </c>
      <c r="O137" s="929">
        <v>0</v>
      </c>
      <c r="P137" s="929">
        <v>0.04</v>
      </c>
      <c r="Q137" s="930">
        <v>0.35</v>
      </c>
      <c r="R137" s="931">
        <v>0.38999999999999996</v>
      </c>
      <c r="S137" s="946">
        <f t="shared" si="6"/>
        <v>549.99999999999989</v>
      </c>
    </row>
    <row r="138" spans="1:19" ht="20.100000000000001" customHeight="1">
      <c r="A138" s="521"/>
      <c r="B138" s="524"/>
      <c r="C138" s="562"/>
      <c r="D138" s="658"/>
      <c r="E138" s="521"/>
      <c r="F138" s="522"/>
      <c r="G138" s="522"/>
      <c r="H138" s="522"/>
      <c r="I138" s="522"/>
      <c r="J138" s="523"/>
      <c r="K138" s="524"/>
      <c r="L138" s="521"/>
      <c r="M138" s="522"/>
      <c r="N138" s="522"/>
      <c r="O138" s="522"/>
      <c r="P138" s="522"/>
      <c r="Q138" s="523"/>
      <c r="R138" s="524"/>
      <c r="S138" s="525"/>
    </row>
    <row r="139" spans="1:19" ht="20.100000000000001" customHeight="1">
      <c r="A139" s="1412" t="s">
        <v>1545</v>
      </c>
      <c r="B139" s="1413"/>
      <c r="C139" s="491"/>
      <c r="D139" s="492"/>
      <c r="E139" s="530">
        <f>SUM(E118:E138)</f>
        <v>0</v>
      </c>
      <c r="F139" s="531">
        <f t="shared" ref="F139:R139" si="7">SUM(F118:F138)</f>
        <v>7.0000000000000007E-2</v>
      </c>
      <c r="G139" s="531">
        <f t="shared" si="7"/>
        <v>10.120000000000001</v>
      </c>
      <c r="H139" s="531">
        <f t="shared" si="7"/>
        <v>0</v>
      </c>
      <c r="I139" s="531">
        <f t="shared" si="7"/>
        <v>6.2</v>
      </c>
      <c r="J139" s="531">
        <f t="shared" si="7"/>
        <v>27.53</v>
      </c>
      <c r="K139" s="532">
        <f t="shared" si="7"/>
        <v>33.730000000000004</v>
      </c>
      <c r="L139" s="530">
        <f t="shared" si="7"/>
        <v>0</v>
      </c>
      <c r="M139" s="531">
        <f t="shared" si="7"/>
        <v>1.56</v>
      </c>
      <c r="N139" s="531">
        <f t="shared" si="7"/>
        <v>11.27</v>
      </c>
      <c r="O139" s="531">
        <f t="shared" si="7"/>
        <v>0</v>
      </c>
      <c r="P139" s="531">
        <f t="shared" si="7"/>
        <v>8.1799999999999979</v>
      </c>
      <c r="Q139" s="531">
        <f t="shared" si="7"/>
        <v>37.200000000000003</v>
      </c>
      <c r="R139" s="532">
        <f t="shared" si="7"/>
        <v>45.38000000000001</v>
      </c>
      <c r="S139" s="533">
        <f t="shared" ref="S139" si="8">((R139/K139)-1)*100</f>
        <v>34.5389860658168</v>
      </c>
    </row>
    <row r="140" spans="1:19" ht="20.100000000000001" hidden="1" customHeight="1">
      <c r="A140" s="473" t="s">
        <v>248</v>
      </c>
      <c r="B140" s="474" t="s">
        <v>57</v>
      </c>
      <c r="C140" s="475" t="s">
        <v>249</v>
      </c>
      <c r="D140" s="476" t="s">
        <v>250</v>
      </c>
      <c r="E140" s="592" t="s">
        <v>595</v>
      </c>
      <c r="F140" s="593"/>
      <c r="G140" s="593"/>
      <c r="H140" s="593"/>
      <c r="I140" s="593"/>
      <c r="J140" s="594"/>
      <c r="K140" s="595"/>
      <c r="L140" s="592" t="s">
        <v>620</v>
      </c>
      <c r="M140" s="593"/>
      <c r="N140" s="593"/>
      <c r="O140" s="593"/>
      <c r="P140" s="593"/>
      <c r="Q140" s="594"/>
      <c r="R140" s="595"/>
      <c r="S140" s="624" t="s">
        <v>56</v>
      </c>
    </row>
    <row r="141" spans="1:19" ht="20.100000000000001" hidden="1" customHeight="1">
      <c r="A141" s="625"/>
      <c r="B141" s="626"/>
      <c r="C141" s="627"/>
      <c r="D141" s="628"/>
      <c r="E141" s="541" t="s">
        <v>58</v>
      </c>
      <c r="F141" s="484" t="s">
        <v>420</v>
      </c>
      <c r="G141" s="484"/>
      <c r="H141" s="484"/>
      <c r="I141" s="484" t="s">
        <v>325</v>
      </c>
      <c r="J141" s="542" t="s">
        <v>323</v>
      </c>
      <c r="K141" s="485" t="s">
        <v>324</v>
      </c>
      <c r="L141" s="541" t="s">
        <v>58</v>
      </c>
      <c r="M141" s="484" t="s">
        <v>420</v>
      </c>
      <c r="N141" s="484" t="s">
        <v>325</v>
      </c>
      <c r="O141" s="484"/>
      <c r="P141" s="484"/>
      <c r="Q141" s="542" t="s">
        <v>323</v>
      </c>
      <c r="R141" s="485" t="s">
        <v>324</v>
      </c>
      <c r="S141" s="487" t="s">
        <v>59</v>
      </c>
    </row>
    <row r="142" spans="1:19" ht="20.100000000000001" hidden="1" customHeight="1">
      <c r="A142" s="517"/>
      <c r="B142" s="518"/>
      <c r="C142" s="519"/>
      <c r="D142" s="520"/>
      <c r="E142" s="521"/>
      <c r="F142" s="522"/>
      <c r="G142" s="522"/>
      <c r="H142" s="522"/>
      <c r="I142" s="522"/>
      <c r="J142" s="523"/>
      <c r="K142" s="524"/>
      <c r="L142" s="521"/>
      <c r="M142" s="522"/>
      <c r="N142" s="522"/>
      <c r="O142" s="522"/>
      <c r="P142" s="522"/>
      <c r="Q142" s="523"/>
      <c r="R142" s="524"/>
      <c r="S142" s="525"/>
    </row>
    <row r="143" spans="1:19" ht="20.100000000000001" hidden="1" customHeight="1">
      <c r="A143" s="573" t="s">
        <v>291</v>
      </c>
      <c r="B143" s="574" t="s">
        <v>292</v>
      </c>
      <c r="C143" s="665"/>
      <c r="D143" s="581"/>
      <c r="E143" s="493"/>
      <c r="F143" s="494"/>
      <c r="G143" s="494"/>
      <c r="H143" s="494"/>
      <c r="I143" s="494"/>
      <c r="J143" s="494" t="s">
        <v>60</v>
      </c>
      <c r="K143" s="495"/>
      <c r="L143" s="493" t="s">
        <v>60</v>
      </c>
      <c r="M143" s="494" t="s">
        <v>60</v>
      </c>
      <c r="N143" s="494"/>
      <c r="O143" s="494"/>
      <c r="P143" s="494"/>
      <c r="Q143" s="494"/>
      <c r="R143" s="495" t="s">
        <v>60</v>
      </c>
      <c r="S143" s="496"/>
    </row>
    <row r="144" spans="1:19" ht="20.100000000000001" hidden="1" customHeight="1">
      <c r="A144" s="497"/>
      <c r="B144" s="612"/>
      <c r="C144" s="499" t="s">
        <v>9</v>
      </c>
      <c r="D144" s="614" t="s">
        <v>132</v>
      </c>
      <c r="E144" s="501"/>
      <c r="F144" s="502"/>
      <c r="G144" s="502"/>
      <c r="H144" s="502"/>
      <c r="I144" s="502"/>
      <c r="J144" s="503"/>
      <c r="K144" s="504">
        <f t="shared" ref="K144:K149" si="9">I144+J144</f>
        <v>0</v>
      </c>
      <c r="L144" s="501"/>
      <c r="M144" s="502"/>
      <c r="N144" s="502"/>
      <c r="O144" s="502"/>
      <c r="P144" s="502"/>
      <c r="Q144" s="503"/>
      <c r="R144" s="504">
        <f t="shared" ref="R144:R149" si="10">N144+Q144</f>
        <v>0</v>
      </c>
      <c r="S144" s="505" t="e">
        <f t="shared" ref="S144:S149" si="11">((R144/K144)-1)*100</f>
        <v>#DIV/0!</v>
      </c>
    </row>
    <row r="145" spans="1:19" ht="20.100000000000001" hidden="1" customHeight="1">
      <c r="A145" s="666"/>
      <c r="B145" s="667"/>
      <c r="C145" s="499"/>
      <c r="D145" s="614"/>
      <c r="E145" s="501"/>
      <c r="F145" s="502"/>
      <c r="G145" s="502"/>
      <c r="H145" s="502"/>
      <c r="I145" s="502"/>
      <c r="J145" s="503"/>
      <c r="K145" s="504">
        <f t="shared" si="9"/>
        <v>0</v>
      </c>
      <c r="L145" s="501"/>
      <c r="M145" s="502"/>
      <c r="N145" s="502"/>
      <c r="O145" s="502"/>
      <c r="P145" s="502"/>
      <c r="Q145" s="503"/>
      <c r="R145" s="504">
        <f t="shared" si="10"/>
        <v>0</v>
      </c>
      <c r="S145" s="505" t="e">
        <f t="shared" si="11"/>
        <v>#DIV/0!</v>
      </c>
    </row>
    <row r="146" spans="1:19" ht="20.100000000000001" hidden="1" customHeight="1">
      <c r="A146" s="666"/>
      <c r="B146" s="667"/>
      <c r="C146" s="499"/>
      <c r="D146" s="614"/>
      <c r="E146" s="501"/>
      <c r="F146" s="502"/>
      <c r="G146" s="502"/>
      <c r="H146" s="502"/>
      <c r="I146" s="502"/>
      <c r="J146" s="503"/>
      <c r="K146" s="504">
        <f t="shared" si="9"/>
        <v>0</v>
      </c>
      <c r="L146" s="501"/>
      <c r="M146" s="502"/>
      <c r="N146" s="502"/>
      <c r="O146" s="502"/>
      <c r="P146" s="502"/>
      <c r="Q146" s="503"/>
      <c r="R146" s="504">
        <f t="shared" si="10"/>
        <v>0</v>
      </c>
      <c r="S146" s="505" t="e">
        <f t="shared" si="11"/>
        <v>#DIV/0!</v>
      </c>
    </row>
    <row r="147" spans="1:19" ht="20.100000000000001" hidden="1" customHeight="1">
      <c r="A147" s="666"/>
      <c r="B147" s="667"/>
      <c r="C147" s="499"/>
      <c r="D147" s="614"/>
      <c r="E147" s="501"/>
      <c r="F147" s="502"/>
      <c r="G147" s="502"/>
      <c r="H147" s="502"/>
      <c r="I147" s="502"/>
      <c r="J147" s="503"/>
      <c r="K147" s="504">
        <f t="shared" si="9"/>
        <v>0</v>
      </c>
      <c r="L147" s="501"/>
      <c r="M147" s="502"/>
      <c r="N147" s="502"/>
      <c r="O147" s="502"/>
      <c r="P147" s="502"/>
      <c r="Q147" s="503"/>
      <c r="R147" s="504">
        <f t="shared" si="10"/>
        <v>0</v>
      </c>
      <c r="S147" s="505" t="e">
        <f t="shared" si="11"/>
        <v>#DIV/0!</v>
      </c>
    </row>
    <row r="148" spans="1:19" ht="20.100000000000001" hidden="1" customHeight="1">
      <c r="A148" s="666"/>
      <c r="B148" s="667"/>
      <c r="C148" s="499"/>
      <c r="D148" s="614"/>
      <c r="E148" s="501"/>
      <c r="F148" s="502"/>
      <c r="G148" s="502"/>
      <c r="H148" s="502"/>
      <c r="I148" s="502"/>
      <c r="J148" s="503"/>
      <c r="K148" s="504">
        <f t="shared" si="9"/>
        <v>0</v>
      </c>
      <c r="L148" s="501"/>
      <c r="M148" s="502"/>
      <c r="N148" s="502"/>
      <c r="O148" s="502"/>
      <c r="P148" s="502"/>
      <c r="Q148" s="503"/>
      <c r="R148" s="504">
        <f t="shared" si="10"/>
        <v>0</v>
      </c>
      <c r="S148" s="505" t="e">
        <f t="shared" si="11"/>
        <v>#DIV/0!</v>
      </c>
    </row>
    <row r="149" spans="1:19" ht="20.100000000000001" hidden="1" customHeight="1">
      <c r="A149" s="666"/>
      <c r="B149" s="667"/>
      <c r="C149" s="499"/>
      <c r="D149" s="614"/>
      <c r="E149" s="501"/>
      <c r="F149" s="502"/>
      <c r="G149" s="502"/>
      <c r="H149" s="502"/>
      <c r="I149" s="502"/>
      <c r="J149" s="503"/>
      <c r="K149" s="504">
        <f t="shared" si="9"/>
        <v>0</v>
      </c>
      <c r="L149" s="501"/>
      <c r="M149" s="502"/>
      <c r="N149" s="502"/>
      <c r="O149" s="502"/>
      <c r="P149" s="502"/>
      <c r="Q149" s="503"/>
      <c r="R149" s="504">
        <f t="shared" si="10"/>
        <v>0</v>
      </c>
      <c r="S149" s="505" t="e">
        <f t="shared" si="11"/>
        <v>#DIV/0!</v>
      </c>
    </row>
    <row r="150" spans="1:19" ht="20.100000000000001" hidden="1" customHeight="1">
      <c r="A150" s="517"/>
      <c r="B150" s="518"/>
      <c r="C150" s="519"/>
      <c r="D150" s="619"/>
      <c r="E150" s="521"/>
      <c r="F150" s="522"/>
      <c r="G150" s="522"/>
      <c r="H150" s="522"/>
      <c r="I150" s="522"/>
      <c r="J150" s="523"/>
      <c r="K150" s="524"/>
      <c r="L150" s="521"/>
      <c r="M150" s="522"/>
      <c r="N150" s="522"/>
      <c r="O150" s="522"/>
      <c r="P150" s="522"/>
      <c r="Q150" s="523"/>
      <c r="R150" s="524"/>
      <c r="S150" s="525"/>
    </row>
    <row r="151" spans="1:19" ht="20.100000000000001" hidden="1" customHeight="1">
      <c r="A151" s="579" t="s">
        <v>561</v>
      </c>
      <c r="B151" s="580"/>
      <c r="C151" s="491"/>
      <c r="D151" s="492"/>
      <c r="E151" s="530">
        <f t="shared" ref="E151:R151" si="12">SUM(E143:E150)</f>
        <v>0</v>
      </c>
      <c r="F151" s="531">
        <f t="shared" si="12"/>
        <v>0</v>
      </c>
      <c r="G151" s="531"/>
      <c r="H151" s="531"/>
      <c r="I151" s="531">
        <f t="shared" si="12"/>
        <v>0</v>
      </c>
      <c r="J151" s="531">
        <f t="shared" si="12"/>
        <v>0</v>
      </c>
      <c r="K151" s="532">
        <f t="shared" si="12"/>
        <v>0</v>
      </c>
      <c r="L151" s="530">
        <f t="shared" si="12"/>
        <v>0</v>
      </c>
      <c r="M151" s="531">
        <f t="shared" si="12"/>
        <v>0</v>
      </c>
      <c r="N151" s="531">
        <f t="shared" si="12"/>
        <v>0</v>
      </c>
      <c r="O151" s="531"/>
      <c r="P151" s="531"/>
      <c r="Q151" s="531">
        <f t="shared" si="12"/>
        <v>0</v>
      </c>
      <c r="R151" s="532">
        <f t="shared" si="12"/>
        <v>0</v>
      </c>
      <c r="S151" s="533" t="e">
        <f t="shared" ref="S151" si="13">((R151/K151)-1)*100</f>
        <v>#DIV/0!</v>
      </c>
    </row>
    <row r="152" spans="1:19" ht="20.100000000000001" hidden="1" customHeight="1">
      <c r="A152" s="668"/>
      <c r="B152" s="669"/>
      <c r="C152" s="670"/>
      <c r="D152" s="537"/>
      <c r="E152" s="671"/>
      <c r="F152" s="672"/>
      <c r="G152" s="672"/>
      <c r="H152" s="672"/>
      <c r="I152" s="672"/>
      <c r="J152" s="673"/>
      <c r="K152" s="674"/>
      <c r="L152" s="671"/>
      <c r="M152" s="672"/>
      <c r="N152" s="672"/>
      <c r="O152" s="672"/>
      <c r="P152" s="672"/>
      <c r="Q152" s="673"/>
      <c r="R152" s="674"/>
      <c r="S152" s="675"/>
    </row>
    <row r="153" spans="1:19" ht="20.100000000000001" customHeight="1">
      <c r="A153" s="586"/>
      <c r="B153" s="527"/>
      <c r="C153" s="587"/>
      <c r="D153" s="676"/>
      <c r="E153" s="677"/>
      <c r="F153" s="677"/>
      <c r="G153" s="677"/>
      <c r="H153" s="677"/>
      <c r="I153" s="677"/>
      <c r="J153" s="678"/>
      <c r="K153" s="677"/>
      <c r="L153" s="677"/>
      <c r="M153" s="677"/>
      <c r="N153" s="677"/>
      <c r="O153" s="677"/>
      <c r="P153" s="677"/>
      <c r="Q153" s="678"/>
      <c r="R153" s="677"/>
      <c r="S153" s="634"/>
    </row>
    <row r="154" spans="1:19" ht="20.100000000000001" customHeight="1">
      <c r="A154" s="473"/>
      <c r="B154" s="474"/>
      <c r="C154" s="475"/>
      <c r="D154" s="476"/>
      <c r="E154" s="1375" t="s">
        <v>1467</v>
      </c>
      <c r="F154" s="1376"/>
      <c r="G154" s="1376"/>
      <c r="H154" s="1376"/>
      <c r="I154" s="1376"/>
      <c r="J154" s="1376"/>
      <c r="K154" s="1377"/>
      <c r="L154" s="1375" t="s">
        <v>1468</v>
      </c>
      <c r="M154" s="1376"/>
      <c r="N154" s="1376"/>
      <c r="O154" s="1376"/>
      <c r="P154" s="1376"/>
      <c r="Q154" s="1376"/>
      <c r="R154" s="1377"/>
      <c r="S154" s="477"/>
    </row>
    <row r="155" spans="1:19" ht="39.950000000000003" customHeight="1">
      <c r="A155" s="479" t="s">
        <v>248</v>
      </c>
      <c r="B155" s="480" t="s">
        <v>57</v>
      </c>
      <c r="C155" s="481" t="s">
        <v>249</v>
      </c>
      <c r="D155" s="482" t="s">
        <v>250</v>
      </c>
      <c r="E155" s="483" t="s">
        <v>1405</v>
      </c>
      <c r="F155" s="484" t="s">
        <v>1499</v>
      </c>
      <c r="G155" s="818" t="s">
        <v>1498</v>
      </c>
      <c r="H155" s="845" t="s">
        <v>1513</v>
      </c>
      <c r="I155" s="845" t="s">
        <v>1514</v>
      </c>
      <c r="J155" s="818" t="s">
        <v>1406</v>
      </c>
      <c r="K155" s="274" t="s">
        <v>1515</v>
      </c>
      <c r="L155" s="483" t="s">
        <v>1405</v>
      </c>
      <c r="M155" s="484" t="s">
        <v>1499</v>
      </c>
      <c r="N155" s="818" t="s">
        <v>1498</v>
      </c>
      <c r="O155" s="845" t="s">
        <v>1513</v>
      </c>
      <c r="P155" s="845" t="s">
        <v>1514</v>
      </c>
      <c r="Q155" s="818" t="s">
        <v>1406</v>
      </c>
      <c r="R155" s="274" t="s">
        <v>1515</v>
      </c>
      <c r="S155" s="487" t="s">
        <v>1140</v>
      </c>
    </row>
    <row r="156" spans="1:19" ht="20.100000000000001" customHeight="1">
      <c r="A156" s="990" t="s">
        <v>1656</v>
      </c>
      <c r="B156" s="991" t="s">
        <v>1657</v>
      </c>
      <c r="C156" s="665"/>
      <c r="D156" s="581"/>
      <c r="E156" s="493"/>
      <c r="F156" s="494"/>
      <c r="G156" s="494"/>
      <c r="H156" s="494"/>
      <c r="I156" s="494"/>
      <c r="J156" s="494" t="s">
        <v>60</v>
      </c>
      <c r="K156" s="495"/>
      <c r="L156" s="493" t="s">
        <v>60</v>
      </c>
      <c r="M156" s="494" t="s">
        <v>60</v>
      </c>
      <c r="N156" s="494"/>
      <c r="O156" s="494"/>
      <c r="P156" s="494"/>
      <c r="Q156" s="494"/>
      <c r="R156" s="495" t="s">
        <v>60</v>
      </c>
      <c r="S156" s="496"/>
    </row>
    <row r="157" spans="1:19" ht="20.100000000000001" customHeight="1">
      <c r="A157" s="497" t="s">
        <v>1257</v>
      </c>
      <c r="B157" s="612" t="s">
        <v>1427</v>
      </c>
      <c r="C157" s="499" t="s">
        <v>9</v>
      </c>
      <c r="D157" s="614" t="s">
        <v>1129</v>
      </c>
      <c r="E157" s="501">
        <v>0</v>
      </c>
      <c r="F157" s="502">
        <v>0</v>
      </c>
      <c r="G157" s="502">
        <v>0</v>
      </c>
      <c r="H157" s="502">
        <v>0</v>
      </c>
      <c r="I157" s="502">
        <v>0</v>
      </c>
      <c r="J157" s="503">
        <v>0</v>
      </c>
      <c r="K157" s="504">
        <v>0</v>
      </c>
      <c r="L157" s="501">
        <v>0.01</v>
      </c>
      <c r="M157" s="502">
        <v>0</v>
      </c>
      <c r="N157" s="502">
        <v>0</v>
      </c>
      <c r="O157" s="502">
        <v>0</v>
      </c>
      <c r="P157" s="502">
        <v>0</v>
      </c>
      <c r="Q157" s="503">
        <v>0.04</v>
      </c>
      <c r="R157" s="504">
        <v>0.04</v>
      </c>
      <c r="S157" s="507" t="e">
        <f t="shared" ref="S157:S165" si="14">((R157/K157)-1)*100</f>
        <v>#DIV/0!</v>
      </c>
    </row>
    <row r="158" spans="1:19" ht="20.100000000000001" customHeight="1">
      <c r="A158" s="497" t="s">
        <v>1000</v>
      </c>
      <c r="B158" s="612" t="s">
        <v>1504</v>
      </c>
      <c r="C158" s="499" t="s">
        <v>9</v>
      </c>
      <c r="D158" s="614" t="s">
        <v>1129</v>
      </c>
      <c r="E158" s="501">
        <v>0</v>
      </c>
      <c r="F158" s="502">
        <v>0</v>
      </c>
      <c r="G158" s="502">
        <v>0</v>
      </c>
      <c r="H158" s="502">
        <v>0</v>
      </c>
      <c r="I158" s="502">
        <v>0</v>
      </c>
      <c r="J158" s="503">
        <v>0.11</v>
      </c>
      <c r="K158" s="504">
        <v>0.11</v>
      </c>
      <c r="L158" s="501">
        <v>0</v>
      </c>
      <c r="M158" s="502">
        <v>0</v>
      </c>
      <c r="N158" s="502">
        <v>0.15</v>
      </c>
      <c r="O158" s="502">
        <v>0</v>
      </c>
      <c r="P158" s="502">
        <v>0.04</v>
      </c>
      <c r="Q158" s="503">
        <v>0.5</v>
      </c>
      <c r="R158" s="504">
        <v>0.54</v>
      </c>
      <c r="S158" s="505">
        <f t="shared" si="14"/>
        <v>390.90909090909093</v>
      </c>
    </row>
    <row r="159" spans="1:19" ht="20.100000000000001" customHeight="1">
      <c r="A159" s="497" t="s">
        <v>923</v>
      </c>
      <c r="B159" s="498" t="s">
        <v>925</v>
      </c>
      <c r="C159" s="499" t="s">
        <v>904</v>
      </c>
      <c r="D159" s="614" t="s">
        <v>1147</v>
      </c>
      <c r="E159" s="501">
        <v>0</v>
      </c>
      <c r="F159" s="502">
        <v>0</v>
      </c>
      <c r="G159" s="502">
        <v>0.11</v>
      </c>
      <c r="H159" s="502">
        <v>0</v>
      </c>
      <c r="I159" s="502">
        <v>0.05</v>
      </c>
      <c r="J159" s="503">
        <v>0.14000000000000001</v>
      </c>
      <c r="K159" s="504">
        <v>0.19</v>
      </c>
      <c r="L159" s="501">
        <v>0</v>
      </c>
      <c r="M159" s="502">
        <v>0</v>
      </c>
      <c r="N159" s="502">
        <v>7.0000000000000007E-2</v>
      </c>
      <c r="O159" s="502">
        <v>0</v>
      </c>
      <c r="P159" s="502">
        <v>0.05</v>
      </c>
      <c r="Q159" s="503">
        <v>0.2</v>
      </c>
      <c r="R159" s="504">
        <v>0.25</v>
      </c>
      <c r="S159" s="505">
        <f t="shared" si="14"/>
        <v>31.578947368421062</v>
      </c>
    </row>
    <row r="160" spans="1:19" ht="20.100000000000001" customHeight="1">
      <c r="A160" s="497" t="s">
        <v>932</v>
      </c>
      <c r="B160" s="498" t="s">
        <v>936</v>
      </c>
      <c r="C160" s="499" t="s">
        <v>904</v>
      </c>
      <c r="D160" s="614" t="s">
        <v>1146</v>
      </c>
      <c r="E160" s="501">
        <v>0</v>
      </c>
      <c r="F160" s="502">
        <v>0</v>
      </c>
      <c r="G160" s="502">
        <v>0</v>
      </c>
      <c r="H160" s="502">
        <v>0</v>
      </c>
      <c r="I160" s="502">
        <v>0</v>
      </c>
      <c r="J160" s="503">
        <v>0.04</v>
      </c>
      <c r="K160" s="504">
        <v>0.04</v>
      </c>
      <c r="L160" s="501">
        <v>0</v>
      </c>
      <c r="M160" s="502">
        <v>0.03</v>
      </c>
      <c r="N160" s="502">
        <v>7.0000000000000007E-2</v>
      </c>
      <c r="O160" s="502">
        <v>0</v>
      </c>
      <c r="P160" s="502">
        <v>0</v>
      </c>
      <c r="Q160" s="503">
        <v>0.17</v>
      </c>
      <c r="R160" s="504">
        <v>0.17</v>
      </c>
      <c r="S160" s="505">
        <f t="shared" si="14"/>
        <v>325</v>
      </c>
    </row>
    <row r="161" spans="1:19" ht="20.100000000000001" customHeight="1">
      <c r="A161" s="497" t="s">
        <v>1008</v>
      </c>
      <c r="B161" s="498" t="s">
        <v>1009</v>
      </c>
      <c r="C161" s="499" t="s">
        <v>904</v>
      </c>
      <c r="D161" s="614" t="s">
        <v>1146</v>
      </c>
      <c r="E161" s="501">
        <v>0</v>
      </c>
      <c r="F161" s="502">
        <v>0</v>
      </c>
      <c r="G161" s="502">
        <v>0</v>
      </c>
      <c r="H161" s="502">
        <v>0</v>
      </c>
      <c r="I161" s="502">
        <v>0</v>
      </c>
      <c r="J161" s="503">
        <v>0.03</v>
      </c>
      <c r="K161" s="504">
        <v>0.03</v>
      </c>
      <c r="L161" s="501">
        <v>0</v>
      </c>
      <c r="M161" s="502">
        <v>0.04</v>
      </c>
      <c r="N161" s="502">
        <v>0.08</v>
      </c>
      <c r="O161" s="502">
        <v>0</v>
      </c>
      <c r="P161" s="502">
        <v>0</v>
      </c>
      <c r="Q161" s="503">
        <v>0.22</v>
      </c>
      <c r="R161" s="504">
        <v>0.22</v>
      </c>
      <c r="S161" s="505">
        <f t="shared" si="14"/>
        <v>633.33333333333337</v>
      </c>
    </row>
    <row r="162" spans="1:19" ht="20.100000000000001" customHeight="1">
      <c r="A162" s="497" t="s">
        <v>988</v>
      </c>
      <c r="B162" s="498" t="s">
        <v>989</v>
      </c>
      <c r="C162" s="499" t="s">
        <v>904</v>
      </c>
      <c r="D162" s="614" t="s">
        <v>1152</v>
      </c>
      <c r="E162" s="501">
        <v>0</v>
      </c>
      <c r="F162" s="502">
        <v>0</v>
      </c>
      <c r="G162" s="502">
        <v>0</v>
      </c>
      <c r="H162" s="502">
        <v>0</v>
      </c>
      <c r="I162" s="502">
        <v>0.05</v>
      </c>
      <c r="J162" s="503">
        <v>0.03</v>
      </c>
      <c r="K162" s="504">
        <v>0.08</v>
      </c>
      <c r="L162" s="501">
        <v>0</v>
      </c>
      <c r="M162" s="502">
        <v>0</v>
      </c>
      <c r="N162" s="502">
        <v>0.13</v>
      </c>
      <c r="O162" s="502">
        <v>0</v>
      </c>
      <c r="P162" s="502">
        <v>0</v>
      </c>
      <c r="Q162" s="503">
        <v>0.25</v>
      </c>
      <c r="R162" s="504">
        <v>0.25</v>
      </c>
      <c r="S162" s="505">
        <f t="shared" si="14"/>
        <v>212.5</v>
      </c>
    </row>
    <row r="163" spans="1:19" ht="20.100000000000001" customHeight="1">
      <c r="A163" s="497" t="s">
        <v>1026</v>
      </c>
      <c r="B163" s="498" t="s">
        <v>1027</v>
      </c>
      <c r="C163" s="499" t="s">
        <v>904</v>
      </c>
      <c r="D163" s="614" t="s">
        <v>1152</v>
      </c>
      <c r="E163" s="501">
        <v>0</v>
      </c>
      <c r="F163" s="502">
        <v>0</v>
      </c>
      <c r="G163" s="502">
        <v>0</v>
      </c>
      <c r="H163" s="502">
        <v>0</v>
      </c>
      <c r="I163" s="502">
        <v>0</v>
      </c>
      <c r="J163" s="503">
        <v>0.06</v>
      </c>
      <c r="K163" s="504">
        <v>0.06</v>
      </c>
      <c r="L163" s="501">
        <v>0</v>
      </c>
      <c r="M163" s="502">
        <v>0</v>
      </c>
      <c r="N163" s="502">
        <v>7.0000000000000007E-2</v>
      </c>
      <c r="O163" s="502">
        <v>0</v>
      </c>
      <c r="P163" s="502">
        <v>0.04</v>
      </c>
      <c r="Q163" s="503">
        <v>0.35</v>
      </c>
      <c r="R163" s="504">
        <v>0.38999999999999996</v>
      </c>
      <c r="S163" s="505">
        <f t="shared" si="14"/>
        <v>549.99999999999989</v>
      </c>
    </row>
    <row r="164" spans="1:19" ht="20.100000000000001" customHeight="1">
      <c r="A164" s="497" t="s">
        <v>978</v>
      </c>
      <c r="B164" s="498" t="s">
        <v>979</v>
      </c>
      <c r="C164" s="499" t="s">
        <v>904</v>
      </c>
      <c r="D164" s="614" t="s">
        <v>1402</v>
      </c>
      <c r="E164" s="501">
        <v>0</v>
      </c>
      <c r="F164" s="502">
        <v>0</v>
      </c>
      <c r="G164" s="502">
        <v>0</v>
      </c>
      <c r="H164" s="502">
        <v>0</v>
      </c>
      <c r="I164" s="502">
        <v>0.05</v>
      </c>
      <c r="J164" s="503">
        <v>0.01</v>
      </c>
      <c r="K164" s="504">
        <v>6.0000000000000005E-2</v>
      </c>
      <c r="L164" s="501">
        <v>0</v>
      </c>
      <c r="M164" s="502">
        <v>0</v>
      </c>
      <c r="N164" s="502">
        <v>0</v>
      </c>
      <c r="O164" s="502">
        <v>0</v>
      </c>
      <c r="P164" s="502">
        <v>0</v>
      </c>
      <c r="Q164" s="503">
        <v>0.06</v>
      </c>
      <c r="R164" s="504">
        <v>0.06</v>
      </c>
      <c r="S164" s="505">
        <f t="shared" si="14"/>
        <v>-1.1102230246251565E-14</v>
      </c>
    </row>
    <row r="165" spans="1:19" ht="20.100000000000001" customHeight="1">
      <c r="A165" s="497" t="s">
        <v>967</v>
      </c>
      <c r="B165" s="498" t="s">
        <v>971</v>
      </c>
      <c r="C165" s="499" t="s">
        <v>904</v>
      </c>
      <c r="D165" s="614" t="s">
        <v>1401</v>
      </c>
      <c r="E165" s="501">
        <v>0</v>
      </c>
      <c r="F165" s="502">
        <v>0</v>
      </c>
      <c r="G165" s="502">
        <v>0.11</v>
      </c>
      <c r="H165" s="502">
        <v>0</v>
      </c>
      <c r="I165" s="502">
        <v>7.0000000000000007E-2</v>
      </c>
      <c r="J165" s="503">
        <v>0.09</v>
      </c>
      <c r="K165" s="504">
        <v>0.16</v>
      </c>
      <c r="L165" s="501">
        <v>0</v>
      </c>
      <c r="M165" s="502">
        <v>0</v>
      </c>
      <c r="N165" s="502">
        <v>0.23</v>
      </c>
      <c r="O165" s="502">
        <v>0</v>
      </c>
      <c r="P165" s="502">
        <v>0.08</v>
      </c>
      <c r="Q165" s="503">
        <v>0.51</v>
      </c>
      <c r="R165" s="504">
        <v>0.59</v>
      </c>
      <c r="S165" s="505">
        <f t="shared" si="14"/>
        <v>268.74999999999994</v>
      </c>
    </row>
    <row r="166" spans="1:19" ht="20.100000000000001" customHeight="1">
      <c r="A166" s="517"/>
      <c r="B166" s="518"/>
      <c r="C166" s="519"/>
      <c r="D166" s="619"/>
      <c r="E166" s="521"/>
      <c r="F166" s="522"/>
      <c r="G166" s="522"/>
      <c r="H166" s="522"/>
      <c r="I166" s="522"/>
      <c r="J166" s="523"/>
      <c r="K166" s="524"/>
      <c r="L166" s="521"/>
      <c r="M166" s="522"/>
      <c r="N166" s="522"/>
      <c r="O166" s="522"/>
      <c r="P166" s="522"/>
      <c r="Q166" s="523"/>
      <c r="R166" s="524"/>
      <c r="S166" s="525"/>
    </row>
    <row r="167" spans="1:19" ht="20.100000000000001" customHeight="1">
      <c r="A167" s="1414" t="s">
        <v>1546</v>
      </c>
      <c r="B167" s="1415"/>
      <c r="C167" s="491"/>
      <c r="D167" s="492"/>
      <c r="E167" s="530">
        <f>SUM(E156:E166)</f>
        <v>0</v>
      </c>
      <c r="F167" s="531">
        <f t="shared" ref="F167:R167" si="15">SUM(F156:F166)</f>
        <v>0</v>
      </c>
      <c r="G167" s="531">
        <f t="shared" si="15"/>
        <v>0.22</v>
      </c>
      <c r="H167" s="531">
        <f t="shared" si="15"/>
        <v>0</v>
      </c>
      <c r="I167" s="531">
        <f t="shared" si="15"/>
        <v>0.22000000000000003</v>
      </c>
      <c r="J167" s="531">
        <f t="shared" si="15"/>
        <v>0.51</v>
      </c>
      <c r="K167" s="532">
        <f t="shared" si="15"/>
        <v>0.73000000000000009</v>
      </c>
      <c r="L167" s="530">
        <f t="shared" si="15"/>
        <v>0.01</v>
      </c>
      <c r="M167" s="531">
        <f t="shared" si="15"/>
        <v>7.0000000000000007E-2</v>
      </c>
      <c r="N167" s="531">
        <f t="shared" si="15"/>
        <v>0.8</v>
      </c>
      <c r="O167" s="531">
        <f t="shared" si="15"/>
        <v>0</v>
      </c>
      <c r="P167" s="531">
        <f t="shared" si="15"/>
        <v>0.21000000000000002</v>
      </c>
      <c r="Q167" s="531">
        <f t="shared" si="15"/>
        <v>2.2999999999999998</v>
      </c>
      <c r="R167" s="532">
        <f t="shared" si="15"/>
        <v>2.5099999999999998</v>
      </c>
      <c r="S167" s="533">
        <f t="shared" ref="S167" si="16">((R167/K167)-1)*100</f>
        <v>243.83561643835608</v>
      </c>
    </row>
    <row r="168" spans="1:19" ht="20.100000000000001" customHeight="1">
      <c r="A168" s="668"/>
      <c r="B168" s="680"/>
      <c r="C168" s="670"/>
      <c r="D168" s="681"/>
      <c r="E168" s="682"/>
      <c r="F168" s="683"/>
      <c r="G168" s="683"/>
      <c r="H168" s="683"/>
      <c r="I168" s="683"/>
      <c r="J168" s="684"/>
      <c r="K168" s="685"/>
      <c r="L168" s="686"/>
      <c r="M168" s="683"/>
      <c r="N168" s="683"/>
      <c r="O168" s="683"/>
      <c r="P168" s="683"/>
      <c r="Q168" s="684"/>
      <c r="R168" s="685"/>
      <c r="S168" s="687"/>
    </row>
    <row r="169" spans="1:19" ht="20.100000000000001" hidden="1" customHeight="1">
      <c r="A169" s="473" t="s">
        <v>248</v>
      </c>
      <c r="B169" s="474" t="s">
        <v>57</v>
      </c>
      <c r="C169" s="475" t="s">
        <v>249</v>
      </c>
      <c r="D169" s="476" t="s">
        <v>250</v>
      </c>
      <c r="E169" s="592" t="s">
        <v>595</v>
      </c>
      <c r="F169" s="593"/>
      <c r="G169" s="593"/>
      <c r="H169" s="593"/>
      <c r="I169" s="593"/>
      <c r="J169" s="594"/>
      <c r="K169" s="595"/>
      <c r="L169" s="592" t="s">
        <v>620</v>
      </c>
      <c r="M169" s="593"/>
      <c r="N169" s="593"/>
      <c r="O169" s="593"/>
      <c r="P169" s="593"/>
      <c r="Q169" s="594"/>
      <c r="R169" s="595"/>
      <c r="S169" s="624" t="s">
        <v>56</v>
      </c>
    </row>
    <row r="170" spans="1:19" ht="20.100000000000001" hidden="1" customHeight="1">
      <c r="A170" s="625"/>
      <c r="B170" s="626"/>
      <c r="C170" s="627"/>
      <c r="D170" s="628"/>
      <c r="E170" s="541" t="s">
        <v>58</v>
      </c>
      <c r="F170" s="484" t="s">
        <v>420</v>
      </c>
      <c r="G170" s="484"/>
      <c r="H170" s="484"/>
      <c r="I170" s="484" t="s">
        <v>325</v>
      </c>
      <c r="J170" s="542" t="s">
        <v>323</v>
      </c>
      <c r="K170" s="485" t="s">
        <v>324</v>
      </c>
      <c r="L170" s="541" t="s">
        <v>58</v>
      </c>
      <c r="M170" s="484" t="s">
        <v>420</v>
      </c>
      <c r="N170" s="484" t="s">
        <v>325</v>
      </c>
      <c r="O170" s="484"/>
      <c r="P170" s="484"/>
      <c r="Q170" s="542" t="s">
        <v>323</v>
      </c>
      <c r="R170" s="485" t="s">
        <v>324</v>
      </c>
      <c r="S170" s="487" t="s">
        <v>59</v>
      </c>
    </row>
    <row r="171" spans="1:19" ht="20.100000000000001" hidden="1" customHeight="1">
      <c r="A171" s="668"/>
      <c r="B171" s="680"/>
      <c r="C171" s="670"/>
      <c r="D171" s="681"/>
      <c r="E171" s="688"/>
      <c r="F171" s="683"/>
      <c r="G171" s="683"/>
      <c r="H171" s="683"/>
      <c r="I171" s="683"/>
      <c r="J171" s="684"/>
      <c r="K171" s="685"/>
      <c r="L171" s="686"/>
      <c r="M171" s="683"/>
      <c r="N171" s="683"/>
      <c r="O171" s="683"/>
      <c r="P171" s="683"/>
      <c r="Q171" s="684"/>
      <c r="R171" s="685"/>
      <c r="S171" s="687"/>
    </row>
    <row r="172" spans="1:19" ht="20.100000000000001" hidden="1" customHeight="1">
      <c r="A172" s="689" t="s">
        <v>245</v>
      </c>
      <c r="B172" s="690"/>
      <c r="C172" s="670"/>
      <c r="D172" s="681"/>
      <c r="E172" s="688"/>
      <c r="F172" s="683"/>
      <c r="G172" s="683"/>
      <c r="H172" s="683"/>
      <c r="I172" s="683"/>
      <c r="J172" s="684"/>
      <c r="K172" s="685"/>
      <c r="L172" s="686"/>
      <c r="M172" s="683"/>
      <c r="N172" s="683"/>
      <c r="O172" s="683"/>
      <c r="P172" s="683"/>
      <c r="Q172" s="684"/>
      <c r="R172" s="685"/>
      <c r="S172" s="687"/>
    </row>
    <row r="173" spans="1:19" ht="20.100000000000001" hidden="1" customHeight="1">
      <c r="A173" s="497"/>
      <c r="B173" s="498"/>
      <c r="C173" s="499" t="s">
        <v>9</v>
      </c>
      <c r="D173" s="691"/>
      <c r="E173" s="501"/>
      <c r="F173" s="502"/>
      <c r="G173" s="502"/>
      <c r="H173" s="502"/>
      <c r="I173" s="502"/>
      <c r="J173" s="503"/>
      <c r="K173" s="504">
        <f t="shared" ref="K173" si="17">I173+J173</f>
        <v>0</v>
      </c>
      <c r="L173" s="501"/>
      <c r="M173" s="502"/>
      <c r="N173" s="502"/>
      <c r="O173" s="502"/>
      <c r="P173" s="502"/>
      <c r="Q173" s="503"/>
      <c r="R173" s="504">
        <f t="shared" ref="R173" si="18">N173+Q173</f>
        <v>0</v>
      </c>
      <c r="S173" s="505" t="e">
        <f t="shared" ref="S173" si="19">((R173/K173)-1)*100</f>
        <v>#DIV/0!</v>
      </c>
    </row>
    <row r="174" spans="1:19" ht="20.100000000000001" hidden="1" customHeight="1">
      <c r="A174" s="668"/>
      <c r="B174" s="680"/>
      <c r="C174" s="670"/>
      <c r="D174" s="692"/>
      <c r="E174" s="686"/>
      <c r="F174" s="683"/>
      <c r="G174" s="683"/>
      <c r="H174" s="683"/>
      <c r="I174" s="683"/>
      <c r="J174" s="684"/>
      <c r="K174" s="685"/>
      <c r="L174" s="682"/>
      <c r="M174" s="693"/>
      <c r="N174" s="693"/>
      <c r="O174" s="693"/>
      <c r="P174" s="693"/>
      <c r="Q174" s="694"/>
      <c r="R174" s="695"/>
      <c r="S174" s="687"/>
    </row>
    <row r="175" spans="1:19" ht="20.100000000000001" hidden="1" customHeight="1">
      <c r="A175" s="689" t="s">
        <v>246</v>
      </c>
      <c r="B175" s="690"/>
      <c r="C175" s="519"/>
      <c r="D175" s="692"/>
      <c r="E175" s="530">
        <f t="shared" ref="E175:R175" si="20">SUM(E172:E174)</f>
        <v>0</v>
      </c>
      <c r="F175" s="531">
        <f t="shared" si="20"/>
        <v>0</v>
      </c>
      <c r="G175" s="531"/>
      <c r="H175" s="531"/>
      <c r="I175" s="531">
        <f t="shared" si="20"/>
        <v>0</v>
      </c>
      <c r="J175" s="531">
        <f t="shared" si="20"/>
        <v>0</v>
      </c>
      <c r="K175" s="532">
        <f t="shared" si="20"/>
        <v>0</v>
      </c>
      <c r="L175" s="530">
        <f t="shared" si="20"/>
        <v>0</v>
      </c>
      <c r="M175" s="531">
        <f t="shared" si="20"/>
        <v>0</v>
      </c>
      <c r="N175" s="531">
        <f t="shared" si="20"/>
        <v>0</v>
      </c>
      <c r="O175" s="531"/>
      <c r="P175" s="531"/>
      <c r="Q175" s="531">
        <f t="shared" si="20"/>
        <v>0</v>
      </c>
      <c r="R175" s="532">
        <f t="shared" si="20"/>
        <v>0</v>
      </c>
      <c r="S175" s="533" t="e">
        <f t="shared" ref="S175" si="21">((R175/K175)-1)*100</f>
        <v>#DIV/0!</v>
      </c>
    </row>
    <row r="176" spans="1:19" ht="20.100000000000001" hidden="1" customHeight="1">
      <c r="A176" s="696"/>
      <c r="B176" s="697"/>
      <c r="C176" s="587"/>
      <c r="D176" s="588"/>
      <c r="E176" s="698"/>
      <c r="F176" s="698"/>
      <c r="G176" s="698"/>
      <c r="H176" s="698"/>
      <c r="I176" s="698"/>
      <c r="J176" s="698"/>
      <c r="K176" s="698"/>
      <c r="L176" s="698"/>
      <c r="M176" s="698"/>
      <c r="N176" s="698"/>
      <c r="O176" s="698"/>
      <c r="P176" s="698"/>
      <c r="Q176" s="698"/>
      <c r="R176" s="698"/>
      <c r="S176" s="699"/>
    </row>
    <row r="177" spans="1:19" ht="20.100000000000001" customHeight="1">
      <c r="A177" s="473"/>
      <c r="B177" s="474"/>
      <c r="C177" s="475"/>
      <c r="D177" s="476"/>
      <c r="E177" s="1375" t="s">
        <v>1467</v>
      </c>
      <c r="F177" s="1376"/>
      <c r="G177" s="1376"/>
      <c r="H177" s="1376"/>
      <c r="I177" s="1376"/>
      <c r="J177" s="1376"/>
      <c r="K177" s="1377"/>
      <c r="L177" s="1375" t="s">
        <v>1468</v>
      </c>
      <c r="M177" s="1376"/>
      <c r="N177" s="1376"/>
      <c r="O177" s="1376"/>
      <c r="P177" s="1376"/>
      <c r="Q177" s="1376"/>
      <c r="R177" s="1377"/>
      <c r="S177" s="477"/>
    </row>
    <row r="178" spans="1:19" ht="39.950000000000003" customHeight="1">
      <c r="A178" s="479" t="s">
        <v>248</v>
      </c>
      <c r="B178" s="480" t="s">
        <v>57</v>
      </c>
      <c r="C178" s="481" t="s">
        <v>249</v>
      </c>
      <c r="D178" s="482" t="s">
        <v>250</v>
      </c>
      <c r="E178" s="483" t="s">
        <v>1405</v>
      </c>
      <c r="F178" s="484" t="s">
        <v>1499</v>
      </c>
      <c r="G178" s="818" t="s">
        <v>1498</v>
      </c>
      <c r="H178" s="845" t="s">
        <v>1513</v>
      </c>
      <c r="I178" s="845" t="s">
        <v>1514</v>
      </c>
      <c r="J178" s="818" t="s">
        <v>1406</v>
      </c>
      <c r="K178" s="274" t="s">
        <v>1515</v>
      </c>
      <c r="L178" s="483" t="s">
        <v>1405</v>
      </c>
      <c r="M178" s="484" t="s">
        <v>1499</v>
      </c>
      <c r="N178" s="818" t="s">
        <v>1498</v>
      </c>
      <c r="O178" s="845" t="s">
        <v>1513</v>
      </c>
      <c r="P178" s="845" t="s">
        <v>1514</v>
      </c>
      <c r="Q178" s="818" t="s">
        <v>1406</v>
      </c>
      <c r="R178" s="274" t="s">
        <v>1515</v>
      </c>
      <c r="S178" s="487" t="s">
        <v>1140</v>
      </c>
    </row>
    <row r="179" spans="1:19" ht="20.100000000000001" customHeight="1">
      <c r="A179" s="1117" t="s">
        <v>1663</v>
      </c>
      <c r="B179" s="1118" t="s">
        <v>1664</v>
      </c>
      <c r="C179" s="665"/>
      <c r="D179" s="702"/>
      <c r="E179" s="703"/>
      <c r="F179" s="652"/>
      <c r="G179" s="652"/>
      <c r="H179" s="652"/>
      <c r="I179" s="652"/>
      <c r="J179" s="652" t="s">
        <v>60</v>
      </c>
      <c r="K179" s="704"/>
      <c r="L179" s="703" t="s">
        <v>60</v>
      </c>
      <c r="M179" s="652" t="s">
        <v>60</v>
      </c>
      <c r="N179" s="652"/>
      <c r="O179" s="652"/>
      <c r="P179" s="652"/>
      <c r="Q179" s="652"/>
      <c r="R179" s="704" t="s">
        <v>60</v>
      </c>
      <c r="S179" s="705"/>
    </row>
    <row r="180" spans="1:19" ht="20.100000000000001" customHeight="1">
      <c r="A180" s="497" t="s">
        <v>1315</v>
      </c>
      <c r="B180" s="498" t="s">
        <v>1609</v>
      </c>
      <c r="C180" s="499" t="s">
        <v>904</v>
      </c>
      <c r="D180" s="659" t="s">
        <v>1398</v>
      </c>
      <c r="E180" s="501">
        <v>0</v>
      </c>
      <c r="F180" s="502">
        <v>0</v>
      </c>
      <c r="G180" s="502">
        <v>0</v>
      </c>
      <c r="H180" s="502">
        <v>0</v>
      </c>
      <c r="I180" s="502">
        <v>0</v>
      </c>
      <c r="J180" s="503">
        <v>0</v>
      </c>
      <c r="K180" s="504">
        <v>0</v>
      </c>
      <c r="L180" s="501">
        <v>0</v>
      </c>
      <c r="M180" s="502">
        <v>0</v>
      </c>
      <c r="N180" s="502">
        <v>0</v>
      </c>
      <c r="O180" s="502">
        <v>0</v>
      </c>
      <c r="P180" s="502">
        <v>0</v>
      </c>
      <c r="Q180" s="503">
        <v>0.01</v>
      </c>
      <c r="R180" s="504">
        <v>0.01</v>
      </c>
      <c r="S180" s="507" t="e">
        <f t="shared" ref="S180:S190" si="22">((R180/K180)-1)*100</f>
        <v>#DIV/0!</v>
      </c>
    </row>
    <row r="181" spans="1:19" ht="20.100000000000001" customHeight="1">
      <c r="A181" s="497" t="s">
        <v>1317</v>
      </c>
      <c r="B181" s="498" t="s">
        <v>1610</v>
      </c>
      <c r="C181" s="499" t="s">
        <v>904</v>
      </c>
      <c r="D181" s="659" t="s">
        <v>1398</v>
      </c>
      <c r="E181" s="501">
        <v>0</v>
      </c>
      <c r="F181" s="502">
        <v>0</v>
      </c>
      <c r="G181" s="502">
        <v>0</v>
      </c>
      <c r="H181" s="502">
        <v>0</v>
      </c>
      <c r="I181" s="502">
        <v>0</v>
      </c>
      <c r="J181" s="503">
        <v>0</v>
      </c>
      <c r="K181" s="504">
        <v>0</v>
      </c>
      <c r="L181" s="501">
        <v>0</v>
      </c>
      <c r="M181" s="502">
        <v>0</v>
      </c>
      <c r="N181" s="502">
        <v>0</v>
      </c>
      <c r="O181" s="502">
        <v>0</v>
      </c>
      <c r="P181" s="502">
        <v>0</v>
      </c>
      <c r="Q181" s="503">
        <v>0.03</v>
      </c>
      <c r="R181" s="504">
        <v>0.03</v>
      </c>
      <c r="S181" s="507" t="e">
        <f t="shared" si="22"/>
        <v>#DIV/0!</v>
      </c>
    </row>
    <row r="182" spans="1:19" ht="20.100000000000001" customHeight="1">
      <c r="A182" s="497" t="s">
        <v>1318</v>
      </c>
      <c r="B182" s="498" t="s">
        <v>1611</v>
      </c>
      <c r="C182" s="499" t="s">
        <v>904</v>
      </c>
      <c r="D182" s="659" t="s">
        <v>1398</v>
      </c>
      <c r="E182" s="501">
        <v>0</v>
      </c>
      <c r="F182" s="502">
        <v>0</v>
      </c>
      <c r="G182" s="502">
        <v>0</v>
      </c>
      <c r="H182" s="502">
        <v>0</v>
      </c>
      <c r="I182" s="502">
        <v>0</v>
      </c>
      <c r="J182" s="503">
        <v>0</v>
      </c>
      <c r="K182" s="504">
        <v>0</v>
      </c>
      <c r="L182" s="501">
        <v>0</v>
      </c>
      <c r="M182" s="502">
        <v>0.05</v>
      </c>
      <c r="N182" s="502">
        <v>0</v>
      </c>
      <c r="O182" s="502">
        <v>0</v>
      </c>
      <c r="P182" s="502">
        <v>0</v>
      </c>
      <c r="Q182" s="503">
        <v>0</v>
      </c>
      <c r="R182" s="504">
        <v>0</v>
      </c>
      <c r="S182" s="507" t="e">
        <f t="shared" si="22"/>
        <v>#DIV/0!</v>
      </c>
    </row>
    <row r="183" spans="1:19" ht="20.100000000000001" customHeight="1">
      <c r="A183" s="497" t="s">
        <v>1320</v>
      </c>
      <c r="B183" s="498" t="s">
        <v>1612</v>
      </c>
      <c r="C183" s="499" t="s">
        <v>904</v>
      </c>
      <c r="D183" s="659" t="s">
        <v>1398</v>
      </c>
      <c r="E183" s="501">
        <v>0</v>
      </c>
      <c r="F183" s="502">
        <v>0</v>
      </c>
      <c r="G183" s="502">
        <v>0</v>
      </c>
      <c r="H183" s="502">
        <v>0</v>
      </c>
      <c r="I183" s="502">
        <v>0</v>
      </c>
      <c r="J183" s="503">
        <v>0</v>
      </c>
      <c r="K183" s="504">
        <v>0</v>
      </c>
      <c r="L183" s="501">
        <v>0</v>
      </c>
      <c r="M183" s="502">
        <v>0</v>
      </c>
      <c r="N183" s="502">
        <v>0</v>
      </c>
      <c r="O183" s="502">
        <v>0</v>
      </c>
      <c r="P183" s="502">
        <v>0</v>
      </c>
      <c r="Q183" s="503">
        <v>0.01</v>
      </c>
      <c r="R183" s="504">
        <v>0.01</v>
      </c>
      <c r="S183" s="507" t="e">
        <f t="shared" si="22"/>
        <v>#DIV/0!</v>
      </c>
    </row>
    <row r="184" spans="1:19" ht="20.100000000000001" customHeight="1">
      <c r="A184" s="497" t="s">
        <v>1321</v>
      </c>
      <c r="B184" s="498" t="s">
        <v>1613</v>
      </c>
      <c r="C184" s="499" t="s">
        <v>904</v>
      </c>
      <c r="D184" s="659" t="s">
        <v>1398</v>
      </c>
      <c r="E184" s="501">
        <v>0</v>
      </c>
      <c r="F184" s="502">
        <v>0</v>
      </c>
      <c r="G184" s="502">
        <v>0</v>
      </c>
      <c r="H184" s="502">
        <v>0</v>
      </c>
      <c r="I184" s="502">
        <v>0</v>
      </c>
      <c r="J184" s="503">
        <v>0</v>
      </c>
      <c r="K184" s="504">
        <v>0</v>
      </c>
      <c r="L184" s="501">
        <v>0</v>
      </c>
      <c r="M184" s="502">
        <v>0</v>
      </c>
      <c r="N184" s="502">
        <v>0</v>
      </c>
      <c r="O184" s="502">
        <v>0</v>
      </c>
      <c r="P184" s="502">
        <v>0</v>
      </c>
      <c r="Q184" s="503">
        <v>0.02</v>
      </c>
      <c r="R184" s="504">
        <v>0.02</v>
      </c>
      <c r="S184" s="507" t="e">
        <f t="shared" si="22"/>
        <v>#DIV/0!</v>
      </c>
    </row>
    <row r="185" spans="1:19" ht="20.100000000000001" customHeight="1">
      <c r="A185" s="497" t="s">
        <v>1322</v>
      </c>
      <c r="B185" s="498" t="s">
        <v>1614</v>
      </c>
      <c r="C185" s="499" t="s">
        <v>904</v>
      </c>
      <c r="D185" s="659" t="s">
        <v>1398</v>
      </c>
      <c r="E185" s="501">
        <v>0</v>
      </c>
      <c r="F185" s="502">
        <v>0</v>
      </c>
      <c r="G185" s="502">
        <v>0</v>
      </c>
      <c r="H185" s="502">
        <v>0</v>
      </c>
      <c r="I185" s="502">
        <v>0</v>
      </c>
      <c r="J185" s="503">
        <v>0</v>
      </c>
      <c r="K185" s="504">
        <v>0</v>
      </c>
      <c r="L185" s="501">
        <v>0</v>
      </c>
      <c r="M185" s="502">
        <v>0.01</v>
      </c>
      <c r="N185" s="502">
        <v>0</v>
      </c>
      <c r="O185" s="502">
        <v>0</v>
      </c>
      <c r="P185" s="502">
        <v>0</v>
      </c>
      <c r="Q185" s="503">
        <v>0</v>
      </c>
      <c r="R185" s="504">
        <v>0</v>
      </c>
      <c r="S185" s="507" t="e">
        <f t="shared" si="22"/>
        <v>#DIV/0!</v>
      </c>
    </row>
    <row r="186" spans="1:19" ht="20.100000000000001" customHeight="1">
      <c r="A186" s="497" t="s">
        <v>1323</v>
      </c>
      <c r="B186" s="498" t="s">
        <v>1615</v>
      </c>
      <c r="C186" s="499" t="s">
        <v>904</v>
      </c>
      <c r="D186" s="659" t="s">
        <v>1398</v>
      </c>
      <c r="E186" s="501">
        <v>0</v>
      </c>
      <c r="F186" s="502">
        <v>0</v>
      </c>
      <c r="G186" s="502">
        <v>0</v>
      </c>
      <c r="H186" s="502">
        <v>0</v>
      </c>
      <c r="I186" s="502">
        <v>0</v>
      </c>
      <c r="J186" s="503">
        <v>0</v>
      </c>
      <c r="K186" s="504">
        <v>0</v>
      </c>
      <c r="L186" s="501">
        <v>0</v>
      </c>
      <c r="M186" s="502">
        <v>0</v>
      </c>
      <c r="N186" s="502">
        <v>0</v>
      </c>
      <c r="O186" s="502">
        <v>0</v>
      </c>
      <c r="P186" s="502">
        <v>0</v>
      </c>
      <c r="Q186" s="503">
        <v>0.06</v>
      </c>
      <c r="R186" s="504">
        <v>0.06</v>
      </c>
      <c r="S186" s="507" t="e">
        <f t="shared" si="22"/>
        <v>#DIV/0!</v>
      </c>
    </row>
    <row r="187" spans="1:19" ht="20.100000000000001" customHeight="1">
      <c r="A187" s="497" t="s">
        <v>1324</v>
      </c>
      <c r="B187" s="498" t="s">
        <v>1616</v>
      </c>
      <c r="C187" s="499" t="s">
        <v>904</v>
      </c>
      <c r="D187" s="659" t="s">
        <v>1398</v>
      </c>
      <c r="E187" s="501">
        <v>0</v>
      </c>
      <c r="F187" s="502">
        <v>0</v>
      </c>
      <c r="G187" s="502">
        <v>0</v>
      </c>
      <c r="H187" s="502">
        <v>0</v>
      </c>
      <c r="I187" s="502">
        <v>0</v>
      </c>
      <c r="J187" s="503">
        <v>0</v>
      </c>
      <c r="K187" s="504">
        <v>0</v>
      </c>
      <c r="L187" s="501">
        <v>0</v>
      </c>
      <c r="M187" s="502">
        <v>0</v>
      </c>
      <c r="N187" s="502">
        <v>0</v>
      </c>
      <c r="O187" s="502">
        <v>0</v>
      </c>
      <c r="P187" s="502">
        <v>0</v>
      </c>
      <c r="Q187" s="503">
        <v>0.01</v>
      </c>
      <c r="R187" s="504">
        <v>0.01</v>
      </c>
      <c r="S187" s="507" t="e">
        <f t="shared" si="22"/>
        <v>#DIV/0!</v>
      </c>
    </row>
    <row r="188" spans="1:19" ht="20.100000000000001" customHeight="1">
      <c r="A188" s="497" t="s">
        <v>1325</v>
      </c>
      <c r="B188" s="498" t="s">
        <v>1617</v>
      </c>
      <c r="C188" s="499" t="s">
        <v>904</v>
      </c>
      <c r="D188" s="659" t="s">
        <v>1398</v>
      </c>
      <c r="E188" s="501">
        <v>0</v>
      </c>
      <c r="F188" s="502">
        <v>0</v>
      </c>
      <c r="G188" s="502">
        <v>0</v>
      </c>
      <c r="H188" s="502">
        <v>0</v>
      </c>
      <c r="I188" s="502">
        <v>0</v>
      </c>
      <c r="J188" s="503">
        <v>0</v>
      </c>
      <c r="K188" s="504">
        <v>0</v>
      </c>
      <c r="L188" s="501">
        <v>0</v>
      </c>
      <c r="M188" s="502">
        <v>0</v>
      </c>
      <c r="N188" s="502">
        <v>0</v>
      </c>
      <c r="O188" s="502">
        <v>0</v>
      </c>
      <c r="P188" s="502">
        <v>0</v>
      </c>
      <c r="Q188" s="503">
        <v>0.03</v>
      </c>
      <c r="R188" s="504">
        <v>0.03</v>
      </c>
      <c r="S188" s="507" t="e">
        <f t="shared" si="22"/>
        <v>#DIV/0!</v>
      </c>
    </row>
    <row r="189" spans="1:19" ht="20.100000000000001" customHeight="1">
      <c r="A189" s="497" t="s">
        <v>1326</v>
      </c>
      <c r="B189" s="498" t="s">
        <v>1618</v>
      </c>
      <c r="C189" s="499" t="s">
        <v>904</v>
      </c>
      <c r="D189" s="659" t="s">
        <v>1398</v>
      </c>
      <c r="E189" s="501">
        <v>0</v>
      </c>
      <c r="F189" s="502">
        <v>0</v>
      </c>
      <c r="G189" s="502">
        <v>0</v>
      </c>
      <c r="H189" s="502">
        <v>0</v>
      </c>
      <c r="I189" s="502">
        <v>0</v>
      </c>
      <c r="J189" s="503">
        <v>0</v>
      </c>
      <c r="K189" s="504">
        <v>0</v>
      </c>
      <c r="L189" s="501">
        <v>0</v>
      </c>
      <c r="M189" s="502">
        <v>0.06</v>
      </c>
      <c r="N189" s="502">
        <v>0</v>
      </c>
      <c r="O189" s="502">
        <v>0</v>
      </c>
      <c r="P189" s="502">
        <v>0</v>
      </c>
      <c r="Q189" s="503">
        <v>7.0000000000000007E-2</v>
      </c>
      <c r="R189" s="504">
        <v>7.0000000000000007E-2</v>
      </c>
      <c r="S189" s="507" t="e">
        <f t="shared" si="22"/>
        <v>#DIV/0!</v>
      </c>
    </row>
    <row r="190" spans="1:19" ht="20.100000000000001" customHeight="1">
      <c r="A190" s="497" t="s">
        <v>1327</v>
      </c>
      <c r="B190" s="498" t="s">
        <v>1619</v>
      </c>
      <c r="C190" s="499" t="s">
        <v>904</v>
      </c>
      <c r="D190" s="659" t="s">
        <v>1398</v>
      </c>
      <c r="E190" s="501">
        <v>0</v>
      </c>
      <c r="F190" s="502">
        <v>0</v>
      </c>
      <c r="G190" s="502">
        <v>0</v>
      </c>
      <c r="H190" s="502">
        <v>0</v>
      </c>
      <c r="I190" s="502">
        <v>0</v>
      </c>
      <c r="J190" s="503">
        <v>0</v>
      </c>
      <c r="K190" s="504">
        <v>0</v>
      </c>
      <c r="L190" s="501">
        <v>0</v>
      </c>
      <c r="M190" s="502">
        <v>0</v>
      </c>
      <c r="N190" s="502">
        <v>0</v>
      </c>
      <c r="O190" s="502">
        <v>0</v>
      </c>
      <c r="P190" s="502">
        <v>0</v>
      </c>
      <c r="Q190" s="503">
        <v>0.01</v>
      </c>
      <c r="R190" s="504">
        <v>0.01</v>
      </c>
      <c r="S190" s="507" t="e">
        <f t="shared" si="22"/>
        <v>#DIV/0!</v>
      </c>
    </row>
    <row r="191" spans="1:19" ht="20.100000000000001" customHeight="1">
      <c r="A191" s="497"/>
      <c r="B191" s="498"/>
      <c r="C191" s="499"/>
      <c r="D191" s="614"/>
      <c r="E191" s="501"/>
      <c r="F191" s="502"/>
      <c r="G191" s="502"/>
      <c r="H191" s="502"/>
      <c r="I191" s="502"/>
      <c r="J191" s="503"/>
      <c r="K191" s="504"/>
      <c r="L191" s="501"/>
      <c r="M191" s="502"/>
      <c r="N191" s="502"/>
      <c r="O191" s="502"/>
      <c r="P191" s="502"/>
      <c r="Q191" s="503"/>
      <c r="R191" s="504"/>
      <c r="S191" s="505"/>
    </row>
    <row r="192" spans="1:19" ht="20.100000000000001" customHeight="1">
      <c r="A192" s="1400" t="s">
        <v>1547</v>
      </c>
      <c r="B192" s="1401"/>
      <c r="C192" s="708"/>
      <c r="D192" s="709"/>
      <c r="E192" s="710">
        <f>SUM(E180:E191)</f>
        <v>0</v>
      </c>
      <c r="F192" s="711">
        <f t="shared" ref="F192:R192" si="23">SUM(F180:F191)</f>
        <v>0</v>
      </c>
      <c r="G192" s="711">
        <f t="shared" si="23"/>
        <v>0</v>
      </c>
      <c r="H192" s="711">
        <f t="shared" si="23"/>
        <v>0</v>
      </c>
      <c r="I192" s="711">
        <f t="shared" si="23"/>
        <v>0</v>
      </c>
      <c r="J192" s="712">
        <f t="shared" si="23"/>
        <v>0</v>
      </c>
      <c r="K192" s="713">
        <f t="shared" si="23"/>
        <v>0</v>
      </c>
      <c r="L192" s="710">
        <f t="shared" si="23"/>
        <v>0</v>
      </c>
      <c r="M192" s="711">
        <f t="shared" si="23"/>
        <v>0.12</v>
      </c>
      <c r="N192" s="711">
        <f t="shared" si="23"/>
        <v>0</v>
      </c>
      <c r="O192" s="711">
        <f t="shared" si="23"/>
        <v>0</v>
      </c>
      <c r="P192" s="711">
        <f t="shared" si="23"/>
        <v>0</v>
      </c>
      <c r="Q192" s="712">
        <f t="shared" si="23"/>
        <v>0.25</v>
      </c>
      <c r="R192" s="713">
        <f t="shared" si="23"/>
        <v>0.25</v>
      </c>
      <c r="S192" s="604" t="e">
        <f>((R192/K192)-1)*100</f>
        <v>#DIV/0!</v>
      </c>
    </row>
    <row r="193" spans="1:19" ht="20.100000000000001" customHeight="1">
      <c r="A193" s="714"/>
      <c r="B193" s="715"/>
      <c r="C193" s="716"/>
      <c r="D193" s="577"/>
      <c r="E193" s="717"/>
      <c r="F193" s="717"/>
      <c r="G193" s="717"/>
      <c r="H193" s="717"/>
      <c r="I193" s="717"/>
      <c r="J193" s="718"/>
      <c r="K193" s="717"/>
      <c r="L193" s="717"/>
      <c r="M193" s="717"/>
      <c r="N193" s="717"/>
      <c r="O193" s="717"/>
      <c r="P193" s="717"/>
      <c r="Q193" s="718"/>
      <c r="R193" s="717"/>
      <c r="S193" s="540"/>
    </row>
    <row r="194" spans="1:19" ht="20.100000000000001" customHeight="1">
      <c r="A194" s="473"/>
      <c r="B194" s="474"/>
      <c r="C194" s="475"/>
      <c r="D194" s="476"/>
      <c r="E194" s="1375" t="s">
        <v>1467</v>
      </c>
      <c r="F194" s="1376"/>
      <c r="G194" s="1376"/>
      <c r="H194" s="1376"/>
      <c r="I194" s="1376"/>
      <c r="J194" s="1376"/>
      <c r="K194" s="1377"/>
      <c r="L194" s="1375" t="s">
        <v>1468</v>
      </c>
      <c r="M194" s="1376"/>
      <c r="N194" s="1376"/>
      <c r="O194" s="1376"/>
      <c r="P194" s="1376"/>
      <c r="Q194" s="1376"/>
      <c r="R194" s="1377"/>
      <c r="S194" s="477"/>
    </row>
    <row r="195" spans="1:19" ht="39.950000000000003" customHeight="1">
      <c r="A195" s="479" t="s">
        <v>248</v>
      </c>
      <c r="B195" s="480" t="s">
        <v>57</v>
      </c>
      <c r="C195" s="481" t="s">
        <v>249</v>
      </c>
      <c r="D195" s="482" t="s">
        <v>250</v>
      </c>
      <c r="E195" s="483" t="s">
        <v>1405</v>
      </c>
      <c r="F195" s="484" t="s">
        <v>1499</v>
      </c>
      <c r="G195" s="818" t="s">
        <v>1498</v>
      </c>
      <c r="H195" s="845" t="s">
        <v>1513</v>
      </c>
      <c r="I195" s="845" t="s">
        <v>1514</v>
      </c>
      <c r="J195" s="818" t="s">
        <v>1406</v>
      </c>
      <c r="K195" s="274" t="s">
        <v>1515</v>
      </c>
      <c r="L195" s="483" t="s">
        <v>1405</v>
      </c>
      <c r="M195" s="484" t="s">
        <v>1499</v>
      </c>
      <c r="N195" s="818" t="s">
        <v>1498</v>
      </c>
      <c r="O195" s="845" t="s">
        <v>1513</v>
      </c>
      <c r="P195" s="845" t="s">
        <v>1514</v>
      </c>
      <c r="Q195" s="818" t="s">
        <v>1406</v>
      </c>
      <c r="R195" s="274" t="s">
        <v>1515</v>
      </c>
      <c r="S195" s="487" t="s">
        <v>1140</v>
      </c>
    </row>
    <row r="196" spans="1:19" ht="39.950000000000003" customHeight="1">
      <c r="A196" s="338" t="s">
        <v>1666</v>
      </c>
      <c r="B196" s="300"/>
      <c r="C196" s="642"/>
      <c r="D196" s="492"/>
      <c r="E196" s="598">
        <f t="shared" ref="E196:Q196" si="24">SUM(E11:E192)/2</f>
        <v>0.06</v>
      </c>
      <c r="F196" s="599">
        <f t="shared" si="24"/>
        <v>1.5399999999999998</v>
      </c>
      <c r="G196" s="599">
        <f t="shared" si="24"/>
        <v>48.99</v>
      </c>
      <c r="H196" s="599">
        <f t="shared" si="24"/>
        <v>0</v>
      </c>
      <c r="I196" s="599">
        <f t="shared" si="24"/>
        <v>21.639999999999993</v>
      </c>
      <c r="J196" s="599">
        <f t="shared" si="24"/>
        <v>132.50999999999991</v>
      </c>
      <c r="K196" s="600">
        <f t="shared" si="24"/>
        <v>154.15000000000003</v>
      </c>
      <c r="L196" s="598">
        <f t="shared" si="24"/>
        <v>0.06</v>
      </c>
      <c r="M196" s="599">
        <f t="shared" si="24"/>
        <v>6.27</v>
      </c>
      <c r="N196" s="599">
        <f t="shared" si="24"/>
        <v>72.189999999999984</v>
      </c>
      <c r="O196" s="599">
        <f t="shared" si="24"/>
        <v>0</v>
      </c>
      <c r="P196" s="599">
        <f t="shared" si="24"/>
        <v>29.759999999999991</v>
      </c>
      <c r="Q196" s="599">
        <f t="shared" si="24"/>
        <v>179.92</v>
      </c>
      <c r="R196" s="600">
        <f>SUM(R11:R192)/2</f>
        <v>209.67999999999995</v>
      </c>
      <c r="S196" s="533">
        <f t="shared" ref="S196" si="25">((R196/K196)-1)*100</f>
        <v>36.023353876094653</v>
      </c>
    </row>
    <row r="197" spans="1:19" ht="20.100000000000001" customHeight="1">
      <c r="A197" s="534"/>
      <c r="B197" s="536"/>
      <c r="C197" s="536"/>
      <c r="D197" s="638"/>
      <c r="E197" s="639"/>
      <c r="F197" s="639"/>
      <c r="G197" s="639"/>
      <c r="H197" s="639"/>
      <c r="I197" s="639"/>
      <c r="J197" s="640"/>
      <c r="K197" s="639"/>
      <c r="L197" s="639"/>
      <c r="M197" s="639"/>
      <c r="N197" s="639"/>
      <c r="O197" s="639"/>
      <c r="P197" s="639"/>
      <c r="Q197" s="640"/>
      <c r="R197" s="639"/>
      <c r="S197" s="641"/>
    </row>
    <row r="198" spans="1:19" ht="20.100000000000001" customHeight="1">
      <c r="A198" s="587"/>
      <c r="B198" s="459"/>
      <c r="C198" s="804"/>
      <c r="D198" s="676"/>
      <c r="E198" s="839"/>
      <c r="F198" s="839"/>
      <c r="G198" s="839"/>
      <c r="H198" s="839"/>
      <c r="I198" s="839"/>
      <c r="J198" s="461"/>
      <c r="K198" s="839"/>
      <c r="L198" s="839"/>
      <c r="M198" s="839"/>
      <c r="N198" s="839"/>
      <c r="O198" s="839"/>
      <c r="P198" s="839"/>
      <c r="Q198" s="461"/>
      <c r="R198" s="839"/>
      <c r="S198" s="634"/>
    </row>
    <row r="199" spans="1:19" ht="20.100000000000001" customHeight="1">
      <c r="A199" s="332"/>
      <c r="B199" s="332"/>
      <c r="C199" s="804"/>
      <c r="D199" s="676"/>
      <c r="E199" s="805"/>
      <c r="F199" s="805"/>
      <c r="G199" s="805"/>
      <c r="H199" s="805"/>
      <c r="I199" s="805"/>
      <c r="J199" s="806"/>
      <c r="K199" s="805"/>
      <c r="L199" s="805"/>
      <c r="M199" s="805"/>
      <c r="N199" s="805"/>
      <c r="O199" s="805"/>
      <c r="P199" s="805"/>
      <c r="Q199" s="806"/>
      <c r="R199" s="805"/>
      <c r="S199" s="699"/>
    </row>
  </sheetData>
  <mergeCells count="18">
    <mergeCell ref="R1:S1"/>
    <mergeCell ref="E75:K75"/>
    <mergeCell ref="L75:R75"/>
    <mergeCell ref="L177:R177"/>
    <mergeCell ref="E116:K116"/>
    <mergeCell ref="L116:R116"/>
    <mergeCell ref="E154:K154"/>
    <mergeCell ref="L154:R154"/>
    <mergeCell ref="E177:K177"/>
    <mergeCell ref="E194:K194"/>
    <mergeCell ref="L194:R194"/>
    <mergeCell ref="E9:K9"/>
    <mergeCell ref="L9:R9"/>
    <mergeCell ref="A192:B192"/>
    <mergeCell ref="A73:B73"/>
    <mergeCell ref="A114:B114"/>
    <mergeCell ref="A139:B139"/>
    <mergeCell ref="A167:B167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8" scale="54" fitToHeight="0" orientation="portrait" r:id="rId1"/>
  <headerFooter>
    <oddFooter>&amp;C&amp;P / &amp;N ページ</oddFooter>
  </headerFooter>
  <rowBreaks count="1" manualBreakCount="1">
    <brk id="105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P163"/>
  <sheetViews>
    <sheetView view="pageBreakPreview" topLeftCell="A113" zoomScale="70" zoomScaleNormal="80" zoomScaleSheetLayoutView="70" workbookViewId="0">
      <selection activeCell="A146" sqref="A146"/>
    </sheetView>
  </sheetViews>
  <sheetFormatPr defaultRowHeight="13.5"/>
  <cols>
    <col min="1" max="1" width="20.625" style="140" customWidth="1"/>
    <col min="2" max="2" width="16.625" style="141" customWidth="1"/>
    <col min="3" max="3" width="6.625" style="141" customWidth="1"/>
    <col min="4" max="4" width="10.625" style="142" customWidth="1"/>
    <col min="5" max="5" width="9.625" style="141" customWidth="1"/>
    <col min="6" max="6" width="11.75" style="141" customWidth="1"/>
    <col min="7" max="7" width="9.625" style="141" customWidth="1"/>
    <col min="8" max="9" width="10.625" style="143" customWidth="1"/>
    <col min="10" max="10" width="9.625" style="141" customWidth="1"/>
    <col min="11" max="11" width="11.625" style="141" customWidth="1"/>
    <col min="12" max="13" width="9.625" style="141" customWidth="1"/>
    <col min="14" max="14" width="10.625" style="141" customWidth="1"/>
    <col min="15" max="15" width="10.625" style="86" customWidth="1"/>
    <col min="16" max="16" width="9" style="143"/>
    <col min="17" max="16384" width="9" style="141"/>
  </cols>
  <sheetData>
    <row r="1" spans="1:16" s="84" customFormat="1" ht="15.95" customHeight="1">
      <c r="B1" s="83"/>
      <c r="D1" s="85"/>
      <c r="H1" s="87"/>
      <c r="I1" s="87"/>
      <c r="N1" s="1417">
        <v>44774</v>
      </c>
      <c r="O1" s="1417"/>
      <c r="P1" s="87"/>
    </row>
    <row r="2" spans="1:16" s="84" customFormat="1">
      <c r="A2" s="88"/>
      <c r="D2" s="85"/>
      <c r="H2" s="87"/>
      <c r="I2" s="87"/>
      <c r="O2" s="86"/>
      <c r="P2" s="87"/>
    </row>
    <row r="3" spans="1:16" s="84" customFormat="1" ht="24.95" customHeight="1">
      <c r="A3" s="89" t="s">
        <v>1205</v>
      </c>
      <c r="B3" s="90"/>
      <c r="C3" s="90"/>
      <c r="D3" s="91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87"/>
    </row>
    <row r="4" spans="1:16" s="84" customFormat="1" ht="24.95" customHeight="1">
      <c r="A4" s="89" t="s">
        <v>847</v>
      </c>
      <c r="B4" s="90"/>
      <c r="C4" s="90"/>
      <c r="D4" s="91"/>
      <c r="E4" s="90"/>
      <c r="F4" s="90"/>
      <c r="G4" s="90"/>
      <c r="H4" s="166"/>
      <c r="I4" s="166"/>
      <c r="J4" s="90"/>
      <c r="K4" s="90"/>
      <c r="L4" s="90"/>
      <c r="M4" s="90"/>
      <c r="N4" s="90"/>
      <c r="O4" s="90"/>
      <c r="P4" s="87"/>
    </row>
    <row r="5" spans="1:16" s="84" customFormat="1" ht="15" customHeight="1">
      <c r="A5" s="92"/>
      <c r="D5" s="85"/>
      <c r="H5" s="87"/>
      <c r="I5" s="87"/>
      <c r="O5" s="86"/>
      <c r="P5" s="87"/>
    </row>
    <row r="6" spans="1:16" s="95" customFormat="1" ht="15" customHeight="1">
      <c r="A6" s="3"/>
      <c r="B6" s="304"/>
      <c r="C6" s="2"/>
      <c r="D6" s="4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1:16" s="87" customFormat="1" ht="20.100000000000001" customHeight="1">
      <c r="A7" s="304" t="s">
        <v>277</v>
      </c>
      <c r="B7" s="306" t="s">
        <v>278</v>
      </c>
      <c r="C7" s="307"/>
      <c r="D7" s="308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96"/>
    </row>
    <row r="8" spans="1:16" s="128" customFormat="1" ht="15" customHeight="1">
      <c r="A8" s="305"/>
      <c r="B8" s="305"/>
      <c r="C8" s="305"/>
      <c r="D8" s="309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127"/>
      <c r="P8" s="164"/>
    </row>
    <row r="9" spans="1:16" s="98" customFormat="1" ht="15" customHeight="1">
      <c r="A9" s="285"/>
      <c r="B9" s="286"/>
      <c r="C9" s="287"/>
      <c r="D9" s="288"/>
      <c r="E9" s="1418" t="s">
        <v>620</v>
      </c>
      <c r="F9" s="1419"/>
      <c r="G9" s="1419"/>
      <c r="H9" s="1419"/>
      <c r="I9" s="1420"/>
      <c r="J9" s="1418" t="s">
        <v>848</v>
      </c>
      <c r="K9" s="1419"/>
      <c r="L9" s="1419"/>
      <c r="M9" s="1419"/>
      <c r="N9" s="1420"/>
      <c r="O9" s="289"/>
    </row>
    <row r="10" spans="1:16" s="98" customFormat="1" ht="27">
      <c r="A10" s="285" t="s">
        <v>248</v>
      </c>
      <c r="B10" s="286" t="s">
        <v>57</v>
      </c>
      <c r="C10" s="287" t="s">
        <v>249</v>
      </c>
      <c r="D10" s="288" t="s">
        <v>250</v>
      </c>
      <c r="E10" s="5" t="s">
        <v>58</v>
      </c>
      <c r="F10" s="151" t="s">
        <v>420</v>
      </c>
      <c r="G10" s="147" t="s">
        <v>325</v>
      </c>
      <c r="H10" s="6" t="s">
        <v>323</v>
      </c>
      <c r="I10" s="274" t="s">
        <v>324</v>
      </c>
      <c r="J10" s="5" t="s">
        <v>58</v>
      </c>
      <c r="K10" s="151" t="s">
        <v>420</v>
      </c>
      <c r="L10" s="147" t="s">
        <v>325</v>
      </c>
      <c r="M10" s="6" t="s">
        <v>323</v>
      </c>
      <c r="N10" s="274" t="s">
        <v>324</v>
      </c>
      <c r="O10" s="99" t="s">
        <v>1140</v>
      </c>
    </row>
    <row r="11" spans="1:16" s="98" customFormat="1" ht="15" customHeight="1">
      <c r="A11" s="216" t="s">
        <v>253</v>
      </c>
      <c r="B11" s="110" t="s">
        <v>254</v>
      </c>
      <c r="C11" s="64" t="s">
        <v>60</v>
      </c>
      <c r="D11" s="100"/>
      <c r="E11" s="102" t="s">
        <v>60</v>
      </c>
      <c r="F11" s="103"/>
      <c r="G11" s="103"/>
      <c r="H11" s="65" t="s">
        <v>60</v>
      </c>
      <c r="I11" s="104"/>
      <c r="J11" s="102" t="s">
        <v>60</v>
      </c>
      <c r="K11" s="103" t="s">
        <v>60</v>
      </c>
      <c r="L11" s="103"/>
      <c r="M11" s="103"/>
      <c r="N11" s="104" t="s">
        <v>60</v>
      </c>
      <c r="O11" s="101"/>
    </row>
    <row r="12" spans="1:16" s="203" customFormat="1" ht="15" customHeight="1">
      <c r="A12" s="211" t="s">
        <v>376</v>
      </c>
      <c r="B12" s="212" t="s">
        <v>449</v>
      </c>
      <c r="C12" s="197" t="s">
        <v>9</v>
      </c>
      <c r="D12" s="198" t="s">
        <v>397</v>
      </c>
      <c r="E12" s="199" t="str">
        <f>VLOOKUP($A12,元データ用!$A$11:$Q$488,3,FALSE)</f>
        <v>pink, double</v>
      </c>
      <c r="F12" s="200">
        <f>VLOOKUP($A12,元データ用!$A$11:$Q$488,4,FALSE)</f>
        <v>0</v>
      </c>
      <c r="G12" s="200">
        <f>VLOOKUP($A12,元データ用!$A$11:$Q$488,5,FALSE)</f>
        <v>0</v>
      </c>
      <c r="H12" s="200">
        <f>VLOOKUP($A12,元データ用!$A$11:$Q$488,8,FALSE)</f>
        <v>7.0000000000000007E-2</v>
      </c>
      <c r="I12" s="201">
        <f t="shared" ref="I12:I27" si="0">G12+H12</f>
        <v>7.0000000000000007E-2</v>
      </c>
      <c r="J12" s="199">
        <f>VLOOKUP($A12,元データ用!$A$11:$Q$488,10,FALSE)</f>
        <v>1.9100000000000001</v>
      </c>
      <c r="K12" s="200">
        <f>VLOOKUP($A12,元データ用!$A$11:$Q$488,11,FALSE)</f>
        <v>0</v>
      </c>
      <c r="L12" s="200">
        <f>VLOOKUP($A12,元データ用!$A$11:$Q$488,12,FALSE)</f>
        <v>0</v>
      </c>
      <c r="M12" s="200">
        <f>VLOOKUP($A12,元データ用!$A$11:$Q$488,15,FALSE)</f>
        <v>0.23</v>
      </c>
      <c r="N12" s="201">
        <f t="shared" ref="N12:N27" si="1">L12+M12</f>
        <v>0.23</v>
      </c>
      <c r="O12" s="202">
        <f t="shared" ref="O12:O27" si="2">((N12/I12)-1)*100</f>
        <v>228.57142857142856</v>
      </c>
    </row>
    <row r="13" spans="1:16" s="203" customFormat="1" ht="15" customHeight="1">
      <c r="A13" s="211" t="s">
        <v>902</v>
      </c>
      <c r="B13" s="212" t="s">
        <v>903</v>
      </c>
      <c r="C13" s="197" t="s">
        <v>904</v>
      </c>
      <c r="D13" s="231" t="s">
        <v>905</v>
      </c>
      <c r="E13" s="199" t="str">
        <f>VLOOKUP($A13,元データ用!$A$11:$Q$488,3,FALSE)</f>
        <v>pink, double</v>
      </c>
      <c r="F13" s="200">
        <f>VLOOKUP($A13,元データ用!$A$11:$Q$488,4,FALSE)</f>
        <v>0</v>
      </c>
      <c r="G13" s="200">
        <f>VLOOKUP($A13,元データ用!$A$11:$Q$488,5,FALSE)</f>
        <v>0</v>
      </c>
      <c r="H13" s="200">
        <f>VLOOKUP($A13,元データ用!$A$11:$Q$488,8,FALSE)</f>
        <v>0</v>
      </c>
      <c r="I13" s="201">
        <f t="shared" si="0"/>
        <v>0</v>
      </c>
      <c r="J13" s="199">
        <f>VLOOKUP($A13,元データ用!$A$11:$Q$488,10,FALSE)</f>
        <v>0.09</v>
      </c>
      <c r="K13" s="200">
        <f>VLOOKUP($A13,元データ用!$A$11:$Q$488,11,FALSE)</f>
        <v>0</v>
      </c>
      <c r="L13" s="200">
        <f>VLOOKUP($A13,元データ用!$A$11:$Q$488,12,FALSE)</f>
        <v>0</v>
      </c>
      <c r="M13" s="200">
        <f>VLOOKUP($A13,元データ用!$A$11:$Q$488,15,FALSE)</f>
        <v>0</v>
      </c>
      <c r="N13" s="201">
        <f t="shared" si="1"/>
        <v>0</v>
      </c>
      <c r="O13" s="105" t="e">
        <f t="shared" si="2"/>
        <v>#DIV/0!</v>
      </c>
    </row>
    <row r="14" spans="1:16" s="203" customFormat="1" ht="15" customHeight="1">
      <c r="A14" s="211" t="s">
        <v>377</v>
      </c>
      <c r="B14" s="212" t="s">
        <v>432</v>
      </c>
      <c r="C14" s="197" t="s">
        <v>9</v>
      </c>
      <c r="D14" s="198" t="s">
        <v>397</v>
      </c>
      <c r="E14" s="199" t="str">
        <f>VLOOKUP($A14,元データ用!$A$11:$Q$488,3,FALSE)</f>
        <v>pink, double</v>
      </c>
      <c r="F14" s="200">
        <f>VLOOKUP($A14,元データ用!$A$11:$Q$488,4,FALSE)</f>
        <v>0</v>
      </c>
      <c r="G14" s="200">
        <f>VLOOKUP($A14,元データ用!$A$11:$Q$488,5,FALSE)</f>
        <v>0</v>
      </c>
      <c r="H14" s="200">
        <f>VLOOKUP($A14,元データ用!$A$11:$Q$488,8,FALSE)</f>
        <v>0.09</v>
      </c>
      <c r="I14" s="201">
        <f t="shared" si="0"/>
        <v>0.09</v>
      </c>
      <c r="J14" s="199">
        <f>VLOOKUP($A14,元データ用!$A$11:$Q$488,10,FALSE)</f>
        <v>1.8800000000000001</v>
      </c>
      <c r="K14" s="200">
        <f>VLOOKUP($A14,元データ用!$A$11:$Q$488,11,FALSE)</f>
        <v>0</v>
      </c>
      <c r="L14" s="200">
        <f>VLOOKUP($A14,元データ用!$A$11:$Q$488,12,FALSE)</f>
        <v>0</v>
      </c>
      <c r="M14" s="200">
        <f>VLOOKUP($A14,元データ用!$A$11:$Q$488,15,FALSE)</f>
        <v>0.18</v>
      </c>
      <c r="N14" s="201">
        <f t="shared" si="1"/>
        <v>0.18</v>
      </c>
      <c r="O14" s="202">
        <f t="shared" si="2"/>
        <v>100</v>
      </c>
    </row>
    <row r="15" spans="1:16" s="203" customFormat="1" ht="15" customHeight="1">
      <c r="A15" s="211" t="s">
        <v>433</v>
      </c>
      <c r="B15" s="212" t="s">
        <v>434</v>
      </c>
      <c r="C15" s="197" t="s">
        <v>9</v>
      </c>
      <c r="D15" s="198" t="s">
        <v>397</v>
      </c>
      <c r="E15" s="199" t="str">
        <f>VLOOKUP($A15,元データ用!$A$11:$Q$488,3,FALSE)</f>
        <v>pink, double</v>
      </c>
      <c r="F15" s="200">
        <f>VLOOKUP($A15,元データ用!$A$11:$Q$488,4,FALSE)</f>
        <v>0</v>
      </c>
      <c r="G15" s="200">
        <f>VLOOKUP($A15,元データ用!$A$11:$Q$488,5,FALSE)</f>
        <v>7.0000000000000007E-2</v>
      </c>
      <c r="H15" s="200">
        <f>VLOOKUP($A15,元データ用!$A$11:$Q$488,8,FALSE)</f>
        <v>0.64</v>
      </c>
      <c r="I15" s="201">
        <f t="shared" si="0"/>
        <v>0.71</v>
      </c>
      <c r="J15" s="199">
        <f>VLOOKUP($A15,元データ用!$A$11:$Q$488,10,FALSE)</f>
        <v>10.26</v>
      </c>
      <c r="K15" s="200">
        <f>VLOOKUP($A15,元データ用!$A$11:$Q$488,11,FALSE)</f>
        <v>0</v>
      </c>
      <c r="L15" s="200">
        <f>VLOOKUP($A15,元データ用!$A$11:$Q$488,12,FALSE)</f>
        <v>0.27</v>
      </c>
      <c r="M15" s="200">
        <f>VLOOKUP($A15,元データ用!$A$11:$Q$488,15,FALSE)</f>
        <v>2.39</v>
      </c>
      <c r="N15" s="201">
        <f t="shared" si="1"/>
        <v>2.66</v>
      </c>
      <c r="O15" s="202">
        <f t="shared" si="2"/>
        <v>274.64788732394368</v>
      </c>
    </row>
    <row r="16" spans="1:16" s="203" customFormat="1" ht="15" customHeight="1">
      <c r="A16" s="211" t="s">
        <v>700</v>
      </c>
      <c r="B16" s="212" t="s">
        <v>701</v>
      </c>
      <c r="C16" s="197" t="s">
        <v>9</v>
      </c>
      <c r="D16" s="198" t="s">
        <v>397</v>
      </c>
      <c r="E16" s="199" t="str">
        <f>VLOOKUP($A16,元データ用!$A$11:$Q$488,3,FALSE)</f>
        <v>pink, double</v>
      </c>
      <c r="F16" s="200">
        <f>VLOOKUP($A16,元データ用!$A$11:$Q$488,4,FALSE)</f>
        <v>0</v>
      </c>
      <c r="G16" s="200">
        <f>VLOOKUP($A16,元データ用!$A$11:$Q$488,5,FALSE)</f>
        <v>0</v>
      </c>
      <c r="H16" s="200">
        <f>VLOOKUP($A16,元データ用!$A$11:$Q$488,8,FALSE)</f>
        <v>0</v>
      </c>
      <c r="I16" s="201">
        <f t="shared" si="0"/>
        <v>0</v>
      </c>
      <c r="J16" s="199">
        <f>VLOOKUP($A16,元データ用!$A$11:$Q$488,10,FALSE)</f>
        <v>0.28000000000000003</v>
      </c>
      <c r="K16" s="200">
        <f>VLOOKUP($A16,元データ用!$A$11:$Q$488,11,FALSE)</f>
        <v>0</v>
      </c>
      <c r="L16" s="200">
        <f>VLOOKUP($A16,元データ用!$A$11:$Q$488,12,FALSE)</f>
        <v>0</v>
      </c>
      <c r="M16" s="200">
        <f>VLOOKUP($A16,元データ用!$A$11:$Q$488,15,FALSE)</f>
        <v>0</v>
      </c>
      <c r="N16" s="201">
        <f t="shared" si="1"/>
        <v>0</v>
      </c>
      <c r="O16" s="202" t="e">
        <f t="shared" si="2"/>
        <v>#DIV/0!</v>
      </c>
    </row>
    <row r="17" spans="1:15" s="203" customFormat="1" ht="15" customHeight="1">
      <c r="A17" s="211" t="s">
        <v>738</v>
      </c>
      <c r="B17" s="212" t="s">
        <v>739</v>
      </c>
      <c r="C17" s="197" t="s">
        <v>9</v>
      </c>
      <c r="D17" s="198" t="s">
        <v>397</v>
      </c>
      <c r="E17" s="199" t="str">
        <f>VLOOKUP($A17,元データ用!$A$11:$Q$488,3,FALSE)</f>
        <v>pink, double</v>
      </c>
      <c r="F17" s="200">
        <f>VLOOKUP($A17,元データ用!$A$11:$Q$488,4,FALSE)</f>
        <v>0</v>
      </c>
      <c r="G17" s="200">
        <f>VLOOKUP($A17,元データ用!$A$11:$Q$488,5,FALSE)</f>
        <v>0.02</v>
      </c>
      <c r="H17" s="200">
        <f>VLOOKUP($A17,元データ用!$A$11:$Q$488,8,FALSE)</f>
        <v>0</v>
      </c>
      <c r="I17" s="201">
        <f t="shared" si="0"/>
        <v>0.02</v>
      </c>
      <c r="J17" s="199">
        <f>VLOOKUP($A17,元データ用!$A$11:$Q$488,10,FALSE)</f>
        <v>0.16</v>
      </c>
      <c r="K17" s="200">
        <f>VLOOKUP($A17,元データ用!$A$11:$Q$488,11,FALSE)</f>
        <v>0</v>
      </c>
      <c r="L17" s="200">
        <f>VLOOKUP($A17,元データ用!$A$11:$Q$488,12,FALSE)</f>
        <v>0.16</v>
      </c>
      <c r="M17" s="200">
        <f>VLOOKUP($A17,元データ用!$A$11:$Q$488,15,FALSE)</f>
        <v>0</v>
      </c>
      <c r="N17" s="201">
        <f t="shared" si="1"/>
        <v>0.16</v>
      </c>
      <c r="O17" s="202">
        <f t="shared" si="2"/>
        <v>700</v>
      </c>
    </row>
    <row r="18" spans="1:15" s="203" customFormat="1" ht="15" customHeight="1">
      <c r="A18" s="211" t="s">
        <v>586</v>
      </c>
      <c r="B18" s="212" t="s">
        <v>1122</v>
      </c>
      <c r="C18" s="197" t="s">
        <v>9</v>
      </c>
      <c r="D18" s="198" t="s">
        <v>397</v>
      </c>
      <c r="E18" s="199" t="str">
        <f>VLOOKUP($A18,元データ用!$A$11:$Q$488,3,FALSE)</f>
        <v>pink, double</v>
      </c>
      <c r="F18" s="200">
        <f>VLOOKUP($A18,元データ用!$A$11:$Q$488,4,FALSE)</f>
        <v>0</v>
      </c>
      <c r="G18" s="200">
        <f>VLOOKUP($A18,元データ用!$A$11:$Q$488,5,FALSE)</f>
        <v>0</v>
      </c>
      <c r="H18" s="200">
        <f>VLOOKUP($A18,元データ用!$A$11:$Q$488,8,FALSE)</f>
        <v>0.25</v>
      </c>
      <c r="I18" s="201">
        <f t="shared" si="0"/>
        <v>0.25</v>
      </c>
      <c r="J18" s="199">
        <f>VLOOKUP($A18,元データ用!$A$11:$Q$488,10,FALSE)</f>
        <v>0.84</v>
      </c>
      <c r="K18" s="200">
        <f>VLOOKUP($A18,元データ用!$A$11:$Q$488,11,FALSE)</f>
        <v>0</v>
      </c>
      <c r="L18" s="200">
        <f>VLOOKUP($A18,元データ用!$A$11:$Q$488,12,FALSE)</f>
        <v>0</v>
      </c>
      <c r="M18" s="200">
        <f>VLOOKUP($A18,元データ用!$A$11:$Q$488,15,FALSE)</f>
        <v>0</v>
      </c>
      <c r="N18" s="201">
        <f t="shared" si="1"/>
        <v>0</v>
      </c>
      <c r="O18" s="202">
        <f t="shared" si="2"/>
        <v>-100</v>
      </c>
    </row>
    <row r="19" spans="1:15" s="203" customFormat="1" ht="15" customHeight="1">
      <c r="A19" s="211" t="s">
        <v>740</v>
      </c>
      <c r="B19" s="212" t="s">
        <v>741</v>
      </c>
      <c r="C19" s="197" t="s">
        <v>9</v>
      </c>
      <c r="D19" s="198" t="s">
        <v>397</v>
      </c>
      <c r="E19" s="199" t="str">
        <f>VLOOKUP($A19,元データ用!$A$11:$Q$488,3,FALSE)</f>
        <v>pink, double</v>
      </c>
      <c r="F19" s="200">
        <f>VLOOKUP($A19,元データ用!$A$11:$Q$488,4,FALSE)</f>
        <v>0</v>
      </c>
      <c r="G19" s="200">
        <f>VLOOKUP($A19,元データ用!$A$11:$Q$488,5,FALSE)</f>
        <v>0</v>
      </c>
      <c r="H19" s="200">
        <f>VLOOKUP($A19,元データ用!$A$11:$Q$488,8,FALSE)</f>
        <v>0</v>
      </c>
      <c r="I19" s="201">
        <f t="shared" si="0"/>
        <v>0</v>
      </c>
      <c r="J19" s="199">
        <f>VLOOKUP($A19,元データ用!$A$11:$Q$488,10,FALSE)</f>
        <v>0.26</v>
      </c>
      <c r="K19" s="200">
        <f>VLOOKUP($A19,元データ用!$A$11:$Q$488,11,FALSE)</f>
        <v>0</v>
      </c>
      <c r="L19" s="200">
        <f>VLOOKUP($A19,元データ用!$A$11:$Q$488,12,FALSE)</f>
        <v>7.0000000000000007E-2</v>
      </c>
      <c r="M19" s="200">
        <f>VLOOKUP($A19,元データ用!$A$11:$Q$488,15,FALSE)</f>
        <v>0</v>
      </c>
      <c r="N19" s="201">
        <f t="shared" si="1"/>
        <v>7.0000000000000007E-2</v>
      </c>
      <c r="O19" s="202" t="e">
        <f t="shared" si="2"/>
        <v>#DIV/0!</v>
      </c>
    </row>
    <row r="20" spans="1:15" s="203" customFormat="1" ht="15" customHeight="1">
      <c r="A20" s="211" t="s">
        <v>742</v>
      </c>
      <c r="B20" s="212" t="s">
        <v>1123</v>
      </c>
      <c r="C20" s="197" t="s">
        <v>9</v>
      </c>
      <c r="D20" s="198" t="s">
        <v>397</v>
      </c>
      <c r="E20" s="199" t="str">
        <f>VLOOKUP($A20,元データ用!$A$11:$Q$488,3,FALSE)</f>
        <v>pink, double</v>
      </c>
      <c r="F20" s="200">
        <f>VLOOKUP($A20,元データ用!$A$11:$Q$488,4,FALSE)</f>
        <v>0</v>
      </c>
      <c r="G20" s="200">
        <f>VLOOKUP($A20,元データ用!$A$11:$Q$488,5,FALSE)</f>
        <v>0</v>
      </c>
      <c r="H20" s="200">
        <f>VLOOKUP($A20,元データ用!$A$11:$Q$488,8,FALSE)</f>
        <v>0.03</v>
      </c>
      <c r="I20" s="201">
        <f t="shared" si="0"/>
        <v>0.03</v>
      </c>
      <c r="J20" s="199">
        <f>VLOOKUP($A20,元データ用!$A$11:$Q$488,10,FALSE)</f>
        <v>0.17</v>
      </c>
      <c r="K20" s="200">
        <f>VLOOKUP($A20,元データ用!$A$11:$Q$488,11,FALSE)</f>
        <v>0</v>
      </c>
      <c r="L20" s="200">
        <f>VLOOKUP($A20,元データ用!$A$11:$Q$488,12,FALSE)</f>
        <v>0</v>
      </c>
      <c r="M20" s="200">
        <f>VLOOKUP($A20,元データ用!$A$11:$Q$488,15,FALSE)</f>
        <v>0</v>
      </c>
      <c r="N20" s="201">
        <f t="shared" si="1"/>
        <v>0</v>
      </c>
      <c r="O20" s="202">
        <f t="shared" si="2"/>
        <v>-100</v>
      </c>
    </row>
    <row r="21" spans="1:15" s="203" customFormat="1" ht="15" customHeight="1">
      <c r="A21" s="211" t="s">
        <v>381</v>
      </c>
      <c r="B21" s="212" t="s">
        <v>450</v>
      </c>
      <c r="C21" s="197" t="s">
        <v>9</v>
      </c>
      <c r="D21" s="198" t="s">
        <v>397</v>
      </c>
      <c r="E21" s="199" t="str">
        <f>VLOOKUP($A21,元データ用!$A$11:$Q$488,3,FALSE)</f>
        <v>pink, double</v>
      </c>
      <c r="F21" s="200">
        <f>VLOOKUP($A21,元データ用!$A$11:$Q$488,4,FALSE)</f>
        <v>0</v>
      </c>
      <c r="G21" s="200">
        <f>VLOOKUP($A21,元データ用!$A$11:$Q$488,5,FALSE)</f>
        <v>0</v>
      </c>
      <c r="H21" s="200">
        <f>VLOOKUP($A21,元データ用!$A$11:$Q$488,8,FALSE)</f>
        <v>0.04</v>
      </c>
      <c r="I21" s="201">
        <f t="shared" si="0"/>
        <v>0.04</v>
      </c>
      <c r="J21" s="199">
        <f>VLOOKUP($A21,元データ用!$A$11:$Q$488,10,FALSE)</f>
        <v>3.31</v>
      </c>
      <c r="K21" s="200">
        <f>VLOOKUP($A21,元データ用!$A$11:$Q$488,11,FALSE)</f>
        <v>0</v>
      </c>
      <c r="L21" s="200">
        <f>VLOOKUP($A21,元データ用!$A$11:$Q$488,12,FALSE)</f>
        <v>0</v>
      </c>
      <c r="M21" s="200">
        <f>VLOOKUP($A21,元データ用!$A$11:$Q$488,15,FALSE)</f>
        <v>0.35</v>
      </c>
      <c r="N21" s="201">
        <f t="shared" si="1"/>
        <v>0.35</v>
      </c>
      <c r="O21" s="202">
        <f t="shared" si="2"/>
        <v>775</v>
      </c>
    </row>
    <row r="22" spans="1:15" s="203" customFormat="1" ht="15" customHeight="1">
      <c r="A22" s="211" t="s">
        <v>743</v>
      </c>
      <c r="B22" s="212" t="s">
        <v>744</v>
      </c>
      <c r="C22" s="197" t="s">
        <v>9</v>
      </c>
      <c r="D22" s="198" t="s">
        <v>397</v>
      </c>
      <c r="E22" s="199" t="str">
        <f>VLOOKUP($A22,元データ用!$A$11:$Q$488,3,FALSE)</f>
        <v>pink, double</v>
      </c>
      <c r="F22" s="200">
        <f>VLOOKUP($A22,元データ用!$A$11:$Q$488,4,FALSE)</f>
        <v>0</v>
      </c>
      <c r="G22" s="200">
        <f>VLOOKUP($A22,元データ用!$A$11:$Q$488,5,FALSE)</f>
        <v>0.12</v>
      </c>
      <c r="H22" s="200">
        <f>VLOOKUP($A22,元データ用!$A$11:$Q$488,8,FALSE)</f>
        <v>0.04</v>
      </c>
      <c r="I22" s="201">
        <f t="shared" si="0"/>
        <v>0.16</v>
      </c>
      <c r="J22" s="199">
        <f>VLOOKUP($A22,元データ用!$A$11:$Q$488,10,FALSE)</f>
        <v>0.88</v>
      </c>
      <c r="K22" s="200">
        <f>VLOOKUP($A22,元データ用!$A$11:$Q$488,11,FALSE)</f>
        <v>0</v>
      </c>
      <c r="L22" s="200">
        <f>VLOOKUP($A22,元データ用!$A$11:$Q$488,12,FALSE)</f>
        <v>0.2</v>
      </c>
      <c r="M22" s="200">
        <f>VLOOKUP($A22,元データ用!$A$11:$Q$488,15,FALSE)</f>
        <v>0.11</v>
      </c>
      <c r="N22" s="201">
        <f t="shared" si="1"/>
        <v>0.31</v>
      </c>
      <c r="O22" s="202">
        <f t="shared" si="2"/>
        <v>93.75</v>
      </c>
    </row>
    <row r="23" spans="1:15" s="203" customFormat="1" ht="15" customHeight="1">
      <c r="A23" s="211" t="s">
        <v>745</v>
      </c>
      <c r="B23" s="212" t="s">
        <v>746</v>
      </c>
      <c r="C23" s="197" t="s">
        <v>9</v>
      </c>
      <c r="D23" s="198" t="s">
        <v>397</v>
      </c>
      <c r="E23" s="199" t="str">
        <f>VLOOKUP($A23,元データ用!$A$11:$Q$488,3,FALSE)</f>
        <v>pink, double</v>
      </c>
      <c r="F23" s="200">
        <f>VLOOKUP($A23,元データ用!$A$11:$Q$488,4,FALSE)</f>
        <v>0</v>
      </c>
      <c r="G23" s="200">
        <f>VLOOKUP($A23,元データ用!$A$11:$Q$488,5,FALSE)</f>
        <v>0</v>
      </c>
      <c r="H23" s="200">
        <f>VLOOKUP($A23,元データ用!$A$11:$Q$488,8,FALSE)</f>
        <v>0</v>
      </c>
      <c r="I23" s="201">
        <f t="shared" si="0"/>
        <v>0</v>
      </c>
      <c r="J23" s="199">
        <f>VLOOKUP($A23,元データ用!$A$11:$Q$488,10,FALSE)</f>
        <v>0.6</v>
      </c>
      <c r="K23" s="200">
        <f>VLOOKUP($A23,元データ用!$A$11:$Q$488,11,FALSE)</f>
        <v>0</v>
      </c>
      <c r="L23" s="200">
        <f>VLOOKUP($A23,元データ用!$A$11:$Q$488,12,FALSE)</f>
        <v>0</v>
      </c>
      <c r="M23" s="200">
        <f>VLOOKUP($A23,元データ用!$A$11:$Q$488,15,FALSE)</f>
        <v>0.03</v>
      </c>
      <c r="N23" s="201">
        <f t="shared" si="1"/>
        <v>0.03</v>
      </c>
      <c r="O23" s="202" t="e">
        <f t="shared" si="2"/>
        <v>#DIV/0!</v>
      </c>
    </row>
    <row r="24" spans="1:15" s="203" customFormat="1" ht="15" customHeight="1">
      <c r="A24" s="211" t="s">
        <v>909</v>
      </c>
      <c r="B24" s="212" t="s">
        <v>910</v>
      </c>
      <c r="C24" s="197" t="s">
        <v>904</v>
      </c>
      <c r="D24" s="198" t="s">
        <v>905</v>
      </c>
      <c r="E24" s="199" t="str">
        <f>VLOOKUP($A24,元データ用!$A$11:$Q$488,3,FALSE)</f>
        <v>pink, double</v>
      </c>
      <c r="F24" s="200">
        <f>VLOOKUP($A24,元データ用!$A$11:$Q$488,4,FALSE)</f>
        <v>0</v>
      </c>
      <c r="G24" s="200">
        <f>VLOOKUP($A24,元データ用!$A$11:$Q$488,5,FALSE)</f>
        <v>0</v>
      </c>
      <c r="H24" s="200">
        <f>VLOOKUP($A24,元データ用!$A$11:$Q$488,8,FALSE)</f>
        <v>0</v>
      </c>
      <c r="I24" s="201">
        <f t="shared" si="0"/>
        <v>0</v>
      </c>
      <c r="J24" s="199">
        <f>VLOOKUP($A24,元データ用!$A$11:$Q$488,10,FALSE)</f>
        <v>0.04</v>
      </c>
      <c r="K24" s="200">
        <f>VLOOKUP($A24,元データ用!$A$11:$Q$488,11,FALSE)</f>
        <v>0</v>
      </c>
      <c r="L24" s="200">
        <f>VLOOKUP($A24,元データ用!$A$11:$Q$488,12,FALSE)</f>
        <v>0</v>
      </c>
      <c r="M24" s="200">
        <f>VLOOKUP($A24,元データ用!$A$11:$Q$488,15,FALSE)</f>
        <v>0</v>
      </c>
      <c r="N24" s="201">
        <f t="shared" si="1"/>
        <v>0</v>
      </c>
      <c r="O24" s="202" t="e">
        <f t="shared" si="2"/>
        <v>#DIV/0!</v>
      </c>
    </row>
    <row r="25" spans="1:15" s="203" customFormat="1" ht="15" customHeight="1">
      <c r="A25" s="211" t="s">
        <v>438</v>
      </c>
      <c r="B25" s="212" t="s">
        <v>439</v>
      </c>
      <c r="C25" s="197" t="s">
        <v>9</v>
      </c>
      <c r="D25" s="198" t="s">
        <v>397</v>
      </c>
      <c r="E25" s="199" t="str">
        <f>VLOOKUP($A25,元データ用!$A$11:$Q$488,3,FALSE)</f>
        <v>pink, double</v>
      </c>
      <c r="F25" s="200">
        <f>VLOOKUP($A25,元データ用!$A$11:$Q$488,4,FALSE)</f>
        <v>0</v>
      </c>
      <c r="G25" s="200">
        <f>VLOOKUP($A25,元データ用!$A$11:$Q$488,5,FALSE)</f>
        <v>0.47</v>
      </c>
      <c r="H25" s="200">
        <f>VLOOKUP($A25,元データ用!$A$11:$Q$488,8,FALSE)</f>
        <v>1</v>
      </c>
      <c r="I25" s="201">
        <f t="shared" si="0"/>
        <v>1.47</v>
      </c>
      <c r="J25" s="199">
        <f>VLOOKUP($A25,元データ用!$A$11:$Q$488,10,FALSE)</f>
        <v>4.38</v>
      </c>
      <c r="K25" s="200">
        <f>VLOOKUP($A25,元データ用!$A$11:$Q$488,11,FALSE)</f>
        <v>0</v>
      </c>
      <c r="L25" s="200">
        <f>VLOOKUP($A25,元データ用!$A$11:$Q$488,12,FALSE)</f>
        <v>0</v>
      </c>
      <c r="M25" s="200">
        <f>VLOOKUP($A25,元データ用!$A$11:$Q$488,15,FALSE)</f>
        <v>0.44</v>
      </c>
      <c r="N25" s="201">
        <f t="shared" si="1"/>
        <v>0.44</v>
      </c>
      <c r="O25" s="202">
        <f t="shared" si="2"/>
        <v>-70.068027210884352</v>
      </c>
    </row>
    <row r="26" spans="1:15" s="203" customFormat="1" ht="15" customHeight="1">
      <c r="A26" s="211" t="s">
        <v>919</v>
      </c>
      <c r="B26" s="212" t="s">
        <v>920</v>
      </c>
      <c r="C26" s="197" t="s">
        <v>9</v>
      </c>
      <c r="D26" s="198" t="s">
        <v>397</v>
      </c>
      <c r="E26" s="199" t="str">
        <f>VLOOKUP($A26,元データ用!$A$11:$Q$488,3,FALSE)</f>
        <v>pink, double</v>
      </c>
      <c r="F26" s="200">
        <f>VLOOKUP($A26,元データ用!$A$11:$Q$488,4,FALSE)</f>
        <v>0</v>
      </c>
      <c r="G26" s="200">
        <f>VLOOKUP($A26,元データ用!$A$11:$Q$488,5,FALSE)</f>
        <v>0</v>
      </c>
      <c r="H26" s="200">
        <f>VLOOKUP($A26,元データ用!$A$11:$Q$488,8,FALSE)</f>
        <v>0.08</v>
      </c>
      <c r="I26" s="201">
        <f t="shared" si="0"/>
        <v>0.08</v>
      </c>
      <c r="J26" s="199">
        <f>VLOOKUP($A26,元データ用!$A$11:$Q$488,10,FALSE)</f>
        <v>0.47000000000000003</v>
      </c>
      <c r="K26" s="200">
        <f>VLOOKUP($A26,元データ用!$A$11:$Q$488,11,FALSE)</f>
        <v>0</v>
      </c>
      <c r="L26" s="200">
        <f>VLOOKUP($A26,元データ用!$A$11:$Q$488,12,FALSE)</f>
        <v>0</v>
      </c>
      <c r="M26" s="200">
        <f>VLOOKUP($A26,元データ用!$A$11:$Q$488,15,FALSE)</f>
        <v>0</v>
      </c>
      <c r="N26" s="201">
        <f t="shared" si="1"/>
        <v>0</v>
      </c>
      <c r="O26" s="202">
        <f t="shared" si="2"/>
        <v>-100</v>
      </c>
    </row>
    <row r="27" spans="1:15" s="203" customFormat="1" ht="15" customHeight="1">
      <c r="A27" s="211" t="s">
        <v>924</v>
      </c>
      <c r="B27" s="212" t="s">
        <v>926</v>
      </c>
      <c r="C27" s="197" t="s">
        <v>904</v>
      </c>
      <c r="D27" s="198" t="s">
        <v>905</v>
      </c>
      <c r="E27" s="199" t="str">
        <f>VLOOKUP($A27,元データ用!$A$11:$Q$488,3,FALSE)</f>
        <v>pink, double</v>
      </c>
      <c r="F27" s="200">
        <f>VLOOKUP($A27,元データ用!$A$11:$Q$488,4,FALSE)</f>
        <v>0</v>
      </c>
      <c r="G27" s="200">
        <f>VLOOKUP($A27,元データ用!$A$11:$Q$488,5,FALSE)</f>
        <v>0</v>
      </c>
      <c r="H27" s="200">
        <f>VLOOKUP($A27,元データ用!$A$11:$Q$488,8,FALSE)</f>
        <v>0</v>
      </c>
      <c r="I27" s="201">
        <f t="shared" si="0"/>
        <v>0</v>
      </c>
      <c r="J27" s="199">
        <f>VLOOKUP($A27,元データ用!$A$11:$Q$488,10,FALSE)</f>
        <v>0.01</v>
      </c>
      <c r="K27" s="200">
        <f>VLOOKUP($A27,元データ用!$A$11:$Q$488,11,FALSE)</f>
        <v>0</v>
      </c>
      <c r="L27" s="200">
        <f>VLOOKUP($A27,元データ用!$A$11:$Q$488,12,FALSE)</f>
        <v>0</v>
      </c>
      <c r="M27" s="200">
        <f>VLOOKUP($A27,元データ用!$A$11:$Q$488,15,FALSE)</f>
        <v>0</v>
      </c>
      <c r="N27" s="201">
        <f t="shared" si="1"/>
        <v>0</v>
      </c>
      <c r="O27" s="202" t="e">
        <f t="shared" si="2"/>
        <v>#DIV/0!</v>
      </c>
    </row>
    <row r="28" spans="1:15" s="203" customFormat="1" ht="15" customHeight="1">
      <c r="A28" s="211" t="s">
        <v>930</v>
      </c>
      <c r="B28" s="212" t="s">
        <v>931</v>
      </c>
      <c r="C28" s="197" t="s">
        <v>904</v>
      </c>
      <c r="D28" s="198" t="s">
        <v>905</v>
      </c>
      <c r="E28" s="199" t="str">
        <f>VLOOKUP($A28,元データ用!$A$11:$Q$488,3,FALSE)</f>
        <v>pink, double</v>
      </c>
      <c r="F28" s="200">
        <f>VLOOKUP($A28,元データ用!$A$11:$Q$488,4,FALSE)</f>
        <v>0</v>
      </c>
      <c r="G28" s="200">
        <f>VLOOKUP($A28,元データ用!$A$11:$Q$488,5,FALSE)</f>
        <v>0</v>
      </c>
      <c r="H28" s="200">
        <f>VLOOKUP($A28,元データ用!$A$11:$Q$488,8,FALSE)</f>
        <v>0.05</v>
      </c>
      <c r="I28" s="201">
        <f t="shared" ref="I28:I49" si="3">G28+H28</f>
        <v>0.05</v>
      </c>
      <c r="J28" s="199">
        <f>VLOOKUP($A28,元データ用!$A$11:$Q$488,10,FALSE)</f>
        <v>0.14000000000000001</v>
      </c>
      <c r="K28" s="200">
        <f>VLOOKUP($A28,元データ用!$A$11:$Q$488,11,FALSE)</f>
        <v>0</v>
      </c>
      <c r="L28" s="200">
        <f>VLOOKUP($A28,元データ用!$A$11:$Q$488,12,FALSE)</f>
        <v>0</v>
      </c>
      <c r="M28" s="200">
        <f>VLOOKUP($A28,元データ用!$A$11:$Q$488,15,FALSE)</f>
        <v>0</v>
      </c>
      <c r="N28" s="201">
        <f t="shared" ref="N28:N49" si="4">L28+M28</f>
        <v>0</v>
      </c>
      <c r="O28" s="202">
        <f t="shared" ref="O28:O49" si="5">((N28/I28)-1)*100</f>
        <v>-100</v>
      </c>
    </row>
    <row r="29" spans="1:15" s="203" customFormat="1" ht="15" customHeight="1">
      <c r="A29" s="211" t="s">
        <v>935</v>
      </c>
      <c r="B29" s="212" t="s">
        <v>939</v>
      </c>
      <c r="C29" s="197" t="s">
        <v>904</v>
      </c>
      <c r="D29" s="198" t="s">
        <v>905</v>
      </c>
      <c r="E29" s="199" t="str">
        <f>VLOOKUP($A29,元データ用!$A$11:$Q$488,3,FALSE)</f>
        <v>pink, double</v>
      </c>
      <c r="F29" s="200">
        <f>VLOOKUP($A29,元データ用!$A$11:$Q$488,4,FALSE)</f>
        <v>0</v>
      </c>
      <c r="G29" s="200">
        <f>VLOOKUP($A29,元データ用!$A$11:$Q$488,5,FALSE)</f>
        <v>0</v>
      </c>
      <c r="H29" s="200">
        <f>VLOOKUP($A29,元データ用!$A$11:$Q$488,8,FALSE)</f>
        <v>0</v>
      </c>
      <c r="I29" s="201">
        <f t="shared" si="3"/>
        <v>0</v>
      </c>
      <c r="J29" s="199">
        <f>VLOOKUP($A29,元データ用!$A$11:$Q$488,10,FALSE)</f>
        <v>0.8</v>
      </c>
      <c r="K29" s="200">
        <f>VLOOKUP($A29,元データ用!$A$11:$Q$488,11,FALSE)</f>
        <v>0</v>
      </c>
      <c r="L29" s="200">
        <f>VLOOKUP($A29,元データ用!$A$11:$Q$488,12,FALSE)</f>
        <v>0</v>
      </c>
      <c r="M29" s="200">
        <f>VLOOKUP($A29,元データ用!$A$11:$Q$488,15,FALSE)</f>
        <v>0</v>
      </c>
      <c r="N29" s="201">
        <f t="shared" si="4"/>
        <v>0</v>
      </c>
      <c r="O29" s="202" t="e">
        <f t="shared" si="5"/>
        <v>#DIV/0!</v>
      </c>
    </row>
    <row r="30" spans="1:15" s="203" customFormat="1" ht="15" customHeight="1">
      <c r="A30" s="211" t="s">
        <v>940</v>
      </c>
      <c r="B30" s="212" t="s">
        <v>941</v>
      </c>
      <c r="C30" s="197" t="s">
        <v>9</v>
      </c>
      <c r="D30" s="198" t="s">
        <v>397</v>
      </c>
      <c r="E30" s="199" t="str">
        <f>VLOOKUP($A30,元データ用!$A$11:$Q$488,3,FALSE)</f>
        <v>pink, double</v>
      </c>
      <c r="F30" s="200">
        <f>VLOOKUP($A30,元データ用!$A$11:$Q$488,4,FALSE)</f>
        <v>0</v>
      </c>
      <c r="G30" s="200">
        <f>VLOOKUP($A30,元データ用!$A$11:$Q$488,5,FALSE)</f>
        <v>7.0000000000000007E-2</v>
      </c>
      <c r="H30" s="200">
        <f>VLOOKUP($A30,元データ用!$A$11:$Q$488,8,FALSE)</f>
        <v>0.65</v>
      </c>
      <c r="I30" s="201">
        <f t="shared" si="3"/>
        <v>0.72</v>
      </c>
      <c r="J30" s="199">
        <f>VLOOKUP($A30,元データ用!$A$11:$Q$488,10,FALSE)</f>
        <v>3.2199999999999998</v>
      </c>
      <c r="K30" s="200">
        <f>VLOOKUP($A30,元データ用!$A$11:$Q$488,11,FALSE)</f>
        <v>0</v>
      </c>
      <c r="L30" s="200">
        <f>VLOOKUP($A30,元データ用!$A$11:$Q$488,12,FALSE)</f>
        <v>0.03</v>
      </c>
      <c r="M30" s="200">
        <f>VLOOKUP($A30,元データ用!$A$11:$Q$488,15,FALSE)</f>
        <v>0.69</v>
      </c>
      <c r="N30" s="201">
        <f t="shared" si="4"/>
        <v>0.72</v>
      </c>
      <c r="O30" s="202">
        <f t="shared" si="5"/>
        <v>0</v>
      </c>
    </row>
    <row r="31" spans="1:15" s="203" customFormat="1" ht="15" customHeight="1">
      <c r="A31" s="211" t="s">
        <v>944</v>
      </c>
      <c r="B31" s="212" t="s">
        <v>945</v>
      </c>
      <c r="C31" s="197" t="s">
        <v>904</v>
      </c>
      <c r="D31" s="198" t="s">
        <v>905</v>
      </c>
      <c r="E31" s="199" t="str">
        <f>VLOOKUP($A31,元データ用!$A$11:$Q$488,3,FALSE)</f>
        <v>pink, double</v>
      </c>
      <c r="F31" s="200">
        <f>VLOOKUP($A31,元データ用!$A$11:$Q$488,4,FALSE)</f>
        <v>0</v>
      </c>
      <c r="G31" s="200">
        <f>VLOOKUP($A31,元データ用!$A$11:$Q$488,5,FALSE)</f>
        <v>0</v>
      </c>
      <c r="H31" s="200">
        <f>VLOOKUP($A31,元データ用!$A$11:$Q$488,8,FALSE)</f>
        <v>0</v>
      </c>
      <c r="I31" s="201">
        <f t="shared" si="3"/>
        <v>0</v>
      </c>
      <c r="J31" s="199">
        <f>VLOOKUP($A31,元データ用!$A$11:$Q$488,10,FALSE)</f>
        <v>0.03</v>
      </c>
      <c r="K31" s="200">
        <f>VLOOKUP($A31,元データ用!$A$11:$Q$488,11,FALSE)</f>
        <v>0</v>
      </c>
      <c r="L31" s="200">
        <f>VLOOKUP($A31,元データ用!$A$11:$Q$488,12,FALSE)</f>
        <v>0</v>
      </c>
      <c r="M31" s="200">
        <f>VLOOKUP($A31,元データ用!$A$11:$Q$488,15,FALSE)</f>
        <v>0</v>
      </c>
      <c r="N31" s="201">
        <f t="shared" si="4"/>
        <v>0</v>
      </c>
      <c r="O31" s="202" t="e">
        <f t="shared" si="5"/>
        <v>#DIV/0!</v>
      </c>
    </row>
    <row r="32" spans="1:15" s="203" customFormat="1" ht="15" customHeight="1">
      <c r="A32" s="211" t="s">
        <v>954</v>
      </c>
      <c r="B32" s="212" t="s">
        <v>955</v>
      </c>
      <c r="C32" s="197" t="s">
        <v>9</v>
      </c>
      <c r="D32" s="198" t="s">
        <v>397</v>
      </c>
      <c r="E32" s="199" t="str">
        <f>VLOOKUP($A32,元データ用!$A$11:$Q$488,3,FALSE)</f>
        <v>pink, double</v>
      </c>
      <c r="F32" s="200">
        <f>VLOOKUP($A32,元データ用!$A$11:$Q$488,4,FALSE)</f>
        <v>0</v>
      </c>
      <c r="G32" s="200">
        <f>VLOOKUP($A32,元データ用!$A$11:$Q$488,5,FALSE)</f>
        <v>7.0000000000000007E-2</v>
      </c>
      <c r="H32" s="200">
        <f>VLOOKUP($A32,元データ用!$A$11:$Q$488,8,FALSE)</f>
        <v>0.84</v>
      </c>
      <c r="I32" s="201">
        <f t="shared" si="3"/>
        <v>0.90999999999999992</v>
      </c>
      <c r="J32" s="199">
        <f>VLOOKUP($A32,元データ用!$A$11:$Q$488,10,FALSE)</f>
        <v>0.99</v>
      </c>
      <c r="K32" s="200">
        <f>VLOOKUP($A32,元データ用!$A$11:$Q$488,11,FALSE)</f>
        <v>0</v>
      </c>
      <c r="L32" s="200">
        <f>VLOOKUP($A32,元データ用!$A$11:$Q$488,12,FALSE)</f>
        <v>0</v>
      </c>
      <c r="M32" s="200">
        <f>VLOOKUP($A32,元データ用!$A$11:$Q$488,15,FALSE)</f>
        <v>0</v>
      </c>
      <c r="N32" s="201">
        <f t="shared" si="4"/>
        <v>0</v>
      </c>
      <c r="O32" s="202">
        <f t="shared" si="5"/>
        <v>-100</v>
      </c>
    </row>
    <row r="33" spans="1:16" s="203" customFormat="1" ht="15" customHeight="1">
      <c r="A33" s="211" t="s">
        <v>959</v>
      </c>
      <c r="B33" s="212" t="s">
        <v>961</v>
      </c>
      <c r="C33" s="197" t="s">
        <v>904</v>
      </c>
      <c r="D33" s="198" t="s">
        <v>905</v>
      </c>
      <c r="E33" s="199" t="str">
        <f>VLOOKUP($A33,元データ用!$A$11:$Q$488,3,FALSE)</f>
        <v>pink, double</v>
      </c>
      <c r="F33" s="200">
        <f>VLOOKUP($A33,元データ用!$A$11:$Q$488,4,FALSE)</f>
        <v>0</v>
      </c>
      <c r="G33" s="200">
        <f>VLOOKUP($A33,元データ用!$A$11:$Q$488,5,FALSE)</f>
        <v>0</v>
      </c>
      <c r="H33" s="200">
        <f>VLOOKUP($A33,元データ用!$A$11:$Q$488,8,FALSE)</f>
        <v>0</v>
      </c>
      <c r="I33" s="201">
        <f t="shared" si="3"/>
        <v>0</v>
      </c>
      <c r="J33" s="199">
        <f>VLOOKUP($A33,元データ用!$A$11:$Q$488,10,FALSE)</f>
        <v>0.4</v>
      </c>
      <c r="K33" s="200">
        <f>VLOOKUP($A33,元データ用!$A$11:$Q$488,11,FALSE)</f>
        <v>0</v>
      </c>
      <c r="L33" s="200">
        <f>VLOOKUP($A33,元データ用!$A$11:$Q$488,12,FALSE)</f>
        <v>0</v>
      </c>
      <c r="M33" s="200">
        <f>VLOOKUP($A33,元データ用!$A$11:$Q$488,15,FALSE)</f>
        <v>0</v>
      </c>
      <c r="N33" s="201">
        <f t="shared" si="4"/>
        <v>0</v>
      </c>
      <c r="O33" s="202" t="e">
        <f t="shared" si="5"/>
        <v>#DIV/0!</v>
      </c>
    </row>
    <row r="34" spans="1:16" s="203" customFormat="1" ht="15" customHeight="1">
      <c r="A34" s="211" t="s">
        <v>965</v>
      </c>
      <c r="B34" s="212" t="s">
        <v>1148</v>
      </c>
      <c r="C34" s="197" t="s">
        <v>904</v>
      </c>
      <c r="D34" s="198" t="s">
        <v>905</v>
      </c>
      <c r="E34" s="199" t="str">
        <f>VLOOKUP($A34,元データ用!$A$11:$Q$488,3,FALSE)</f>
        <v>pink, double</v>
      </c>
      <c r="F34" s="200">
        <f>VLOOKUP($A34,元データ用!$A$11:$Q$488,4,FALSE)</f>
        <v>0</v>
      </c>
      <c r="G34" s="200">
        <f>VLOOKUP($A34,元データ用!$A$11:$Q$488,5,FALSE)</f>
        <v>0.08</v>
      </c>
      <c r="H34" s="200">
        <f>VLOOKUP($A34,元データ用!$A$11:$Q$488,8,FALSE)</f>
        <v>0</v>
      </c>
      <c r="I34" s="201">
        <f t="shared" si="3"/>
        <v>0.08</v>
      </c>
      <c r="J34" s="199">
        <f>VLOOKUP($A34,元データ用!$A$11:$Q$488,10,FALSE)</f>
        <v>0.06</v>
      </c>
      <c r="K34" s="200">
        <f>VLOOKUP($A34,元データ用!$A$11:$Q$488,11,FALSE)</f>
        <v>0</v>
      </c>
      <c r="L34" s="200">
        <f>VLOOKUP($A34,元データ用!$A$11:$Q$488,12,FALSE)</f>
        <v>0</v>
      </c>
      <c r="M34" s="200">
        <f>VLOOKUP($A34,元データ用!$A$11:$Q$488,15,FALSE)</f>
        <v>0</v>
      </c>
      <c r="N34" s="201">
        <f t="shared" si="4"/>
        <v>0</v>
      </c>
      <c r="O34" s="202">
        <f t="shared" si="5"/>
        <v>-100</v>
      </c>
    </row>
    <row r="35" spans="1:16" s="203" customFormat="1" ht="15" customHeight="1">
      <c r="A35" s="211" t="s">
        <v>180</v>
      </c>
      <c r="B35" s="212" t="s">
        <v>179</v>
      </c>
      <c r="C35" s="197" t="s">
        <v>9</v>
      </c>
      <c r="D35" s="198" t="s">
        <v>397</v>
      </c>
      <c r="E35" s="199" t="str">
        <f>VLOOKUP($A35,元データ用!$A$11:$Q$488,3,FALSE)</f>
        <v>pink, double</v>
      </c>
      <c r="F35" s="200">
        <f>VLOOKUP($A35,元データ用!$A$11:$Q$488,4,FALSE)</f>
        <v>0</v>
      </c>
      <c r="G35" s="200">
        <f>VLOOKUP($A35,元データ用!$A$11:$Q$488,5,FALSE)</f>
        <v>0</v>
      </c>
      <c r="H35" s="200">
        <f>VLOOKUP($A35,元データ用!$A$11:$Q$488,8,FALSE)</f>
        <v>0.4</v>
      </c>
      <c r="I35" s="201">
        <f t="shared" si="3"/>
        <v>0.4</v>
      </c>
      <c r="J35" s="199">
        <f>VLOOKUP($A35,元データ用!$A$11:$Q$488,10,FALSE)</f>
        <v>14.63</v>
      </c>
      <c r="K35" s="200">
        <f>VLOOKUP($A35,元データ用!$A$11:$Q$488,11,FALSE)</f>
        <v>0</v>
      </c>
      <c r="L35" s="200">
        <f>VLOOKUP($A35,元データ用!$A$11:$Q$488,12,FALSE)</f>
        <v>0.05</v>
      </c>
      <c r="M35" s="200">
        <f>VLOOKUP($A35,元データ用!$A$11:$Q$488,15,FALSE)</f>
        <v>1.23</v>
      </c>
      <c r="N35" s="201">
        <f t="shared" si="4"/>
        <v>1.28</v>
      </c>
      <c r="O35" s="202">
        <f t="shared" si="5"/>
        <v>219.99999999999997</v>
      </c>
    </row>
    <row r="36" spans="1:16" s="203" customFormat="1" ht="15" customHeight="1">
      <c r="A36" s="211" t="s">
        <v>976</v>
      </c>
      <c r="B36" s="212" t="s">
        <v>1150</v>
      </c>
      <c r="C36" s="197" t="s">
        <v>904</v>
      </c>
      <c r="D36" s="198" t="s">
        <v>905</v>
      </c>
      <c r="E36" s="199" t="str">
        <f>VLOOKUP($A36,元データ用!$A$11:$Q$488,3,FALSE)</f>
        <v>pink, double</v>
      </c>
      <c r="F36" s="200">
        <f>VLOOKUP($A36,元データ用!$A$11:$Q$488,4,FALSE)</f>
        <v>0</v>
      </c>
      <c r="G36" s="200">
        <f>VLOOKUP($A36,元データ用!$A$11:$Q$488,5,FALSE)</f>
        <v>0</v>
      </c>
      <c r="H36" s="200">
        <f>VLOOKUP($A36,元データ用!$A$11:$Q$488,8,FALSE)</f>
        <v>7.0000000000000007E-2</v>
      </c>
      <c r="I36" s="201">
        <f t="shared" si="3"/>
        <v>7.0000000000000007E-2</v>
      </c>
      <c r="J36" s="199">
        <f>VLOOKUP($A36,元データ用!$A$11:$Q$488,10,FALSE)</f>
        <v>0.14000000000000001</v>
      </c>
      <c r="K36" s="200">
        <f>VLOOKUP($A36,元データ用!$A$11:$Q$488,11,FALSE)</f>
        <v>0</v>
      </c>
      <c r="L36" s="200">
        <f>VLOOKUP($A36,元データ用!$A$11:$Q$488,12,FALSE)</f>
        <v>0.01</v>
      </c>
      <c r="M36" s="200">
        <f>VLOOKUP($A36,元データ用!$A$11:$Q$488,15,FALSE)</f>
        <v>0</v>
      </c>
      <c r="N36" s="201">
        <f t="shared" si="4"/>
        <v>0.01</v>
      </c>
      <c r="O36" s="202">
        <f t="shared" si="5"/>
        <v>-85.714285714285722</v>
      </c>
    </row>
    <row r="37" spans="1:16" s="128" customFormat="1" ht="15" customHeight="1">
      <c r="A37" s="211" t="s">
        <v>980</v>
      </c>
      <c r="B37" s="212" t="s">
        <v>981</v>
      </c>
      <c r="C37" s="197" t="s">
        <v>9</v>
      </c>
      <c r="D37" s="198" t="s">
        <v>397</v>
      </c>
      <c r="E37" s="199" t="str">
        <f>VLOOKUP($A37,元データ用!$A$11:$Q$488,3,FALSE)</f>
        <v>pink, double</v>
      </c>
      <c r="F37" s="200">
        <f>VLOOKUP($A37,元データ用!$A$11:$Q$488,4,FALSE)</f>
        <v>0</v>
      </c>
      <c r="G37" s="200">
        <f>VLOOKUP($A37,元データ用!$A$11:$Q$488,5,FALSE)</f>
        <v>0</v>
      </c>
      <c r="H37" s="200">
        <f>VLOOKUP($A37,元データ用!$A$11:$Q$488,8,FALSE)</f>
        <v>0</v>
      </c>
      <c r="I37" s="201">
        <f t="shared" si="3"/>
        <v>0</v>
      </c>
      <c r="J37" s="199">
        <f>VLOOKUP($A37,元データ用!$A$11:$Q$488,10,FALSE)</f>
        <v>0.4</v>
      </c>
      <c r="K37" s="200">
        <f>VLOOKUP($A37,元データ用!$A$11:$Q$488,11,FALSE)</f>
        <v>0</v>
      </c>
      <c r="L37" s="200">
        <f>VLOOKUP($A37,元データ用!$A$11:$Q$488,12,FALSE)</f>
        <v>0</v>
      </c>
      <c r="M37" s="200">
        <f>VLOOKUP($A37,元データ用!$A$11:$Q$488,15,FALSE)</f>
        <v>0</v>
      </c>
      <c r="N37" s="201">
        <f t="shared" si="4"/>
        <v>0</v>
      </c>
      <c r="O37" s="202" t="e">
        <f t="shared" si="5"/>
        <v>#DIV/0!</v>
      </c>
      <c r="P37" s="203"/>
    </row>
    <row r="38" spans="1:16" s="128" customFormat="1" ht="15" customHeight="1">
      <c r="A38" s="211" t="s">
        <v>982</v>
      </c>
      <c r="B38" s="212" t="s">
        <v>983</v>
      </c>
      <c r="C38" s="197" t="s">
        <v>9</v>
      </c>
      <c r="D38" s="198" t="s">
        <v>397</v>
      </c>
      <c r="E38" s="199" t="str">
        <f>VLOOKUP($A38,元データ用!$A$11:$Q$488,3,FALSE)</f>
        <v>pink, double</v>
      </c>
      <c r="F38" s="200">
        <f>VLOOKUP($A38,元データ用!$A$11:$Q$488,4,FALSE)</f>
        <v>0</v>
      </c>
      <c r="G38" s="200">
        <f>VLOOKUP($A38,元データ用!$A$11:$Q$488,5,FALSE)</f>
        <v>0</v>
      </c>
      <c r="H38" s="200">
        <f>VLOOKUP($A38,元データ用!$A$11:$Q$488,8,FALSE)</f>
        <v>0.39</v>
      </c>
      <c r="I38" s="201">
        <f t="shared" si="3"/>
        <v>0.39</v>
      </c>
      <c r="J38" s="199">
        <f>VLOOKUP($A38,元データ用!$A$11:$Q$488,10,FALSE)</f>
        <v>1.1800000000000002</v>
      </c>
      <c r="K38" s="200">
        <f>VLOOKUP($A38,元データ用!$A$11:$Q$488,11,FALSE)</f>
        <v>0</v>
      </c>
      <c r="L38" s="200">
        <f>VLOOKUP($A38,元データ用!$A$11:$Q$488,12,FALSE)</f>
        <v>0.22</v>
      </c>
      <c r="M38" s="200">
        <f>VLOOKUP($A38,元データ用!$A$11:$Q$488,15,FALSE)</f>
        <v>0.15</v>
      </c>
      <c r="N38" s="201">
        <f t="shared" si="4"/>
        <v>0.37</v>
      </c>
      <c r="O38" s="202">
        <f t="shared" si="5"/>
        <v>-5.1282051282051322</v>
      </c>
      <c r="P38" s="203"/>
    </row>
    <row r="39" spans="1:16" s="128" customFormat="1" ht="15" customHeight="1">
      <c r="A39" s="211" t="s">
        <v>986</v>
      </c>
      <c r="B39" s="212" t="s">
        <v>987</v>
      </c>
      <c r="C39" s="197" t="s">
        <v>9</v>
      </c>
      <c r="D39" s="198" t="s">
        <v>397</v>
      </c>
      <c r="E39" s="199" t="str">
        <f>VLOOKUP($A39,元データ用!$A$11:$Q$488,3,FALSE)</f>
        <v>pink, double</v>
      </c>
      <c r="F39" s="200">
        <f>VLOOKUP($A39,元データ用!$A$11:$Q$488,4,FALSE)</f>
        <v>0</v>
      </c>
      <c r="G39" s="200">
        <f>VLOOKUP($A39,元データ用!$A$11:$Q$488,5,FALSE)</f>
        <v>0</v>
      </c>
      <c r="H39" s="200">
        <f>VLOOKUP($A39,元データ用!$A$11:$Q$488,8,FALSE)</f>
        <v>0</v>
      </c>
      <c r="I39" s="201">
        <f t="shared" si="3"/>
        <v>0</v>
      </c>
      <c r="J39" s="199">
        <f>VLOOKUP($A39,元データ用!$A$11:$Q$488,10,FALSE)</f>
        <v>0.02</v>
      </c>
      <c r="K39" s="200">
        <f>VLOOKUP($A39,元データ用!$A$11:$Q$488,11,FALSE)</f>
        <v>0</v>
      </c>
      <c r="L39" s="200">
        <f>VLOOKUP($A39,元データ用!$A$11:$Q$488,12,FALSE)</f>
        <v>0</v>
      </c>
      <c r="M39" s="200">
        <f>VLOOKUP($A39,元データ用!$A$11:$Q$488,15,FALSE)</f>
        <v>0</v>
      </c>
      <c r="N39" s="201">
        <f t="shared" si="4"/>
        <v>0</v>
      </c>
      <c r="O39" s="202" t="e">
        <f t="shared" si="5"/>
        <v>#DIV/0!</v>
      </c>
      <c r="P39" s="203"/>
    </row>
    <row r="40" spans="1:16" s="128" customFormat="1" ht="15" customHeight="1">
      <c r="A40" s="211" t="s">
        <v>992</v>
      </c>
      <c r="B40" s="212" t="s">
        <v>993</v>
      </c>
      <c r="C40" s="197" t="s">
        <v>9</v>
      </c>
      <c r="D40" s="198" t="s">
        <v>397</v>
      </c>
      <c r="E40" s="199" t="str">
        <f>VLOOKUP($A40,元データ用!$A$11:$Q$488,3,FALSE)</f>
        <v>pink, double</v>
      </c>
      <c r="F40" s="200">
        <f>VLOOKUP($A40,元データ用!$A$11:$Q$488,4,FALSE)</f>
        <v>0</v>
      </c>
      <c r="G40" s="200">
        <f>VLOOKUP($A40,元データ用!$A$11:$Q$488,5,FALSE)</f>
        <v>0</v>
      </c>
      <c r="H40" s="200">
        <f>VLOOKUP($A40,元データ用!$A$11:$Q$488,8,FALSE)</f>
        <v>0</v>
      </c>
      <c r="I40" s="201">
        <f t="shared" si="3"/>
        <v>0</v>
      </c>
      <c r="J40" s="199">
        <f>VLOOKUP($A40,元データ用!$A$11:$Q$488,10,FALSE)</f>
        <v>0.2</v>
      </c>
      <c r="K40" s="200">
        <f>VLOOKUP($A40,元データ用!$A$11:$Q$488,11,FALSE)</f>
        <v>0</v>
      </c>
      <c r="L40" s="200">
        <f>VLOOKUP($A40,元データ用!$A$11:$Q$488,12,FALSE)</f>
        <v>0</v>
      </c>
      <c r="M40" s="200">
        <f>VLOOKUP($A40,元データ用!$A$11:$Q$488,15,FALSE)</f>
        <v>0</v>
      </c>
      <c r="N40" s="201">
        <f t="shared" si="4"/>
        <v>0</v>
      </c>
      <c r="O40" s="202" t="e">
        <f t="shared" si="5"/>
        <v>#DIV/0!</v>
      </c>
      <c r="P40" s="203"/>
    </row>
    <row r="41" spans="1:16" s="67" customFormat="1" ht="15" customHeight="1">
      <c r="A41" s="211" t="s">
        <v>997</v>
      </c>
      <c r="B41" s="316" t="s">
        <v>999</v>
      </c>
      <c r="C41" s="197" t="s">
        <v>904</v>
      </c>
      <c r="D41" s="231" t="s">
        <v>905</v>
      </c>
      <c r="E41" s="273" t="str">
        <f>VLOOKUP($A41,元データ用!$A$11:$Q$488,3,FALSE)</f>
        <v>pink, double</v>
      </c>
      <c r="F41" s="320">
        <f>VLOOKUP($A41,元データ用!$A$11:$Q$488,4,FALSE)</f>
        <v>0</v>
      </c>
      <c r="G41" s="320">
        <f>VLOOKUP($A41,元データ用!$A$11:$Q$488,5,FALSE)</f>
        <v>0</v>
      </c>
      <c r="H41" s="320">
        <f>VLOOKUP($A41,元データ用!$A$11:$Q$488,8,FALSE)</f>
        <v>0</v>
      </c>
      <c r="I41" s="321">
        <f t="shared" si="3"/>
        <v>0</v>
      </c>
      <c r="J41" s="273">
        <f>VLOOKUP($A41,元データ用!$A$11:$Q$488,10,FALSE)</f>
        <v>0.12</v>
      </c>
      <c r="K41" s="320">
        <f>VLOOKUP($A41,元データ用!$A$11:$Q$488,11,FALSE)</f>
        <v>0</v>
      </c>
      <c r="L41" s="320">
        <f>VLOOKUP($A41,元データ用!$A$11:$Q$488,12,FALSE)</f>
        <v>0.05</v>
      </c>
      <c r="M41" s="320">
        <f>VLOOKUP($A41,元データ用!$A$11:$Q$488,15,FALSE)</f>
        <v>0</v>
      </c>
      <c r="N41" s="321">
        <f t="shared" si="4"/>
        <v>0.05</v>
      </c>
      <c r="O41" s="105" t="e">
        <f t="shared" si="5"/>
        <v>#DIV/0!</v>
      </c>
      <c r="P41" s="203"/>
    </row>
    <row r="42" spans="1:16" s="67" customFormat="1" ht="15" customHeight="1">
      <c r="A42" s="211" t="s">
        <v>1016</v>
      </c>
      <c r="B42" s="212" t="s">
        <v>1017</v>
      </c>
      <c r="C42" s="197" t="s">
        <v>9</v>
      </c>
      <c r="D42" s="198" t="s">
        <v>397</v>
      </c>
      <c r="E42" s="199" t="str">
        <f>VLOOKUP($A42,元データ用!$A$11:$Q$488,3,FALSE)</f>
        <v>pink, double</v>
      </c>
      <c r="F42" s="200">
        <f>VLOOKUP($A42,元データ用!$A$11:$Q$488,4,FALSE)</f>
        <v>0</v>
      </c>
      <c r="G42" s="200">
        <f>VLOOKUP($A42,元データ用!$A$11:$Q$488,5,FALSE)</f>
        <v>0</v>
      </c>
      <c r="H42" s="200">
        <f>VLOOKUP($A42,元データ用!$A$11:$Q$488,8,FALSE)</f>
        <v>0.95</v>
      </c>
      <c r="I42" s="201">
        <f t="shared" si="3"/>
        <v>0.95</v>
      </c>
      <c r="J42" s="199">
        <f>VLOOKUP($A42,元データ用!$A$11:$Q$488,10,FALSE)</f>
        <v>3.0199999999999996</v>
      </c>
      <c r="K42" s="200">
        <f>VLOOKUP($A42,元データ用!$A$11:$Q$488,11,FALSE)</f>
        <v>0</v>
      </c>
      <c r="L42" s="200">
        <f>VLOOKUP($A42,元データ用!$A$11:$Q$488,12,FALSE)</f>
        <v>0</v>
      </c>
      <c r="M42" s="200">
        <f>VLOOKUP($A42,元データ用!$A$11:$Q$488,15,FALSE)</f>
        <v>0.8</v>
      </c>
      <c r="N42" s="201">
        <f t="shared" si="4"/>
        <v>0.8</v>
      </c>
      <c r="O42" s="202">
        <f t="shared" si="5"/>
        <v>-15.78947368421052</v>
      </c>
      <c r="P42" s="203"/>
    </row>
    <row r="43" spans="1:16" s="128" customFormat="1" ht="15" customHeight="1">
      <c r="A43" s="211" t="s">
        <v>1018</v>
      </c>
      <c r="B43" s="212" t="s">
        <v>1019</v>
      </c>
      <c r="C43" s="197" t="s">
        <v>9</v>
      </c>
      <c r="D43" s="198" t="s">
        <v>397</v>
      </c>
      <c r="E43" s="199" t="str">
        <f>VLOOKUP($A43,元データ用!$A$11:$Q$488,3,FALSE)</f>
        <v>pink, double</v>
      </c>
      <c r="F43" s="200">
        <f>VLOOKUP($A43,元データ用!$A$11:$Q$488,4,FALSE)</f>
        <v>0</v>
      </c>
      <c r="G43" s="200">
        <f>VLOOKUP($A43,元データ用!$A$11:$Q$488,5,FALSE)</f>
        <v>0</v>
      </c>
      <c r="H43" s="200">
        <f>VLOOKUP($A43,元データ用!$A$11:$Q$488,8,FALSE)</f>
        <v>0.17</v>
      </c>
      <c r="I43" s="201">
        <f t="shared" si="3"/>
        <v>0.17</v>
      </c>
      <c r="J43" s="199">
        <f>VLOOKUP($A43,元データ用!$A$11:$Q$488,10,FALSE)</f>
        <v>2.38</v>
      </c>
      <c r="K43" s="200">
        <f>VLOOKUP($A43,元データ用!$A$11:$Q$488,11,FALSE)</f>
        <v>0</v>
      </c>
      <c r="L43" s="200">
        <f>VLOOKUP($A43,元データ用!$A$11:$Q$488,12,FALSE)</f>
        <v>0</v>
      </c>
      <c r="M43" s="200">
        <f>VLOOKUP($A43,元データ用!$A$11:$Q$488,15,FALSE)</f>
        <v>0.28000000000000003</v>
      </c>
      <c r="N43" s="201">
        <f t="shared" si="4"/>
        <v>0.28000000000000003</v>
      </c>
      <c r="O43" s="202">
        <f t="shared" si="5"/>
        <v>64.705882352941188</v>
      </c>
      <c r="P43" s="203"/>
    </row>
    <row r="44" spans="1:16" s="203" customFormat="1" ht="15" customHeight="1">
      <c r="A44" s="211" t="s">
        <v>1020</v>
      </c>
      <c r="B44" s="212" t="s">
        <v>1021</v>
      </c>
      <c r="C44" s="197" t="s">
        <v>904</v>
      </c>
      <c r="D44" s="198" t="s">
        <v>905</v>
      </c>
      <c r="E44" s="199" t="str">
        <f>VLOOKUP($A44,元データ用!$A$11:$Q$488,3,FALSE)</f>
        <v>pink, double</v>
      </c>
      <c r="F44" s="200">
        <f>VLOOKUP($A44,元データ用!$A$11:$Q$488,4,FALSE)</f>
        <v>0</v>
      </c>
      <c r="G44" s="200">
        <f>VLOOKUP($A44,元データ用!$A$11:$Q$488,5,FALSE)</f>
        <v>0</v>
      </c>
      <c r="H44" s="200">
        <f>VLOOKUP($A44,元データ用!$A$11:$Q$488,8,FALSE)</f>
        <v>7.0000000000000007E-2</v>
      </c>
      <c r="I44" s="201">
        <f t="shared" si="3"/>
        <v>7.0000000000000007E-2</v>
      </c>
      <c r="J44" s="199">
        <f>VLOOKUP($A44,元データ用!$A$11:$Q$488,10,FALSE)</f>
        <v>0.63000000000000012</v>
      </c>
      <c r="K44" s="200">
        <f>VLOOKUP($A44,元データ用!$A$11:$Q$488,11,FALSE)</f>
        <v>0</v>
      </c>
      <c r="L44" s="200">
        <f>VLOOKUP($A44,元データ用!$A$11:$Q$488,12,FALSE)</f>
        <v>0</v>
      </c>
      <c r="M44" s="200">
        <f>VLOOKUP($A44,元データ用!$A$11:$Q$488,15,FALSE)</f>
        <v>0.15</v>
      </c>
      <c r="N44" s="201">
        <f t="shared" si="4"/>
        <v>0.15</v>
      </c>
      <c r="O44" s="202">
        <f t="shared" si="5"/>
        <v>114.28571428571428</v>
      </c>
    </row>
    <row r="45" spans="1:16" s="67" customFormat="1" ht="15" customHeight="1">
      <c r="A45" s="211" t="s">
        <v>1024</v>
      </c>
      <c r="B45" s="212" t="s">
        <v>1025</v>
      </c>
      <c r="C45" s="197" t="s">
        <v>9</v>
      </c>
      <c r="D45" s="198" t="s">
        <v>397</v>
      </c>
      <c r="E45" s="199" t="str">
        <f>VLOOKUP($A45,元データ用!$A$11:$Q$488,3,FALSE)</f>
        <v>pink, double</v>
      </c>
      <c r="F45" s="200">
        <f>VLOOKUP($A45,元データ用!$A$11:$Q$488,4,FALSE)</f>
        <v>0</v>
      </c>
      <c r="G45" s="200">
        <f>VLOOKUP($A45,元データ用!$A$11:$Q$488,5,FALSE)</f>
        <v>0</v>
      </c>
      <c r="H45" s="200">
        <f>VLOOKUP($A45,元データ用!$A$11:$Q$488,8,FALSE)</f>
        <v>0.42</v>
      </c>
      <c r="I45" s="201">
        <f t="shared" si="3"/>
        <v>0.42</v>
      </c>
      <c r="J45" s="199">
        <f>VLOOKUP($A45,元データ用!$A$11:$Q$488,10,FALSE)</f>
        <v>2.77</v>
      </c>
      <c r="K45" s="200">
        <f>VLOOKUP($A45,元データ用!$A$11:$Q$488,11,FALSE)</f>
        <v>0</v>
      </c>
      <c r="L45" s="200">
        <f>VLOOKUP($A45,元データ用!$A$11:$Q$488,12,FALSE)</f>
        <v>0.01</v>
      </c>
      <c r="M45" s="200">
        <f>VLOOKUP($A45,元データ用!$A$11:$Q$488,15,FALSE)</f>
        <v>0.48</v>
      </c>
      <c r="N45" s="201">
        <f t="shared" si="4"/>
        <v>0.49</v>
      </c>
      <c r="O45" s="202">
        <f t="shared" si="5"/>
        <v>16.666666666666675</v>
      </c>
      <c r="P45" s="203"/>
    </row>
    <row r="46" spans="1:16" s="67" customFormat="1" ht="15" customHeight="1">
      <c r="A46" s="211" t="s">
        <v>1040</v>
      </c>
      <c r="B46" s="212" t="s">
        <v>1043</v>
      </c>
      <c r="C46" s="197" t="s">
        <v>904</v>
      </c>
      <c r="D46" s="198" t="s">
        <v>905</v>
      </c>
      <c r="E46" s="199" t="str">
        <f>VLOOKUP($A46,元データ用!$A$11:$Q$488,3,FALSE)</f>
        <v>pink, double</v>
      </c>
      <c r="F46" s="200">
        <f>VLOOKUP($A46,元データ用!$A$11:$Q$488,4,FALSE)</f>
        <v>0</v>
      </c>
      <c r="G46" s="200">
        <f>VLOOKUP($A46,元データ用!$A$11:$Q$488,5,FALSE)</f>
        <v>0</v>
      </c>
      <c r="H46" s="200">
        <f>VLOOKUP($A46,元データ用!$A$11:$Q$488,8,FALSE)</f>
        <v>0</v>
      </c>
      <c r="I46" s="201">
        <f t="shared" si="3"/>
        <v>0</v>
      </c>
      <c r="J46" s="199">
        <f>VLOOKUP($A46,元データ用!$A$11:$Q$488,10,FALSE)</f>
        <v>1.34</v>
      </c>
      <c r="K46" s="200">
        <f>VLOOKUP($A46,元データ用!$A$11:$Q$488,11,FALSE)</f>
        <v>0</v>
      </c>
      <c r="L46" s="200">
        <f>VLOOKUP($A46,元データ用!$A$11:$Q$488,12,FALSE)</f>
        <v>0</v>
      </c>
      <c r="M46" s="200">
        <f>VLOOKUP($A46,元データ用!$A$11:$Q$488,15,FALSE)</f>
        <v>0</v>
      </c>
      <c r="N46" s="201">
        <f t="shared" si="4"/>
        <v>0</v>
      </c>
      <c r="O46" s="202" t="e">
        <f t="shared" si="5"/>
        <v>#DIV/0!</v>
      </c>
      <c r="P46" s="203"/>
    </row>
    <row r="47" spans="1:16" s="67" customFormat="1" ht="15" customHeight="1">
      <c r="A47" s="211" t="s">
        <v>1041</v>
      </c>
      <c r="B47" s="212" t="s">
        <v>1044</v>
      </c>
      <c r="C47" s="197" t="s">
        <v>904</v>
      </c>
      <c r="D47" s="198" t="s">
        <v>905</v>
      </c>
      <c r="E47" s="199" t="str">
        <f>VLOOKUP($A47,元データ用!$A$11:$Q$488,3,FALSE)</f>
        <v>pink, double</v>
      </c>
      <c r="F47" s="200">
        <f>VLOOKUP($A47,元データ用!$A$11:$Q$488,4,FALSE)</f>
        <v>0</v>
      </c>
      <c r="G47" s="200">
        <f>VLOOKUP($A47,元データ用!$A$11:$Q$488,5,FALSE)</f>
        <v>0</v>
      </c>
      <c r="H47" s="200">
        <f>VLOOKUP($A47,元データ用!$A$11:$Q$488,8,FALSE)</f>
        <v>7.0000000000000007E-2</v>
      </c>
      <c r="I47" s="201">
        <f t="shared" si="3"/>
        <v>7.0000000000000007E-2</v>
      </c>
      <c r="J47" s="199">
        <f>VLOOKUP($A47,元データ用!$A$11:$Q$488,10,FALSE)</f>
        <v>0.64999999999999991</v>
      </c>
      <c r="K47" s="200">
        <f>VLOOKUP($A47,元データ用!$A$11:$Q$488,11,FALSE)</f>
        <v>0</v>
      </c>
      <c r="L47" s="200">
        <f>VLOOKUP($A47,元データ用!$A$11:$Q$488,12,FALSE)</f>
        <v>0</v>
      </c>
      <c r="M47" s="200">
        <f>VLOOKUP($A47,元データ用!$A$11:$Q$488,15,FALSE)</f>
        <v>7.0000000000000007E-2</v>
      </c>
      <c r="N47" s="201">
        <f t="shared" si="4"/>
        <v>7.0000000000000007E-2</v>
      </c>
      <c r="O47" s="202">
        <f t="shared" si="5"/>
        <v>0</v>
      </c>
      <c r="P47" s="203"/>
    </row>
    <row r="48" spans="1:16" s="67" customFormat="1" ht="15" customHeight="1">
      <c r="A48" s="211" t="s">
        <v>1050</v>
      </c>
      <c r="B48" s="212" t="s">
        <v>1051</v>
      </c>
      <c r="C48" s="197" t="s">
        <v>9</v>
      </c>
      <c r="D48" s="198" t="s">
        <v>397</v>
      </c>
      <c r="E48" s="199" t="str">
        <f>VLOOKUP($A48,元データ用!$A$11:$Q$488,3,FALSE)</f>
        <v>pink, double</v>
      </c>
      <c r="F48" s="200">
        <f>VLOOKUP($A48,元データ用!$A$11:$Q$488,4,FALSE)</f>
        <v>0</v>
      </c>
      <c r="G48" s="200">
        <f>VLOOKUP($A48,元データ用!$A$11:$Q$488,5,FALSE)</f>
        <v>0</v>
      </c>
      <c r="H48" s="200">
        <f>VLOOKUP($A48,元データ用!$A$11:$Q$488,8,FALSE)</f>
        <v>0.21</v>
      </c>
      <c r="I48" s="201">
        <f t="shared" si="3"/>
        <v>0.21</v>
      </c>
      <c r="J48" s="199">
        <f>VLOOKUP($A48,元データ用!$A$11:$Q$488,10,FALSE)</f>
        <v>2.12</v>
      </c>
      <c r="K48" s="200">
        <f>VLOOKUP($A48,元データ用!$A$11:$Q$488,11,FALSE)</f>
        <v>0</v>
      </c>
      <c r="L48" s="200">
        <f>VLOOKUP($A48,元データ用!$A$11:$Q$488,12,FALSE)</f>
        <v>0.02</v>
      </c>
      <c r="M48" s="200">
        <f>VLOOKUP($A48,元データ用!$A$11:$Q$488,15,FALSE)</f>
        <v>0.49</v>
      </c>
      <c r="N48" s="201">
        <f t="shared" si="4"/>
        <v>0.51</v>
      </c>
      <c r="O48" s="202">
        <f t="shared" si="5"/>
        <v>142.85714285714289</v>
      </c>
      <c r="P48" s="203"/>
    </row>
    <row r="49" spans="1:16" s="203" customFormat="1" ht="15" customHeight="1">
      <c r="A49" s="211" t="s">
        <v>444</v>
      </c>
      <c r="B49" s="212" t="s">
        <v>445</v>
      </c>
      <c r="C49" s="197" t="s">
        <v>9</v>
      </c>
      <c r="D49" s="198" t="s">
        <v>397</v>
      </c>
      <c r="E49" s="199" t="str">
        <f>VLOOKUP($A49,元データ用!$A$11:$Q$488,3,FALSE)</f>
        <v>pink, double</v>
      </c>
      <c r="F49" s="200">
        <f>VLOOKUP($A49,元データ用!$A$11:$Q$488,4,FALSE)</f>
        <v>0</v>
      </c>
      <c r="G49" s="200">
        <f>VLOOKUP($A49,元データ用!$A$11:$Q$488,5,FALSE)</f>
        <v>0</v>
      </c>
      <c r="H49" s="200">
        <f>VLOOKUP($A49,元データ用!$A$11:$Q$488,8,FALSE)</f>
        <v>0.96</v>
      </c>
      <c r="I49" s="201">
        <f t="shared" si="3"/>
        <v>0.96</v>
      </c>
      <c r="J49" s="199">
        <f>VLOOKUP($A49,元データ用!$A$11:$Q$488,10,FALSE)</f>
        <v>6.78</v>
      </c>
      <c r="K49" s="200">
        <f>VLOOKUP($A49,元データ用!$A$11:$Q$488,11,FALSE)</f>
        <v>0</v>
      </c>
      <c r="L49" s="200">
        <f>VLOOKUP($A49,元データ用!$A$11:$Q$488,12,FALSE)</f>
        <v>0.02</v>
      </c>
      <c r="M49" s="200">
        <f>VLOOKUP($A49,元データ用!$A$11:$Q$488,15,FALSE)</f>
        <v>1.02</v>
      </c>
      <c r="N49" s="201">
        <f t="shared" si="4"/>
        <v>1.04</v>
      </c>
      <c r="O49" s="202">
        <f t="shared" si="5"/>
        <v>8.3333333333333481</v>
      </c>
    </row>
    <row r="50" spans="1:16" s="203" customFormat="1" ht="15" customHeight="1">
      <c r="A50" s="211" t="s">
        <v>747</v>
      </c>
      <c r="B50" s="212" t="s">
        <v>748</v>
      </c>
      <c r="C50" s="197" t="s">
        <v>9</v>
      </c>
      <c r="D50" s="198" t="s">
        <v>397</v>
      </c>
      <c r="E50" s="199" t="str">
        <f>VLOOKUP($A50,元データ用!$A$11:$Q$488,3,FALSE)</f>
        <v>pink, double</v>
      </c>
      <c r="F50" s="200">
        <f>VLOOKUP($A50,元データ用!$A$11:$Q$488,4,FALSE)</f>
        <v>0</v>
      </c>
      <c r="G50" s="200">
        <f>VLOOKUP($A50,元データ用!$A$11:$Q$488,5,FALSE)</f>
        <v>0</v>
      </c>
      <c r="H50" s="200">
        <f>VLOOKUP($A50,元データ用!$A$11:$Q$488,8,FALSE)</f>
        <v>0.04</v>
      </c>
      <c r="I50" s="201">
        <f t="shared" ref="I50:I56" si="6">G50+H50</f>
        <v>0.04</v>
      </c>
      <c r="J50" s="199">
        <f>VLOOKUP($A50,元データ用!$A$11:$Q$488,10,FALSE)</f>
        <v>0.61</v>
      </c>
      <c r="K50" s="200">
        <f>VLOOKUP($A50,元データ用!$A$11:$Q$488,11,FALSE)</f>
        <v>0</v>
      </c>
      <c r="L50" s="200">
        <f>VLOOKUP($A50,元データ用!$A$11:$Q$488,12,FALSE)</f>
        <v>0.04</v>
      </c>
      <c r="M50" s="200">
        <f>VLOOKUP($A50,元データ用!$A$11:$Q$488,15,FALSE)</f>
        <v>0.09</v>
      </c>
      <c r="N50" s="201">
        <f t="shared" ref="N50:N56" si="7">L50+M50</f>
        <v>0.13</v>
      </c>
      <c r="O50" s="202">
        <f t="shared" ref="O50:O56" si="8">((N50/I50)-1)*100</f>
        <v>225</v>
      </c>
    </row>
    <row r="51" spans="1:16" s="203" customFormat="1" ht="15" customHeight="1">
      <c r="A51" s="211" t="s">
        <v>384</v>
      </c>
      <c r="B51" s="212" t="s">
        <v>446</v>
      </c>
      <c r="C51" s="197" t="s">
        <v>9</v>
      </c>
      <c r="D51" s="198" t="s">
        <v>397</v>
      </c>
      <c r="E51" s="199" t="str">
        <f>VLOOKUP($A51,元データ用!$A$11:$Q$488,3,FALSE)</f>
        <v>pink, double</v>
      </c>
      <c r="F51" s="200">
        <f>VLOOKUP($A51,元データ用!$A$11:$Q$488,4,FALSE)</f>
        <v>0</v>
      </c>
      <c r="G51" s="200">
        <f>VLOOKUP($A51,元データ用!$A$11:$Q$488,5,FALSE)</f>
        <v>0</v>
      </c>
      <c r="H51" s="200">
        <f>VLOOKUP($A51,元データ用!$A$11:$Q$488,8,FALSE)</f>
        <v>0</v>
      </c>
      <c r="I51" s="201">
        <f t="shared" si="6"/>
        <v>0</v>
      </c>
      <c r="J51" s="199">
        <f>VLOOKUP($A51,元データ用!$A$11:$Q$488,10,FALSE)</f>
        <v>0.22</v>
      </c>
      <c r="K51" s="200">
        <f>VLOOKUP($A51,元データ用!$A$11:$Q$488,11,FALSE)</f>
        <v>0</v>
      </c>
      <c r="L51" s="200">
        <f>VLOOKUP($A51,元データ用!$A$11:$Q$488,12,FALSE)</f>
        <v>0</v>
      </c>
      <c r="M51" s="200">
        <f>VLOOKUP($A51,元データ用!$A$11:$Q$488,15,FALSE)</f>
        <v>0.06</v>
      </c>
      <c r="N51" s="201">
        <f t="shared" si="7"/>
        <v>0.06</v>
      </c>
      <c r="O51" s="202" t="e">
        <f t="shared" si="8"/>
        <v>#DIV/0!</v>
      </c>
    </row>
    <row r="52" spans="1:16" s="67" customFormat="1" ht="15" customHeight="1">
      <c r="A52" s="211" t="s">
        <v>607</v>
      </c>
      <c r="B52" s="212" t="s">
        <v>608</v>
      </c>
      <c r="C52" s="197" t="s">
        <v>9</v>
      </c>
      <c r="D52" s="198" t="s">
        <v>397</v>
      </c>
      <c r="E52" s="199" t="str">
        <f>VLOOKUP($A52,元データ用!$A$11:$Q$488,3,FALSE)</f>
        <v>pink, double</v>
      </c>
      <c r="F52" s="200">
        <f>VLOOKUP($A52,元データ用!$A$11:$Q$488,4,FALSE)</f>
        <v>0</v>
      </c>
      <c r="G52" s="200">
        <f>VLOOKUP($A52,元データ用!$A$11:$Q$488,5,FALSE)</f>
        <v>0.06</v>
      </c>
      <c r="H52" s="200">
        <f>VLOOKUP($A52,元データ用!$A$11:$Q$488,8,FALSE)</f>
        <v>0</v>
      </c>
      <c r="I52" s="201">
        <f t="shared" si="6"/>
        <v>0.06</v>
      </c>
      <c r="J52" s="199">
        <f>VLOOKUP($A52,元データ用!$A$11:$Q$488,10,FALSE)</f>
        <v>0.26</v>
      </c>
      <c r="K52" s="200">
        <f>VLOOKUP($A52,元データ用!$A$11:$Q$488,11,FALSE)</f>
        <v>0</v>
      </c>
      <c r="L52" s="200">
        <f>VLOOKUP($A52,元データ用!$A$11:$Q$488,12,FALSE)</f>
        <v>0.17</v>
      </c>
      <c r="M52" s="200">
        <f>VLOOKUP($A52,元データ用!$A$11:$Q$488,15,FALSE)</f>
        <v>0</v>
      </c>
      <c r="N52" s="201">
        <f t="shared" si="7"/>
        <v>0.17</v>
      </c>
      <c r="O52" s="202">
        <f t="shared" si="8"/>
        <v>183.33333333333334</v>
      </c>
      <c r="P52" s="203"/>
    </row>
    <row r="53" spans="1:16" s="203" customFormat="1" ht="15" customHeight="1">
      <c r="A53" s="211" t="s">
        <v>447</v>
      </c>
      <c r="B53" s="212" t="s">
        <v>448</v>
      </c>
      <c r="C53" s="197" t="s">
        <v>9</v>
      </c>
      <c r="D53" s="198" t="s">
        <v>397</v>
      </c>
      <c r="E53" s="199" t="str">
        <f>VLOOKUP($A53,元データ用!$A$11:$Q$488,3,FALSE)</f>
        <v>pink, double</v>
      </c>
      <c r="F53" s="200">
        <f>VLOOKUP($A53,元データ用!$A$11:$Q$488,4,FALSE)</f>
        <v>0</v>
      </c>
      <c r="G53" s="200">
        <f>VLOOKUP($A53,元データ用!$A$11:$Q$488,5,FALSE)</f>
        <v>0</v>
      </c>
      <c r="H53" s="200">
        <f>VLOOKUP($A53,元データ用!$A$11:$Q$488,8,FALSE)</f>
        <v>0.03</v>
      </c>
      <c r="I53" s="201">
        <f t="shared" si="6"/>
        <v>0.03</v>
      </c>
      <c r="J53" s="199">
        <f>VLOOKUP($A53,元データ用!$A$11:$Q$488,10,FALSE)</f>
        <v>0.97</v>
      </c>
      <c r="K53" s="200">
        <f>VLOOKUP($A53,元データ用!$A$11:$Q$488,11,FALSE)</f>
        <v>0</v>
      </c>
      <c r="L53" s="200">
        <f>VLOOKUP($A53,元データ用!$A$11:$Q$488,12,FALSE)</f>
        <v>0</v>
      </c>
      <c r="M53" s="200">
        <f>VLOOKUP($A53,元データ用!$A$11:$Q$488,15,FALSE)</f>
        <v>0.22</v>
      </c>
      <c r="N53" s="201">
        <f t="shared" si="7"/>
        <v>0.22</v>
      </c>
      <c r="O53" s="202">
        <f t="shared" si="8"/>
        <v>633.33333333333337</v>
      </c>
    </row>
    <row r="54" spans="1:16" s="203" customFormat="1" ht="15" customHeight="1">
      <c r="A54" s="211" t="s">
        <v>749</v>
      </c>
      <c r="B54" s="212" t="s">
        <v>750</v>
      </c>
      <c r="C54" s="197" t="s">
        <v>9</v>
      </c>
      <c r="D54" s="198" t="s">
        <v>397</v>
      </c>
      <c r="E54" s="199" t="str">
        <f>VLOOKUP($A54,元データ用!$A$11:$Q$488,3,FALSE)</f>
        <v>pink, double</v>
      </c>
      <c r="F54" s="200">
        <f>VLOOKUP($A54,元データ用!$A$11:$Q$488,4,FALSE)</f>
        <v>0</v>
      </c>
      <c r="G54" s="200">
        <f>VLOOKUP($A54,元データ用!$A$11:$Q$488,5,FALSE)</f>
        <v>0.15</v>
      </c>
      <c r="H54" s="200">
        <f>VLOOKUP($A54,元データ用!$A$11:$Q$488,8,FALSE)</f>
        <v>0</v>
      </c>
      <c r="I54" s="201">
        <f t="shared" si="6"/>
        <v>0.15</v>
      </c>
      <c r="J54" s="199">
        <f>VLOOKUP($A54,元データ用!$A$11:$Q$488,10,FALSE)</f>
        <v>0.51</v>
      </c>
      <c r="K54" s="200">
        <f>VLOOKUP($A54,元データ用!$A$11:$Q$488,11,FALSE)</f>
        <v>0</v>
      </c>
      <c r="L54" s="200">
        <f>VLOOKUP($A54,元データ用!$A$11:$Q$488,12,FALSE)</f>
        <v>0.2</v>
      </c>
      <c r="M54" s="200">
        <f>VLOOKUP($A54,元データ用!$A$11:$Q$488,15,FALSE)</f>
        <v>0</v>
      </c>
      <c r="N54" s="201">
        <f t="shared" si="7"/>
        <v>0.2</v>
      </c>
      <c r="O54" s="202">
        <f t="shared" si="8"/>
        <v>33.33333333333335</v>
      </c>
    </row>
    <row r="55" spans="1:16" s="203" customFormat="1" ht="15" customHeight="1">
      <c r="A55" s="211" t="s">
        <v>386</v>
      </c>
      <c r="B55" s="212" t="s">
        <v>451</v>
      </c>
      <c r="C55" s="197" t="s">
        <v>9</v>
      </c>
      <c r="D55" s="198" t="s">
        <v>397</v>
      </c>
      <c r="E55" s="199" t="str">
        <f>VLOOKUP($A55,元データ用!$A$11:$Q$488,3,FALSE)</f>
        <v>pink, double</v>
      </c>
      <c r="F55" s="200">
        <f>VLOOKUP($A55,元データ用!$A$11:$Q$488,4,FALSE)</f>
        <v>0</v>
      </c>
      <c r="G55" s="200">
        <f>VLOOKUP($A55,元データ用!$A$11:$Q$488,5,FALSE)</f>
        <v>0.09</v>
      </c>
      <c r="H55" s="200">
        <f>VLOOKUP($A55,元データ用!$A$11:$Q$488,8,FALSE)</f>
        <v>0.06</v>
      </c>
      <c r="I55" s="201">
        <f t="shared" si="6"/>
        <v>0.15</v>
      </c>
      <c r="J55" s="199">
        <f>VLOOKUP($A55,元データ用!$A$11:$Q$488,10,FALSE)</f>
        <v>0.56000000000000005</v>
      </c>
      <c r="K55" s="200">
        <f>VLOOKUP($A55,元データ用!$A$11:$Q$488,11,FALSE)</f>
        <v>0</v>
      </c>
      <c r="L55" s="200">
        <f>VLOOKUP($A55,元データ用!$A$11:$Q$488,12,FALSE)</f>
        <v>0.2</v>
      </c>
      <c r="M55" s="200">
        <f>VLOOKUP($A55,元データ用!$A$11:$Q$488,15,FALSE)</f>
        <v>0.11</v>
      </c>
      <c r="N55" s="201">
        <f t="shared" si="7"/>
        <v>0.31</v>
      </c>
      <c r="O55" s="202">
        <f t="shared" si="8"/>
        <v>106.66666666666669</v>
      </c>
    </row>
    <row r="56" spans="1:16" s="203" customFormat="1" ht="15" customHeight="1">
      <c r="A56" s="211" t="s">
        <v>751</v>
      </c>
      <c r="B56" s="212" t="s">
        <v>752</v>
      </c>
      <c r="C56" s="197" t="s">
        <v>9</v>
      </c>
      <c r="D56" s="198" t="s">
        <v>397</v>
      </c>
      <c r="E56" s="199" t="str">
        <f>VLOOKUP($A56,元データ用!$A$11:$Q$488,3,FALSE)</f>
        <v>pink, double</v>
      </c>
      <c r="F56" s="200">
        <f>VLOOKUP($A56,元データ用!$A$11:$Q$488,4,FALSE)</f>
        <v>0</v>
      </c>
      <c r="G56" s="200">
        <f>VLOOKUP($A56,元データ用!$A$11:$Q$488,5,FALSE)</f>
        <v>0</v>
      </c>
      <c r="H56" s="200">
        <f>VLOOKUP($A56,元データ用!$A$11:$Q$488,8,FALSE)</f>
        <v>0</v>
      </c>
      <c r="I56" s="201">
        <f t="shared" si="6"/>
        <v>0</v>
      </c>
      <c r="J56" s="199">
        <f>VLOOKUP($A56,元データ用!$A$11:$Q$488,10,FALSE)</f>
        <v>0.52</v>
      </c>
      <c r="K56" s="200">
        <f>VLOOKUP($A56,元データ用!$A$11:$Q$488,11,FALSE)</f>
        <v>0</v>
      </c>
      <c r="L56" s="200">
        <f>VLOOKUP($A56,元データ用!$A$11:$Q$488,12,FALSE)</f>
        <v>0</v>
      </c>
      <c r="M56" s="200">
        <f>VLOOKUP($A56,元データ用!$A$11:$Q$488,15,FALSE)</f>
        <v>0</v>
      </c>
      <c r="N56" s="201">
        <f t="shared" si="7"/>
        <v>0</v>
      </c>
      <c r="O56" s="202" t="e">
        <f t="shared" si="8"/>
        <v>#DIV/0!</v>
      </c>
    </row>
    <row r="57" spans="1:16" s="68" customFormat="1" ht="15" customHeight="1">
      <c r="A57" s="108"/>
      <c r="B57" s="162"/>
      <c r="C57" s="112"/>
      <c r="D57" s="130"/>
      <c r="E57" s="108"/>
      <c r="F57" s="161"/>
      <c r="G57" s="161"/>
      <c r="H57" s="161"/>
      <c r="I57" s="162"/>
      <c r="J57" s="108"/>
      <c r="K57" s="161"/>
      <c r="L57" s="161"/>
      <c r="M57" s="161"/>
      <c r="N57" s="162"/>
      <c r="O57" s="105"/>
      <c r="P57" s="203"/>
    </row>
    <row r="58" spans="1:16" s="87" customFormat="1" ht="15" customHeight="1">
      <c r="A58" s="323" t="s">
        <v>279</v>
      </c>
      <c r="B58" s="324"/>
      <c r="C58" s="64"/>
      <c r="D58" s="100"/>
      <c r="E58" s="109">
        <f t="shared" ref="E58:N58" si="9">SUM(E11:E57)</f>
        <v>0</v>
      </c>
      <c r="F58" s="173">
        <f t="shared" si="9"/>
        <v>0</v>
      </c>
      <c r="G58" s="173">
        <f t="shared" si="9"/>
        <v>1.2</v>
      </c>
      <c r="H58" s="173">
        <f t="shared" si="9"/>
        <v>7.62</v>
      </c>
      <c r="I58" s="174">
        <f t="shared" si="9"/>
        <v>8.82</v>
      </c>
      <c r="J58" s="109">
        <f t="shared" si="9"/>
        <v>71.210000000000008</v>
      </c>
      <c r="K58" s="173">
        <f t="shared" si="9"/>
        <v>0</v>
      </c>
      <c r="L58" s="173">
        <f t="shared" si="9"/>
        <v>1.72</v>
      </c>
      <c r="M58" s="173">
        <f t="shared" si="9"/>
        <v>9.5700000000000021</v>
      </c>
      <c r="N58" s="174">
        <f t="shared" si="9"/>
        <v>11.290000000000001</v>
      </c>
      <c r="O58" s="172">
        <f t="shared" ref="O58" si="10">((N58/I58)-1)*100</f>
        <v>28.004535147392296</v>
      </c>
      <c r="P58" s="203"/>
    </row>
    <row r="59" spans="1:16" s="67" customFormat="1" ht="15" customHeight="1">
      <c r="A59" s="293"/>
      <c r="B59" s="265"/>
      <c r="C59" s="266"/>
      <c r="D59" s="70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92"/>
      <c r="P59" s="203"/>
    </row>
    <row r="60" spans="1:16" s="98" customFormat="1" ht="15" customHeight="1">
      <c r="A60" s="285"/>
      <c r="B60" s="286"/>
      <c r="C60" s="287"/>
      <c r="D60" s="288"/>
      <c r="E60" s="1418" t="s">
        <v>620</v>
      </c>
      <c r="F60" s="1419"/>
      <c r="G60" s="1419"/>
      <c r="H60" s="1419"/>
      <c r="I60" s="1420"/>
      <c r="J60" s="1418" t="s">
        <v>848</v>
      </c>
      <c r="K60" s="1419"/>
      <c r="L60" s="1419"/>
      <c r="M60" s="1419"/>
      <c r="N60" s="1420"/>
      <c r="O60" s="289"/>
      <c r="P60" s="203"/>
    </row>
    <row r="61" spans="1:16" s="98" customFormat="1" ht="27">
      <c r="A61" s="285" t="s">
        <v>248</v>
      </c>
      <c r="B61" s="286" t="s">
        <v>57</v>
      </c>
      <c r="C61" s="287" t="s">
        <v>249</v>
      </c>
      <c r="D61" s="288" t="s">
        <v>250</v>
      </c>
      <c r="E61" s="5" t="s">
        <v>58</v>
      </c>
      <c r="F61" s="151" t="s">
        <v>420</v>
      </c>
      <c r="G61" s="147" t="s">
        <v>325</v>
      </c>
      <c r="H61" s="6" t="s">
        <v>323</v>
      </c>
      <c r="I61" s="274" t="s">
        <v>324</v>
      </c>
      <c r="J61" s="5" t="s">
        <v>58</v>
      </c>
      <c r="K61" s="151" t="s">
        <v>420</v>
      </c>
      <c r="L61" s="147" t="s">
        <v>325</v>
      </c>
      <c r="M61" s="6" t="s">
        <v>323</v>
      </c>
      <c r="N61" s="274" t="s">
        <v>324</v>
      </c>
      <c r="O61" s="99" t="s">
        <v>1140</v>
      </c>
      <c r="P61" s="203"/>
    </row>
    <row r="62" spans="1:16" s="98" customFormat="1" ht="15" customHeight="1">
      <c r="A62" s="217" t="s">
        <v>256</v>
      </c>
      <c r="B62" s="111" t="s">
        <v>63</v>
      </c>
      <c r="C62" s="64" t="s">
        <v>60</v>
      </c>
      <c r="D62" s="100"/>
      <c r="E62" s="102" t="s">
        <v>60</v>
      </c>
      <c r="F62" s="103"/>
      <c r="G62" s="103"/>
      <c r="H62" s="103" t="s">
        <v>60</v>
      </c>
      <c r="I62" s="104"/>
      <c r="J62" s="102" t="s">
        <v>60</v>
      </c>
      <c r="K62" s="103" t="s">
        <v>60</v>
      </c>
      <c r="L62" s="103"/>
      <c r="M62" s="103"/>
      <c r="N62" s="104" t="s">
        <v>60</v>
      </c>
      <c r="O62" s="101"/>
      <c r="P62" s="203"/>
    </row>
    <row r="63" spans="1:16" s="67" customFormat="1" ht="15" customHeight="1">
      <c r="A63" s="211" t="s">
        <v>571</v>
      </c>
      <c r="B63" s="212" t="s">
        <v>589</v>
      </c>
      <c r="C63" s="197" t="s">
        <v>9</v>
      </c>
      <c r="D63" s="198" t="s">
        <v>558</v>
      </c>
      <c r="E63" s="199" t="str">
        <f>VLOOKUP($A63,元データ用!$A$11:$Q$488,3,FALSE)</f>
        <v>white, double</v>
      </c>
      <c r="F63" s="200">
        <f>VLOOKUP($A63,元データ用!$A$11:$Q$488,4,FALSE)</f>
        <v>0.03</v>
      </c>
      <c r="G63" s="200">
        <f>VLOOKUP($A63,元データ用!$A$11:$Q$488,5,FALSE)</f>
        <v>0</v>
      </c>
      <c r="H63" s="200">
        <f>VLOOKUP($A63,元データ用!$A$11:$Q$488,8,FALSE)</f>
        <v>0.02</v>
      </c>
      <c r="I63" s="201">
        <f t="shared" ref="I63:I94" si="11">G63+H63</f>
        <v>0.02</v>
      </c>
      <c r="J63" s="199">
        <f>VLOOKUP($A63,元データ用!$A$11:$Q$488,10,FALSE)</f>
        <v>0.52</v>
      </c>
      <c r="K63" s="200">
        <f>VLOOKUP($A63,元データ用!$A$11:$Q$488,11,FALSE)</f>
        <v>0.05</v>
      </c>
      <c r="L63" s="200">
        <f>VLOOKUP($A63,元データ用!$A$11:$Q$488,12,FALSE)</f>
        <v>0</v>
      </c>
      <c r="M63" s="200">
        <f>VLOOKUP($A63,元データ用!$A$11:$Q$488,15,FALSE)</f>
        <v>0</v>
      </c>
      <c r="N63" s="201">
        <f t="shared" ref="N63:N94" si="12">L63+M63</f>
        <v>0</v>
      </c>
      <c r="O63" s="202">
        <f t="shared" ref="O63:O94" si="13">((N63/I63)-1)*100</f>
        <v>-100</v>
      </c>
      <c r="P63" s="203"/>
    </row>
    <row r="64" spans="1:16" s="203" customFormat="1" ht="15" customHeight="1">
      <c r="A64" s="211" t="s">
        <v>753</v>
      </c>
      <c r="B64" s="212" t="s">
        <v>1126</v>
      </c>
      <c r="C64" s="197" t="s">
        <v>9</v>
      </c>
      <c r="D64" s="198" t="s">
        <v>558</v>
      </c>
      <c r="E64" s="199" t="str">
        <f>VLOOKUP($A64,元データ用!$A$11:$Q$488,3,FALSE)</f>
        <v>white, double</v>
      </c>
      <c r="F64" s="200">
        <f>VLOOKUP($A64,元データ用!$A$11:$Q$488,4,FALSE)</f>
        <v>0</v>
      </c>
      <c r="G64" s="200">
        <f>VLOOKUP($A64,元データ用!$A$11:$Q$488,5,FALSE)</f>
        <v>0</v>
      </c>
      <c r="H64" s="200">
        <f>VLOOKUP($A64,元データ用!$A$11:$Q$488,8,FALSE)</f>
        <v>0.1</v>
      </c>
      <c r="I64" s="201">
        <f t="shared" si="11"/>
        <v>0.1</v>
      </c>
      <c r="J64" s="199">
        <f>VLOOKUP($A64,元データ用!$A$11:$Q$488,10,FALSE)</f>
        <v>1.4200000000000002</v>
      </c>
      <c r="K64" s="200">
        <f>VLOOKUP($A64,元データ用!$A$11:$Q$488,11,FALSE)</f>
        <v>0</v>
      </c>
      <c r="L64" s="200">
        <f>VLOOKUP($A64,元データ用!$A$11:$Q$488,12,FALSE)</f>
        <v>0</v>
      </c>
      <c r="M64" s="200">
        <f>VLOOKUP($A64,元データ用!$A$11:$Q$488,15,FALSE)</f>
        <v>0.36</v>
      </c>
      <c r="N64" s="201">
        <f t="shared" si="12"/>
        <v>0.36</v>
      </c>
      <c r="O64" s="202">
        <f t="shared" si="13"/>
        <v>259.99999999999994</v>
      </c>
    </row>
    <row r="65" spans="1:16" s="203" customFormat="1" ht="15" customHeight="1">
      <c r="A65" s="211" t="s">
        <v>587</v>
      </c>
      <c r="B65" s="212" t="s">
        <v>588</v>
      </c>
      <c r="C65" s="197" t="s">
        <v>9</v>
      </c>
      <c r="D65" s="198" t="s">
        <v>558</v>
      </c>
      <c r="E65" s="199" t="str">
        <f>VLOOKUP($A65,元データ用!$A$11:$Q$488,3,FALSE)</f>
        <v>white, double</v>
      </c>
      <c r="F65" s="200">
        <f>VLOOKUP($A65,元データ用!$A$11:$Q$488,4,FALSE)</f>
        <v>0.01</v>
      </c>
      <c r="G65" s="200">
        <f>VLOOKUP($A65,元データ用!$A$11:$Q$488,5,FALSE)</f>
        <v>0.14000000000000001</v>
      </c>
      <c r="H65" s="200">
        <f>VLOOKUP($A65,元データ用!$A$11:$Q$488,8,FALSE)</f>
        <v>0.08</v>
      </c>
      <c r="I65" s="201">
        <f t="shared" si="11"/>
        <v>0.22000000000000003</v>
      </c>
      <c r="J65" s="199">
        <f>VLOOKUP($A65,元データ用!$A$11:$Q$488,10,FALSE)</f>
        <v>0.51</v>
      </c>
      <c r="K65" s="200">
        <f>VLOOKUP($A65,元データ用!$A$11:$Q$488,11,FALSE)</f>
        <v>0</v>
      </c>
      <c r="L65" s="200">
        <f>VLOOKUP($A65,元データ用!$A$11:$Q$488,12,FALSE)</f>
        <v>0.09</v>
      </c>
      <c r="M65" s="200">
        <f>VLOOKUP($A65,元データ用!$A$11:$Q$488,15,FALSE)</f>
        <v>0.02</v>
      </c>
      <c r="N65" s="201">
        <f t="shared" si="12"/>
        <v>0.11</v>
      </c>
      <c r="O65" s="202">
        <f t="shared" si="13"/>
        <v>-50</v>
      </c>
    </row>
    <row r="66" spans="1:16" s="203" customFormat="1" ht="15" customHeight="1">
      <c r="A66" s="213" t="s">
        <v>458</v>
      </c>
      <c r="B66" s="212" t="s">
        <v>459</v>
      </c>
      <c r="C66" s="197" t="s">
        <v>9</v>
      </c>
      <c r="D66" s="198" t="s">
        <v>558</v>
      </c>
      <c r="E66" s="199" t="str">
        <f>VLOOKUP($A66,元データ用!$A$11:$Q$488,3,FALSE)</f>
        <v>white, double</v>
      </c>
      <c r="F66" s="200">
        <f>VLOOKUP($A66,元データ用!$A$11:$Q$488,4,FALSE)</f>
        <v>0</v>
      </c>
      <c r="G66" s="200">
        <f>VLOOKUP($A66,元データ用!$A$11:$Q$488,5,FALSE)</f>
        <v>7.0000000000000007E-2</v>
      </c>
      <c r="H66" s="200">
        <f>VLOOKUP($A66,元データ用!$A$11:$Q$488,8,FALSE)</f>
        <v>2.36</v>
      </c>
      <c r="I66" s="201">
        <f t="shared" si="11"/>
        <v>2.4299999999999997</v>
      </c>
      <c r="J66" s="199">
        <f>VLOOKUP($A66,元データ用!$A$11:$Q$488,10,FALSE)</f>
        <v>14.469999999999999</v>
      </c>
      <c r="K66" s="200">
        <f>VLOOKUP($A66,元データ用!$A$11:$Q$488,11,FALSE)</f>
        <v>0</v>
      </c>
      <c r="L66" s="200">
        <f>VLOOKUP($A66,元データ用!$A$11:$Q$488,12,FALSE)</f>
        <v>1.59</v>
      </c>
      <c r="M66" s="200">
        <f>VLOOKUP($A66,元データ用!$A$11:$Q$488,15,FALSE)</f>
        <v>4.79</v>
      </c>
      <c r="N66" s="201">
        <f t="shared" si="12"/>
        <v>6.38</v>
      </c>
      <c r="O66" s="202">
        <f t="shared" si="13"/>
        <v>162.55144032921814</v>
      </c>
    </row>
    <row r="67" spans="1:16" s="203" customFormat="1" ht="15" customHeight="1">
      <c r="A67" s="211" t="s">
        <v>770</v>
      </c>
      <c r="B67" s="212" t="s">
        <v>771</v>
      </c>
      <c r="C67" s="197" t="s">
        <v>9</v>
      </c>
      <c r="D67" s="198" t="s">
        <v>558</v>
      </c>
      <c r="E67" s="199" t="str">
        <f>VLOOKUP($A67,元データ用!$A$11:$Q$488,3,FALSE)</f>
        <v>white, double</v>
      </c>
      <c r="F67" s="200">
        <f>VLOOKUP($A67,元データ用!$A$11:$Q$488,4,FALSE)</f>
        <v>0</v>
      </c>
      <c r="G67" s="200">
        <f>VLOOKUP($A67,元データ用!$A$11:$Q$488,5,FALSE)</f>
        <v>0</v>
      </c>
      <c r="H67" s="200">
        <f>VLOOKUP($A67,元データ用!$A$11:$Q$488,8,FALSE)</f>
        <v>0.84</v>
      </c>
      <c r="I67" s="201">
        <f t="shared" ref="I67:I91" si="14">G67+H67</f>
        <v>0.84</v>
      </c>
      <c r="J67" s="199">
        <f>VLOOKUP($A67,元データ用!$A$11:$Q$488,10,FALSE)</f>
        <v>4.46</v>
      </c>
      <c r="K67" s="200">
        <f>VLOOKUP($A67,元データ用!$A$11:$Q$488,11,FALSE)</f>
        <v>0</v>
      </c>
      <c r="L67" s="200">
        <f>VLOOKUP($A67,元データ用!$A$11:$Q$488,12,FALSE)</f>
        <v>0.05</v>
      </c>
      <c r="M67" s="200">
        <f>VLOOKUP($A67,元データ用!$A$11:$Q$488,15,FALSE)</f>
        <v>1.33</v>
      </c>
      <c r="N67" s="201">
        <f t="shared" ref="N67:N91" si="15">L67+M67</f>
        <v>1.3800000000000001</v>
      </c>
      <c r="O67" s="202">
        <f t="shared" ref="O67:O91" si="16">((N67/I67)-1)*100</f>
        <v>64.285714285714306</v>
      </c>
    </row>
    <row r="68" spans="1:16" s="203" customFormat="1" ht="15" customHeight="1">
      <c r="A68" s="211" t="s">
        <v>928</v>
      </c>
      <c r="B68" s="212" t="s">
        <v>929</v>
      </c>
      <c r="C68" s="197" t="s">
        <v>9</v>
      </c>
      <c r="D68" s="198" t="s">
        <v>558</v>
      </c>
      <c r="E68" s="199" t="str">
        <f>VLOOKUP($A68,元データ用!$A$11:$Q$488,3,FALSE)</f>
        <v>white, double</v>
      </c>
      <c r="F68" s="200">
        <f>VLOOKUP($A68,元データ用!$A$11:$Q$488,4,FALSE)</f>
        <v>0</v>
      </c>
      <c r="G68" s="200">
        <f>VLOOKUP($A68,元データ用!$A$11:$Q$488,5,FALSE)</f>
        <v>0</v>
      </c>
      <c r="H68" s="200">
        <f>VLOOKUP($A68,元データ用!$A$11:$Q$488,8,FALSE)</f>
        <v>0.08</v>
      </c>
      <c r="I68" s="201">
        <f t="shared" si="14"/>
        <v>0.08</v>
      </c>
      <c r="J68" s="199">
        <f>VLOOKUP($A68,元データ用!$A$11:$Q$488,10,FALSE)</f>
        <v>1.03</v>
      </c>
      <c r="K68" s="200">
        <f>VLOOKUP($A68,元データ用!$A$11:$Q$488,11,FALSE)</f>
        <v>0</v>
      </c>
      <c r="L68" s="200">
        <f>VLOOKUP($A68,元データ用!$A$11:$Q$488,12,FALSE)</f>
        <v>0</v>
      </c>
      <c r="M68" s="200">
        <f>VLOOKUP($A68,元データ用!$A$11:$Q$488,15,FALSE)</f>
        <v>0.22</v>
      </c>
      <c r="N68" s="201">
        <f t="shared" si="15"/>
        <v>0.22</v>
      </c>
      <c r="O68" s="202">
        <f t="shared" si="16"/>
        <v>175</v>
      </c>
    </row>
    <row r="69" spans="1:16" s="203" customFormat="1" ht="15" customHeight="1">
      <c r="A69" s="211" t="s">
        <v>933</v>
      </c>
      <c r="B69" s="212" t="s">
        <v>937</v>
      </c>
      <c r="C69" s="197" t="s">
        <v>904</v>
      </c>
      <c r="D69" s="198" t="s">
        <v>863</v>
      </c>
      <c r="E69" s="199" t="str">
        <f>VLOOKUP($A69,元データ用!$A$11:$Q$488,3,FALSE)</f>
        <v>white, double</v>
      </c>
      <c r="F69" s="200">
        <f>VLOOKUP($A69,元データ用!$A$11:$Q$488,4,FALSE)</f>
        <v>0</v>
      </c>
      <c r="G69" s="200">
        <f>VLOOKUP($A69,元データ用!$A$11:$Q$488,5,FALSE)</f>
        <v>0</v>
      </c>
      <c r="H69" s="200">
        <f>VLOOKUP($A69,元データ用!$A$11:$Q$488,8,FALSE)</f>
        <v>0</v>
      </c>
      <c r="I69" s="201">
        <f t="shared" si="14"/>
        <v>0</v>
      </c>
      <c r="J69" s="199">
        <f>VLOOKUP($A69,元データ用!$A$11:$Q$488,10,FALSE)</f>
        <v>0.05</v>
      </c>
      <c r="K69" s="200">
        <f>VLOOKUP($A69,元データ用!$A$11:$Q$488,11,FALSE)</f>
        <v>0</v>
      </c>
      <c r="L69" s="200">
        <f>VLOOKUP($A69,元データ用!$A$11:$Q$488,12,FALSE)</f>
        <v>0</v>
      </c>
      <c r="M69" s="200">
        <f>VLOOKUP($A69,元データ用!$A$11:$Q$488,15,FALSE)</f>
        <v>0</v>
      </c>
      <c r="N69" s="201">
        <f t="shared" si="15"/>
        <v>0</v>
      </c>
      <c r="O69" s="202" t="e">
        <f t="shared" si="16"/>
        <v>#DIV/0!</v>
      </c>
    </row>
    <row r="70" spans="1:16" s="203" customFormat="1" ht="15" customHeight="1">
      <c r="A70" s="211" t="s">
        <v>934</v>
      </c>
      <c r="B70" s="212" t="s">
        <v>938</v>
      </c>
      <c r="C70" s="197" t="s">
        <v>904</v>
      </c>
      <c r="D70" s="198" t="s">
        <v>863</v>
      </c>
      <c r="E70" s="199" t="str">
        <f>VLOOKUP($A70,元データ用!$A$11:$Q$488,3,FALSE)</f>
        <v>white, double</v>
      </c>
      <c r="F70" s="200">
        <f>VLOOKUP($A70,元データ用!$A$11:$Q$488,4,FALSE)</f>
        <v>0</v>
      </c>
      <c r="G70" s="200">
        <f>VLOOKUP($A70,元データ用!$A$11:$Q$488,5,FALSE)</f>
        <v>0</v>
      </c>
      <c r="H70" s="200">
        <f>VLOOKUP($A70,元データ用!$A$11:$Q$488,8,FALSE)</f>
        <v>0.05</v>
      </c>
      <c r="I70" s="201">
        <f t="shared" si="14"/>
        <v>0.05</v>
      </c>
      <c r="J70" s="199">
        <f>VLOOKUP($A70,元データ用!$A$11:$Q$488,10,FALSE)</f>
        <v>0.16999999999999998</v>
      </c>
      <c r="K70" s="200">
        <f>VLOOKUP($A70,元データ用!$A$11:$Q$488,11,FALSE)</f>
        <v>0</v>
      </c>
      <c r="L70" s="200">
        <f>VLOOKUP($A70,元データ用!$A$11:$Q$488,12,FALSE)</f>
        <v>0.05</v>
      </c>
      <c r="M70" s="200">
        <f>VLOOKUP($A70,元データ用!$A$11:$Q$488,15,FALSE)</f>
        <v>0</v>
      </c>
      <c r="N70" s="201">
        <f t="shared" si="15"/>
        <v>0.05</v>
      </c>
      <c r="O70" s="202">
        <f t="shared" si="16"/>
        <v>0</v>
      </c>
    </row>
    <row r="71" spans="1:16" s="203" customFormat="1" ht="15" customHeight="1">
      <c r="A71" s="211" t="s">
        <v>948</v>
      </c>
      <c r="B71" s="212" t="s">
        <v>949</v>
      </c>
      <c r="C71" s="197" t="s">
        <v>904</v>
      </c>
      <c r="D71" s="198" t="s">
        <v>863</v>
      </c>
      <c r="E71" s="199" t="str">
        <f>VLOOKUP($A71,元データ用!$A$11:$Q$488,3,FALSE)</f>
        <v>white, double</v>
      </c>
      <c r="F71" s="200">
        <f>VLOOKUP($A71,元データ用!$A$11:$Q$488,4,FALSE)</f>
        <v>0</v>
      </c>
      <c r="G71" s="200">
        <f>VLOOKUP($A71,元データ用!$A$11:$Q$488,5,FALSE)</f>
        <v>0</v>
      </c>
      <c r="H71" s="200">
        <f>VLOOKUP($A71,元データ用!$A$11:$Q$488,8,FALSE)</f>
        <v>0</v>
      </c>
      <c r="I71" s="201">
        <f t="shared" si="14"/>
        <v>0</v>
      </c>
      <c r="J71" s="199">
        <f>VLOOKUP($A71,元データ用!$A$11:$Q$488,10,FALSE)</f>
        <v>0.04</v>
      </c>
      <c r="K71" s="200">
        <f>VLOOKUP($A71,元データ用!$A$11:$Q$488,11,FALSE)</f>
        <v>0</v>
      </c>
      <c r="L71" s="200">
        <f>VLOOKUP($A71,元データ用!$A$11:$Q$488,12,FALSE)</f>
        <v>0.01</v>
      </c>
      <c r="M71" s="200">
        <f>VLOOKUP($A71,元データ用!$A$11:$Q$488,15,FALSE)</f>
        <v>7.0000000000000007E-2</v>
      </c>
      <c r="N71" s="201">
        <f t="shared" si="15"/>
        <v>0.08</v>
      </c>
      <c r="O71" s="202" t="e">
        <f t="shared" si="16"/>
        <v>#DIV/0!</v>
      </c>
    </row>
    <row r="72" spans="1:16" s="203" customFormat="1" ht="15" customHeight="1">
      <c r="A72" s="211" t="s">
        <v>950</v>
      </c>
      <c r="B72" s="212" t="s">
        <v>951</v>
      </c>
      <c r="C72" s="197" t="s">
        <v>9</v>
      </c>
      <c r="D72" s="198" t="s">
        <v>558</v>
      </c>
      <c r="E72" s="199" t="str">
        <f>VLOOKUP($A72,元データ用!$A$11:$Q$488,3,FALSE)</f>
        <v>white, double</v>
      </c>
      <c r="F72" s="200">
        <f>VLOOKUP($A72,元データ用!$A$11:$Q$488,4,FALSE)</f>
        <v>0</v>
      </c>
      <c r="G72" s="200">
        <f>VLOOKUP($A72,元データ用!$A$11:$Q$488,5,FALSE)</f>
        <v>0</v>
      </c>
      <c r="H72" s="200">
        <f>VLOOKUP($A72,元データ用!$A$11:$Q$488,8,FALSE)</f>
        <v>0.28999999999999998</v>
      </c>
      <c r="I72" s="201">
        <f t="shared" si="14"/>
        <v>0.28999999999999998</v>
      </c>
      <c r="J72" s="199">
        <f>VLOOKUP($A72,元データ用!$A$11:$Q$488,10,FALSE)</f>
        <v>2.85</v>
      </c>
      <c r="K72" s="200">
        <f>VLOOKUP($A72,元データ用!$A$11:$Q$488,11,FALSE)</f>
        <v>0</v>
      </c>
      <c r="L72" s="200">
        <f>VLOOKUP($A72,元データ用!$A$11:$Q$488,12,FALSE)</f>
        <v>0</v>
      </c>
      <c r="M72" s="200">
        <f>VLOOKUP($A72,元データ用!$A$11:$Q$488,15,FALSE)</f>
        <v>0</v>
      </c>
      <c r="N72" s="201">
        <f t="shared" si="15"/>
        <v>0</v>
      </c>
      <c r="O72" s="202">
        <f t="shared" si="16"/>
        <v>-100</v>
      </c>
    </row>
    <row r="73" spans="1:16" s="203" customFormat="1" ht="15" customHeight="1">
      <c r="A73" s="211" t="s">
        <v>956</v>
      </c>
      <c r="B73" s="212" t="s">
        <v>957</v>
      </c>
      <c r="C73" s="197" t="s">
        <v>9</v>
      </c>
      <c r="D73" s="198" t="s">
        <v>558</v>
      </c>
      <c r="E73" s="199" t="str">
        <f>VLOOKUP($A73,元データ用!$A$11:$Q$488,3,FALSE)</f>
        <v>white, double</v>
      </c>
      <c r="F73" s="200">
        <f>VLOOKUP($A73,元データ用!$A$11:$Q$488,4,FALSE)</f>
        <v>0</v>
      </c>
      <c r="G73" s="200">
        <f>VLOOKUP($A73,元データ用!$A$11:$Q$488,5,FALSE)</f>
        <v>0</v>
      </c>
      <c r="H73" s="200">
        <f>VLOOKUP($A73,元データ用!$A$11:$Q$488,8,FALSE)</f>
        <v>0.19</v>
      </c>
      <c r="I73" s="201">
        <f t="shared" si="14"/>
        <v>0.19</v>
      </c>
      <c r="J73" s="199">
        <f>VLOOKUP($A73,元データ用!$A$11:$Q$488,10,FALSE)</f>
        <v>1.17</v>
      </c>
      <c r="K73" s="200">
        <f>VLOOKUP($A73,元データ用!$A$11:$Q$488,11,FALSE)</f>
        <v>0</v>
      </c>
      <c r="L73" s="200">
        <f>VLOOKUP($A73,元データ用!$A$11:$Q$488,12,FALSE)</f>
        <v>0</v>
      </c>
      <c r="M73" s="200">
        <f>VLOOKUP($A73,元データ用!$A$11:$Q$488,15,FALSE)</f>
        <v>0.4</v>
      </c>
      <c r="N73" s="201">
        <f t="shared" si="15"/>
        <v>0.4</v>
      </c>
      <c r="O73" s="202">
        <f t="shared" si="16"/>
        <v>110.52631578947367</v>
      </c>
    </row>
    <row r="74" spans="1:16" s="203" customFormat="1" ht="15" customHeight="1">
      <c r="A74" s="211" t="s">
        <v>958</v>
      </c>
      <c r="B74" s="212" t="s">
        <v>960</v>
      </c>
      <c r="C74" s="197" t="s">
        <v>904</v>
      </c>
      <c r="D74" s="198" t="s">
        <v>863</v>
      </c>
      <c r="E74" s="199" t="str">
        <f>VLOOKUP($A74,元データ用!$A$11:$Q$488,3,FALSE)</f>
        <v>white, double</v>
      </c>
      <c r="F74" s="200">
        <f>VLOOKUP($A74,元データ用!$A$11:$Q$488,4,FALSE)</f>
        <v>0</v>
      </c>
      <c r="G74" s="200">
        <f>VLOOKUP($A74,元データ用!$A$11:$Q$488,5,FALSE)</f>
        <v>0</v>
      </c>
      <c r="H74" s="200">
        <f>VLOOKUP($A74,元データ用!$A$11:$Q$488,8,FALSE)</f>
        <v>0</v>
      </c>
      <c r="I74" s="201">
        <f t="shared" si="14"/>
        <v>0</v>
      </c>
      <c r="J74" s="199">
        <f>VLOOKUP($A74,元データ用!$A$11:$Q$488,10,FALSE)</f>
        <v>0.01</v>
      </c>
      <c r="K74" s="200">
        <f>VLOOKUP($A74,元データ用!$A$11:$Q$488,11,FALSE)</f>
        <v>0</v>
      </c>
      <c r="L74" s="200">
        <f>VLOOKUP($A74,元データ用!$A$11:$Q$488,12,FALSE)</f>
        <v>0</v>
      </c>
      <c r="M74" s="200">
        <f>VLOOKUP($A74,元データ用!$A$11:$Q$488,15,FALSE)</f>
        <v>0</v>
      </c>
      <c r="N74" s="201">
        <f t="shared" si="15"/>
        <v>0</v>
      </c>
      <c r="O74" s="202" t="e">
        <f t="shared" si="16"/>
        <v>#DIV/0!</v>
      </c>
    </row>
    <row r="75" spans="1:16" s="128" customFormat="1" ht="15" customHeight="1">
      <c r="A75" s="211" t="s">
        <v>966</v>
      </c>
      <c r="B75" s="212" t="s">
        <v>970</v>
      </c>
      <c r="C75" s="197" t="s">
        <v>904</v>
      </c>
      <c r="D75" s="198" t="s">
        <v>863</v>
      </c>
      <c r="E75" s="199" t="str">
        <f>VLOOKUP($A75,元データ用!$A$11:$Q$488,3,FALSE)</f>
        <v>white, double</v>
      </c>
      <c r="F75" s="200">
        <f>VLOOKUP($A75,元データ用!$A$11:$Q$488,4,FALSE)</f>
        <v>0</v>
      </c>
      <c r="G75" s="200">
        <f>VLOOKUP($A75,元データ用!$A$11:$Q$488,5,FALSE)</f>
        <v>0</v>
      </c>
      <c r="H75" s="200">
        <f>VLOOKUP($A75,元データ用!$A$11:$Q$488,8,FALSE)</f>
        <v>0</v>
      </c>
      <c r="I75" s="201">
        <f t="shared" si="14"/>
        <v>0</v>
      </c>
      <c r="J75" s="199">
        <f>VLOOKUP($A75,元データ用!$A$11:$Q$488,10,FALSE)</f>
        <v>0.17</v>
      </c>
      <c r="K75" s="200">
        <f>VLOOKUP($A75,元データ用!$A$11:$Q$488,11,FALSE)</f>
        <v>0</v>
      </c>
      <c r="L75" s="200">
        <f>VLOOKUP($A75,元データ用!$A$11:$Q$488,12,FALSE)</f>
        <v>0</v>
      </c>
      <c r="M75" s="200">
        <f>VLOOKUP($A75,元データ用!$A$11:$Q$488,15,FALSE)</f>
        <v>0</v>
      </c>
      <c r="N75" s="201">
        <f t="shared" si="15"/>
        <v>0</v>
      </c>
      <c r="O75" s="202" t="e">
        <f t="shared" si="16"/>
        <v>#DIV/0!</v>
      </c>
      <c r="P75" s="203"/>
    </row>
    <row r="76" spans="1:16" s="128" customFormat="1" ht="15" customHeight="1">
      <c r="A76" s="211" t="s">
        <v>972</v>
      </c>
      <c r="B76" s="212" t="s">
        <v>973</v>
      </c>
      <c r="C76" s="197" t="s">
        <v>9</v>
      </c>
      <c r="D76" s="198" t="s">
        <v>558</v>
      </c>
      <c r="E76" s="199" t="str">
        <f>VLOOKUP($A76,元データ用!$A$11:$Q$488,3,FALSE)</f>
        <v>white, double</v>
      </c>
      <c r="F76" s="200">
        <f>VLOOKUP($A76,元データ用!$A$11:$Q$488,4,FALSE)</f>
        <v>0</v>
      </c>
      <c r="G76" s="200">
        <f>VLOOKUP($A76,元データ用!$A$11:$Q$488,5,FALSE)</f>
        <v>0</v>
      </c>
      <c r="H76" s="200">
        <f>VLOOKUP($A76,元データ用!$A$11:$Q$488,8,FALSE)</f>
        <v>7.0000000000000007E-2</v>
      </c>
      <c r="I76" s="201">
        <f t="shared" si="14"/>
        <v>7.0000000000000007E-2</v>
      </c>
      <c r="J76" s="199">
        <f>VLOOKUP($A76,元データ用!$A$11:$Q$488,10,FALSE)</f>
        <v>0.59000000000000008</v>
      </c>
      <c r="K76" s="200">
        <f>VLOOKUP($A76,元データ用!$A$11:$Q$488,11,FALSE)</f>
        <v>0</v>
      </c>
      <c r="L76" s="200">
        <f>VLOOKUP($A76,元データ用!$A$11:$Q$488,12,FALSE)</f>
        <v>0</v>
      </c>
      <c r="M76" s="200">
        <f>VLOOKUP($A76,元データ用!$A$11:$Q$488,15,FALSE)</f>
        <v>0.1</v>
      </c>
      <c r="N76" s="201">
        <f t="shared" si="15"/>
        <v>0.1</v>
      </c>
      <c r="O76" s="202">
        <f t="shared" si="16"/>
        <v>42.857142857142861</v>
      </c>
      <c r="P76" s="203"/>
    </row>
    <row r="77" spans="1:16" s="128" customFormat="1" ht="15" customHeight="1">
      <c r="A77" s="211" t="s">
        <v>990</v>
      </c>
      <c r="B77" s="212" t="s">
        <v>991</v>
      </c>
      <c r="C77" s="197" t="s">
        <v>904</v>
      </c>
      <c r="D77" s="198" t="s">
        <v>863</v>
      </c>
      <c r="E77" s="199" t="str">
        <f>VLOOKUP($A77,元データ用!$A$11:$Q$488,3,FALSE)</f>
        <v>white, double</v>
      </c>
      <c r="F77" s="200">
        <f>VLOOKUP($A77,元データ用!$A$11:$Q$488,4,FALSE)</f>
        <v>0</v>
      </c>
      <c r="G77" s="200">
        <f>VLOOKUP($A77,元データ用!$A$11:$Q$488,5,FALSE)</f>
        <v>0</v>
      </c>
      <c r="H77" s="200">
        <f>VLOOKUP($A77,元データ用!$A$11:$Q$488,8,FALSE)</f>
        <v>0.08</v>
      </c>
      <c r="I77" s="201">
        <f t="shared" si="14"/>
        <v>0.08</v>
      </c>
      <c r="J77" s="199">
        <f>VLOOKUP($A77,元データ用!$A$11:$Q$488,10,FALSE)</f>
        <v>0.08</v>
      </c>
      <c r="K77" s="200">
        <f>VLOOKUP($A77,元データ用!$A$11:$Q$488,11,FALSE)</f>
        <v>0</v>
      </c>
      <c r="L77" s="200">
        <f>VLOOKUP($A77,元データ用!$A$11:$Q$488,12,FALSE)</f>
        <v>0</v>
      </c>
      <c r="M77" s="200">
        <f>VLOOKUP($A77,元データ用!$A$11:$Q$488,15,FALSE)</f>
        <v>0.02</v>
      </c>
      <c r="N77" s="201">
        <f t="shared" si="15"/>
        <v>0.02</v>
      </c>
      <c r="O77" s="202">
        <f t="shared" si="16"/>
        <v>-75</v>
      </c>
      <c r="P77" s="203"/>
    </row>
    <row r="78" spans="1:16" s="128" customFormat="1" ht="15" customHeight="1">
      <c r="A78" s="211" t="s">
        <v>994</v>
      </c>
      <c r="B78" s="212" t="s">
        <v>995</v>
      </c>
      <c r="C78" s="197" t="s">
        <v>9</v>
      </c>
      <c r="D78" s="198" t="s">
        <v>558</v>
      </c>
      <c r="E78" s="199" t="str">
        <f>VLOOKUP($A78,元データ用!$A$11:$Q$488,3,FALSE)</f>
        <v>white, double</v>
      </c>
      <c r="F78" s="200">
        <f>VLOOKUP($A78,元データ用!$A$11:$Q$488,4,FALSE)</f>
        <v>0</v>
      </c>
      <c r="G78" s="200">
        <f>VLOOKUP($A78,元データ用!$A$11:$Q$488,5,FALSE)</f>
        <v>0</v>
      </c>
      <c r="H78" s="200">
        <f>VLOOKUP($A78,元データ用!$A$11:$Q$488,8,FALSE)</f>
        <v>0</v>
      </c>
      <c r="I78" s="201">
        <f t="shared" si="14"/>
        <v>0</v>
      </c>
      <c r="J78" s="199">
        <f>VLOOKUP($A78,元データ用!$A$11:$Q$488,10,FALSE)</f>
        <v>0.35</v>
      </c>
      <c r="K78" s="200">
        <f>VLOOKUP($A78,元データ用!$A$11:$Q$488,11,FALSE)</f>
        <v>0</v>
      </c>
      <c r="L78" s="200">
        <f>VLOOKUP($A78,元データ用!$A$11:$Q$488,12,FALSE)</f>
        <v>0</v>
      </c>
      <c r="M78" s="200">
        <f>VLOOKUP($A78,元データ用!$A$11:$Q$488,15,FALSE)</f>
        <v>7.0000000000000007E-2</v>
      </c>
      <c r="N78" s="201">
        <f t="shared" si="15"/>
        <v>7.0000000000000007E-2</v>
      </c>
      <c r="O78" s="202" t="e">
        <f t="shared" si="16"/>
        <v>#DIV/0!</v>
      </c>
      <c r="P78" s="203"/>
    </row>
    <row r="79" spans="1:16" s="128" customFormat="1" ht="15" customHeight="1">
      <c r="A79" s="211" t="s">
        <v>1002</v>
      </c>
      <c r="B79" s="212" t="s">
        <v>1003</v>
      </c>
      <c r="C79" s="197" t="s">
        <v>904</v>
      </c>
      <c r="D79" s="198" t="s">
        <v>863</v>
      </c>
      <c r="E79" s="199" t="str">
        <f>VLOOKUP($A79,元データ用!$A$11:$Q$488,3,FALSE)</f>
        <v>white, double</v>
      </c>
      <c r="F79" s="200">
        <f>VLOOKUP($A79,元データ用!$A$11:$Q$488,4,FALSE)</f>
        <v>0</v>
      </c>
      <c r="G79" s="200">
        <f>VLOOKUP($A79,元データ用!$A$11:$Q$488,5,FALSE)</f>
        <v>0</v>
      </c>
      <c r="H79" s="200">
        <f>VLOOKUP($A79,元データ用!$A$11:$Q$488,8,FALSE)</f>
        <v>0</v>
      </c>
      <c r="I79" s="201">
        <f t="shared" si="14"/>
        <v>0</v>
      </c>
      <c r="J79" s="199">
        <f>VLOOKUP($A79,元データ用!$A$11:$Q$488,10,FALSE)</f>
        <v>0.02</v>
      </c>
      <c r="K79" s="200">
        <f>VLOOKUP($A79,元データ用!$A$11:$Q$488,11,FALSE)</f>
        <v>0</v>
      </c>
      <c r="L79" s="200">
        <f>VLOOKUP($A79,元データ用!$A$11:$Q$488,12,FALSE)</f>
        <v>0</v>
      </c>
      <c r="M79" s="200">
        <f>VLOOKUP($A79,元データ用!$A$11:$Q$488,15,FALSE)</f>
        <v>0.04</v>
      </c>
      <c r="N79" s="201">
        <f t="shared" si="15"/>
        <v>0.04</v>
      </c>
      <c r="O79" s="202" t="e">
        <f t="shared" si="16"/>
        <v>#DIV/0!</v>
      </c>
      <c r="P79" s="203"/>
    </row>
    <row r="80" spans="1:16" s="128" customFormat="1" ht="15" customHeight="1">
      <c r="A80" s="211" t="s">
        <v>1006</v>
      </c>
      <c r="B80" s="212" t="s">
        <v>1007</v>
      </c>
      <c r="C80" s="197" t="s">
        <v>9</v>
      </c>
      <c r="D80" s="198" t="s">
        <v>558</v>
      </c>
      <c r="E80" s="199" t="str">
        <f>VLOOKUP($A80,元データ用!$A$11:$Q$488,3,FALSE)</f>
        <v>white, double</v>
      </c>
      <c r="F80" s="200">
        <f>VLOOKUP($A80,元データ用!$A$11:$Q$488,4,FALSE)</f>
        <v>0</v>
      </c>
      <c r="G80" s="200">
        <f>VLOOKUP($A80,元データ用!$A$11:$Q$488,5,FALSE)</f>
        <v>0</v>
      </c>
      <c r="H80" s="200">
        <f>VLOOKUP($A80,元データ用!$A$11:$Q$488,8,FALSE)</f>
        <v>0</v>
      </c>
      <c r="I80" s="201">
        <f t="shared" si="14"/>
        <v>0</v>
      </c>
      <c r="J80" s="199">
        <f>VLOOKUP($A80,元データ用!$A$11:$Q$488,10,FALSE)</f>
        <v>0.17</v>
      </c>
      <c r="K80" s="200">
        <f>VLOOKUP($A80,元データ用!$A$11:$Q$488,11,FALSE)</f>
        <v>0</v>
      </c>
      <c r="L80" s="200">
        <f>VLOOKUP($A80,元データ用!$A$11:$Q$488,12,FALSE)</f>
        <v>0</v>
      </c>
      <c r="M80" s="200">
        <f>VLOOKUP($A80,元データ用!$A$11:$Q$488,15,FALSE)</f>
        <v>0</v>
      </c>
      <c r="N80" s="201">
        <f t="shared" si="15"/>
        <v>0</v>
      </c>
      <c r="O80" s="202" t="e">
        <f t="shared" si="16"/>
        <v>#DIV/0!</v>
      </c>
      <c r="P80" s="203"/>
    </row>
    <row r="81" spans="1:16" s="128" customFormat="1" ht="15" customHeight="1">
      <c r="A81" s="211" t="s">
        <v>1012</v>
      </c>
      <c r="B81" s="212" t="s">
        <v>1013</v>
      </c>
      <c r="C81" s="197" t="s">
        <v>9</v>
      </c>
      <c r="D81" s="198" t="s">
        <v>558</v>
      </c>
      <c r="E81" s="199" t="str">
        <f>VLOOKUP($A81,元データ用!$A$11:$Q$488,3,FALSE)</f>
        <v>white, double</v>
      </c>
      <c r="F81" s="200">
        <f>VLOOKUP($A81,元データ用!$A$11:$Q$488,4,FALSE)</f>
        <v>0</v>
      </c>
      <c r="G81" s="200">
        <f>VLOOKUP($A81,元データ用!$A$11:$Q$488,5,FALSE)</f>
        <v>0</v>
      </c>
      <c r="H81" s="200">
        <f>VLOOKUP($A81,元データ用!$A$11:$Q$488,8,FALSE)</f>
        <v>0.48</v>
      </c>
      <c r="I81" s="201">
        <f t="shared" si="14"/>
        <v>0.48</v>
      </c>
      <c r="J81" s="199">
        <f>VLOOKUP($A81,元データ用!$A$11:$Q$488,10,FALSE)</f>
        <v>2.2000000000000002</v>
      </c>
      <c r="K81" s="200">
        <f>VLOOKUP($A81,元データ用!$A$11:$Q$488,11,FALSE)</f>
        <v>0</v>
      </c>
      <c r="L81" s="200">
        <f>VLOOKUP($A81,元データ用!$A$11:$Q$488,12,FALSE)</f>
        <v>0</v>
      </c>
      <c r="M81" s="200">
        <f>VLOOKUP($A81,元データ用!$A$11:$Q$488,15,FALSE)</f>
        <v>0.71</v>
      </c>
      <c r="N81" s="201">
        <f t="shared" si="15"/>
        <v>0.71</v>
      </c>
      <c r="O81" s="202">
        <f t="shared" si="16"/>
        <v>47.916666666666671</v>
      </c>
      <c r="P81" s="203"/>
    </row>
    <row r="82" spans="1:16" s="128" customFormat="1" ht="15" customHeight="1">
      <c r="A82" s="211" t="s">
        <v>1014</v>
      </c>
      <c r="B82" s="212" t="s">
        <v>1015</v>
      </c>
      <c r="C82" s="197" t="s">
        <v>904</v>
      </c>
      <c r="D82" s="198" t="s">
        <v>863</v>
      </c>
      <c r="E82" s="199" t="str">
        <f>VLOOKUP($A82,元データ用!$A$11:$Q$488,3,FALSE)</f>
        <v>white, double</v>
      </c>
      <c r="F82" s="200">
        <f>VLOOKUP($A82,元データ用!$A$11:$Q$488,4,FALSE)</f>
        <v>0</v>
      </c>
      <c r="G82" s="200">
        <f>VLOOKUP($A82,元データ用!$A$11:$Q$488,5,FALSE)</f>
        <v>0</v>
      </c>
      <c r="H82" s="200">
        <f>VLOOKUP($A82,元データ用!$A$11:$Q$488,8,FALSE)</f>
        <v>0.03</v>
      </c>
      <c r="I82" s="201">
        <f t="shared" si="14"/>
        <v>0.03</v>
      </c>
      <c r="J82" s="199">
        <f>VLOOKUP($A82,元データ用!$A$11:$Q$488,10,FALSE)</f>
        <v>0.28000000000000003</v>
      </c>
      <c r="K82" s="200">
        <f>VLOOKUP($A82,元データ用!$A$11:$Q$488,11,FALSE)</f>
        <v>0</v>
      </c>
      <c r="L82" s="200">
        <f>VLOOKUP($A82,元データ用!$A$11:$Q$488,12,FALSE)</f>
        <v>0</v>
      </c>
      <c r="M82" s="200">
        <f>VLOOKUP($A82,元データ用!$A$11:$Q$488,15,FALSE)</f>
        <v>0.11</v>
      </c>
      <c r="N82" s="201">
        <f t="shared" si="15"/>
        <v>0.11</v>
      </c>
      <c r="O82" s="202">
        <f t="shared" si="16"/>
        <v>266.66666666666669</v>
      </c>
      <c r="P82" s="203"/>
    </row>
    <row r="83" spans="1:16" s="128" customFormat="1" ht="15" customHeight="1">
      <c r="A83" s="211" t="s">
        <v>1028</v>
      </c>
      <c r="B83" s="212" t="s">
        <v>1029</v>
      </c>
      <c r="C83" s="197" t="s">
        <v>904</v>
      </c>
      <c r="D83" s="198" t="s">
        <v>863</v>
      </c>
      <c r="E83" s="199" t="str">
        <f>VLOOKUP($A83,元データ用!$A$11:$Q$488,3,FALSE)</f>
        <v>white, double</v>
      </c>
      <c r="F83" s="200">
        <f>VLOOKUP($A83,元データ用!$A$11:$Q$488,4,FALSE)</f>
        <v>0</v>
      </c>
      <c r="G83" s="200">
        <f>VLOOKUP($A83,元データ用!$A$11:$Q$488,5,FALSE)</f>
        <v>0</v>
      </c>
      <c r="H83" s="200">
        <f>VLOOKUP($A83,元データ用!$A$11:$Q$488,8,FALSE)</f>
        <v>0</v>
      </c>
      <c r="I83" s="201">
        <f t="shared" si="14"/>
        <v>0</v>
      </c>
      <c r="J83" s="199">
        <f>VLOOKUP($A83,元データ用!$A$11:$Q$488,10,FALSE)</f>
        <v>0.16</v>
      </c>
      <c r="K83" s="200">
        <f>VLOOKUP($A83,元データ用!$A$11:$Q$488,11,FALSE)</f>
        <v>0</v>
      </c>
      <c r="L83" s="200">
        <f>VLOOKUP($A83,元データ用!$A$11:$Q$488,12,FALSE)</f>
        <v>0</v>
      </c>
      <c r="M83" s="200">
        <f>VLOOKUP($A83,元データ用!$A$11:$Q$488,15,FALSE)</f>
        <v>0.09</v>
      </c>
      <c r="N83" s="201">
        <f t="shared" si="15"/>
        <v>0.09</v>
      </c>
      <c r="O83" s="202" t="e">
        <f t="shared" si="16"/>
        <v>#DIV/0!</v>
      </c>
      <c r="P83" s="203"/>
    </row>
    <row r="84" spans="1:16" s="128" customFormat="1" ht="15" customHeight="1">
      <c r="A84" s="211" t="s">
        <v>1030</v>
      </c>
      <c r="B84" s="212" t="s">
        <v>1031</v>
      </c>
      <c r="C84" s="197" t="s">
        <v>9</v>
      </c>
      <c r="D84" s="198" t="s">
        <v>558</v>
      </c>
      <c r="E84" s="199" t="str">
        <f>VLOOKUP($A84,元データ用!$A$11:$Q$488,3,FALSE)</f>
        <v>white, double</v>
      </c>
      <c r="F84" s="200">
        <f>VLOOKUP($A84,元データ用!$A$11:$Q$488,4,FALSE)</f>
        <v>0</v>
      </c>
      <c r="G84" s="200">
        <f>VLOOKUP($A84,元データ用!$A$11:$Q$488,5,FALSE)</f>
        <v>0</v>
      </c>
      <c r="H84" s="200">
        <f>VLOOKUP($A84,元データ用!$A$11:$Q$488,8,FALSE)</f>
        <v>0.04</v>
      </c>
      <c r="I84" s="201">
        <f t="shared" si="14"/>
        <v>0.04</v>
      </c>
      <c r="J84" s="199">
        <f>VLOOKUP($A84,元データ用!$A$11:$Q$488,10,FALSE)</f>
        <v>0.84000000000000008</v>
      </c>
      <c r="K84" s="200">
        <f>VLOOKUP($A84,元データ用!$A$11:$Q$488,11,FALSE)</f>
        <v>0</v>
      </c>
      <c r="L84" s="200">
        <f>VLOOKUP($A84,元データ用!$A$11:$Q$488,12,FALSE)</f>
        <v>0.02</v>
      </c>
      <c r="M84" s="200">
        <f>VLOOKUP($A84,元データ用!$A$11:$Q$488,15,FALSE)</f>
        <v>0.44</v>
      </c>
      <c r="N84" s="201">
        <f t="shared" si="15"/>
        <v>0.46</v>
      </c>
      <c r="O84" s="202">
        <f t="shared" si="16"/>
        <v>1050</v>
      </c>
      <c r="P84" s="203"/>
    </row>
    <row r="85" spans="1:16" s="128" customFormat="1" ht="15" customHeight="1">
      <c r="A85" s="211" t="s">
        <v>1032</v>
      </c>
      <c r="B85" s="212" t="s">
        <v>1033</v>
      </c>
      <c r="C85" s="197" t="s">
        <v>9</v>
      </c>
      <c r="D85" s="198" t="s">
        <v>558</v>
      </c>
      <c r="E85" s="199" t="str">
        <f>VLOOKUP($A85,元データ用!$A$11:$Q$488,3,FALSE)</f>
        <v>white, double</v>
      </c>
      <c r="F85" s="200">
        <f>VLOOKUP($A85,元データ用!$A$11:$Q$488,4,FALSE)</f>
        <v>0</v>
      </c>
      <c r="G85" s="200">
        <f>VLOOKUP($A85,元データ用!$A$11:$Q$488,5,FALSE)</f>
        <v>0</v>
      </c>
      <c r="H85" s="200">
        <f>VLOOKUP($A85,元データ用!$A$11:$Q$488,8,FALSE)</f>
        <v>0.35</v>
      </c>
      <c r="I85" s="201">
        <f t="shared" si="14"/>
        <v>0.35</v>
      </c>
      <c r="J85" s="199">
        <f>VLOOKUP($A85,元データ用!$A$11:$Q$488,10,FALSE)</f>
        <v>2.34</v>
      </c>
      <c r="K85" s="200">
        <f>VLOOKUP($A85,元データ用!$A$11:$Q$488,11,FALSE)</f>
        <v>0</v>
      </c>
      <c r="L85" s="200">
        <f>VLOOKUP($A85,元データ用!$A$11:$Q$488,12,FALSE)</f>
        <v>0</v>
      </c>
      <c r="M85" s="200">
        <f>VLOOKUP($A85,元データ用!$A$11:$Q$488,15,FALSE)</f>
        <v>0.3</v>
      </c>
      <c r="N85" s="201">
        <f t="shared" si="15"/>
        <v>0.3</v>
      </c>
      <c r="O85" s="202">
        <f t="shared" si="16"/>
        <v>-14.285714285714279</v>
      </c>
      <c r="P85" s="203"/>
    </row>
    <row r="86" spans="1:16" s="203" customFormat="1" ht="15" customHeight="1">
      <c r="A86" s="211" t="s">
        <v>1034</v>
      </c>
      <c r="B86" s="212" t="s">
        <v>1035</v>
      </c>
      <c r="C86" s="197" t="s">
        <v>9</v>
      </c>
      <c r="D86" s="198" t="s">
        <v>558</v>
      </c>
      <c r="E86" s="199" t="str">
        <f>VLOOKUP($A86,元データ用!$A$11:$Q$488,3,FALSE)</f>
        <v>white, double</v>
      </c>
      <c r="F86" s="200">
        <f>VLOOKUP($A86,元データ用!$A$11:$Q$488,4,FALSE)</f>
        <v>0</v>
      </c>
      <c r="G86" s="200">
        <f>VLOOKUP($A86,元データ用!$A$11:$Q$488,5,FALSE)</f>
        <v>0</v>
      </c>
      <c r="H86" s="200">
        <f>VLOOKUP($A86,元データ用!$A$11:$Q$488,8,FALSE)</f>
        <v>0.12</v>
      </c>
      <c r="I86" s="201">
        <f t="shared" si="14"/>
        <v>0.12</v>
      </c>
      <c r="J86" s="199">
        <f>VLOOKUP($A86,元データ用!$A$11:$Q$488,10,FALSE)</f>
        <v>3.1</v>
      </c>
      <c r="K86" s="200">
        <f>VLOOKUP($A86,元データ用!$A$11:$Q$488,11,FALSE)</f>
        <v>0</v>
      </c>
      <c r="L86" s="200">
        <f>VLOOKUP($A86,元データ用!$A$11:$Q$488,12,FALSE)</f>
        <v>0.03</v>
      </c>
      <c r="M86" s="200">
        <f>VLOOKUP($A86,元データ用!$A$11:$Q$488,15,FALSE)</f>
        <v>0.49</v>
      </c>
      <c r="N86" s="201">
        <f t="shared" si="15"/>
        <v>0.52</v>
      </c>
      <c r="O86" s="202">
        <f t="shared" si="16"/>
        <v>333.33333333333337</v>
      </c>
    </row>
    <row r="87" spans="1:16" s="203" customFormat="1" ht="15" customHeight="1">
      <c r="A87" s="211" t="s">
        <v>1038</v>
      </c>
      <c r="B87" s="212" t="s">
        <v>1039</v>
      </c>
      <c r="C87" s="197" t="s">
        <v>9</v>
      </c>
      <c r="D87" s="198" t="s">
        <v>558</v>
      </c>
      <c r="E87" s="199" t="str">
        <f>VLOOKUP($A87,元データ用!$A$11:$Q$488,3,FALSE)</f>
        <v>white, double</v>
      </c>
      <c r="F87" s="200">
        <f>VLOOKUP($A87,元データ用!$A$11:$Q$488,4,FALSE)</f>
        <v>0</v>
      </c>
      <c r="G87" s="200">
        <f>VLOOKUP($A87,元データ用!$A$11:$Q$488,5,FALSE)</f>
        <v>0</v>
      </c>
      <c r="H87" s="200">
        <f>VLOOKUP($A87,元データ用!$A$11:$Q$488,8,FALSE)</f>
        <v>0</v>
      </c>
      <c r="I87" s="201">
        <f t="shared" si="14"/>
        <v>0</v>
      </c>
      <c r="J87" s="199">
        <f>VLOOKUP($A87,元データ用!$A$11:$Q$488,10,FALSE)</f>
        <v>0.49</v>
      </c>
      <c r="K87" s="200">
        <f>VLOOKUP($A87,元データ用!$A$11:$Q$488,11,FALSE)</f>
        <v>0</v>
      </c>
      <c r="L87" s="200">
        <f>VLOOKUP($A87,元データ用!$A$11:$Q$488,12,FALSE)</f>
        <v>0</v>
      </c>
      <c r="M87" s="200">
        <f>VLOOKUP($A87,元データ用!$A$11:$Q$488,15,FALSE)</f>
        <v>0.19</v>
      </c>
      <c r="N87" s="201">
        <f t="shared" si="15"/>
        <v>0.19</v>
      </c>
      <c r="O87" s="202" t="e">
        <f t="shared" si="16"/>
        <v>#DIV/0!</v>
      </c>
    </row>
    <row r="88" spans="1:16" s="203" customFormat="1" ht="15" customHeight="1">
      <c r="A88" s="211" t="s">
        <v>1042</v>
      </c>
      <c r="B88" s="212" t="s">
        <v>1045</v>
      </c>
      <c r="C88" s="197" t="s">
        <v>904</v>
      </c>
      <c r="D88" s="198" t="s">
        <v>863</v>
      </c>
      <c r="E88" s="199" t="str">
        <f>VLOOKUP($A88,元データ用!$A$11:$Q$488,3,FALSE)</f>
        <v>white, double</v>
      </c>
      <c r="F88" s="200">
        <f>VLOOKUP($A88,元データ用!$A$11:$Q$488,4,FALSE)</f>
        <v>0</v>
      </c>
      <c r="G88" s="200">
        <f>VLOOKUP($A88,元データ用!$A$11:$Q$488,5,FALSE)</f>
        <v>0</v>
      </c>
      <c r="H88" s="200">
        <f>VLOOKUP($A88,元データ用!$A$11:$Q$488,8,FALSE)</f>
        <v>0.05</v>
      </c>
      <c r="I88" s="201">
        <f t="shared" si="14"/>
        <v>0.05</v>
      </c>
      <c r="J88" s="199">
        <f>VLOOKUP($A88,元データ用!$A$11:$Q$488,10,FALSE)</f>
        <v>0.93</v>
      </c>
      <c r="K88" s="200">
        <f>VLOOKUP($A88,元データ用!$A$11:$Q$488,11,FALSE)</f>
        <v>0</v>
      </c>
      <c r="L88" s="200">
        <f>VLOOKUP($A88,元データ用!$A$11:$Q$488,12,FALSE)</f>
        <v>0.02</v>
      </c>
      <c r="M88" s="200">
        <f>VLOOKUP($A88,元データ用!$A$11:$Q$488,15,FALSE)</f>
        <v>0</v>
      </c>
      <c r="N88" s="201">
        <f t="shared" si="15"/>
        <v>0.02</v>
      </c>
      <c r="O88" s="202">
        <f t="shared" si="16"/>
        <v>-60.000000000000007</v>
      </c>
    </row>
    <row r="89" spans="1:16" s="128" customFormat="1" ht="15" customHeight="1">
      <c r="A89" s="211" t="s">
        <v>1048</v>
      </c>
      <c r="B89" s="212" t="s">
        <v>1049</v>
      </c>
      <c r="C89" s="197" t="s">
        <v>904</v>
      </c>
      <c r="D89" s="198" t="s">
        <v>863</v>
      </c>
      <c r="E89" s="199" t="str">
        <f>VLOOKUP($A89,元データ用!$A$11:$Q$488,3,FALSE)</f>
        <v>white, double</v>
      </c>
      <c r="F89" s="200">
        <f>VLOOKUP($A89,元データ用!$A$11:$Q$488,4,FALSE)</f>
        <v>0</v>
      </c>
      <c r="G89" s="200">
        <f>VLOOKUP($A89,元データ用!$A$11:$Q$488,5,FALSE)</f>
        <v>0</v>
      </c>
      <c r="H89" s="200">
        <f>VLOOKUP($A89,元データ用!$A$11:$Q$488,8,FALSE)</f>
        <v>0</v>
      </c>
      <c r="I89" s="201">
        <f t="shared" si="14"/>
        <v>0</v>
      </c>
      <c r="J89" s="199">
        <f>VLOOKUP($A89,元データ用!$A$11:$Q$488,10,FALSE)</f>
        <v>0.1</v>
      </c>
      <c r="K89" s="200">
        <f>VLOOKUP($A89,元データ用!$A$11:$Q$488,11,FALSE)</f>
        <v>0</v>
      </c>
      <c r="L89" s="200">
        <f>VLOOKUP($A89,元データ用!$A$11:$Q$488,12,FALSE)</f>
        <v>0</v>
      </c>
      <c r="M89" s="200">
        <f>VLOOKUP($A89,元データ用!$A$11:$Q$488,15,FALSE)</f>
        <v>0.02</v>
      </c>
      <c r="N89" s="201">
        <f t="shared" si="15"/>
        <v>0.02</v>
      </c>
      <c r="O89" s="202" t="e">
        <f t="shared" si="16"/>
        <v>#DIV/0!</v>
      </c>
      <c r="P89" s="203"/>
    </row>
    <row r="90" spans="1:16" s="128" customFormat="1" ht="15" customHeight="1">
      <c r="A90" s="211" t="s">
        <v>1054</v>
      </c>
      <c r="B90" s="212" t="s">
        <v>1055</v>
      </c>
      <c r="C90" s="197" t="s">
        <v>904</v>
      </c>
      <c r="D90" s="198" t="s">
        <v>863</v>
      </c>
      <c r="E90" s="199" t="str">
        <f>VLOOKUP($A90,元データ用!$A$11:$Q$488,3,FALSE)</f>
        <v>white, double</v>
      </c>
      <c r="F90" s="200">
        <f>VLOOKUP($A90,元データ用!$A$11:$Q$488,4,FALSE)</f>
        <v>0</v>
      </c>
      <c r="G90" s="200">
        <f>VLOOKUP($A90,元データ用!$A$11:$Q$488,5,FALSE)</f>
        <v>0</v>
      </c>
      <c r="H90" s="200">
        <f>VLOOKUP($A90,元データ用!$A$11:$Q$488,8,FALSE)</f>
        <v>0.05</v>
      </c>
      <c r="I90" s="201">
        <f t="shared" si="14"/>
        <v>0.05</v>
      </c>
      <c r="J90" s="199">
        <f>VLOOKUP($A90,元データ用!$A$11:$Q$488,10,FALSE)</f>
        <v>0.36</v>
      </c>
      <c r="K90" s="200">
        <f>VLOOKUP($A90,元データ用!$A$11:$Q$488,11,FALSE)</f>
        <v>0</v>
      </c>
      <c r="L90" s="200">
        <f>VLOOKUP($A90,元データ用!$A$11:$Q$488,12,FALSE)</f>
        <v>0.05</v>
      </c>
      <c r="M90" s="200">
        <f>VLOOKUP($A90,元データ用!$A$11:$Q$488,15,FALSE)</f>
        <v>0</v>
      </c>
      <c r="N90" s="201">
        <f t="shared" si="15"/>
        <v>0.05</v>
      </c>
      <c r="O90" s="202">
        <f t="shared" si="16"/>
        <v>0</v>
      </c>
      <c r="P90" s="203"/>
    </row>
    <row r="91" spans="1:16" s="203" customFormat="1" ht="15" customHeight="1">
      <c r="A91" s="211" t="s">
        <v>1056</v>
      </c>
      <c r="B91" s="212" t="s">
        <v>1077</v>
      </c>
      <c r="C91" s="197" t="s">
        <v>904</v>
      </c>
      <c r="D91" s="198" t="s">
        <v>863</v>
      </c>
      <c r="E91" s="199" t="str">
        <f>VLOOKUP($A91,元データ用!$A$11:$Q$488,3,FALSE)</f>
        <v>white, double</v>
      </c>
      <c r="F91" s="200">
        <f>VLOOKUP($A91,元データ用!$A$11:$Q$488,4,FALSE)</f>
        <v>0</v>
      </c>
      <c r="G91" s="200">
        <f>VLOOKUP($A91,元データ用!$A$11:$Q$488,5,FALSE)</f>
        <v>0</v>
      </c>
      <c r="H91" s="200">
        <f>VLOOKUP($A91,元データ用!$A$11:$Q$488,8,FALSE)</f>
        <v>0.06</v>
      </c>
      <c r="I91" s="201">
        <f t="shared" si="14"/>
        <v>0.06</v>
      </c>
      <c r="J91" s="199">
        <f>VLOOKUP($A91,元データ用!$A$11:$Q$488,10,FALSE)</f>
        <v>1.3800000000000001</v>
      </c>
      <c r="K91" s="200">
        <f>VLOOKUP($A91,元データ用!$A$11:$Q$488,11,FALSE)</f>
        <v>0</v>
      </c>
      <c r="L91" s="200">
        <f>VLOOKUP($A91,元データ用!$A$11:$Q$488,12,FALSE)</f>
        <v>0.02</v>
      </c>
      <c r="M91" s="200">
        <f>VLOOKUP($A91,元データ用!$A$11:$Q$488,15,FALSE)</f>
        <v>0.41</v>
      </c>
      <c r="N91" s="201">
        <f t="shared" si="15"/>
        <v>0.43</v>
      </c>
      <c r="O91" s="202">
        <f t="shared" si="16"/>
        <v>616.66666666666674</v>
      </c>
    </row>
    <row r="92" spans="1:16" s="203" customFormat="1" ht="15" customHeight="1">
      <c r="A92" s="211" t="s">
        <v>1057</v>
      </c>
      <c r="B92" s="212" t="s">
        <v>1058</v>
      </c>
      <c r="C92" s="197" t="s">
        <v>9</v>
      </c>
      <c r="D92" s="198" t="s">
        <v>558</v>
      </c>
      <c r="E92" s="199" t="str">
        <f>VLOOKUP($A92,元データ用!$A$11:$Q$488,3,FALSE)</f>
        <v>white, double</v>
      </c>
      <c r="F92" s="200">
        <f>VLOOKUP($A92,元データ用!$A$11:$Q$488,4,FALSE)</f>
        <v>0.02</v>
      </c>
      <c r="G92" s="200">
        <f>VLOOKUP($A92,元データ用!$A$11:$Q$488,5,FALSE)</f>
        <v>0</v>
      </c>
      <c r="H92" s="200">
        <f>VLOOKUP($A92,元データ用!$A$11:$Q$488,8,FALSE)</f>
        <v>0</v>
      </c>
      <c r="I92" s="201">
        <f t="shared" si="11"/>
        <v>0</v>
      </c>
      <c r="J92" s="199">
        <f>VLOOKUP($A92,元データ用!$A$11:$Q$488,10,FALSE)</f>
        <v>0.04</v>
      </c>
      <c r="K92" s="200">
        <f>VLOOKUP($A92,元データ用!$A$11:$Q$488,11,FALSE)</f>
        <v>0</v>
      </c>
      <c r="L92" s="200">
        <f>VLOOKUP($A92,元データ用!$A$11:$Q$488,12,FALSE)</f>
        <v>0.03</v>
      </c>
      <c r="M92" s="200">
        <f>VLOOKUP($A92,元データ用!$A$11:$Q$488,15,FALSE)</f>
        <v>0</v>
      </c>
      <c r="N92" s="201">
        <f t="shared" si="12"/>
        <v>0.03</v>
      </c>
      <c r="O92" s="202" t="e">
        <f t="shared" si="13"/>
        <v>#DIV/0!</v>
      </c>
    </row>
    <row r="93" spans="1:16" s="203" customFormat="1" ht="15" customHeight="1">
      <c r="A93" s="211" t="s">
        <v>461</v>
      </c>
      <c r="B93" s="212" t="s">
        <v>462</v>
      </c>
      <c r="C93" s="197" t="s">
        <v>9</v>
      </c>
      <c r="D93" s="198" t="s">
        <v>558</v>
      </c>
      <c r="E93" s="199" t="str">
        <f>VLOOKUP($A93,元データ用!$A$11:$Q$488,3,FALSE)</f>
        <v>white, double</v>
      </c>
      <c r="F93" s="200">
        <f>VLOOKUP($A93,元データ用!$A$11:$Q$488,4,FALSE)</f>
        <v>0</v>
      </c>
      <c r="G93" s="200">
        <f>VLOOKUP($A93,元データ用!$A$11:$Q$488,5,FALSE)</f>
        <v>0.06</v>
      </c>
      <c r="H93" s="200">
        <f>VLOOKUP($A93,元データ用!$A$11:$Q$488,8,FALSE)</f>
        <v>1.89</v>
      </c>
      <c r="I93" s="201">
        <f t="shared" si="11"/>
        <v>1.95</v>
      </c>
      <c r="J93" s="199">
        <f>VLOOKUP($A93,元データ用!$A$11:$Q$488,10,FALSE)</f>
        <v>4.26</v>
      </c>
      <c r="K93" s="200">
        <f>VLOOKUP($A93,元データ用!$A$11:$Q$488,11,FALSE)</f>
        <v>0</v>
      </c>
      <c r="L93" s="200">
        <f>VLOOKUP($A93,元データ用!$A$11:$Q$488,12,FALSE)</f>
        <v>0</v>
      </c>
      <c r="M93" s="200">
        <f>VLOOKUP($A93,元データ用!$A$11:$Q$488,15,FALSE)</f>
        <v>0.63</v>
      </c>
      <c r="N93" s="201">
        <f t="shared" si="12"/>
        <v>0.63</v>
      </c>
      <c r="O93" s="105">
        <f t="shared" si="13"/>
        <v>-67.692307692307693</v>
      </c>
    </row>
    <row r="94" spans="1:16" s="203" customFormat="1" ht="15" customHeight="1">
      <c r="A94" s="211" t="s">
        <v>528</v>
      </c>
      <c r="B94" s="214" t="s">
        <v>566</v>
      </c>
      <c r="C94" s="197" t="s">
        <v>11</v>
      </c>
      <c r="D94" s="198" t="s">
        <v>863</v>
      </c>
      <c r="E94" s="199" t="e">
        <f>VLOOKUP($A94,元データ用!$A$11:$Q$488,3,FALSE)</f>
        <v>#N/A</v>
      </c>
      <c r="F94" s="200" t="e">
        <f>VLOOKUP($A94,元データ用!$A$11:$Q$488,4,FALSE)</f>
        <v>#N/A</v>
      </c>
      <c r="G94" s="200" t="e">
        <f>VLOOKUP($A94,元データ用!$A$11:$Q$488,5,FALSE)</f>
        <v>#N/A</v>
      </c>
      <c r="H94" s="200" t="e">
        <f>VLOOKUP($A94,元データ用!$A$11:$Q$488,8,FALSE)</f>
        <v>#N/A</v>
      </c>
      <c r="I94" s="201" t="e">
        <f t="shared" si="11"/>
        <v>#N/A</v>
      </c>
      <c r="J94" s="199" t="e">
        <f>VLOOKUP($A94,元データ用!$A$11:$Q$488,10,FALSE)</f>
        <v>#N/A</v>
      </c>
      <c r="K94" s="200" t="e">
        <f>VLOOKUP($A94,元データ用!$A$11:$Q$488,11,FALSE)</f>
        <v>#N/A</v>
      </c>
      <c r="L94" s="200" t="e">
        <f>VLOOKUP($A94,元データ用!$A$11:$Q$488,12,FALSE)</f>
        <v>#N/A</v>
      </c>
      <c r="M94" s="200" t="e">
        <f>VLOOKUP($A94,元データ用!$A$11:$Q$488,15,FALSE)</f>
        <v>#N/A</v>
      </c>
      <c r="N94" s="201" t="e">
        <f t="shared" si="12"/>
        <v>#N/A</v>
      </c>
      <c r="O94" s="202" t="e">
        <f t="shared" si="13"/>
        <v>#N/A</v>
      </c>
    </row>
    <row r="95" spans="1:16" s="203" customFormat="1" ht="15" customHeight="1">
      <c r="A95" s="370"/>
      <c r="B95" s="371"/>
      <c r="C95" s="197"/>
      <c r="D95" s="231"/>
      <c r="E95" s="199"/>
      <c r="F95" s="200"/>
      <c r="G95" s="200"/>
      <c r="H95" s="200"/>
      <c r="I95" s="201"/>
      <c r="J95" s="199"/>
      <c r="K95" s="200"/>
      <c r="L95" s="200"/>
      <c r="M95" s="200"/>
      <c r="N95" s="201"/>
      <c r="O95" s="105"/>
    </row>
    <row r="96" spans="1:16" s="87" customFormat="1" ht="15" customHeight="1">
      <c r="A96" s="325" t="s">
        <v>280</v>
      </c>
      <c r="B96" s="326"/>
      <c r="C96" s="64"/>
      <c r="D96" s="100"/>
      <c r="E96" s="109" t="e">
        <f t="shared" ref="E96:N96" si="17">SUM(E62:E94)</f>
        <v>#N/A</v>
      </c>
      <c r="F96" s="173" t="e">
        <f t="shared" si="17"/>
        <v>#N/A</v>
      </c>
      <c r="G96" s="173" t="e">
        <f t="shared" si="17"/>
        <v>#N/A</v>
      </c>
      <c r="H96" s="173" t="e">
        <f t="shared" si="17"/>
        <v>#N/A</v>
      </c>
      <c r="I96" s="174" t="e">
        <f t="shared" si="17"/>
        <v>#N/A</v>
      </c>
      <c r="J96" s="109" t="e">
        <f t="shared" si="17"/>
        <v>#N/A</v>
      </c>
      <c r="K96" s="173" t="e">
        <f t="shared" si="17"/>
        <v>#N/A</v>
      </c>
      <c r="L96" s="173" t="e">
        <f t="shared" si="17"/>
        <v>#N/A</v>
      </c>
      <c r="M96" s="173" t="e">
        <f t="shared" si="17"/>
        <v>#N/A</v>
      </c>
      <c r="N96" s="174" t="e">
        <f t="shared" si="17"/>
        <v>#N/A</v>
      </c>
      <c r="O96" s="172" t="e">
        <f t="shared" ref="O96" si="18">((N96/I96)-1)*100</f>
        <v>#N/A</v>
      </c>
      <c r="P96" s="203"/>
    </row>
    <row r="97" spans="1:16" s="67" customFormat="1" ht="15" customHeight="1">
      <c r="A97" s="310"/>
      <c r="B97" s="291"/>
      <c r="C97" s="311"/>
      <c r="D97" s="290"/>
      <c r="E97" s="384"/>
      <c r="F97" s="384"/>
      <c r="G97" s="384"/>
      <c r="H97" s="384"/>
      <c r="I97" s="384"/>
      <c r="J97" s="384"/>
      <c r="K97" s="384"/>
      <c r="L97" s="384"/>
      <c r="M97" s="384"/>
      <c r="N97" s="384"/>
      <c r="O97" s="385"/>
      <c r="P97" s="203"/>
    </row>
    <row r="98" spans="1:16" s="98" customFormat="1" ht="15" customHeight="1">
      <c r="A98" s="285"/>
      <c r="B98" s="286"/>
      <c r="C98" s="287"/>
      <c r="D98" s="288"/>
      <c r="E98" s="1421" t="s">
        <v>620</v>
      </c>
      <c r="F98" s="1419"/>
      <c r="G98" s="1419"/>
      <c r="H98" s="1419"/>
      <c r="I98" s="1420"/>
      <c r="J98" s="1421" t="s">
        <v>848</v>
      </c>
      <c r="K98" s="1419"/>
      <c r="L98" s="1419"/>
      <c r="M98" s="1419"/>
      <c r="N98" s="1420"/>
      <c r="O98" s="386"/>
      <c r="P98" s="203"/>
    </row>
    <row r="99" spans="1:16" s="98" customFormat="1" ht="27">
      <c r="A99" s="387" t="s">
        <v>248</v>
      </c>
      <c r="B99" s="388" t="s">
        <v>57</v>
      </c>
      <c r="C99" s="389" t="s">
        <v>249</v>
      </c>
      <c r="D99" s="390" t="s">
        <v>250</v>
      </c>
      <c r="E99" s="5" t="s">
        <v>58</v>
      </c>
      <c r="F99" s="151" t="s">
        <v>420</v>
      </c>
      <c r="G99" s="147" t="s">
        <v>325</v>
      </c>
      <c r="H99" s="6" t="s">
        <v>323</v>
      </c>
      <c r="I99" s="274" t="s">
        <v>324</v>
      </c>
      <c r="J99" s="5" t="s">
        <v>58</v>
      </c>
      <c r="K99" s="151" t="s">
        <v>420</v>
      </c>
      <c r="L99" s="147" t="s">
        <v>325</v>
      </c>
      <c r="M99" s="6" t="s">
        <v>323</v>
      </c>
      <c r="N99" s="274" t="s">
        <v>324</v>
      </c>
      <c r="O99" s="99" t="s">
        <v>1140</v>
      </c>
      <c r="P99" s="203"/>
    </row>
    <row r="100" spans="1:16" s="98" customFormat="1" ht="15" customHeight="1">
      <c r="A100" s="218" t="s">
        <v>258</v>
      </c>
      <c r="B100" s="113" t="s">
        <v>79</v>
      </c>
      <c r="C100" s="64" t="s">
        <v>60</v>
      </c>
      <c r="D100" s="100"/>
      <c r="E100" s="102" t="s">
        <v>60</v>
      </c>
      <c r="F100" s="103"/>
      <c r="G100" s="103"/>
      <c r="H100" s="103" t="s">
        <v>60</v>
      </c>
      <c r="I100" s="104"/>
      <c r="J100" s="102" t="s">
        <v>60</v>
      </c>
      <c r="K100" s="103" t="s">
        <v>60</v>
      </c>
      <c r="L100" s="103"/>
      <c r="M100" s="103"/>
      <c r="N100" s="104" t="s">
        <v>60</v>
      </c>
      <c r="O100" s="101"/>
      <c r="P100" s="203"/>
    </row>
    <row r="101" spans="1:16" s="203" customFormat="1" ht="15" customHeight="1">
      <c r="A101" s="211" t="s">
        <v>794</v>
      </c>
      <c r="B101" s="214" t="s">
        <v>1128</v>
      </c>
      <c r="C101" s="197" t="s">
        <v>9</v>
      </c>
      <c r="D101" s="198" t="s">
        <v>560</v>
      </c>
      <c r="E101" s="199" t="str">
        <f>VLOOKUP($A101,元データ用!$A$11:$Q$488,3,FALSE)</f>
        <v>red, double</v>
      </c>
      <c r="F101" s="200">
        <f>VLOOKUP($A101,元データ用!$A$11:$Q$488,4,FALSE)</f>
        <v>0</v>
      </c>
      <c r="G101" s="200">
        <f>VLOOKUP($A101,元データ用!$A$11:$Q$488,5,FALSE)</f>
        <v>0</v>
      </c>
      <c r="H101" s="200">
        <f>VLOOKUP($A101,元データ用!$A$11:$Q$488,8,FALSE)</f>
        <v>0</v>
      </c>
      <c r="I101" s="201">
        <f t="shared" ref="I101:I117" si="19">G101+H101</f>
        <v>0</v>
      </c>
      <c r="J101" s="199">
        <f>VLOOKUP($A101,元データ用!$A$11:$Q$488,10,FALSE)</f>
        <v>0.81</v>
      </c>
      <c r="K101" s="200">
        <f>VLOOKUP($A101,元データ用!$A$11:$Q$488,11,FALSE)</f>
        <v>0</v>
      </c>
      <c r="L101" s="200">
        <f>VLOOKUP($A101,元データ用!$A$11:$Q$488,12,FALSE)</f>
        <v>0</v>
      </c>
      <c r="M101" s="200">
        <f>VLOOKUP($A101,元データ用!$A$11:$Q$488,15,FALSE)</f>
        <v>0</v>
      </c>
      <c r="N101" s="201">
        <f t="shared" ref="N101:N117" si="20">L101+M101</f>
        <v>0</v>
      </c>
      <c r="O101" s="202" t="e">
        <f t="shared" ref="O101:O104" si="21">((N101/I101)-1)*100</f>
        <v>#DIV/0!</v>
      </c>
    </row>
    <row r="102" spans="1:16" s="203" customFormat="1" ht="15" customHeight="1">
      <c r="A102" s="211" t="s">
        <v>942</v>
      </c>
      <c r="B102" s="214" t="s">
        <v>943</v>
      </c>
      <c r="C102" s="197" t="s">
        <v>9</v>
      </c>
      <c r="D102" s="198" t="s">
        <v>560</v>
      </c>
      <c r="E102" s="199" t="str">
        <f>VLOOKUP($A102,元データ用!$A$11:$Q$488,3,FALSE)</f>
        <v>red, double</v>
      </c>
      <c r="F102" s="200">
        <f>VLOOKUP($A102,元データ用!$A$11:$Q$488,4,FALSE)</f>
        <v>0</v>
      </c>
      <c r="G102" s="200">
        <f>VLOOKUP($A102,元データ用!$A$11:$Q$488,5,FALSE)</f>
        <v>0</v>
      </c>
      <c r="H102" s="200">
        <f>VLOOKUP($A102,元データ用!$A$11:$Q$488,8,FALSE)</f>
        <v>0.02</v>
      </c>
      <c r="I102" s="201">
        <f t="shared" si="19"/>
        <v>0.02</v>
      </c>
      <c r="J102" s="199">
        <f>VLOOKUP($A102,元データ用!$A$11:$Q$488,10,FALSE)</f>
        <v>1.6300000000000001</v>
      </c>
      <c r="K102" s="200">
        <f>VLOOKUP($A102,元データ用!$A$11:$Q$488,11,FALSE)</f>
        <v>0</v>
      </c>
      <c r="L102" s="200">
        <f>VLOOKUP($A102,元データ用!$A$11:$Q$488,12,FALSE)</f>
        <v>0</v>
      </c>
      <c r="M102" s="200">
        <f>VLOOKUP($A102,元データ用!$A$11:$Q$488,15,FALSE)</f>
        <v>0</v>
      </c>
      <c r="N102" s="201">
        <f t="shared" si="20"/>
        <v>0</v>
      </c>
      <c r="O102" s="202">
        <f t="shared" si="21"/>
        <v>-100</v>
      </c>
    </row>
    <row r="103" spans="1:16" s="203" customFormat="1" ht="15" customHeight="1">
      <c r="A103" s="211" t="s">
        <v>946</v>
      </c>
      <c r="B103" s="214" t="s">
        <v>947</v>
      </c>
      <c r="C103" s="197" t="s">
        <v>9</v>
      </c>
      <c r="D103" s="198" t="s">
        <v>560</v>
      </c>
      <c r="E103" s="199" t="str">
        <f>VLOOKUP($A103,元データ用!$A$11:$Q$488,3,FALSE)</f>
        <v>red, double</v>
      </c>
      <c r="F103" s="200">
        <f>VLOOKUP($A103,元データ用!$A$11:$Q$488,4,FALSE)</f>
        <v>0</v>
      </c>
      <c r="G103" s="200">
        <f>VLOOKUP($A103,元データ用!$A$11:$Q$488,5,FALSE)</f>
        <v>0</v>
      </c>
      <c r="H103" s="200">
        <f>VLOOKUP($A103,元データ用!$A$11:$Q$488,8,FALSE)</f>
        <v>0.05</v>
      </c>
      <c r="I103" s="201">
        <f t="shared" si="19"/>
        <v>0.05</v>
      </c>
      <c r="J103" s="199">
        <f>VLOOKUP($A103,元データ用!$A$11:$Q$488,10,FALSE)</f>
        <v>2.6599999999999997</v>
      </c>
      <c r="K103" s="200">
        <f>VLOOKUP($A103,元データ用!$A$11:$Q$488,11,FALSE)</f>
        <v>0</v>
      </c>
      <c r="L103" s="200">
        <f>VLOOKUP($A103,元データ用!$A$11:$Q$488,12,FALSE)</f>
        <v>0.06</v>
      </c>
      <c r="M103" s="200">
        <f>VLOOKUP($A103,元データ用!$A$11:$Q$488,15,FALSE)</f>
        <v>0.03</v>
      </c>
      <c r="N103" s="201">
        <f t="shared" si="20"/>
        <v>0.09</v>
      </c>
      <c r="O103" s="202">
        <f t="shared" si="21"/>
        <v>79.999999999999986</v>
      </c>
    </row>
    <row r="104" spans="1:16" s="203" customFormat="1" ht="15" customHeight="1">
      <c r="A104" s="211" t="s">
        <v>952</v>
      </c>
      <c r="B104" s="214" t="s">
        <v>953</v>
      </c>
      <c r="C104" s="197" t="s">
        <v>9</v>
      </c>
      <c r="D104" s="198" t="s">
        <v>560</v>
      </c>
      <c r="E104" s="199" t="str">
        <f>VLOOKUP($A104,元データ用!$A$11:$Q$488,3,FALSE)</f>
        <v>red, double</v>
      </c>
      <c r="F104" s="200">
        <f>VLOOKUP($A104,元データ用!$A$11:$Q$488,4,FALSE)</f>
        <v>0</v>
      </c>
      <c r="G104" s="200">
        <f>VLOOKUP($A104,元データ用!$A$11:$Q$488,5,FALSE)</f>
        <v>0</v>
      </c>
      <c r="H104" s="200">
        <f>VLOOKUP($A104,元データ用!$A$11:$Q$488,8,FALSE)</f>
        <v>0.2</v>
      </c>
      <c r="I104" s="201">
        <f t="shared" si="19"/>
        <v>0.2</v>
      </c>
      <c r="J104" s="199">
        <f>VLOOKUP($A104,元データ用!$A$11:$Q$488,10,FALSE)</f>
        <v>2.4900000000000002</v>
      </c>
      <c r="K104" s="200">
        <f>VLOOKUP($A104,元データ用!$A$11:$Q$488,11,FALSE)</f>
        <v>0</v>
      </c>
      <c r="L104" s="200">
        <f>VLOOKUP($A104,元データ用!$A$11:$Q$488,12,FALSE)</f>
        <v>0</v>
      </c>
      <c r="M104" s="200">
        <f>VLOOKUP($A104,元データ用!$A$11:$Q$488,15,FALSE)</f>
        <v>0</v>
      </c>
      <c r="N104" s="201">
        <f t="shared" si="20"/>
        <v>0</v>
      </c>
      <c r="O104" s="202">
        <f t="shared" si="21"/>
        <v>-100</v>
      </c>
    </row>
    <row r="105" spans="1:16" s="203" customFormat="1" ht="15" customHeight="1">
      <c r="A105" s="211" t="s">
        <v>408</v>
      </c>
      <c r="B105" s="214" t="s">
        <v>418</v>
      </c>
      <c r="C105" s="197" t="s">
        <v>9</v>
      </c>
      <c r="D105" s="198" t="s">
        <v>560</v>
      </c>
      <c r="E105" s="199" t="str">
        <f>VLOOKUP($A105,元データ用!$A$11:$Q$488,3,FALSE)</f>
        <v>red, double</v>
      </c>
      <c r="F105" s="200">
        <f>VLOOKUP($A105,元データ用!$A$11:$Q$488,4,FALSE)</f>
        <v>0</v>
      </c>
      <c r="G105" s="200">
        <f>VLOOKUP($A105,元データ用!$A$11:$Q$488,5,FALSE)</f>
        <v>0</v>
      </c>
      <c r="H105" s="200">
        <f>VLOOKUP($A105,元データ用!$A$11:$Q$488,8,FALSE)</f>
        <v>1.02</v>
      </c>
      <c r="I105" s="201">
        <f t="shared" si="19"/>
        <v>1.02</v>
      </c>
      <c r="J105" s="199">
        <f>VLOOKUP($A105,元データ用!$A$11:$Q$488,10,FALSE)</f>
        <v>5.4</v>
      </c>
      <c r="K105" s="200">
        <f>VLOOKUP($A105,元データ用!$A$11:$Q$488,11,FALSE)</f>
        <v>0</v>
      </c>
      <c r="L105" s="200">
        <f>VLOOKUP($A105,元データ用!$A$11:$Q$488,12,FALSE)</f>
        <v>0.4</v>
      </c>
      <c r="M105" s="200">
        <f>VLOOKUP($A105,元データ用!$A$11:$Q$488,15,FALSE)</f>
        <v>1.39</v>
      </c>
      <c r="N105" s="201">
        <f t="shared" si="20"/>
        <v>1.79</v>
      </c>
      <c r="O105" s="202">
        <f t="shared" ref="O105:O117" si="22">((N105/I105)-1)*100</f>
        <v>75.490196078431367</v>
      </c>
    </row>
    <row r="106" spans="1:16" s="203" customFormat="1" ht="15" customHeight="1">
      <c r="A106" s="211" t="s">
        <v>962</v>
      </c>
      <c r="B106" s="214" t="s">
        <v>963</v>
      </c>
      <c r="C106" s="197" t="s">
        <v>9</v>
      </c>
      <c r="D106" s="198" t="s">
        <v>560</v>
      </c>
      <c r="E106" s="199" t="str">
        <f>VLOOKUP($A106,元データ用!$A$11:$Q$488,3,FALSE)</f>
        <v>red, double</v>
      </c>
      <c r="F106" s="200">
        <f>VLOOKUP($A106,元データ用!$A$11:$Q$488,4,FALSE)</f>
        <v>0</v>
      </c>
      <c r="G106" s="200">
        <f>VLOOKUP($A106,元データ用!$A$11:$Q$488,5,FALSE)</f>
        <v>0</v>
      </c>
      <c r="H106" s="200">
        <f>VLOOKUP($A106,元データ用!$A$11:$Q$488,8,FALSE)</f>
        <v>7.0000000000000007E-2</v>
      </c>
      <c r="I106" s="201">
        <f t="shared" si="19"/>
        <v>7.0000000000000007E-2</v>
      </c>
      <c r="J106" s="199">
        <f>VLOOKUP($A106,元データ用!$A$11:$Q$488,10,FALSE)</f>
        <v>1.71</v>
      </c>
      <c r="K106" s="200">
        <f>VLOOKUP($A106,元データ用!$A$11:$Q$488,11,FALSE)</f>
        <v>0</v>
      </c>
      <c r="L106" s="200">
        <f>VLOOKUP($A106,元データ用!$A$11:$Q$488,12,FALSE)</f>
        <v>0</v>
      </c>
      <c r="M106" s="200">
        <f>VLOOKUP($A106,元データ用!$A$11:$Q$488,15,FALSE)</f>
        <v>0.48</v>
      </c>
      <c r="N106" s="201">
        <f t="shared" si="20"/>
        <v>0.48</v>
      </c>
      <c r="O106" s="202">
        <f t="shared" si="22"/>
        <v>585.71428571428555</v>
      </c>
    </row>
    <row r="107" spans="1:16" s="203" customFormat="1" ht="15" customHeight="1">
      <c r="A107" s="211" t="s">
        <v>964</v>
      </c>
      <c r="B107" s="212" t="s">
        <v>968</v>
      </c>
      <c r="C107" s="197" t="s">
        <v>904</v>
      </c>
      <c r="D107" s="198" t="s">
        <v>1076</v>
      </c>
      <c r="E107" s="199" t="str">
        <f>VLOOKUP($A107,元データ用!$A$11:$Q$488,3,FALSE)</f>
        <v>red, double</v>
      </c>
      <c r="F107" s="200">
        <f>VLOOKUP($A107,元データ用!$A$11:$Q$488,4,FALSE)</f>
        <v>0</v>
      </c>
      <c r="G107" s="200">
        <f>VLOOKUP($A107,元データ用!$A$11:$Q$488,5,FALSE)</f>
        <v>0</v>
      </c>
      <c r="H107" s="200">
        <f>VLOOKUP($A107,元データ用!$A$11:$Q$488,8,FALSE)</f>
        <v>0</v>
      </c>
      <c r="I107" s="201">
        <f t="shared" si="19"/>
        <v>0</v>
      </c>
      <c r="J107" s="199">
        <f>VLOOKUP($A107,元データ用!$A$11:$Q$488,10,FALSE)</f>
        <v>0.12</v>
      </c>
      <c r="K107" s="200">
        <f>VLOOKUP($A107,元データ用!$A$11:$Q$488,11,FALSE)</f>
        <v>0</v>
      </c>
      <c r="L107" s="200">
        <f>VLOOKUP($A107,元データ用!$A$11:$Q$488,12,FALSE)</f>
        <v>0</v>
      </c>
      <c r="M107" s="200">
        <f>VLOOKUP($A107,元データ用!$A$11:$Q$488,15,FALSE)</f>
        <v>0</v>
      </c>
      <c r="N107" s="201">
        <f t="shared" si="20"/>
        <v>0</v>
      </c>
      <c r="O107" s="202" t="e">
        <f t="shared" si="22"/>
        <v>#DIV/0!</v>
      </c>
    </row>
    <row r="108" spans="1:16" s="203" customFormat="1" ht="15" customHeight="1">
      <c r="A108" s="211" t="s">
        <v>974</v>
      </c>
      <c r="B108" s="214" t="s">
        <v>975</v>
      </c>
      <c r="C108" s="197" t="s">
        <v>9</v>
      </c>
      <c r="D108" s="198" t="s">
        <v>560</v>
      </c>
      <c r="E108" s="199" t="str">
        <f>VLOOKUP($A108,元データ用!$A$11:$Q$488,3,FALSE)</f>
        <v>red, double</v>
      </c>
      <c r="F108" s="200">
        <f>VLOOKUP($A108,元データ用!$A$11:$Q$488,4,FALSE)</f>
        <v>0</v>
      </c>
      <c r="G108" s="200">
        <f>VLOOKUP($A108,元データ用!$A$11:$Q$488,5,FALSE)</f>
        <v>0</v>
      </c>
      <c r="H108" s="200">
        <f>VLOOKUP($A108,元データ用!$A$11:$Q$488,8,FALSE)</f>
        <v>0.02</v>
      </c>
      <c r="I108" s="201">
        <f t="shared" si="19"/>
        <v>0.02</v>
      </c>
      <c r="J108" s="199">
        <f>VLOOKUP($A108,元データ用!$A$11:$Q$488,10,FALSE)</f>
        <v>0.34</v>
      </c>
      <c r="K108" s="200">
        <f>VLOOKUP($A108,元データ用!$A$11:$Q$488,11,FALSE)</f>
        <v>0</v>
      </c>
      <c r="L108" s="200">
        <f>VLOOKUP($A108,元データ用!$A$11:$Q$488,12,FALSE)</f>
        <v>0</v>
      </c>
      <c r="M108" s="200">
        <f>VLOOKUP($A108,元データ用!$A$11:$Q$488,15,FALSE)</f>
        <v>0</v>
      </c>
      <c r="N108" s="201">
        <f t="shared" si="20"/>
        <v>0</v>
      </c>
      <c r="O108" s="202">
        <f t="shared" si="22"/>
        <v>-100</v>
      </c>
    </row>
    <row r="109" spans="1:16" s="203" customFormat="1" ht="15" customHeight="1">
      <c r="A109" s="211" t="s">
        <v>984</v>
      </c>
      <c r="B109" s="214" t="s">
        <v>985</v>
      </c>
      <c r="C109" s="197" t="s">
        <v>9</v>
      </c>
      <c r="D109" s="198" t="s">
        <v>560</v>
      </c>
      <c r="E109" s="199" t="str">
        <f>VLOOKUP($A109,元データ用!$A$11:$Q$488,3,FALSE)</f>
        <v>red, double</v>
      </c>
      <c r="F109" s="200">
        <f>VLOOKUP($A109,元データ用!$A$11:$Q$488,4,FALSE)</f>
        <v>0</v>
      </c>
      <c r="G109" s="200">
        <f>VLOOKUP($A109,元データ用!$A$11:$Q$488,5,FALSE)</f>
        <v>7.0000000000000007E-2</v>
      </c>
      <c r="H109" s="200">
        <f>VLOOKUP($A109,元データ用!$A$11:$Q$488,8,FALSE)</f>
        <v>0.57999999999999996</v>
      </c>
      <c r="I109" s="201">
        <f t="shared" si="19"/>
        <v>0.64999999999999991</v>
      </c>
      <c r="J109" s="199">
        <f>VLOOKUP($A109,元データ用!$A$11:$Q$488,10,FALSE)</f>
        <v>2.5299999999999998</v>
      </c>
      <c r="K109" s="200">
        <f>VLOOKUP($A109,元データ用!$A$11:$Q$488,11,FALSE)</f>
        <v>0</v>
      </c>
      <c r="L109" s="200">
        <f>VLOOKUP($A109,元データ用!$A$11:$Q$488,12,FALSE)</f>
        <v>0</v>
      </c>
      <c r="M109" s="200">
        <f>VLOOKUP($A109,元データ用!$A$11:$Q$488,15,FALSE)</f>
        <v>0.66</v>
      </c>
      <c r="N109" s="201">
        <f t="shared" si="20"/>
        <v>0.66</v>
      </c>
      <c r="O109" s="202">
        <f t="shared" si="22"/>
        <v>1.5384615384615552</v>
      </c>
    </row>
    <row r="110" spans="1:16" s="203" customFormat="1" ht="15" customHeight="1">
      <c r="A110" s="211" t="s">
        <v>996</v>
      </c>
      <c r="B110" s="212" t="s">
        <v>998</v>
      </c>
      <c r="C110" s="197" t="s">
        <v>904</v>
      </c>
      <c r="D110" s="198" t="s">
        <v>1076</v>
      </c>
      <c r="E110" s="199" t="str">
        <f>VLOOKUP($A110,元データ用!$A$11:$Q$488,3,FALSE)</f>
        <v>red, double</v>
      </c>
      <c r="F110" s="200">
        <f>VLOOKUP($A110,元データ用!$A$11:$Q$488,4,FALSE)</f>
        <v>0</v>
      </c>
      <c r="G110" s="200">
        <f>VLOOKUP($A110,元データ用!$A$11:$Q$488,5,FALSE)</f>
        <v>0</v>
      </c>
      <c r="H110" s="200">
        <f>VLOOKUP($A110,元データ用!$A$11:$Q$488,8,FALSE)</f>
        <v>0.3</v>
      </c>
      <c r="I110" s="201">
        <f t="shared" si="19"/>
        <v>0.3</v>
      </c>
      <c r="J110" s="199">
        <f>VLOOKUP($A110,元データ用!$A$11:$Q$488,10,FALSE)</f>
        <v>0.5</v>
      </c>
      <c r="K110" s="200">
        <f>VLOOKUP($A110,元データ用!$A$11:$Q$488,11,FALSE)</f>
        <v>0</v>
      </c>
      <c r="L110" s="200">
        <f>VLOOKUP($A110,元データ用!$A$11:$Q$488,12,FALSE)</f>
        <v>0</v>
      </c>
      <c r="M110" s="200">
        <f>VLOOKUP($A110,元データ用!$A$11:$Q$488,15,FALSE)</f>
        <v>0</v>
      </c>
      <c r="N110" s="201">
        <f t="shared" si="20"/>
        <v>0</v>
      </c>
      <c r="O110" s="202">
        <f t="shared" si="22"/>
        <v>-100</v>
      </c>
    </row>
    <row r="111" spans="1:16" s="203" customFormat="1" ht="15" customHeight="1">
      <c r="A111" s="211" t="s">
        <v>1004</v>
      </c>
      <c r="B111" s="212" t="s">
        <v>1005</v>
      </c>
      <c r="C111" s="197" t="s">
        <v>904</v>
      </c>
      <c r="D111" s="198" t="s">
        <v>1076</v>
      </c>
      <c r="E111" s="199" t="str">
        <f>VLOOKUP($A111,元データ用!$A$11:$Q$488,3,FALSE)</f>
        <v>red, double</v>
      </c>
      <c r="F111" s="200">
        <f>VLOOKUP($A111,元データ用!$A$11:$Q$488,4,FALSE)</f>
        <v>0</v>
      </c>
      <c r="G111" s="200">
        <f>VLOOKUP($A111,元データ用!$A$11:$Q$488,5,FALSE)</f>
        <v>0</v>
      </c>
      <c r="H111" s="200">
        <f>VLOOKUP($A111,元データ用!$A$11:$Q$488,8,FALSE)</f>
        <v>0</v>
      </c>
      <c r="I111" s="201">
        <f t="shared" si="19"/>
        <v>0</v>
      </c>
      <c r="J111" s="199">
        <f>VLOOKUP($A111,元データ用!$A$11:$Q$488,10,FALSE)</f>
        <v>0.11</v>
      </c>
      <c r="K111" s="200">
        <f>VLOOKUP($A111,元データ用!$A$11:$Q$488,11,FALSE)</f>
        <v>0</v>
      </c>
      <c r="L111" s="200">
        <f>VLOOKUP($A111,元データ用!$A$11:$Q$488,12,FALSE)</f>
        <v>0</v>
      </c>
      <c r="M111" s="200">
        <f>VLOOKUP($A111,元データ用!$A$11:$Q$488,15,FALSE)</f>
        <v>0.03</v>
      </c>
      <c r="N111" s="201">
        <f t="shared" si="20"/>
        <v>0.03</v>
      </c>
      <c r="O111" s="202" t="e">
        <f t="shared" si="22"/>
        <v>#DIV/0!</v>
      </c>
    </row>
    <row r="112" spans="1:16" s="128" customFormat="1" ht="15" customHeight="1">
      <c r="A112" s="211" t="s">
        <v>1010</v>
      </c>
      <c r="B112" s="214" t="s">
        <v>1011</v>
      </c>
      <c r="C112" s="197" t="s">
        <v>9</v>
      </c>
      <c r="D112" s="198" t="s">
        <v>560</v>
      </c>
      <c r="E112" s="199" t="str">
        <f>VLOOKUP($A112,元データ用!$A$11:$Q$488,3,FALSE)</f>
        <v>red, double</v>
      </c>
      <c r="F112" s="200">
        <f>VLOOKUP($A112,元データ用!$A$11:$Q$488,4,FALSE)</f>
        <v>0</v>
      </c>
      <c r="G112" s="200">
        <f>VLOOKUP($A112,元データ用!$A$11:$Q$488,5,FALSE)</f>
        <v>0</v>
      </c>
      <c r="H112" s="200">
        <f>VLOOKUP($A112,元データ用!$A$11:$Q$488,8,FALSE)</f>
        <v>0.2</v>
      </c>
      <c r="I112" s="201">
        <f t="shared" si="19"/>
        <v>0.2</v>
      </c>
      <c r="J112" s="199">
        <f>VLOOKUP($A112,元データ用!$A$11:$Q$488,10,FALSE)</f>
        <v>1.31</v>
      </c>
      <c r="K112" s="200">
        <f>VLOOKUP($A112,元データ用!$A$11:$Q$488,11,FALSE)</f>
        <v>0</v>
      </c>
      <c r="L112" s="200">
        <f>VLOOKUP($A112,元データ用!$A$11:$Q$488,12,FALSE)</f>
        <v>0</v>
      </c>
      <c r="M112" s="200">
        <f>VLOOKUP($A112,元データ用!$A$11:$Q$488,15,FALSE)</f>
        <v>0.11</v>
      </c>
      <c r="N112" s="201">
        <f t="shared" si="20"/>
        <v>0.11</v>
      </c>
      <c r="O112" s="202">
        <f t="shared" si="22"/>
        <v>-45.000000000000007</v>
      </c>
      <c r="P112" s="203"/>
    </row>
    <row r="113" spans="1:16" s="128" customFormat="1" ht="15" customHeight="1">
      <c r="A113" s="211" t="s">
        <v>1022</v>
      </c>
      <c r="B113" s="214" t="s">
        <v>1023</v>
      </c>
      <c r="C113" s="197" t="s">
        <v>9</v>
      </c>
      <c r="D113" s="198" t="s">
        <v>560</v>
      </c>
      <c r="E113" s="199" t="str">
        <f>VLOOKUP($A113,元データ用!$A$11:$Q$488,3,FALSE)</f>
        <v>red, double</v>
      </c>
      <c r="F113" s="200">
        <f>VLOOKUP($A113,元データ用!$A$11:$Q$488,4,FALSE)</f>
        <v>0</v>
      </c>
      <c r="G113" s="200">
        <f>VLOOKUP($A113,元データ用!$A$11:$Q$488,5,FALSE)</f>
        <v>0</v>
      </c>
      <c r="H113" s="200">
        <f>VLOOKUP($A113,元データ用!$A$11:$Q$488,8,FALSE)</f>
        <v>0.28999999999999998</v>
      </c>
      <c r="I113" s="201">
        <f t="shared" si="19"/>
        <v>0.28999999999999998</v>
      </c>
      <c r="J113" s="199">
        <f>VLOOKUP($A113,元データ用!$A$11:$Q$488,10,FALSE)</f>
        <v>1.72</v>
      </c>
      <c r="K113" s="200">
        <f>VLOOKUP($A113,元データ用!$A$11:$Q$488,11,FALSE)</f>
        <v>0</v>
      </c>
      <c r="L113" s="200">
        <f>VLOOKUP($A113,元データ用!$A$11:$Q$488,12,FALSE)</f>
        <v>0.11</v>
      </c>
      <c r="M113" s="200">
        <f>VLOOKUP($A113,元データ用!$A$11:$Q$488,15,FALSE)</f>
        <v>1.9</v>
      </c>
      <c r="N113" s="201">
        <f t="shared" si="20"/>
        <v>2.0099999999999998</v>
      </c>
      <c r="O113" s="202">
        <f t="shared" si="22"/>
        <v>593.10344827586198</v>
      </c>
      <c r="P113" s="203"/>
    </row>
    <row r="114" spans="1:16" s="128" customFormat="1" ht="15" customHeight="1">
      <c r="A114" s="211" t="s">
        <v>1036</v>
      </c>
      <c r="B114" s="212" t="s">
        <v>1037</v>
      </c>
      <c r="C114" s="197" t="s">
        <v>904</v>
      </c>
      <c r="D114" s="198" t="s">
        <v>1076</v>
      </c>
      <c r="E114" s="199" t="str">
        <f>VLOOKUP($A114,元データ用!$A$11:$Q$488,3,FALSE)</f>
        <v>red, double</v>
      </c>
      <c r="F114" s="200">
        <f>VLOOKUP($A114,元データ用!$A$11:$Q$488,4,FALSE)</f>
        <v>0</v>
      </c>
      <c r="G114" s="200">
        <f>VLOOKUP($A114,元データ用!$A$11:$Q$488,5,FALSE)</f>
        <v>0</v>
      </c>
      <c r="H114" s="200">
        <f>VLOOKUP($A114,元データ用!$A$11:$Q$488,8,FALSE)</f>
        <v>0</v>
      </c>
      <c r="I114" s="201">
        <f t="shared" si="19"/>
        <v>0</v>
      </c>
      <c r="J114" s="199">
        <f>VLOOKUP($A114,元データ用!$A$11:$Q$488,10,FALSE)</f>
        <v>0.1</v>
      </c>
      <c r="K114" s="200">
        <f>VLOOKUP($A114,元データ用!$A$11:$Q$488,11,FALSE)</f>
        <v>0</v>
      </c>
      <c r="L114" s="200">
        <f>VLOOKUP($A114,元データ用!$A$11:$Q$488,12,FALSE)</f>
        <v>0</v>
      </c>
      <c r="M114" s="200">
        <f>VLOOKUP($A114,元データ用!$A$11:$Q$488,15,FALSE)</f>
        <v>7.0000000000000007E-2</v>
      </c>
      <c r="N114" s="201">
        <f t="shared" si="20"/>
        <v>7.0000000000000007E-2</v>
      </c>
      <c r="O114" s="202" t="e">
        <f t="shared" si="22"/>
        <v>#DIV/0!</v>
      </c>
      <c r="P114" s="203"/>
    </row>
    <row r="115" spans="1:16" s="203" customFormat="1" ht="15" customHeight="1">
      <c r="A115" s="211" t="s">
        <v>473</v>
      </c>
      <c r="B115" s="214" t="s">
        <v>474</v>
      </c>
      <c r="C115" s="197" t="s">
        <v>9</v>
      </c>
      <c r="D115" s="198" t="s">
        <v>560</v>
      </c>
      <c r="E115" s="199" t="str">
        <f>VLOOKUP($A115,元データ用!$A$11:$Q$488,3,FALSE)</f>
        <v>red, double</v>
      </c>
      <c r="F115" s="200">
        <f>VLOOKUP($A115,元データ用!$A$11:$Q$488,4,FALSE)</f>
        <v>0</v>
      </c>
      <c r="G115" s="200">
        <f>VLOOKUP($A115,元データ用!$A$11:$Q$488,5,FALSE)</f>
        <v>0</v>
      </c>
      <c r="H115" s="200">
        <f>VLOOKUP($A115,元データ用!$A$11:$Q$488,8,FALSE)</f>
        <v>3.37</v>
      </c>
      <c r="I115" s="201">
        <f t="shared" si="19"/>
        <v>3.37</v>
      </c>
      <c r="J115" s="199">
        <f>VLOOKUP($A115,元データ用!$A$11:$Q$488,10,FALSE)</f>
        <v>10.51</v>
      </c>
      <c r="K115" s="200">
        <f>VLOOKUP($A115,元データ用!$A$11:$Q$488,11,FALSE)</f>
        <v>0</v>
      </c>
      <c r="L115" s="200">
        <f>VLOOKUP($A115,元データ用!$A$11:$Q$488,12,FALSE)</f>
        <v>0.99</v>
      </c>
      <c r="M115" s="200">
        <f>VLOOKUP($A115,元データ用!$A$11:$Q$488,15,FALSE)</f>
        <v>3.37</v>
      </c>
      <c r="N115" s="201">
        <f t="shared" si="20"/>
        <v>4.3600000000000003</v>
      </c>
      <c r="O115" s="202">
        <f t="shared" si="22"/>
        <v>29.376854599406531</v>
      </c>
    </row>
    <row r="116" spans="1:16" s="203" customFormat="1" ht="15" customHeight="1">
      <c r="A116" s="211" t="s">
        <v>1046</v>
      </c>
      <c r="B116" s="214" t="s">
        <v>1047</v>
      </c>
      <c r="C116" s="197" t="s">
        <v>9</v>
      </c>
      <c r="D116" s="198" t="s">
        <v>560</v>
      </c>
      <c r="E116" s="199" t="str">
        <f>VLOOKUP($A116,元データ用!$A$11:$Q$488,3,FALSE)</f>
        <v>red, double</v>
      </c>
      <c r="F116" s="200">
        <f>VLOOKUP($A116,元データ用!$A$11:$Q$488,4,FALSE)</f>
        <v>0</v>
      </c>
      <c r="G116" s="200">
        <f>VLOOKUP($A116,元データ用!$A$11:$Q$488,5,FALSE)</f>
        <v>0</v>
      </c>
      <c r="H116" s="200">
        <f>VLOOKUP($A116,元データ用!$A$11:$Q$488,8,FALSE)</f>
        <v>0.03</v>
      </c>
      <c r="I116" s="201">
        <f t="shared" si="19"/>
        <v>0.03</v>
      </c>
      <c r="J116" s="199">
        <f>VLOOKUP($A116,元データ用!$A$11:$Q$488,10,FALSE)</f>
        <v>0.2</v>
      </c>
      <c r="K116" s="200">
        <f>VLOOKUP($A116,元データ用!$A$11:$Q$488,11,FALSE)</f>
        <v>0</v>
      </c>
      <c r="L116" s="200">
        <f>VLOOKUP($A116,元データ用!$A$11:$Q$488,12,FALSE)</f>
        <v>0</v>
      </c>
      <c r="M116" s="200">
        <f>VLOOKUP($A116,元データ用!$A$11:$Q$488,15,FALSE)</f>
        <v>0.1</v>
      </c>
      <c r="N116" s="201">
        <f t="shared" si="20"/>
        <v>0.1</v>
      </c>
      <c r="O116" s="202">
        <f t="shared" si="22"/>
        <v>233.33333333333334</v>
      </c>
    </row>
    <row r="117" spans="1:16" s="67" customFormat="1" ht="15" customHeight="1">
      <c r="A117" s="211" t="s">
        <v>1052</v>
      </c>
      <c r="B117" s="214" t="s">
        <v>1053</v>
      </c>
      <c r="C117" s="197" t="s">
        <v>9</v>
      </c>
      <c r="D117" s="198" t="s">
        <v>560</v>
      </c>
      <c r="E117" s="199" t="str">
        <f>VLOOKUP($A117,元データ用!$A$11:$Q$488,3,FALSE)</f>
        <v>red, double</v>
      </c>
      <c r="F117" s="200">
        <f>VLOOKUP($A117,元データ用!$A$11:$Q$488,4,FALSE)</f>
        <v>0</v>
      </c>
      <c r="G117" s="200">
        <f>VLOOKUP($A117,元データ用!$A$11:$Q$488,5,FALSE)</f>
        <v>0</v>
      </c>
      <c r="H117" s="200">
        <f>VLOOKUP($A117,元データ用!$A$11:$Q$488,8,FALSE)</f>
        <v>0</v>
      </c>
      <c r="I117" s="201">
        <f t="shared" si="19"/>
        <v>0</v>
      </c>
      <c r="J117" s="199">
        <f>VLOOKUP($A117,元データ用!$A$11:$Q$488,10,FALSE)</f>
        <v>1.45</v>
      </c>
      <c r="K117" s="200">
        <f>VLOOKUP($A117,元データ用!$A$11:$Q$488,11,FALSE)</f>
        <v>0</v>
      </c>
      <c r="L117" s="200">
        <f>VLOOKUP($A117,元データ用!$A$11:$Q$488,12,FALSE)</f>
        <v>0</v>
      </c>
      <c r="M117" s="200">
        <f>VLOOKUP($A117,元データ用!$A$11:$Q$488,15,FALSE)</f>
        <v>0</v>
      </c>
      <c r="N117" s="201">
        <f t="shared" si="20"/>
        <v>0</v>
      </c>
      <c r="O117" s="202" t="e">
        <f t="shared" si="22"/>
        <v>#DIV/0!</v>
      </c>
      <c r="P117" s="203"/>
    </row>
    <row r="118" spans="1:16" s="68" customFormat="1" ht="15" customHeight="1">
      <c r="A118" s="108"/>
      <c r="B118" s="162"/>
      <c r="C118" s="112"/>
      <c r="D118" s="130"/>
      <c r="E118" s="108"/>
      <c r="F118" s="161"/>
      <c r="G118" s="161"/>
      <c r="H118" s="161"/>
      <c r="I118" s="162"/>
      <c r="J118" s="108"/>
      <c r="K118" s="161"/>
      <c r="L118" s="161"/>
      <c r="M118" s="161"/>
      <c r="N118" s="162"/>
      <c r="O118" s="105"/>
      <c r="P118" s="203"/>
    </row>
    <row r="119" spans="1:16" s="87" customFormat="1" ht="15" customHeight="1">
      <c r="A119" s="218" t="s">
        <v>281</v>
      </c>
      <c r="B119" s="114"/>
      <c r="C119" s="64"/>
      <c r="D119" s="100"/>
      <c r="E119" s="109">
        <f t="shared" ref="E119:N119" si="23">SUM(E100:E118)</f>
        <v>0</v>
      </c>
      <c r="F119" s="173">
        <f t="shared" si="23"/>
        <v>0</v>
      </c>
      <c r="G119" s="173">
        <f t="shared" si="23"/>
        <v>7.0000000000000007E-2</v>
      </c>
      <c r="H119" s="173">
        <f t="shared" si="23"/>
        <v>6.15</v>
      </c>
      <c r="I119" s="174">
        <f t="shared" si="23"/>
        <v>6.2200000000000006</v>
      </c>
      <c r="J119" s="109">
        <f t="shared" si="23"/>
        <v>33.590000000000003</v>
      </c>
      <c r="K119" s="173">
        <f t="shared" si="23"/>
        <v>0</v>
      </c>
      <c r="L119" s="173">
        <f t="shared" si="23"/>
        <v>1.56</v>
      </c>
      <c r="M119" s="173">
        <f t="shared" si="23"/>
        <v>8.1399999999999988</v>
      </c>
      <c r="N119" s="174">
        <f t="shared" si="23"/>
        <v>9.7000000000000011</v>
      </c>
      <c r="O119" s="172">
        <f t="shared" ref="O119" si="24">((N119/I119)-1)*100</f>
        <v>55.948553054662376</v>
      </c>
      <c r="P119" s="203"/>
    </row>
    <row r="120" spans="1:16" s="98" customFormat="1" ht="15" hidden="1" customHeight="1">
      <c r="A120" s="285" t="s">
        <v>248</v>
      </c>
      <c r="B120" s="286" t="s">
        <v>57</v>
      </c>
      <c r="C120" s="1422" t="s">
        <v>249</v>
      </c>
      <c r="D120" s="1424" t="s">
        <v>250</v>
      </c>
      <c r="E120" s="1418" t="s">
        <v>595</v>
      </c>
      <c r="F120" s="1419"/>
      <c r="G120" s="1419"/>
      <c r="H120" s="1419"/>
      <c r="I120" s="1420"/>
      <c r="J120" s="1418" t="s">
        <v>620</v>
      </c>
      <c r="K120" s="1419"/>
      <c r="L120" s="1419"/>
      <c r="M120" s="1419"/>
      <c r="N120" s="1420"/>
      <c r="O120" s="97" t="s">
        <v>56</v>
      </c>
      <c r="P120" s="203"/>
    </row>
    <row r="121" spans="1:16" s="98" customFormat="1" ht="27" hidden="1" customHeight="1">
      <c r="A121" s="327"/>
      <c r="B121" s="328"/>
      <c r="C121" s="1423"/>
      <c r="D121" s="1425"/>
      <c r="E121" s="5" t="s">
        <v>58</v>
      </c>
      <c r="F121" s="151" t="s">
        <v>420</v>
      </c>
      <c r="G121" s="147" t="s">
        <v>325</v>
      </c>
      <c r="H121" s="6" t="s">
        <v>323</v>
      </c>
      <c r="I121" s="148" t="s">
        <v>324</v>
      </c>
      <c r="J121" s="5" t="s">
        <v>58</v>
      </c>
      <c r="K121" s="151" t="s">
        <v>420</v>
      </c>
      <c r="L121" s="147" t="s">
        <v>325</v>
      </c>
      <c r="M121" s="6" t="s">
        <v>323</v>
      </c>
      <c r="N121" s="148" t="s">
        <v>324</v>
      </c>
      <c r="O121" s="99" t="s">
        <v>59</v>
      </c>
      <c r="P121" s="203"/>
    </row>
    <row r="122" spans="1:16" s="67" customFormat="1" ht="15" hidden="1" customHeight="1">
      <c r="A122" s="106"/>
      <c r="B122" s="215"/>
      <c r="C122" s="107"/>
      <c r="D122" s="70"/>
      <c r="E122" s="108"/>
      <c r="F122" s="161"/>
      <c r="G122" s="161"/>
      <c r="H122" s="161"/>
      <c r="I122" s="162"/>
      <c r="J122" s="108"/>
      <c r="K122" s="161"/>
      <c r="L122" s="161"/>
      <c r="M122" s="161"/>
      <c r="N122" s="162"/>
      <c r="O122" s="105"/>
      <c r="P122" s="203"/>
    </row>
    <row r="123" spans="1:16" s="67" customFormat="1" ht="15" hidden="1" customHeight="1">
      <c r="A123" s="219" t="s">
        <v>291</v>
      </c>
      <c r="B123" s="115" t="s">
        <v>292</v>
      </c>
      <c r="C123" s="131"/>
      <c r="D123" s="116"/>
      <c r="E123" s="102"/>
      <c r="F123" s="103"/>
      <c r="G123" s="103"/>
      <c r="H123" s="103" t="s">
        <v>60</v>
      </c>
      <c r="I123" s="104"/>
      <c r="J123" s="102" t="s">
        <v>60</v>
      </c>
      <c r="K123" s="103" t="s">
        <v>60</v>
      </c>
      <c r="L123" s="103"/>
      <c r="M123" s="103"/>
      <c r="N123" s="104" t="s">
        <v>60</v>
      </c>
      <c r="O123" s="101"/>
      <c r="P123" s="203"/>
    </row>
    <row r="124" spans="1:16" s="203" customFormat="1" ht="15" hidden="1" customHeight="1">
      <c r="A124" s="211"/>
      <c r="B124" s="214"/>
      <c r="C124" s="197" t="s">
        <v>9</v>
      </c>
      <c r="D124" s="198" t="s">
        <v>132</v>
      </c>
      <c r="E124" s="199"/>
      <c r="F124" s="200"/>
      <c r="G124" s="200"/>
      <c r="H124" s="200"/>
      <c r="I124" s="201">
        <f t="shared" ref="I124:I129" si="25">G124+H124</f>
        <v>0</v>
      </c>
      <c r="J124" s="199"/>
      <c r="K124" s="200"/>
      <c r="L124" s="200"/>
      <c r="M124" s="200"/>
      <c r="N124" s="201">
        <f t="shared" ref="N124:N129" si="26">L124+M124</f>
        <v>0</v>
      </c>
      <c r="O124" s="202" t="e">
        <f t="shared" ref="O124:O129" si="27">((N124/I124)-1)*100</f>
        <v>#DIV/0!</v>
      </c>
    </row>
    <row r="125" spans="1:16" s="203" customFormat="1" ht="15" hidden="1" customHeight="1">
      <c r="A125" s="220"/>
      <c r="B125" s="221"/>
      <c r="C125" s="197"/>
      <c r="D125" s="198"/>
      <c r="E125" s="199"/>
      <c r="F125" s="200"/>
      <c r="G125" s="200"/>
      <c r="H125" s="200"/>
      <c r="I125" s="201">
        <f t="shared" si="25"/>
        <v>0</v>
      </c>
      <c r="J125" s="199"/>
      <c r="K125" s="200"/>
      <c r="L125" s="200"/>
      <c r="M125" s="200"/>
      <c r="N125" s="201">
        <f t="shared" si="26"/>
        <v>0</v>
      </c>
      <c r="O125" s="202" t="e">
        <f t="shared" si="27"/>
        <v>#DIV/0!</v>
      </c>
    </row>
    <row r="126" spans="1:16" s="203" customFormat="1" ht="15" hidden="1" customHeight="1">
      <c r="A126" s="220"/>
      <c r="B126" s="221"/>
      <c r="C126" s="197"/>
      <c r="D126" s="198"/>
      <c r="E126" s="199"/>
      <c r="F126" s="200"/>
      <c r="G126" s="200"/>
      <c r="H126" s="200"/>
      <c r="I126" s="201">
        <f t="shared" si="25"/>
        <v>0</v>
      </c>
      <c r="J126" s="199"/>
      <c r="K126" s="200"/>
      <c r="L126" s="200"/>
      <c r="M126" s="200"/>
      <c r="N126" s="201">
        <f t="shared" si="26"/>
        <v>0</v>
      </c>
      <c r="O126" s="202" t="e">
        <f t="shared" si="27"/>
        <v>#DIV/0!</v>
      </c>
    </row>
    <row r="127" spans="1:16" s="203" customFormat="1" ht="15" hidden="1" customHeight="1">
      <c r="A127" s="220"/>
      <c r="B127" s="221"/>
      <c r="C127" s="197"/>
      <c r="D127" s="198"/>
      <c r="E127" s="199"/>
      <c r="F127" s="200"/>
      <c r="G127" s="200"/>
      <c r="H127" s="200"/>
      <c r="I127" s="201">
        <f t="shared" si="25"/>
        <v>0</v>
      </c>
      <c r="J127" s="199"/>
      <c r="K127" s="200"/>
      <c r="L127" s="200"/>
      <c r="M127" s="200"/>
      <c r="N127" s="201">
        <f t="shared" si="26"/>
        <v>0</v>
      </c>
      <c r="O127" s="202" t="e">
        <f t="shared" si="27"/>
        <v>#DIV/0!</v>
      </c>
    </row>
    <row r="128" spans="1:16" s="203" customFormat="1" ht="15" hidden="1" customHeight="1">
      <c r="A128" s="220"/>
      <c r="B128" s="221"/>
      <c r="C128" s="197"/>
      <c r="D128" s="198"/>
      <c r="E128" s="199"/>
      <c r="F128" s="200"/>
      <c r="G128" s="200"/>
      <c r="H128" s="200"/>
      <c r="I128" s="201">
        <f t="shared" si="25"/>
        <v>0</v>
      </c>
      <c r="J128" s="199"/>
      <c r="K128" s="200"/>
      <c r="L128" s="200"/>
      <c r="M128" s="200"/>
      <c r="N128" s="201">
        <f t="shared" si="26"/>
        <v>0</v>
      </c>
      <c r="O128" s="202" t="e">
        <f t="shared" si="27"/>
        <v>#DIV/0!</v>
      </c>
    </row>
    <row r="129" spans="1:16" s="203" customFormat="1" ht="15" hidden="1" customHeight="1">
      <c r="A129" s="220"/>
      <c r="B129" s="221"/>
      <c r="C129" s="197"/>
      <c r="D129" s="198"/>
      <c r="E129" s="199"/>
      <c r="F129" s="200"/>
      <c r="G129" s="200"/>
      <c r="H129" s="200"/>
      <c r="I129" s="201">
        <f t="shared" si="25"/>
        <v>0</v>
      </c>
      <c r="J129" s="199"/>
      <c r="K129" s="200"/>
      <c r="L129" s="200"/>
      <c r="M129" s="200"/>
      <c r="N129" s="201">
        <f t="shared" si="26"/>
        <v>0</v>
      </c>
      <c r="O129" s="202" t="e">
        <f t="shared" si="27"/>
        <v>#DIV/0!</v>
      </c>
    </row>
    <row r="130" spans="1:16" s="67" customFormat="1" ht="15" hidden="1" customHeight="1">
      <c r="A130" s="106"/>
      <c r="B130" s="215"/>
      <c r="C130" s="107"/>
      <c r="D130" s="129"/>
      <c r="E130" s="108"/>
      <c r="F130" s="161"/>
      <c r="G130" s="161"/>
      <c r="H130" s="161"/>
      <c r="I130" s="162"/>
      <c r="J130" s="108"/>
      <c r="K130" s="161"/>
      <c r="L130" s="161"/>
      <c r="M130" s="161"/>
      <c r="N130" s="162"/>
      <c r="O130" s="105"/>
      <c r="P130" s="203"/>
    </row>
    <row r="131" spans="1:16" s="87" customFormat="1" ht="15" hidden="1" customHeight="1">
      <c r="A131" s="301" t="s">
        <v>561</v>
      </c>
      <c r="B131" s="302"/>
      <c r="C131" s="64"/>
      <c r="D131" s="100"/>
      <c r="E131" s="109">
        <f t="shared" ref="E131:N131" si="28">SUM(E123:E130)</f>
        <v>0</v>
      </c>
      <c r="F131" s="173">
        <f t="shared" si="28"/>
        <v>0</v>
      </c>
      <c r="G131" s="173">
        <f t="shared" si="28"/>
        <v>0</v>
      </c>
      <c r="H131" s="173">
        <f t="shared" si="28"/>
        <v>0</v>
      </c>
      <c r="I131" s="174">
        <f t="shared" si="28"/>
        <v>0</v>
      </c>
      <c r="J131" s="109">
        <f t="shared" si="28"/>
        <v>0</v>
      </c>
      <c r="K131" s="173">
        <f t="shared" si="28"/>
        <v>0</v>
      </c>
      <c r="L131" s="173">
        <f t="shared" si="28"/>
        <v>0</v>
      </c>
      <c r="M131" s="173">
        <f t="shared" si="28"/>
        <v>0</v>
      </c>
      <c r="N131" s="174">
        <f t="shared" si="28"/>
        <v>0</v>
      </c>
      <c r="O131" s="172" t="e">
        <f t="shared" ref="O131" si="29">((N131/I131)-1)*100</f>
        <v>#DIV/0!</v>
      </c>
      <c r="P131" s="203"/>
    </row>
    <row r="132" spans="1:16" s="67" customFormat="1" ht="15" hidden="1" customHeight="1">
      <c r="A132" s="132"/>
      <c r="B132" s="340"/>
      <c r="C132" s="134"/>
      <c r="D132" s="290"/>
      <c r="E132" s="341"/>
      <c r="F132" s="342"/>
      <c r="G132" s="342"/>
      <c r="H132" s="342"/>
      <c r="I132" s="343"/>
      <c r="J132" s="341"/>
      <c r="K132" s="342"/>
      <c r="L132" s="342"/>
      <c r="M132" s="342"/>
      <c r="N132" s="343"/>
      <c r="O132" s="344"/>
      <c r="P132" s="203"/>
    </row>
    <row r="133" spans="1:16" s="67" customFormat="1" ht="15" customHeight="1">
      <c r="A133" s="163"/>
      <c r="C133" s="164"/>
      <c r="D133" s="348"/>
      <c r="E133" s="349"/>
      <c r="F133" s="349"/>
      <c r="G133" s="349"/>
      <c r="H133" s="349"/>
      <c r="I133" s="349"/>
      <c r="J133" s="349"/>
      <c r="K133" s="349"/>
      <c r="L133" s="349"/>
      <c r="M133" s="349"/>
      <c r="N133" s="349"/>
      <c r="O133" s="69"/>
      <c r="P133" s="203"/>
    </row>
    <row r="134" spans="1:16" s="98" customFormat="1" ht="15" customHeight="1">
      <c r="A134" s="345"/>
      <c r="B134" s="346"/>
      <c r="C134" s="346"/>
      <c r="D134" s="345"/>
      <c r="E134" s="1426" t="s">
        <v>620</v>
      </c>
      <c r="F134" s="1426"/>
      <c r="G134" s="1426"/>
      <c r="H134" s="1426"/>
      <c r="I134" s="1426"/>
      <c r="J134" s="1426" t="s">
        <v>848</v>
      </c>
      <c r="K134" s="1426"/>
      <c r="L134" s="1426"/>
      <c r="M134" s="1426"/>
      <c r="N134" s="1426"/>
      <c r="O134" s="347"/>
      <c r="P134" s="203"/>
    </row>
    <row r="135" spans="1:16" s="98" customFormat="1" ht="27">
      <c r="A135" s="285" t="s">
        <v>248</v>
      </c>
      <c r="B135" s="286" t="s">
        <v>57</v>
      </c>
      <c r="C135" s="287" t="s">
        <v>249</v>
      </c>
      <c r="D135" s="288" t="s">
        <v>250</v>
      </c>
      <c r="E135" s="5" t="s">
        <v>58</v>
      </c>
      <c r="F135" s="151" t="s">
        <v>420</v>
      </c>
      <c r="G135" s="147" t="s">
        <v>325</v>
      </c>
      <c r="H135" s="6" t="s">
        <v>323</v>
      </c>
      <c r="I135" s="274" t="s">
        <v>324</v>
      </c>
      <c r="J135" s="5" t="s">
        <v>58</v>
      </c>
      <c r="K135" s="151" t="s">
        <v>420</v>
      </c>
      <c r="L135" s="147" t="s">
        <v>325</v>
      </c>
      <c r="M135" s="6" t="s">
        <v>323</v>
      </c>
      <c r="N135" s="274" t="s">
        <v>324</v>
      </c>
      <c r="O135" s="99" t="s">
        <v>1140</v>
      </c>
      <c r="P135" s="203"/>
    </row>
    <row r="136" spans="1:16" s="67" customFormat="1" ht="15" customHeight="1">
      <c r="A136" s="117" t="s">
        <v>282</v>
      </c>
      <c r="B136" s="222" t="s">
        <v>80</v>
      </c>
      <c r="C136" s="131"/>
      <c r="D136" s="116"/>
      <c r="E136" s="102"/>
      <c r="F136" s="103"/>
      <c r="G136" s="103"/>
      <c r="H136" s="103" t="s">
        <v>60</v>
      </c>
      <c r="I136" s="104"/>
      <c r="J136" s="102" t="s">
        <v>60</v>
      </c>
      <c r="K136" s="103" t="s">
        <v>60</v>
      </c>
      <c r="L136" s="103"/>
      <c r="M136" s="103"/>
      <c r="N136" s="104" t="s">
        <v>60</v>
      </c>
      <c r="O136" s="101"/>
      <c r="P136" s="203"/>
    </row>
    <row r="137" spans="1:16" s="203" customFormat="1" ht="15" customHeight="1">
      <c r="A137" s="211" t="s">
        <v>1000</v>
      </c>
      <c r="B137" s="214" t="s">
        <v>1001</v>
      </c>
      <c r="C137" s="197" t="s">
        <v>9</v>
      </c>
      <c r="D137" s="198" t="s">
        <v>1129</v>
      </c>
      <c r="E137" s="199" t="str">
        <f>VLOOKUP($A137,元データ用!$A$11:$Q$488,3,FALSE)</f>
        <v>bi-color, double</v>
      </c>
      <c r="F137" s="200">
        <f>VLOOKUP($A137,元データ用!$A$11:$Q$488,4,FALSE)</f>
        <v>0</v>
      </c>
      <c r="G137" s="200">
        <f>VLOOKUP($A137,元データ用!$A$11:$Q$488,5,FALSE)</f>
        <v>0</v>
      </c>
      <c r="H137" s="200">
        <f>VLOOKUP($A137,元データ用!$A$11:$Q$488,8,FALSE)</f>
        <v>0</v>
      </c>
      <c r="I137" s="201">
        <f t="shared" ref="I137:I144" si="30">G137+H137</f>
        <v>0</v>
      </c>
      <c r="J137" s="199">
        <f>VLOOKUP($A137,元データ用!$A$11:$Q$488,10,FALSE)</f>
        <v>0.11</v>
      </c>
      <c r="K137" s="200">
        <f>VLOOKUP($A137,元データ用!$A$11:$Q$488,11,FALSE)</f>
        <v>0</v>
      </c>
      <c r="L137" s="200">
        <f>VLOOKUP($A137,元データ用!$A$11:$Q$488,12,FALSE)</f>
        <v>0</v>
      </c>
      <c r="M137" s="200">
        <f>VLOOKUP($A137,元データ用!$A$11:$Q$488,15,FALSE)</f>
        <v>0.04</v>
      </c>
      <c r="N137" s="201">
        <f t="shared" ref="N137:N144" si="31">L137+M137</f>
        <v>0.04</v>
      </c>
      <c r="O137" s="202" t="e">
        <f t="shared" ref="O137:O144" si="32">((N137/I137)-1)*100</f>
        <v>#DIV/0!</v>
      </c>
    </row>
    <row r="138" spans="1:16" s="203" customFormat="1" ht="15" customHeight="1">
      <c r="A138" s="211" t="s">
        <v>923</v>
      </c>
      <c r="B138" s="212" t="s">
        <v>925</v>
      </c>
      <c r="C138" s="197" t="s">
        <v>904</v>
      </c>
      <c r="D138" s="198" t="s">
        <v>1147</v>
      </c>
      <c r="E138" s="199" t="str">
        <f>VLOOKUP($A138,元データ用!$A$11:$Q$488,3,FALSE)</f>
        <v>cream/white, double</v>
      </c>
      <c r="F138" s="200">
        <f>VLOOKUP($A138,元データ用!$A$11:$Q$488,4,FALSE)</f>
        <v>0</v>
      </c>
      <c r="G138" s="200">
        <f>VLOOKUP($A138,元データ用!$A$11:$Q$488,5,FALSE)</f>
        <v>0</v>
      </c>
      <c r="H138" s="200">
        <f>VLOOKUP($A138,元データ用!$A$11:$Q$488,8,FALSE)</f>
        <v>0.05</v>
      </c>
      <c r="I138" s="201">
        <f t="shared" si="30"/>
        <v>0.05</v>
      </c>
      <c r="J138" s="199">
        <f>VLOOKUP($A138,元データ用!$A$11:$Q$488,10,FALSE)</f>
        <v>0.19</v>
      </c>
      <c r="K138" s="200">
        <f>VLOOKUP($A138,元データ用!$A$11:$Q$488,11,FALSE)</f>
        <v>0</v>
      </c>
      <c r="L138" s="200">
        <f>VLOOKUP($A138,元データ用!$A$11:$Q$488,12,FALSE)</f>
        <v>0</v>
      </c>
      <c r="M138" s="200">
        <f>VLOOKUP($A138,元データ用!$A$11:$Q$488,15,FALSE)</f>
        <v>0.05</v>
      </c>
      <c r="N138" s="201">
        <f t="shared" si="31"/>
        <v>0.05</v>
      </c>
      <c r="O138" s="202">
        <f t="shared" si="32"/>
        <v>0</v>
      </c>
    </row>
    <row r="139" spans="1:16" s="203" customFormat="1" ht="15" customHeight="1">
      <c r="A139" s="211" t="s">
        <v>932</v>
      </c>
      <c r="B139" s="212" t="s">
        <v>936</v>
      </c>
      <c r="C139" s="197" t="s">
        <v>904</v>
      </c>
      <c r="D139" s="198" t="s">
        <v>1146</v>
      </c>
      <c r="E139" s="199" t="str">
        <f>VLOOKUP($A139,元データ用!$A$11:$Q$488,3,FALSE)</f>
        <v>pink/white, double</v>
      </c>
      <c r="F139" s="200">
        <f>VLOOKUP($A139,元データ用!$A$11:$Q$488,4,FALSE)</f>
        <v>0</v>
      </c>
      <c r="G139" s="200">
        <f>VLOOKUP($A139,元データ用!$A$11:$Q$488,5,FALSE)</f>
        <v>0</v>
      </c>
      <c r="H139" s="200">
        <f>VLOOKUP($A139,元データ用!$A$11:$Q$488,8,FALSE)</f>
        <v>0</v>
      </c>
      <c r="I139" s="201">
        <f t="shared" si="30"/>
        <v>0</v>
      </c>
      <c r="J139" s="199">
        <f>VLOOKUP($A139,元データ用!$A$11:$Q$488,10,FALSE)</f>
        <v>0.04</v>
      </c>
      <c r="K139" s="200">
        <f>VLOOKUP($A139,元データ用!$A$11:$Q$488,11,FALSE)</f>
        <v>0</v>
      </c>
      <c r="L139" s="200">
        <f>VLOOKUP($A139,元データ用!$A$11:$Q$488,12,FALSE)</f>
        <v>0.03</v>
      </c>
      <c r="M139" s="200">
        <f>VLOOKUP($A139,元データ用!$A$11:$Q$488,15,FALSE)</f>
        <v>0</v>
      </c>
      <c r="N139" s="201">
        <f t="shared" si="31"/>
        <v>0.03</v>
      </c>
      <c r="O139" s="202" t="e">
        <f t="shared" si="32"/>
        <v>#DIV/0!</v>
      </c>
    </row>
    <row r="140" spans="1:16" s="203" customFormat="1" ht="15" customHeight="1">
      <c r="A140" s="211" t="s">
        <v>1008</v>
      </c>
      <c r="B140" s="212" t="s">
        <v>1009</v>
      </c>
      <c r="C140" s="197" t="s">
        <v>904</v>
      </c>
      <c r="D140" s="198" t="s">
        <v>1146</v>
      </c>
      <c r="E140" s="199" t="str">
        <f>VLOOKUP($A140,元データ用!$A$11:$Q$488,3,FALSE)</f>
        <v>pink/white, double</v>
      </c>
      <c r="F140" s="200">
        <f>VLOOKUP($A140,元データ用!$A$11:$Q$488,4,FALSE)</f>
        <v>0</v>
      </c>
      <c r="G140" s="200">
        <f>VLOOKUP($A140,元データ用!$A$11:$Q$488,5,FALSE)</f>
        <v>0</v>
      </c>
      <c r="H140" s="200">
        <f>VLOOKUP($A140,元データ用!$A$11:$Q$488,8,FALSE)</f>
        <v>0</v>
      </c>
      <c r="I140" s="201">
        <f t="shared" si="30"/>
        <v>0</v>
      </c>
      <c r="J140" s="199">
        <f>VLOOKUP($A140,元データ用!$A$11:$Q$488,10,FALSE)</f>
        <v>0.03</v>
      </c>
      <c r="K140" s="200">
        <f>VLOOKUP($A140,元データ用!$A$11:$Q$488,11,FALSE)</f>
        <v>0</v>
      </c>
      <c r="L140" s="200">
        <f>VLOOKUP($A140,元データ用!$A$11:$Q$488,12,FALSE)</f>
        <v>0.04</v>
      </c>
      <c r="M140" s="200">
        <f>VLOOKUP($A140,元データ用!$A$11:$Q$488,15,FALSE)</f>
        <v>0</v>
      </c>
      <c r="N140" s="201">
        <f t="shared" si="31"/>
        <v>0.04</v>
      </c>
      <c r="O140" s="202" t="e">
        <f t="shared" si="32"/>
        <v>#DIV/0!</v>
      </c>
    </row>
    <row r="141" spans="1:16" s="128" customFormat="1" ht="15" customHeight="1">
      <c r="A141" s="211" t="s">
        <v>988</v>
      </c>
      <c r="B141" s="212" t="s">
        <v>989</v>
      </c>
      <c r="C141" s="197" t="s">
        <v>904</v>
      </c>
      <c r="D141" s="198" t="s">
        <v>1152</v>
      </c>
      <c r="E141" s="199" t="str">
        <f>VLOOKUP($A141,元データ用!$A$11:$Q$488,3,FALSE)</f>
        <v>red/white, double</v>
      </c>
      <c r="F141" s="200">
        <f>VLOOKUP($A141,元データ用!$A$11:$Q$488,4,FALSE)</f>
        <v>0</v>
      </c>
      <c r="G141" s="200">
        <f>VLOOKUP($A141,元データ用!$A$11:$Q$488,5,FALSE)</f>
        <v>0</v>
      </c>
      <c r="H141" s="200">
        <f>VLOOKUP($A141,元データ用!$A$11:$Q$488,8,FALSE)</f>
        <v>0.05</v>
      </c>
      <c r="I141" s="201">
        <f t="shared" si="30"/>
        <v>0.05</v>
      </c>
      <c r="J141" s="199">
        <f>VLOOKUP($A141,元データ用!$A$11:$Q$488,10,FALSE)</f>
        <v>0.08</v>
      </c>
      <c r="K141" s="200">
        <f>VLOOKUP($A141,元データ用!$A$11:$Q$488,11,FALSE)</f>
        <v>0</v>
      </c>
      <c r="L141" s="200">
        <f>VLOOKUP($A141,元データ用!$A$11:$Q$488,12,FALSE)</f>
        <v>0</v>
      </c>
      <c r="M141" s="200">
        <f>VLOOKUP($A141,元データ用!$A$11:$Q$488,15,FALSE)</f>
        <v>0</v>
      </c>
      <c r="N141" s="201">
        <f t="shared" si="31"/>
        <v>0</v>
      </c>
      <c r="O141" s="202">
        <f t="shared" si="32"/>
        <v>-100</v>
      </c>
      <c r="P141" s="203"/>
    </row>
    <row r="142" spans="1:16" s="128" customFormat="1" ht="15" customHeight="1">
      <c r="A142" s="211" t="s">
        <v>1026</v>
      </c>
      <c r="B142" s="212" t="s">
        <v>1027</v>
      </c>
      <c r="C142" s="197" t="s">
        <v>904</v>
      </c>
      <c r="D142" s="198" t="s">
        <v>1152</v>
      </c>
      <c r="E142" s="199" t="str">
        <f>VLOOKUP($A142,元データ用!$A$11:$Q$488,3,FALSE)</f>
        <v>red/white, double</v>
      </c>
      <c r="F142" s="200">
        <f>VLOOKUP($A142,元データ用!$A$11:$Q$488,4,FALSE)</f>
        <v>0</v>
      </c>
      <c r="G142" s="200">
        <f>VLOOKUP($A142,元データ用!$A$11:$Q$488,5,FALSE)</f>
        <v>0</v>
      </c>
      <c r="H142" s="200">
        <f>VLOOKUP($A142,元データ用!$A$11:$Q$488,8,FALSE)</f>
        <v>0</v>
      </c>
      <c r="I142" s="201">
        <f t="shared" si="30"/>
        <v>0</v>
      </c>
      <c r="J142" s="199">
        <f>VLOOKUP($A142,元データ用!$A$11:$Q$488,10,FALSE)</f>
        <v>0.06</v>
      </c>
      <c r="K142" s="200">
        <f>VLOOKUP($A142,元データ用!$A$11:$Q$488,11,FALSE)</f>
        <v>0</v>
      </c>
      <c r="L142" s="200">
        <f>VLOOKUP($A142,元データ用!$A$11:$Q$488,12,FALSE)</f>
        <v>0</v>
      </c>
      <c r="M142" s="200">
        <f>VLOOKUP($A142,元データ用!$A$11:$Q$488,15,FALSE)</f>
        <v>0.04</v>
      </c>
      <c r="N142" s="201">
        <f t="shared" si="31"/>
        <v>0.04</v>
      </c>
      <c r="O142" s="202" t="e">
        <f t="shared" si="32"/>
        <v>#DIV/0!</v>
      </c>
      <c r="P142" s="203"/>
    </row>
    <row r="143" spans="1:16" s="128" customFormat="1" ht="15" customHeight="1">
      <c r="A143" s="211" t="s">
        <v>978</v>
      </c>
      <c r="B143" s="212" t="s">
        <v>979</v>
      </c>
      <c r="C143" s="197" t="s">
        <v>904</v>
      </c>
      <c r="D143" s="198" t="s">
        <v>1151</v>
      </c>
      <c r="E143" s="199" t="str">
        <f>VLOOKUP($A143,元データ用!$A$11:$Q$488,3,FALSE)</f>
        <v>white/green, double</v>
      </c>
      <c r="F143" s="200">
        <f>VLOOKUP($A143,元データ用!$A$11:$Q$488,4,FALSE)</f>
        <v>0</v>
      </c>
      <c r="G143" s="200">
        <f>VLOOKUP($A143,元データ用!$A$11:$Q$488,5,FALSE)</f>
        <v>0</v>
      </c>
      <c r="H143" s="200">
        <f>VLOOKUP($A143,元データ用!$A$11:$Q$488,8,FALSE)</f>
        <v>0.05</v>
      </c>
      <c r="I143" s="201">
        <f t="shared" si="30"/>
        <v>0.05</v>
      </c>
      <c r="J143" s="199">
        <f>VLOOKUP($A143,元データ用!$A$11:$Q$488,10,FALSE)</f>
        <v>6.0000000000000005E-2</v>
      </c>
      <c r="K143" s="200">
        <f>VLOOKUP($A143,元データ用!$A$11:$Q$488,11,FALSE)</f>
        <v>0</v>
      </c>
      <c r="L143" s="200">
        <f>VLOOKUP($A143,元データ用!$A$11:$Q$488,12,FALSE)</f>
        <v>0</v>
      </c>
      <c r="M143" s="200">
        <f>VLOOKUP($A143,元データ用!$A$11:$Q$488,15,FALSE)</f>
        <v>0</v>
      </c>
      <c r="N143" s="201">
        <f t="shared" si="31"/>
        <v>0</v>
      </c>
      <c r="O143" s="202">
        <f t="shared" si="32"/>
        <v>-100</v>
      </c>
      <c r="P143" s="203"/>
    </row>
    <row r="144" spans="1:16" s="203" customFormat="1" ht="15" customHeight="1">
      <c r="A144" s="211" t="s">
        <v>967</v>
      </c>
      <c r="B144" s="212" t="s">
        <v>971</v>
      </c>
      <c r="C144" s="197" t="s">
        <v>904</v>
      </c>
      <c r="D144" s="198" t="s">
        <v>1149</v>
      </c>
      <c r="E144" s="199" t="str">
        <f>VLOOKUP($A144,元データ用!$A$11:$Q$488,3,FALSE)</f>
        <v>white/yellow, double</v>
      </c>
      <c r="F144" s="200">
        <f>VLOOKUP($A144,元データ用!$A$11:$Q$488,4,FALSE)</f>
        <v>0</v>
      </c>
      <c r="G144" s="200">
        <f>VLOOKUP($A144,元データ用!$A$11:$Q$488,5,FALSE)</f>
        <v>0</v>
      </c>
      <c r="H144" s="200">
        <f>VLOOKUP($A144,元データ用!$A$11:$Q$488,8,FALSE)</f>
        <v>7.0000000000000007E-2</v>
      </c>
      <c r="I144" s="201">
        <f t="shared" si="30"/>
        <v>7.0000000000000007E-2</v>
      </c>
      <c r="J144" s="199">
        <f>VLOOKUP($A144,元データ用!$A$11:$Q$488,10,FALSE)</f>
        <v>0.16</v>
      </c>
      <c r="K144" s="200">
        <f>VLOOKUP($A144,元データ用!$A$11:$Q$488,11,FALSE)</f>
        <v>0</v>
      </c>
      <c r="L144" s="200">
        <f>VLOOKUP($A144,元データ用!$A$11:$Q$488,12,FALSE)</f>
        <v>0</v>
      </c>
      <c r="M144" s="200">
        <f>VLOOKUP($A144,元データ用!$A$11:$Q$488,15,FALSE)</f>
        <v>0.08</v>
      </c>
      <c r="N144" s="201">
        <f t="shared" si="31"/>
        <v>0.08</v>
      </c>
      <c r="O144" s="202">
        <f t="shared" si="32"/>
        <v>14.285714285714279</v>
      </c>
    </row>
    <row r="145" spans="1:16" s="67" customFormat="1" ht="15" customHeight="1">
      <c r="A145" s="106"/>
      <c r="B145" s="215"/>
      <c r="C145" s="107"/>
      <c r="D145" s="129"/>
      <c r="E145" s="108"/>
      <c r="F145" s="161"/>
      <c r="G145" s="161"/>
      <c r="H145" s="161"/>
      <c r="I145" s="162"/>
      <c r="J145" s="108"/>
      <c r="K145" s="161"/>
      <c r="L145" s="161"/>
      <c r="M145" s="161"/>
      <c r="N145" s="162"/>
      <c r="O145" s="105"/>
      <c r="P145" s="203"/>
    </row>
    <row r="146" spans="1:16" s="87" customFormat="1" ht="15" customHeight="1">
      <c r="A146" s="298" t="s">
        <v>283</v>
      </c>
      <c r="B146" s="299"/>
      <c r="C146" s="64"/>
      <c r="D146" s="100"/>
      <c r="E146" s="109">
        <f>SUM(E136:E145)</f>
        <v>0</v>
      </c>
      <c r="F146" s="173">
        <f t="shared" ref="F146:N146" si="33">SUM(F136:F145)</f>
        <v>0</v>
      </c>
      <c r="G146" s="173">
        <f t="shared" si="33"/>
        <v>0</v>
      </c>
      <c r="H146" s="173">
        <f t="shared" si="33"/>
        <v>0.22000000000000003</v>
      </c>
      <c r="I146" s="174">
        <f t="shared" si="33"/>
        <v>0.22000000000000003</v>
      </c>
      <c r="J146" s="109">
        <f t="shared" si="33"/>
        <v>0.73000000000000009</v>
      </c>
      <c r="K146" s="173">
        <f t="shared" si="33"/>
        <v>0</v>
      </c>
      <c r="L146" s="173">
        <f t="shared" si="33"/>
        <v>7.0000000000000007E-2</v>
      </c>
      <c r="M146" s="173">
        <f t="shared" si="33"/>
        <v>0.21000000000000002</v>
      </c>
      <c r="N146" s="174">
        <f t="shared" si="33"/>
        <v>0.28000000000000003</v>
      </c>
      <c r="O146" s="172">
        <f t="shared" ref="O146" si="34">((N146/I146)-1)*100</f>
        <v>27.27272727272727</v>
      </c>
      <c r="P146" s="203"/>
    </row>
    <row r="147" spans="1:16" s="67" customFormat="1" ht="15" hidden="1" customHeight="1">
      <c r="A147" s="132"/>
      <c r="B147" s="133"/>
      <c r="C147" s="134"/>
      <c r="D147" s="135"/>
      <c r="E147" s="136"/>
      <c r="F147" s="118"/>
      <c r="G147" s="118"/>
      <c r="H147" s="118"/>
      <c r="I147" s="119"/>
      <c r="J147" s="175"/>
      <c r="K147" s="118"/>
      <c r="L147" s="118"/>
      <c r="M147" s="118"/>
      <c r="N147" s="119"/>
      <c r="O147" s="176"/>
      <c r="P147" s="203"/>
    </row>
    <row r="148" spans="1:16" s="98" customFormat="1" ht="15" hidden="1" customHeight="1">
      <c r="A148" s="285" t="s">
        <v>248</v>
      </c>
      <c r="B148" s="286" t="s">
        <v>57</v>
      </c>
      <c r="C148" s="1422" t="s">
        <v>249</v>
      </c>
      <c r="D148" s="1424" t="s">
        <v>250</v>
      </c>
      <c r="E148" s="1418" t="s">
        <v>595</v>
      </c>
      <c r="F148" s="1419"/>
      <c r="G148" s="1419"/>
      <c r="H148" s="1419"/>
      <c r="I148" s="1420"/>
      <c r="J148" s="1418" t="s">
        <v>620</v>
      </c>
      <c r="K148" s="1419"/>
      <c r="L148" s="1419"/>
      <c r="M148" s="1419"/>
      <c r="N148" s="1420"/>
      <c r="O148" s="97" t="s">
        <v>56</v>
      </c>
      <c r="P148" s="203"/>
    </row>
    <row r="149" spans="1:16" s="98" customFormat="1" ht="27" hidden="1" customHeight="1">
      <c r="A149" s="327"/>
      <c r="B149" s="328"/>
      <c r="C149" s="1423"/>
      <c r="D149" s="1425"/>
      <c r="E149" s="5" t="s">
        <v>58</v>
      </c>
      <c r="F149" s="151" t="s">
        <v>420</v>
      </c>
      <c r="G149" s="147" t="s">
        <v>325</v>
      </c>
      <c r="H149" s="6" t="s">
        <v>323</v>
      </c>
      <c r="I149" s="148" t="s">
        <v>324</v>
      </c>
      <c r="J149" s="5" t="s">
        <v>58</v>
      </c>
      <c r="K149" s="151" t="s">
        <v>420</v>
      </c>
      <c r="L149" s="147" t="s">
        <v>325</v>
      </c>
      <c r="M149" s="6" t="s">
        <v>323</v>
      </c>
      <c r="N149" s="148" t="s">
        <v>324</v>
      </c>
      <c r="O149" s="99" t="s">
        <v>59</v>
      </c>
      <c r="P149" s="203"/>
    </row>
    <row r="150" spans="1:16" s="67" customFormat="1" ht="15" hidden="1" customHeight="1">
      <c r="A150" s="132"/>
      <c r="B150" s="133"/>
      <c r="C150" s="134"/>
      <c r="D150" s="135"/>
      <c r="E150" s="82"/>
      <c r="F150" s="118"/>
      <c r="G150" s="118"/>
      <c r="H150" s="118"/>
      <c r="I150" s="119"/>
      <c r="J150" s="175"/>
      <c r="K150" s="118"/>
      <c r="L150" s="118"/>
      <c r="M150" s="118"/>
      <c r="N150" s="119"/>
      <c r="O150" s="176"/>
      <c r="P150" s="203"/>
    </row>
    <row r="151" spans="1:16" s="67" customFormat="1" ht="15" hidden="1" customHeight="1">
      <c r="A151" s="80" t="s">
        <v>245</v>
      </c>
      <c r="B151" s="81"/>
      <c r="C151" s="134"/>
      <c r="D151" s="135"/>
      <c r="E151" s="82"/>
      <c r="F151" s="118"/>
      <c r="G151" s="118"/>
      <c r="H151" s="118"/>
      <c r="I151" s="119"/>
      <c r="J151" s="175"/>
      <c r="K151" s="118"/>
      <c r="L151" s="118"/>
      <c r="M151" s="118"/>
      <c r="N151" s="119"/>
      <c r="O151" s="176"/>
      <c r="P151" s="203"/>
    </row>
    <row r="152" spans="1:16" s="203" customFormat="1" ht="15" hidden="1" customHeight="1">
      <c r="A152" s="211"/>
      <c r="B152" s="212"/>
      <c r="C152" s="197" t="s">
        <v>9</v>
      </c>
      <c r="D152" s="204"/>
      <c r="E152" s="199"/>
      <c r="F152" s="200"/>
      <c r="G152" s="200"/>
      <c r="H152" s="200"/>
      <c r="I152" s="201">
        <f t="shared" ref="I152" si="35">G152+H152</f>
        <v>0</v>
      </c>
      <c r="J152" s="199"/>
      <c r="K152" s="200"/>
      <c r="L152" s="200"/>
      <c r="M152" s="200"/>
      <c r="N152" s="201">
        <f t="shared" ref="N152" si="36">L152+M152</f>
        <v>0</v>
      </c>
      <c r="O152" s="202" t="e">
        <f t="shared" ref="O152" si="37">((N152/I152)-1)*100</f>
        <v>#DIV/0!</v>
      </c>
    </row>
    <row r="153" spans="1:16" s="67" customFormat="1" ht="15" hidden="1" customHeight="1">
      <c r="A153" s="132"/>
      <c r="B153" s="133"/>
      <c r="C153" s="134"/>
      <c r="D153" s="139"/>
      <c r="E153" s="175"/>
      <c r="F153" s="118"/>
      <c r="G153" s="118"/>
      <c r="H153" s="118"/>
      <c r="I153" s="119"/>
      <c r="J153" s="136"/>
      <c r="K153" s="137"/>
      <c r="L153" s="137"/>
      <c r="M153" s="137"/>
      <c r="N153" s="138"/>
      <c r="O153" s="176"/>
      <c r="P153" s="203"/>
    </row>
    <row r="154" spans="1:16" s="67" customFormat="1" ht="15" hidden="1" customHeight="1">
      <c r="A154" s="80" t="s">
        <v>246</v>
      </c>
      <c r="B154" s="81"/>
      <c r="C154" s="107"/>
      <c r="D154" s="139"/>
      <c r="E154" s="109">
        <f t="shared" ref="E154:N154" si="38">SUM(E151:E153)</f>
        <v>0</v>
      </c>
      <c r="F154" s="173">
        <f t="shared" si="38"/>
        <v>0</v>
      </c>
      <c r="G154" s="173">
        <f t="shared" si="38"/>
        <v>0</v>
      </c>
      <c r="H154" s="173">
        <f t="shared" si="38"/>
        <v>0</v>
      </c>
      <c r="I154" s="174">
        <f t="shared" si="38"/>
        <v>0</v>
      </c>
      <c r="J154" s="109">
        <f t="shared" si="38"/>
        <v>0</v>
      </c>
      <c r="K154" s="173">
        <f t="shared" si="38"/>
        <v>0</v>
      </c>
      <c r="L154" s="173">
        <f t="shared" si="38"/>
        <v>0</v>
      </c>
      <c r="M154" s="173">
        <f t="shared" si="38"/>
        <v>0</v>
      </c>
      <c r="N154" s="174">
        <f t="shared" si="38"/>
        <v>0</v>
      </c>
      <c r="O154" s="172" t="e">
        <f t="shared" ref="O154" si="39">((N154/I154)-1)*100</f>
        <v>#DIV/0!</v>
      </c>
      <c r="P154" s="203"/>
    </row>
    <row r="155" spans="1:16" s="67" customFormat="1" ht="15" customHeight="1">
      <c r="A155" s="270"/>
      <c r="B155" s="271"/>
      <c r="C155" s="164"/>
      <c r="D155" s="165"/>
      <c r="E155" s="268"/>
      <c r="F155" s="268"/>
      <c r="G155" s="268"/>
      <c r="H155" s="268"/>
      <c r="I155" s="268"/>
      <c r="J155" s="268"/>
      <c r="K155" s="268"/>
      <c r="L155" s="268"/>
      <c r="M155" s="268"/>
      <c r="N155" s="268"/>
      <c r="O155" s="269"/>
      <c r="P155" s="203"/>
    </row>
    <row r="156" spans="1:16" s="98" customFormat="1" ht="15" customHeight="1">
      <c r="A156" s="285"/>
      <c r="B156" s="286"/>
      <c r="C156" s="287"/>
      <c r="D156" s="288"/>
      <c r="E156" s="1418" t="s">
        <v>620</v>
      </c>
      <c r="F156" s="1419"/>
      <c r="G156" s="1419"/>
      <c r="H156" s="1419"/>
      <c r="I156" s="1420"/>
      <c r="J156" s="1418" t="s">
        <v>848</v>
      </c>
      <c r="K156" s="1419"/>
      <c r="L156" s="1419"/>
      <c r="M156" s="1419"/>
      <c r="N156" s="1420"/>
      <c r="O156" s="289"/>
      <c r="P156" s="203"/>
    </row>
    <row r="157" spans="1:16" s="98" customFormat="1" ht="27">
      <c r="A157" s="285" t="s">
        <v>248</v>
      </c>
      <c r="B157" s="286" t="s">
        <v>57</v>
      </c>
      <c r="C157" s="287" t="s">
        <v>249</v>
      </c>
      <c r="D157" s="288" t="s">
        <v>250</v>
      </c>
      <c r="E157" s="5" t="s">
        <v>58</v>
      </c>
      <c r="F157" s="151" t="s">
        <v>420</v>
      </c>
      <c r="G157" s="147" t="s">
        <v>325</v>
      </c>
      <c r="H157" s="6" t="s">
        <v>323</v>
      </c>
      <c r="I157" s="274" t="s">
        <v>324</v>
      </c>
      <c r="J157" s="5" t="s">
        <v>58</v>
      </c>
      <c r="K157" s="151" t="s">
        <v>420</v>
      </c>
      <c r="L157" s="147" t="s">
        <v>325</v>
      </c>
      <c r="M157" s="6" t="s">
        <v>323</v>
      </c>
      <c r="N157" s="274" t="s">
        <v>324</v>
      </c>
      <c r="O157" s="99" t="s">
        <v>1140</v>
      </c>
      <c r="P157" s="203"/>
    </row>
    <row r="158" spans="1:16" s="128" customFormat="1" ht="15" customHeight="1">
      <c r="A158" s="272" t="s">
        <v>864</v>
      </c>
      <c r="B158" s="317" t="s">
        <v>875</v>
      </c>
      <c r="C158" s="131"/>
      <c r="D158" s="318"/>
      <c r="E158" s="319"/>
      <c r="F158" s="65"/>
      <c r="G158" s="65"/>
      <c r="H158" s="65" t="s">
        <v>60</v>
      </c>
      <c r="I158" s="66"/>
      <c r="J158" s="319" t="s">
        <v>60</v>
      </c>
      <c r="K158" s="65" t="s">
        <v>60</v>
      </c>
      <c r="L158" s="65"/>
      <c r="M158" s="65"/>
      <c r="N158" s="66" t="s">
        <v>60</v>
      </c>
      <c r="O158" s="322"/>
      <c r="P158" s="203"/>
    </row>
    <row r="159" spans="1:16" s="128" customFormat="1" ht="15" customHeight="1">
      <c r="A159" s="211"/>
      <c r="B159" s="212"/>
      <c r="C159" s="197"/>
      <c r="D159" s="198"/>
      <c r="E159" s="199"/>
      <c r="F159" s="200"/>
      <c r="G159" s="200"/>
      <c r="H159" s="200"/>
      <c r="I159" s="201"/>
      <c r="J159" s="199"/>
      <c r="K159" s="200"/>
      <c r="L159" s="200"/>
      <c r="M159" s="200"/>
      <c r="N159" s="201"/>
      <c r="O159" s="202"/>
      <c r="P159" s="203"/>
    </row>
    <row r="160" spans="1:16" s="128" customFormat="1" ht="15" customHeight="1">
      <c r="A160" s="329" t="s">
        <v>1137</v>
      </c>
      <c r="B160" s="330"/>
      <c r="C160" s="275"/>
      <c r="D160" s="276"/>
      <c r="E160" s="277">
        <f>E159</f>
        <v>0</v>
      </c>
      <c r="F160" s="277">
        <f t="shared" ref="F160:N160" si="40">F159</f>
        <v>0</v>
      </c>
      <c r="G160" s="277">
        <f t="shared" si="40"/>
        <v>0</v>
      </c>
      <c r="H160" s="277">
        <f t="shared" si="40"/>
        <v>0</v>
      </c>
      <c r="I160" s="277">
        <f t="shared" si="40"/>
        <v>0</v>
      </c>
      <c r="J160" s="277">
        <f t="shared" si="40"/>
        <v>0</v>
      </c>
      <c r="K160" s="277">
        <f t="shared" si="40"/>
        <v>0</v>
      </c>
      <c r="L160" s="277">
        <f t="shared" si="40"/>
        <v>0</v>
      </c>
      <c r="M160" s="277">
        <f t="shared" si="40"/>
        <v>0</v>
      </c>
      <c r="N160" s="277">
        <f t="shared" si="40"/>
        <v>0</v>
      </c>
      <c r="O160" s="278" t="e">
        <f>((N160/I160)-1)*100</f>
        <v>#DIV/0!</v>
      </c>
      <c r="P160" s="203"/>
    </row>
    <row r="161" spans="1:15" s="128" customFormat="1" ht="15" customHeight="1">
      <c r="A161" s="294"/>
      <c r="B161" s="295"/>
      <c r="C161" s="296"/>
      <c r="D161" s="231"/>
      <c r="E161" s="297"/>
      <c r="F161" s="297"/>
      <c r="G161" s="297"/>
      <c r="H161" s="297"/>
      <c r="I161" s="297"/>
      <c r="J161" s="297"/>
      <c r="K161" s="297"/>
      <c r="L161" s="297"/>
      <c r="M161" s="297"/>
      <c r="N161" s="297"/>
      <c r="O161" s="292"/>
    </row>
    <row r="162" spans="1:15" s="87" customFormat="1" ht="20.100000000000001" customHeight="1">
      <c r="A162" s="338" t="s">
        <v>284</v>
      </c>
      <c r="B162" s="300"/>
      <c r="C162" s="123"/>
      <c r="D162" s="100"/>
      <c r="E162" s="124" t="e">
        <f t="shared" ref="E162:N162" si="41">SUM(E11:E160)/2</f>
        <v>#N/A</v>
      </c>
      <c r="F162" s="125" t="e">
        <f t="shared" si="41"/>
        <v>#N/A</v>
      </c>
      <c r="G162" s="125" t="e">
        <f t="shared" si="41"/>
        <v>#N/A</v>
      </c>
      <c r="H162" s="125" t="e">
        <f t="shared" si="41"/>
        <v>#N/A</v>
      </c>
      <c r="I162" s="126" t="e">
        <f t="shared" si="41"/>
        <v>#N/A</v>
      </c>
      <c r="J162" s="124" t="e">
        <f t="shared" si="41"/>
        <v>#N/A</v>
      </c>
      <c r="K162" s="125" t="e">
        <f t="shared" si="41"/>
        <v>#N/A</v>
      </c>
      <c r="L162" s="125" t="e">
        <f t="shared" si="41"/>
        <v>#N/A</v>
      </c>
      <c r="M162" s="125" t="e">
        <f t="shared" si="41"/>
        <v>#N/A</v>
      </c>
      <c r="N162" s="126" t="e">
        <f t="shared" si="41"/>
        <v>#N/A</v>
      </c>
      <c r="O162" s="171" t="e">
        <f t="shared" ref="O162" si="42">((N162/I162)-1)*100</f>
        <v>#N/A</v>
      </c>
    </row>
    <row r="163" spans="1:15" s="67" customFormat="1" ht="15" customHeight="1">
      <c r="A163" s="310"/>
      <c r="B163" s="311"/>
      <c r="C163" s="311"/>
      <c r="D163" s="120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2"/>
    </row>
  </sheetData>
  <sortState ref="A67:O91">
    <sortCondition ref="A67:A91"/>
  </sortState>
  <mergeCells count="19">
    <mergeCell ref="E156:I156"/>
    <mergeCell ref="J156:N156"/>
    <mergeCell ref="E134:I134"/>
    <mergeCell ref="J134:N134"/>
    <mergeCell ref="C148:C149"/>
    <mergeCell ref="D148:D149"/>
    <mergeCell ref="E148:I148"/>
    <mergeCell ref="J148:N148"/>
    <mergeCell ref="E98:I98"/>
    <mergeCell ref="J98:N98"/>
    <mergeCell ref="C120:C121"/>
    <mergeCell ref="D120:D121"/>
    <mergeCell ref="E120:I120"/>
    <mergeCell ref="J120:N120"/>
    <mergeCell ref="N1:O1"/>
    <mergeCell ref="E9:I9"/>
    <mergeCell ref="J9:N9"/>
    <mergeCell ref="E60:I60"/>
    <mergeCell ref="J60:N60"/>
  </mergeCells>
  <phoneticPr fontId="5"/>
  <pageMargins left="0.51181102362204722" right="0.35433070866141736" top="0.51181102362204722" bottom="0.86614173228346458" header="0.51181102362204722" footer="0.51181102362204722"/>
  <pageSetup paperSize="8" scale="83" fitToHeight="0" orientation="portrait" r:id="rId1"/>
  <headerFooter alignWithMargins="0">
    <oddFooter>&amp;P / &amp;N ページ</oddFooter>
  </headerFooter>
  <rowBreaks count="1" manualBreakCount="1">
    <brk id="9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15</vt:i4>
      </vt:variant>
    </vt:vector>
  </HeadingPairs>
  <TitlesOfParts>
    <vt:vector size="29" baseType="lpstr">
      <vt:lpstr>合計表</vt:lpstr>
      <vt:lpstr>品目別 1</vt:lpstr>
      <vt:lpstr>品目別2</vt:lpstr>
      <vt:lpstr>品目別33</vt:lpstr>
      <vt:lpstr>品目別3</vt:lpstr>
      <vt:lpstr>crop 22</vt:lpstr>
      <vt:lpstr>crop'23</vt:lpstr>
      <vt:lpstr>crop'23 八重のみ</vt:lpstr>
      <vt:lpstr>crop'22 OH八重のみ</vt:lpstr>
      <vt:lpstr>栽培面積　色バランス</vt:lpstr>
      <vt:lpstr>TA LO 色バランス計算用</vt:lpstr>
      <vt:lpstr>元データ用</vt:lpstr>
      <vt:lpstr>crop'23 (2)</vt:lpstr>
      <vt:lpstr>crop 22 (3)</vt:lpstr>
      <vt:lpstr>'crop 22'!Print_Area</vt:lpstr>
      <vt:lpstr>'crop 22 (3)'!Print_Area</vt:lpstr>
      <vt:lpstr>'crop''22 OH八重のみ'!Print_Area</vt:lpstr>
      <vt:lpstr>'crop''23'!Print_Area</vt:lpstr>
      <vt:lpstr>'crop''23 (2)'!Print_Area</vt:lpstr>
      <vt:lpstr>'crop''23 八重のみ'!Print_Area</vt:lpstr>
      <vt:lpstr>'TA LO 色バランス計算用'!Print_Area</vt:lpstr>
      <vt:lpstr>合計表!Print_Area</vt:lpstr>
      <vt:lpstr>'栽培面積　色バランス'!Print_Area</vt:lpstr>
      <vt:lpstr>'品目別 1'!Print_Area</vt:lpstr>
      <vt:lpstr>品目別2!Print_Area</vt:lpstr>
      <vt:lpstr>品目別3!Print_Area</vt:lpstr>
      <vt:lpstr>品目別33!Print_Area</vt:lpstr>
      <vt:lpstr>'crop 22 (3)'!Print_Titles</vt:lpstr>
      <vt:lpstr>'栽培面積　色バランス'!Print_Titles</vt:lpstr>
    </vt:vector>
  </TitlesOfParts>
  <Company>株式会社　山喜農園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t-kamimura</dc:creator>
  <cp:lastModifiedBy>久保木 智寛 T.K.</cp:lastModifiedBy>
  <cp:lastPrinted>2023-07-24T23:53:53Z</cp:lastPrinted>
  <dcterms:created xsi:type="dcterms:W3CDTF">2007-07-20T05:30:10Z</dcterms:created>
  <dcterms:modified xsi:type="dcterms:W3CDTF">2023-07-27T06:59:09Z</dcterms:modified>
</cp:coreProperties>
</file>